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075" windowHeight="8775" activeTab="1"/>
  </bookViews>
  <sheets>
    <sheet name="PSCompPars_2022.06.28_16.59.43" sheetId="1" r:id="rId1"/>
    <sheet name="Sheet1" sheetId="2" r:id="rId2"/>
  </sheets>
  <calcPr calcId="144525"/>
</workbook>
</file>

<file path=xl/calcChain.xml><?xml version="1.0" encoding="utf-8"?>
<calcChain xmlns="http://schemas.openxmlformats.org/spreadsheetml/2006/main">
  <c r="AB5085" i="1" l="1"/>
  <c r="AD5085" i="1"/>
  <c r="AE5085" i="1"/>
  <c r="AF5085" i="1"/>
  <c r="AG5085" i="1"/>
  <c r="AH5085" i="1"/>
  <c r="AB5086" i="1"/>
  <c r="AD5086" i="1"/>
  <c r="AE5086" i="1"/>
  <c r="AF5086" i="1"/>
  <c r="AG5086" i="1"/>
  <c r="AH5086" i="1"/>
  <c r="AB5087" i="1"/>
  <c r="AD5087" i="1"/>
  <c r="AE5087" i="1"/>
  <c r="AF5087" i="1"/>
  <c r="AG5087" i="1"/>
  <c r="AH5087" i="1"/>
  <c r="AB5088" i="1"/>
  <c r="AD5088" i="1"/>
  <c r="AE5088" i="1"/>
  <c r="AF5088" i="1"/>
  <c r="AG5088" i="1"/>
  <c r="AH5088" i="1"/>
  <c r="AB5089" i="1"/>
  <c r="AD5089" i="1"/>
  <c r="AE5089" i="1"/>
  <c r="AF5089" i="1"/>
  <c r="AG5089" i="1"/>
  <c r="AH5089" i="1"/>
  <c r="Z5089" i="1"/>
  <c r="Z5088" i="1"/>
  <c r="Z5087" i="1"/>
  <c r="Z5086" i="1"/>
  <c r="Z5085" i="1"/>
  <c r="J5085" i="1"/>
  <c r="K5085" i="1"/>
  <c r="L5085" i="1"/>
  <c r="M5085" i="1"/>
  <c r="N5085" i="1"/>
  <c r="P5085" i="1"/>
  <c r="Q5085" i="1"/>
  <c r="R5085" i="1"/>
  <c r="S5085" i="1"/>
  <c r="U5085" i="1"/>
  <c r="V5085" i="1"/>
  <c r="W5085" i="1"/>
  <c r="X5085" i="1"/>
  <c r="J5086" i="1"/>
  <c r="K5086" i="1"/>
  <c r="L5086" i="1"/>
  <c r="M5086" i="1"/>
  <c r="N5086" i="1"/>
  <c r="P5086" i="1"/>
  <c r="Q5086" i="1"/>
  <c r="R5086" i="1"/>
  <c r="S5086" i="1"/>
  <c r="U5086" i="1"/>
  <c r="V5086" i="1"/>
  <c r="W5086" i="1"/>
  <c r="X5086" i="1"/>
  <c r="J5087" i="1"/>
  <c r="K5087" i="1"/>
  <c r="L5087" i="1"/>
  <c r="M5087" i="1"/>
  <c r="N5087" i="1"/>
  <c r="P5087" i="1"/>
  <c r="Q5087" i="1"/>
  <c r="R5087" i="1"/>
  <c r="S5087" i="1"/>
  <c r="U5087" i="1"/>
  <c r="V5087" i="1"/>
  <c r="W5087" i="1"/>
  <c r="X5087" i="1"/>
  <c r="J5088" i="1"/>
  <c r="K5088" i="1"/>
  <c r="L5088" i="1"/>
  <c r="M5088" i="1"/>
  <c r="N5088" i="1"/>
  <c r="P5088" i="1"/>
  <c r="Q5088" i="1"/>
  <c r="R5088" i="1"/>
  <c r="S5088" i="1"/>
  <c r="U5088" i="1"/>
  <c r="V5088" i="1"/>
  <c r="W5088" i="1"/>
  <c r="X5088" i="1"/>
  <c r="J5089" i="1"/>
  <c r="K5089" i="1"/>
  <c r="L5089" i="1"/>
  <c r="M5089" i="1"/>
  <c r="N5089" i="1"/>
  <c r="P5089" i="1"/>
  <c r="Q5089" i="1"/>
  <c r="R5089" i="1"/>
  <c r="S5089" i="1"/>
  <c r="U5089" i="1"/>
  <c r="V5089" i="1"/>
  <c r="W5089" i="1"/>
  <c r="X5089" i="1"/>
  <c r="I5085" i="1"/>
  <c r="I5089" i="1"/>
  <c r="I5088" i="1"/>
  <c r="I5087" i="1"/>
  <c r="I5086" i="1"/>
  <c r="D5085" i="1"/>
  <c r="D5086" i="1"/>
  <c r="D5087" i="1"/>
  <c r="D5088" i="1"/>
  <c r="D5089" i="1"/>
  <c r="C5089" i="1"/>
  <c r="C5088" i="1"/>
  <c r="C5087" i="1"/>
  <c r="C5086" i="1"/>
  <c r="C5085" i="1"/>
  <c r="F34" i="1" l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C32" i="1" l="1"/>
  <c r="C31" i="1"/>
  <c r="C30" i="1"/>
  <c r="C29" i="1"/>
  <c r="C28" i="1"/>
  <c r="C26" i="1"/>
  <c r="C25" i="1"/>
  <c r="C23" i="1"/>
  <c r="C24" i="1"/>
</calcChain>
</file>

<file path=xl/sharedStrings.xml><?xml version="1.0" encoding="utf-8"?>
<sst xmlns="http://schemas.openxmlformats.org/spreadsheetml/2006/main" count="41895" uniqueCount="16819">
  <si>
    <t># This file was produced by the NASA Exoplanet Archive  http://exoplanetarchive.ipac.caltech.edu</t>
  </si>
  <si>
    <t># Tue Jun 28 16:59:43 2022</t>
  </si>
  <si>
    <t>#</t>
  </si>
  <si>
    <t># COLUMN pl_name:        Planet Name</t>
  </si>
  <si>
    <t># COLUMN hostname:       Host Name</t>
  </si>
  <si>
    <t># COLUMN sy_snum:        Number of Stars</t>
  </si>
  <si>
    <t># COLUMN sy_pnum:        Number of Planets</t>
  </si>
  <si>
    <t># COLUMN discoverymethod: Discovery Method</t>
  </si>
  <si>
    <t># COLUMN disc_year:      Discovery Year</t>
  </si>
  <si>
    <t># COLUMN disc_facility:  Discovery Facility</t>
  </si>
  <si>
    <t># COLUMN pl_controv_flag: Controversial Flag</t>
  </si>
  <si>
    <t># COLUMN pl_orbper:      Orbital Period [days]</t>
  </si>
  <si>
    <t># COLUMN pl_orbsmax:     Orbit Semi-Major Axis [au])</t>
  </si>
  <si>
    <t># COLUMN pl_rade:        Planet Radius [Earth Radius]</t>
  </si>
  <si>
    <t># COLUMN pl_radj:        Planet Radius [Jupiter Radius]</t>
  </si>
  <si>
    <t># COLUMN pl_bmasse:      Planet Mass or Mass*sin(i) [Earth Mass]</t>
  </si>
  <si>
    <t># COLUMN pl_bmassj:      Planet Mass or Mass*sin(i) [Jupiter Mass]</t>
  </si>
  <si>
    <t># COLUMN pl_bmassprov:   Planet Mass or Mass*sin(i) Provenance</t>
  </si>
  <si>
    <t># COLUMN pl_orbeccen:    Eccentricity</t>
  </si>
  <si>
    <t># COLUMN pl_insol:       Insolation Flux [Earth Flux]</t>
  </si>
  <si>
    <t># COLUMN pl_eqt:         Equilibrium Temperature [K]</t>
  </si>
  <si>
    <t># COLUMN ttv_flag:       Data show Transit Timing Variations</t>
  </si>
  <si>
    <t># COLUMN st_spectype:    Spectral Type</t>
  </si>
  <si>
    <t># COLUMN st_teff:        Stellar Effective Temperature [K]</t>
  </si>
  <si>
    <t># COLUMN st_rad:         Stellar Radius [Solar Radius]</t>
  </si>
  <si>
    <t># COLUMN st_mass:        Stellar Mass [Solar mass]</t>
  </si>
  <si>
    <t># COLUMN st_met:         Stellar Metallicity [dex]</t>
  </si>
  <si>
    <t># COLUMN st_metratio:    Stellar Metallicity Ratio</t>
  </si>
  <si>
    <t># COLUMN st_logg:        Stellar Surface Gravity [log10(cm/s**2)]</t>
  </si>
  <si>
    <t># COLUMN rastr:          RA [sexagesimal]</t>
  </si>
  <si>
    <t># COLUMN ra:             RA [deg]</t>
  </si>
  <si>
    <t># COLUMN decstr:         Dec [sexagesimal]</t>
  </si>
  <si>
    <t># COLUMN dec:            Dec [deg]</t>
  </si>
  <si>
    <t># COLUMN sy_dist:        Distance [pc]</t>
  </si>
  <si>
    <t># COLUMN sy_vmag:        V (Johnson) Magnitude</t>
  </si>
  <si>
    <t># COLUMN sy_kmag:        Ks (2MASS) Magnitude</t>
  </si>
  <si>
    <t># COLUMN sy_gaiamag:     Gaia Magnitude</t>
  </si>
  <si>
    <t>pl_name</t>
  </si>
  <si>
    <t>hostname</t>
  </si>
  <si>
    <t>sy_snum</t>
  </si>
  <si>
    <t>sy_pnum</t>
  </si>
  <si>
    <t>discoverymethod</t>
  </si>
  <si>
    <t>disc_year</t>
  </si>
  <si>
    <t>disc_facility</t>
  </si>
  <si>
    <t>pl_controv_flag</t>
  </si>
  <si>
    <t>pl_orbper</t>
  </si>
  <si>
    <t>pl_orbsmax</t>
  </si>
  <si>
    <t>pl_rade</t>
  </si>
  <si>
    <t>pl_radj</t>
  </si>
  <si>
    <t>pl_bmasse</t>
  </si>
  <si>
    <t>pl_bmassj</t>
  </si>
  <si>
    <t>pl_bmassprov</t>
  </si>
  <si>
    <t>pl_orbeccen</t>
  </si>
  <si>
    <t>pl_insol</t>
  </si>
  <si>
    <t>pl_eqt</t>
  </si>
  <si>
    <t>ttv_flag</t>
  </si>
  <si>
    <t>st_spectype</t>
  </si>
  <si>
    <t>st_teff</t>
  </si>
  <si>
    <t>st_rad</t>
  </si>
  <si>
    <t>st_mass</t>
  </si>
  <si>
    <t>st_met</t>
  </si>
  <si>
    <t>st_metratio</t>
  </si>
  <si>
    <t>st_logg</t>
  </si>
  <si>
    <t>rastr</t>
  </si>
  <si>
    <t>ra</t>
  </si>
  <si>
    <t>decstr</t>
  </si>
  <si>
    <t>dec</t>
  </si>
  <si>
    <t>sy_dist</t>
  </si>
  <si>
    <t>sy_vmag</t>
  </si>
  <si>
    <t>sy_kmag</t>
  </si>
  <si>
    <t>sy_gaiamag</t>
  </si>
  <si>
    <t>11 Com b</t>
  </si>
  <si>
    <t>11 Com</t>
  </si>
  <si>
    <t>Radial Velocity</t>
  </si>
  <si>
    <t>Xinglong Station</t>
  </si>
  <si>
    <t>Msini</t>
  </si>
  <si>
    <t>G8 III</t>
  </si>
  <si>
    <t>[Fe/H]</t>
  </si>
  <si>
    <t>12h20m42.91s</t>
  </si>
  <si>
    <t>+17d47m35.71s</t>
  </si>
  <si>
    <t>11 UMi b</t>
  </si>
  <si>
    <t>11 UMi</t>
  </si>
  <si>
    <t>Thueringer Landessternwarte Tautenburg</t>
  </si>
  <si>
    <t>K4 III</t>
  </si>
  <si>
    <t>15h17m05.90s</t>
  </si>
  <si>
    <t>+71d49m26.19s</t>
  </si>
  <si>
    <t>14 And b</t>
  </si>
  <si>
    <t>14 And</t>
  </si>
  <si>
    <t>Okayama Astrophysical Observatory</t>
  </si>
  <si>
    <t>K0 III</t>
  </si>
  <si>
    <t>23h31m17.80s</t>
  </si>
  <si>
    <t>+39d14m09.01s</t>
  </si>
  <si>
    <t>14 Her b</t>
  </si>
  <si>
    <t>14 Her</t>
  </si>
  <si>
    <t>W. M. Keck Observatory</t>
  </si>
  <si>
    <t>K0 V</t>
  </si>
  <si>
    <t>16h10m24.50s</t>
  </si>
  <si>
    <t>+43d48m58.90s</t>
  </si>
  <si>
    <t>16 Cyg B b</t>
  </si>
  <si>
    <t>16 Cyg B</t>
  </si>
  <si>
    <t>Multiple Observatories</t>
  </si>
  <si>
    <t>G3 V</t>
  </si>
  <si>
    <t>19h41m51.75s</t>
  </si>
  <si>
    <t>+50d31m00.57s</t>
  </si>
  <si>
    <t>17 Sco b</t>
  </si>
  <si>
    <t>17 Sco</t>
  </si>
  <si>
    <t>Lick Observatory</t>
  </si>
  <si>
    <t>K3 III</t>
  </si>
  <si>
    <t>16h13m50.90s</t>
  </si>
  <si>
    <t>-11d50m16.05s</t>
  </si>
  <si>
    <t>18 Del b</t>
  </si>
  <si>
    <t>18 Del</t>
  </si>
  <si>
    <t>G6 III</t>
  </si>
  <si>
    <t>20h58m25.88s</t>
  </si>
  <si>
    <t>+10d50m20.90s</t>
  </si>
  <si>
    <t>1RXS J160929.1-210524 b</t>
  </si>
  <si>
    <t>1RXS J160929.1-210524</t>
  </si>
  <si>
    <t>Imaging</t>
  </si>
  <si>
    <t>Gemini Observatory</t>
  </si>
  <si>
    <t>Mass</t>
  </si>
  <si>
    <t>K7 V</t>
  </si>
  <si>
    <t>16h09m30.30s</t>
  </si>
  <si>
    <t>-21d04m59.31s</t>
  </si>
  <si>
    <t>24 Boo b</t>
  </si>
  <si>
    <t>24 Boo</t>
  </si>
  <si>
    <t>G3 IV</t>
  </si>
  <si>
    <t>14h28m37.33s</t>
  </si>
  <si>
    <t>+49d50m40.74s</t>
  </si>
  <si>
    <t>24 Sex b</t>
  </si>
  <si>
    <t>24 Sex</t>
  </si>
  <si>
    <t>K0 IV</t>
  </si>
  <si>
    <t>10h23m28.44s</t>
  </si>
  <si>
    <t>-00d54m08.64s</t>
  </si>
  <si>
    <t>24 Sex c</t>
  </si>
  <si>
    <t>2M0437 b</t>
  </si>
  <si>
    <t>2MASS J04372171+2651014</t>
  </si>
  <si>
    <t>Subaru Telescope</t>
  </si>
  <si>
    <t>M V</t>
  </si>
  <si>
    <t>04h37m21.73s</t>
  </si>
  <si>
    <t>+26d51m01.08s</t>
  </si>
  <si>
    <t>2MASS J01033563-5515561 AB b</t>
  </si>
  <si>
    <t>2MASS J01033563-5515561 A</t>
  </si>
  <si>
    <t>Paranal Observatory</t>
  </si>
  <si>
    <t>M5.5/M6</t>
  </si>
  <si>
    <t>01h03m35.82s</t>
  </si>
  <si>
    <t>-55d15m56.98s</t>
  </si>
  <si>
    <t>2MASS J01225093-2439505 b</t>
  </si>
  <si>
    <t>2MASS J01225093-2439505</t>
  </si>
  <si>
    <t>M3.5 V</t>
  </si>
  <si>
    <t>01h22m51.07s</t>
  </si>
  <si>
    <t>-24d39m52.61s</t>
  </si>
  <si>
    <t>2MASS J02192210-3925225 b</t>
  </si>
  <si>
    <t>2MASS J02192210-3925225</t>
  </si>
  <si>
    <t>Cerro Tololo Inter-American Observatory</t>
  </si>
  <si>
    <t>M6</t>
  </si>
  <si>
    <t>02h19m22.25s</t>
  </si>
  <si>
    <t>-39d25m23.08s</t>
  </si>
  <si>
    <t>2MASS J04414489+2301513 b</t>
  </si>
  <si>
    <t>2MASS J04414489+2301513</t>
  </si>
  <si>
    <t>Hubble Space Telescope</t>
  </si>
  <si>
    <t>M8.5</t>
  </si>
  <si>
    <t>04h41m44.91s</t>
  </si>
  <si>
    <t>+23d01m51.08s</t>
  </si>
  <si>
    <t>2MASS J12073346-3932539 b</t>
  </si>
  <si>
    <t>2MASS J12073346-3932539</t>
  </si>
  <si>
    <t>M8</t>
  </si>
  <si>
    <t>12h07m33.38s</t>
  </si>
  <si>
    <t>-39d32m54.38s</t>
  </si>
  <si>
    <t>2MASS J19383260+4603591 b</t>
  </si>
  <si>
    <t>2MASS J19383260+4603591</t>
  </si>
  <si>
    <t>Eclipse Timing Variations</t>
  </si>
  <si>
    <t>Kepler</t>
  </si>
  <si>
    <t>19h38m32.62s</t>
  </si>
  <si>
    <t>+46d03m59.07s</t>
  </si>
  <si>
    <t>2MASS J21402931+1625183 A b</t>
  </si>
  <si>
    <t>2MASS J21402931+1625183 A</t>
  </si>
  <si>
    <t>21h40m29.24s</t>
  </si>
  <si>
    <t>+16d25m16.83s</t>
  </si>
  <si>
    <t>2MASS J22362452+4751425 b</t>
  </si>
  <si>
    <t>2MASS J22362452+4751425</t>
  </si>
  <si>
    <t>22h36m24.62s</t>
  </si>
  <si>
    <t>+47d51m42.06s</t>
  </si>
  <si>
    <t>30 Ari B b</t>
  </si>
  <si>
    <t>30 Ari B</t>
  </si>
  <si>
    <t>F6 V</t>
  </si>
  <si>
    <t>02h36m57.91s</t>
  </si>
  <si>
    <t>+24d38m52.84s</t>
  </si>
  <si>
    <t>4 UMa b</t>
  </si>
  <si>
    <t>4 UMa</t>
  </si>
  <si>
    <t>K1 III</t>
  </si>
  <si>
    <t>08h40m12.67s</t>
  </si>
  <si>
    <t>+64d19m40.98s</t>
  </si>
  <si>
    <t>42 Dra b</t>
  </si>
  <si>
    <t>42 Dra</t>
  </si>
  <si>
    <t>K1.5 III</t>
  </si>
  <si>
    <t>18h25m59.40s</t>
  </si>
  <si>
    <t>+65d33m48.11s</t>
  </si>
  <si>
    <t>47 UMa b</t>
  </si>
  <si>
    <t>47 UMa</t>
  </si>
  <si>
    <t>G0 V</t>
  </si>
  <si>
    <t>[M/H]</t>
  </si>
  <si>
    <t>10h59m27.54s</t>
  </si>
  <si>
    <t>+40d25m49.78s</t>
  </si>
  <si>
    <t>47 UMa c</t>
  </si>
  <si>
    <t>G1 V</t>
  </si>
  <si>
    <t>47 UMa d</t>
  </si>
  <si>
    <t>G0V</t>
  </si>
  <si>
    <t>51 Eri b</t>
  </si>
  <si>
    <t>51 Eri</t>
  </si>
  <si>
    <t>F0 IV</t>
  </si>
  <si>
    <t>04h37m36.18s</t>
  </si>
  <si>
    <t>-02d28m25.77s</t>
  </si>
  <si>
    <t>51 Peg b</t>
  </si>
  <si>
    <t>51 Peg</t>
  </si>
  <si>
    <t>Haute-Provence Observatory</t>
  </si>
  <si>
    <t>G5V</t>
  </si>
  <si>
    <t>22h57m28.21s</t>
  </si>
  <si>
    <t>+20d46m08.74s</t>
  </si>
  <si>
    <t>55 Cnc b</t>
  </si>
  <si>
    <t>55 Cnc</t>
  </si>
  <si>
    <t>K0 IV-V</t>
  </si>
  <si>
    <t>08h52m35.24s</t>
  </si>
  <si>
    <t>+28d19m47.34s</t>
  </si>
  <si>
    <t>55 Cnc c</t>
  </si>
  <si>
    <t>McDonald Observatory</t>
  </si>
  <si>
    <t>G8V</t>
  </si>
  <si>
    <t>55 Cnc d</t>
  </si>
  <si>
    <t>G8 V</t>
  </si>
  <si>
    <t>55 Cnc e</t>
  </si>
  <si>
    <t>55 Cnc f</t>
  </si>
  <si>
    <t>6 Lyn b</t>
  </si>
  <si>
    <t>6 Lyn</t>
  </si>
  <si>
    <t>06h30m47.05s</t>
  </si>
  <si>
    <t>+58d09m40.23s</t>
  </si>
  <si>
    <t>61 Vir b</t>
  </si>
  <si>
    <t>61 Vir</t>
  </si>
  <si>
    <t>G5 V</t>
  </si>
  <si>
    <t>13h18m23.15s</t>
  </si>
  <si>
    <t>-18d18m56.79s</t>
  </si>
  <si>
    <t>61 Vir c</t>
  </si>
  <si>
    <t>61 Vir d</t>
  </si>
  <si>
    <t>7 CMa b</t>
  </si>
  <si>
    <t>7 CMa</t>
  </si>
  <si>
    <t>Anglo-Australian Telescope</t>
  </si>
  <si>
    <t>Msin(i)/sin(i)</t>
  </si>
  <si>
    <t>06h36m41.11s</t>
  </si>
  <si>
    <t>-19d15m22.25s</t>
  </si>
  <si>
    <t>7 CMa c</t>
  </si>
  <si>
    <t>K1III(+M)</t>
  </si>
  <si>
    <t>70 Vir b</t>
  </si>
  <si>
    <t>70 Vir</t>
  </si>
  <si>
    <t>13h28m25.56s</t>
  </si>
  <si>
    <t>+13d46m34.71s</t>
  </si>
  <si>
    <t>75 Cet b</t>
  </si>
  <si>
    <t>75 Cet</t>
  </si>
  <si>
    <t>G3 III</t>
  </si>
  <si>
    <t>02h32m09.40s</t>
  </si>
  <si>
    <t>-01d02m06.10s</t>
  </si>
  <si>
    <t>8 UMi b</t>
  </si>
  <si>
    <t>8 UMi</t>
  </si>
  <si>
    <t>Bohyunsan Optical Astronomical Observatory</t>
  </si>
  <si>
    <t>K0</t>
  </si>
  <si>
    <t>14h56m48.40s</t>
  </si>
  <si>
    <t>+74d54m03.38s</t>
  </si>
  <si>
    <t>81 Cet b</t>
  </si>
  <si>
    <t>81 Cet</t>
  </si>
  <si>
    <t>G5 III</t>
  </si>
  <si>
    <t>02h37m41.85s</t>
  </si>
  <si>
    <t>-03d23m46.90s</t>
  </si>
  <si>
    <t>91 Aqr b</t>
  </si>
  <si>
    <t>91 Aqr</t>
  </si>
  <si>
    <t>23h15m53.88s</t>
  </si>
  <si>
    <t>-09d05m16.11s</t>
  </si>
  <si>
    <t>AB Aur b</t>
  </si>
  <si>
    <t>AB Aur</t>
  </si>
  <si>
    <t>04h55m45.85s</t>
  </si>
  <si>
    <t>+30d33m03.92s</t>
  </si>
  <si>
    <t>AB Pic b</t>
  </si>
  <si>
    <t>AB Pic</t>
  </si>
  <si>
    <t>K2 V</t>
  </si>
  <si>
    <t>06h19m12.94s</t>
  </si>
  <si>
    <t>-58d03m14.83s</t>
  </si>
  <si>
    <t>AU Mic b</t>
  </si>
  <si>
    <t>AU Mic</t>
  </si>
  <si>
    <t>Transit</t>
  </si>
  <si>
    <t>Transiting Exoplanet Survey Satellite (TESS)</t>
  </si>
  <si>
    <t>M1</t>
  </si>
  <si>
    <t>20h45m09.87s</t>
  </si>
  <si>
    <t>-31d20m32.82s</t>
  </si>
  <si>
    <t>AU Mic c</t>
  </si>
  <si>
    <t>BD+03 2562 b</t>
  </si>
  <si>
    <t>BD+03 2562</t>
  </si>
  <si>
    <t>11h50m15.53s</t>
  </si>
  <si>
    <t>+02d45m36.39s</t>
  </si>
  <si>
    <t>BD+14 4559 b</t>
  </si>
  <si>
    <t>BD+14 4559</t>
  </si>
  <si>
    <t>21h13m36.24s</t>
  </si>
  <si>
    <t>+14d41m21.78s</t>
  </si>
  <si>
    <t>BD+15 2375 b</t>
  </si>
  <si>
    <t>BD+15 2375</t>
  </si>
  <si>
    <t>Roque de los Muchachos Observatory</t>
  </si>
  <si>
    <t>G5</t>
  </si>
  <si>
    <t>11h45m55.69s</t>
  </si>
  <si>
    <t>+14d36m58.75s</t>
  </si>
  <si>
    <t>BD+15 2940 b</t>
  </si>
  <si>
    <t>BD+15 2940</t>
  </si>
  <si>
    <t>16h00m22.95s</t>
  </si>
  <si>
    <t>+15d32m48.30s</t>
  </si>
  <si>
    <t>BD+20 2457 b</t>
  </si>
  <si>
    <t>BD+20 2457</t>
  </si>
  <si>
    <t>K2 II</t>
  </si>
  <si>
    <t>10h16m44.83s</t>
  </si>
  <si>
    <t>+19d53m28.55s</t>
  </si>
  <si>
    <t>BD+20 2457 c</t>
  </si>
  <si>
    <t>BD+20 274 b</t>
  </si>
  <si>
    <t>BD+20 274</t>
  </si>
  <si>
    <t>K5 III</t>
  </si>
  <si>
    <t>01h43m40.88s</t>
  </si>
  <si>
    <t>+21d00m18.97s</t>
  </si>
  <si>
    <t>BD+20 594 b</t>
  </si>
  <si>
    <t>BD+20 594</t>
  </si>
  <si>
    <t>K2</t>
  </si>
  <si>
    <t>G</t>
  </si>
  <si>
    <t>03h34m36.27s</t>
  </si>
  <si>
    <t>+20d35m56.47s</t>
  </si>
  <si>
    <t>BD+45 564 b</t>
  </si>
  <si>
    <t>BD+45 564</t>
  </si>
  <si>
    <t>K1</t>
  </si>
  <si>
    <t>02h11m47.29s</t>
  </si>
  <si>
    <t>+45d55m27.19s</t>
  </si>
  <si>
    <t>BD+48 738 b</t>
  </si>
  <si>
    <t>BD+48 738</t>
  </si>
  <si>
    <t>02h42m50.47s</t>
  </si>
  <si>
    <t>+49d35m12.98s</t>
  </si>
  <si>
    <t>BD+48 740 b</t>
  </si>
  <si>
    <t>BD+48 740</t>
  </si>
  <si>
    <t>02h42m58.21s</t>
  </si>
  <si>
    <t>+48d55m48.21s</t>
  </si>
  <si>
    <t>BD+49 828 b</t>
  </si>
  <si>
    <t>BD+49 828</t>
  </si>
  <si>
    <t>03h02m33.75s</t>
  </si>
  <si>
    <t>+49d43m47.81s</t>
  </si>
  <si>
    <t>BD+55 362 b</t>
  </si>
  <si>
    <t>BD+55 362</t>
  </si>
  <si>
    <t>K3</t>
  </si>
  <si>
    <t>01h35m51.28s</t>
  </si>
  <si>
    <t>+56d41m53.62s</t>
  </si>
  <si>
    <t>BD+60 1417 b</t>
  </si>
  <si>
    <t>BD+60 1417</t>
  </si>
  <si>
    <t>Wide-field Infrared Survey Explorer (WISE) Sat</t>
  </si>
  <si>
    <t>12h43m33.01s</t>
  </si>
  <si>
    <t>+60d00m51.71s</t>
  </si>
  <si>
    <t>BD+63 1405 b</t>
  </si>
  <si>
    <t>BD+63 1405</t>
  </si>
  <si>
    <t>18h05m35.50s</t>
  </si>
  <si>
    <t>+63d40m12.02s</t>
  </si>
  <si>
    <t>BD-00 4475 b</t>
  </si>
  <si>
    <t>BD-00 4475</t>
  </si>
  <si>
    <t>G0</t>
  </si>
  <si>
    <t>23h10m50.60s</t>
  </si>
  <si>
    <t>+00d24m30.82s</t>
  </si>
  <si>
    <t>BD-06 1339 b</t>
  </si>
  <si>
    <t>BD-06 1339</t>
  </si>
  <si>
    <t>La Silla Observatory</t>
  </si>
  <si>
    <t>K7/M0 V</t>
  </si>
  <si>
    <t>05h53m00.28s</t>
  </si>
  <si>
    <t>-05d59m46.82s</t>
  </si>
  <si>
    <t>BD-06 1339 c</t>
  </si>
  <si>
    <t>BD-08 2823 b</t>
  </si>
  <si>
    <t>BD-08 2823</t>
  </si>
  <si>
    <t>K3 V</t>
  </si>
  <si>
    <t>10h00m47.33s</t>
  </si>
  <si>
    <t>-09d30m59.65s</t>
  </si>
  <si>
    <t>BD-08 2823 c</t>
  </si>
  <si>
    <t>BD-10 3166 b</t>
  </si>
  <si>
    <t>BD-10 3166</t>
  </si>
  <si>
    <t>10h58m28.59s</t>
  </si>
  <si>
    <t>-10d46m13.52s</t>
  </si>
  <si>
    <t>BD-11 4672 b</t>
  </si>
  <si>
    <t>BD-11 4672</t>
  </si>
  <si>
    <t>18h33m28.53s</t>
  </si>
  <si>
    <t>-11d38m13.37s</t>
  </si>
  <si>
    <t>BD-11 4672 c</t>
  </si>
  <si>
    <t>K7V</t>
  </si>
  <si>
    <t>BD-13 2130 b</t>
  </si>
  <si>
    <t>BD-13 2130</t>
  </si>
  <si>
    <t>G5 IV/V</t>
  </si>
  <si>
    <t>07h37m09.23s</t>
  </si>
  <si>
    <t>-13d54m24.01s</t>
  </si>
  <si>
    <t>BD-17 63 b</t>
  </si>
  <si>
    <t>BD-17 63</t>
  </si>
  <si>
    <t>K5 V</t>
  </si>
  <si>
    <t>00h28m33.92s</t>
  </si>
  <si>
    <t>-16d13m38.37s</t>
  </si>
  <si>
    <t>CD Cet b</t>
  </si>
  <si>
    <t>CD Cet</t>
  </si>
  <si>
    <t>Calar Alto Observatory</t>
  </si>
  <si>
    <t>M5.0 V</t>
  </si>
  <si>
    <t>03h13m24.72s</t>
  </si>
  <si>
    <t>+04d46m30.68s</t>
  </si>
  <si>
    <t>CFBDSIR J145829+101343 b</t>
  </si>
  <si>
    <t>CFBDSIR J145829+101343</t>
  </si>
  <si>
    <t>14h58m29.00s</t>
  </si>
  <si>
    <t>+10d13m43.0s</t>
  </si>
  <si>
    <t>CFHTWIR-Oph 98 b</t>
  </si>
  <si>
    <t>CFHTWIR-Oph 98 A</t>
  </si>
  <si>
    <t>M9-L1</t>
  </si>
  <si>
    <t>16h27m44.23s</t>
  </si>
  <si>
    <t>-23d58m52.14s</t>
  </si>
  <si>
    <t>CHXR 73 b</t>
  </si>
  <si>
    <t>CHXR 73</t>
  </si>
  <si>
    <t>M3.5</t>
  </si>
  <si>
    <t>11h06m28.66s</t>
  </si>
  <si>
    <t>-77d37m33.14s</t>
  </si>
  <si>
    <t>CI Tau b</t>
  </si>
  <si>
    <t>CI Tau</t>
  </si>
  <si>
    <t>K7</t>
  </si>
  <si>
    <t>04h33m52.02s</t>
  </si>
  <si>
    <t>+22d50m29.83s</t>
  </si>
  <si>
    <t>COCONUTS-2 b</t>
  </si>
  <si>
    <t>COCONUTS-2 A</t>
  </si>
  <si>
    <t>NASA Infrared Telescope Facility (IRTF)</t>
  </si>
  <si>
    <t>M3 V</t>
  </si>
  <si>
    <t>07h49m12.22s</t>
  </si>
  <si>
    <t>-76d42m09.71s</t>
  </si>
  <si>
    <t>CT Cha b</t>
  </si>
  <si>
    <t>CT Cha</t>
  </si>
  <si>
    <t>K5e</t>
  </si>
  <si>
    <t>11h04m09.00s</t>
  </si>
  <si>
    <t>-76d27m19.33s</t>
  </si>
  <si>
    <t>CoRoT-1 b</t>
  </si>
  <si>
    <t>CoRoT-1</t>
  </si>
  <si>
    <t>CoRoT</t>
  </si>
  <si>
    <t>06h48m19.17s</t>
  </si>
  <si>
    <t>-03d06m07.70s</t>
  </si>
  <si>
    <t>CoRoT-10 b</t>
  </si>
  <si>
    <t>CoRoT-10</t>
  </si>
  <si>
    <t>K1 V</t>
  </si>
  <si>
    <t>19h24m15.28s</t>
  </si>
  <si>
    <t>+00d44m45.65s</t>
  </si>
  <si>
    <t>CoRoT-11 b</t>
  </si>
  <si>
    <t>CoRoT-11</t>
  </si>
  <si>
    <t>18h42m44.95s</t>
  </si>
  <si>
    <t>+05d56m15.57s</t>
  </si>
  <si>
    <t>CoRoT-12 b</t>
  </si>
  <si>
    <t>CoRoT-12</t>
  </si>
  <si>
    <t>06h43m03.76s</t>
  </si>
  <si>
    <t>-01d17m47.20s</t>
  </si>
  <si>
    <t>CoRoT-13 b</t>
  </si>
  <si>
    <t>CoRoT-13</t>
  </si>
  <si>
    <t>06h50m53.07s</t>
  </si>
  <si>
    <t>-05d05m11.24s</t>
  </si>
  <si>
    <t>CoRoT-14 b</t>
  </si>
  <si>
    <t>CoRoT-14</t>
  </si>
  <si>
    <t>F9 V</t>
  </si>
  <si>
    <t>06h53m41.81s</t>
  </si>
  <si>
    <t>-05d32m09.74s</t>
  </si>
  <si>
    <t>CoRoT-16 b</t>
  </si>
  <si>
    <t>CoRoT-16</t>
  </si>
  <si>
    <t>18h34m05.92s</t>
  </si>
  <si>
    <t>-06d00m09.37s</t>
  </si>
  <si>
    <t>CoRoT-17 b</t>
  </si>
  <si>
    <t>CoRoT-17</t>
  </si>
  <si>
    <t>G2 V</t>
  </si>
  <si>
    <t>18h34m47.82s</t>
  </si>
  <si>
    <t>-06d36m44.24s</t>
  </si>
  <si>
    <t>CoRoT-18 b</t>
  </si>
  <si>
    <t>CoRoT-18</t>
  </si>
  <si>
    <t>G9 V</t>
  </si>
  <si>
    <t>06h32m41.38s</t>
  </si>
  <si>
    <t>-00d01m53.78s</t>
  </si>
  <si>
    <t>CoRoT-19 b</t>
  </si>
  <si>
    <t>CoRoT-19</t>
  </si>
  <si>
    <t>06h28m08.06s</t>
  </si>
  <si>
    <t>-00d10m14.63s</t>
  </si>
  <si>
    <t>CoRoT-2 b</t>
  </si>
  <si>
    <t>CoRoT-2</t>
  </si>
  <si>
    <t>19h27m06.49s</t>
  </si>
  <si>
    <t>+01d23m01.19s</t>
  </si>
  <si>
    <t>CoRoT-20 b</t>
  </si>
  <si>
    <t>CoRoT-20</t>
  </si>
  <si>
    <t>06h30m52.90s</t>
  </si>
  <si>
    <t>+00d13m36.82s</t>
  </si>
  <si>
    <t>CoRoT-20 c</t>
  </si>
  <si>
    <t>CoRoT-21 b</t>
  </si>
  <si>
    <t>CoRoT-21</t>
  </si>
  <si>
    <t>F8 IV</t>
  </si>
  <si>
    <t>06h44m12.63s</t>
  </si>
  <si>
    <t>-00d17m56.96s</t>
  </si>
  <si>
    <t>CoRoT-22 b</t>
  </si>
  <si>
    <t>CoRoT-22</t>
  </si>
  <si>
    <t>18h42m40.11s</t>
  </si>
  <si>
    <t>+06d13m09.00s</t>
  </si>
  <si>
    <t>CoRoT-23 b</t>
  </si>
  <si>
    <t>CoRoT-23</t>
  </si>
  <si>
    <t>18h39m07.84s</t>
  </si>
  <si>
    <t>+04d21m27.91s</t>
  </si>
  <si>
    <t>CoRoT-24 b</t>
  </si>
  <si>
    <t>CoRoT-24</t>
  </si>
  <si>
    <t>06h47m41.41s</t>
  </si>
  <si>
    <t>-03d43m09.44s</t>
  </si>
  <si>
    <t>CoRoT-24 c</t>
  </si>
  <si>
    <t>CoRoT-25 b</t>
  </si>
  <si>
    <t>CoRoT-25</t>
  </si>
  <si>
    <t>F9</t>
  </si>
  <si>
    <t>18h42m31.12s</t>
  </si>
  <si>
    <t>+06d30m49.76s</t>
  </si>
  <si>
    <t>CoRoT-26 b</t>
  </si>
  <si>
    <t>CoRoT-26</t>
  </si>
  <si>
    <t>18h39m00.12s</t>
  </si>
  <si>
    <t>+06d58m11.22s</t>
  </si>
  <si>
    <t>CoRoT-27 b</t>
  </si>
  <si>
    <t>CoRoT-27</t>
  </si>
  <si>
    <t>G2</t>
  </si>
  <si>
    <t>18h33m59.00s</t>
  </si>
  <si>
    <t>+05d32m18.17s</t>
  </si>
  <si>
    <t>CoRoT-28 b</t>
  </si>
  <si>
    <t>CoRoT-28</t>
  </si>
  <si>
    <t>G8/9 IV</t>
  </si>
  <si>
    <t>18h34m45.20s</t>
  </si>
  <si>
    <t>+05d34m25.29s</t>
  </si>
  <si>
    <t>CoRoT-29 b</t>
  </si>
  <si>
    <t>CoRoT-29</t>
  </si>
  <si>
    <t>18h35m36.50s</t>
  </si>
  <si>
    <t>+06d28m46.45s</t>
  </si>
  <si>
    <t>CoRoT-3 b</t>
  </si>
  <si>
    <t>CoRoT-3</t>
  </si>
  <si>
    <t>F3 V</t>
  </si>
  <si>
    <t>19h28m13.27s</t>
  </si>
  <si>
    <t>+00d07m18.61s</t>
  </si>
  <si>
    <t>CoRoT-30 b</t>
  </si>
  <si>
    <t>CoRoT-30</t>
  </si>
  <si>
    <t>18h30m24.28s</t>
  </si>
  <si>
    <t>+06d50m09.36s</t>
  </si>
  <si>
    <t>CoRoT-31 b</t>
  </si>
  <si>
    <t>CoRoT-31</t>
  </si>
  <si>
    <t>G2 IV</t>
  </si>
  <si>
    <t>06h19m16.98s</t>
  </si>
  <si>
    <t>-04d25m20.27s</t>
  </si>
  <si>
    <t>CoRoT-4 b</t>
  </si>
  <si>
    <t>CoRoT-4</t>
  </si>
  <si>
    <t>06h48m46.71s</t>
  </si>
  <si>
    <t>-00d40m22.03s</t>
  </si>
  <si>
    <t>CoRoT-5 b</t>
  </si>
  <si>
    <t>CoRoT-5</t>
  </si>
  <si>
    <t>06h45m06.54s</t>
  </si>
  <si>
    <t>+00d48m54.78s</t>
  </si>
  <si>
    <t>CoRoT-6 b</t>
  </si>
  <si>
    <t>CoRoT-6</t>
  </si>
  <si>
    <t>18h44m17.41s</t>
  </si>
  <si>
    <t>+06d39m47.54s</t>
  </si>
  <si>
    <t>CoRoT-7 b</t>
  </si>
  <si>
    <t>CoRoT-7</t>
  </si>
  <si>
    <t>06h43m49.48s</t>
  </si>
  <si>
    <t>-01d03m46.83s</t>
  </si>
  <si>
    <t>CoRoT-7 c</t>
  </si>
  <si>
    <t>CoRoT-8 b</t>
  </si>
  <si>
    <t>CoRoT-8</t>
  </si>
  <si>
    <t>19h26m21.26s</t>
  </si>
  <si>
    <t>+01d25m34.67s</t>
  </si>
  <si>
    <t>CoRoT-9 b</t>
  </si>
  <si>
    <t>CoRoT-9</t>
  </si>
  <si>
    <t>18h43m08.80s</t>
  </si>
  <si>
    <t>+06d12m14.68s</t>
  </si>
  <si>
    <t>CoRoTID 223977153 b</t>
  </si>
  <si>
    <t>CoRoTID 223977153</t>
  </si>
  <si>
    <t>G0 VI</t>
  </si>
  <si>
    <t>06h40m46.84s</t>
  </si>
  <si>
    <t>+09d15m26.62s</t>
  </si>
  <si>
    <t>DE CVn b</t>
  </si>
  <si>
    <t>DE CVn</t>
  </si>
  <si>
    <t>Multiple Facilities</t>
  </si>
  <si>
    <t>13h26m52.97s</t>
  </si>
  <si>
    <t>+45d32m43.96s</t>
  </si>
  <si>
    <t>DENIS-P J082303.1-491201 b</t>
  </si>
  <si>
    <t>DENIS-P J082303.1-491201</t>
  </si>
  <si>
    <t>Astrometry</t>
  </si>
  <si>
    <t>L1.5</t>
  </si>
  <si>
    <t>08h23m02.90s</t>
  </si>
  <si>
    <t>-49d12m01.08s</t>
  </si>
  <si>
    <t>DH Tau b</t>
  </si>
  <si>
    <t>DH Tau</t>
  </si>
  <si>
    <t>M0.5</t>
  </si>
  <si>
    <t>04h29m41.56s</t>
  </si>
  <si>
    <t>+26d32m57.80s</t>
  </si>
  <si>
    <t>DMPP-1 b</t>
  </si>
  <si>
    <t>DMPP-1</t>
  </si>
  <si>
    <t>F8 V</t>
  </si>
  <si>
    <t>05h47m06.27s</t>
  </si>
  <si>
    <t>-10d37m49.16s</t>
  </si>
  <si>
    <t>DMPP-1 c</t>
  </si>
  <si>
    <t>DMPP-1 d</t>
  </si>
  <si>
    <t>DMPP-1 e</t>
  </si>
  <si>
    <t>DMPP-2 b</t>
  </si>
  <si>
    <t>DMPP-2</t>
  </si>
  <si>
    <t>F5 V</t>
  </si>
  <si>
    <t>01h49m37.86s</t>
  </si>
  <si>
    <t>-34d27m32.75s</t>
  </si>
  <si>
    <t>DMPP-3 A b</t>
  </si>
  <si>
    <t>DMPP-3 A</t>
  </si>
  <si>
    <t>06h06m29.85s</t>
  </si>
  <si>
    <t>-72d30m45.6s</t>
  </si>
  <si>
    <t>DP Leo b</t>
  </si>
  <si>
    <t>DP Leo</t>
  </si>
  <si>
    <t>Yunnan Astronomical Observatory</t>
  </si>
  <si>
    <t>11h17m15.89s</t>
  </si>
  <si>
    <t>+17d57m41.66s</t>
  </si>
  <si>
    <t>DS Tuc A b</t>
  </si>
  <si>
    <t>DS Tuc A</t>
  </si>
  <si>
    <t>G6 V</t>
  </si>
  <si>
    <t>23h39m39.71s</t>
  </si>
  <si>
    <t>-69d11m45.75s</t>
  </si>
  <si>
    <t>EPIC 201170410.02</t>
  </si>
  <si>
    <t>EPIC 201170410</t>
  </si>
  <si>
    <t>M-R relationship</t>
  </si>
  <si>
    <t>11h20m33.81s</t>
  </si>
  <si>
    <t>-04d48m25.21s</t>
  </si>
  <si>
    <t>EPIC 201238110 b</t>
  </si>
  <si>
    <t>EPIC 201238110</t>
  </si>
  <si>
    <t>11h58m49.40s</t>
  </si>
  <si>
    <t>-03d23m22.06s</t>
  </si>
  <si>
    <t>EPIC 201427007 b</t>
  </si>
  <si>
    <t>EPIC 201427007</t>
  </si>
  <si>
    <t>12h18m24.51s</t>
  </si>
  <si>
    <t>-00d33m04.64s</t>
  </si>
  <si>
    <t>EPIC 201497682 b</t>
  </si>
  <si>
    <t>EPIC 201497682</t>
  </si>
  <si>
    <t>11h15m44.80s</t>
  </si>
  <si>
    <t>+00d29m17.02s</t>
  </si>
  <si>
    <t>EPIC 201595106 b</t>
  </si>
  <si>
    <t>EPIC 201595106</t>
  </si>
  <si>
    <t>12h14m52.89s</t>
  </si>
  <si>
    <t>+01d58m05.41s</t>
  </si>
  <si>
    <t>EPIC 201615463 c</t>
  </si>
  <si>
    <t>K2-166</t>
  </si>
  <si>
    <t>12h20m45.14s</t>
  </si>
  <si>
    <t>+02d16m56.56s</t>
  </si>
  <si>
    <t>EPIC 201754305 d</t>
  </si>
  <si>
    <t>K2-16</t>
  </si>
  <si>
    <t>11h40m23.33s</t>
  </si>
  <si>
    <t>+04d33m26.75s</t>
  </si>
  <si>
    <t>EPIC 201757695.02</t>
  </si>
  <si>
    <t>EPIC 201757695</t>
  </si>
  <si>
    <t>11h35m45.24s</t>
  </si>
  <si>
    <t>+04d36m59.15s</t>
  </si>
  <si>
    <t>EPIC 201833600 c</t>
  </si>
  <si>
    <t>K2-50</t>
  </si>
  <si>
    <t>11h17m56.08s</t>
  </si>
  <si>
    <t>+05d59m17.84s</t>
  </si>
  <si>
    <t>EPIC 201841433 b</t>
  </si>
  <si>
    <t>EPIC 201841433</t>
  </si>
  <si>
    <t>11h40m49.62s</t>
  </si>
  <si>
    <t>+06d08m05.33s</t>
  </si>
  <si>
    <t>EPIC 205950854 c</t>
  </si>
  <si>
    <t>K2-168</t>
  </si>
  <si>
    <t>22h12m26.42s</t>
  </si>
  <si>
    <t>-16d20m30.79s</t>
  </si>
  <si>
    <t>EPIC 206024342 b</t>
  </si>
  <si>
    <t>EPIC 206024342</t>
  </si>
  <si>
    <t>22h05m06.51s</t>
  </si>
  <si>
    <t>-14d07m18.49s</t>
  </si>
  <si>
    <t>EPIC 206024342 c</t>
  </si>
  <si>
    <t>EPIC 206024342 d</t>
  </si>
  <si>
    <t>EPIC 206032309 b</t>
  </si>
  <si>
    <t>EPIC 206032309</t>
  </si>
  <si>
    <t>22h44m57.71s</t>
  </si>
  <si>
    <t>-13d54m04.04s</t>
  </si>
  <si>
    <t>EPIC 206042996 b</t>
  </si>
  <si>
    <t>EPIC 206042996</t>
  </si>
  <si>
    <t>22h30m03.27s</t>
  </si>
  <si>
    <t>-13d36m36.53s</t>
  </si>
  <si>
    <t>EPIC 206042996 c</t>
  </si>
  <si>
    <t>EPIC 206215704 b</t>
  </si>
  <si>
    <t>EPIC 206215704</t>
  </si>
  <si>
    <t>22h20m22.79s</t>
  </si>
  <si>
    <t>-09d30m34.96s</t>
  </si>
  <si>
    <t>EPIC 206317286 b</t>
  </si>
  <si>
    <t>EPIC 206317286</t>
  </si>
  <si>
    <t>22h30m28.28s</t>
  </si>
  <si>
    <t>-07d58m20.84s</t>
  </si>
  <si>
    <t>EPIC 206317286 c</t>
  </si>
  <si>
    <t>EPIC 211822797 b</t>
  </si>
  <si>
    <t>EPIC 211822797</t>
  </si>
  <si>
    <t>M0</t>
  </si>
  <si>
    <t>08h41m38.45s</t>
  </si>
  <si>
    <t>+17d38m23.91s</t>
  </si>
  <si>
    <t>EPIC 211945201 b</t>
  </si>
  <si>
    <t>EPIC 211945201</t>
  </si>
  <si>
    <t>09h06m17.81s</t>
  </si>
  <si>
    <t>+19d24m07.40s</t>
  </si>
  <si>
    <t>EPIC 212297394 b</t>
  </si>
  <si>
    <t>EPIC 212297394</t>
  </si>
  <si>
    <t>13h48m49.47s</t>
  </si>
  <si>
    <t>-17d36m35.63s</t>
  </si>
  <si>
    <t>EPIC 212297394 c</t>
  </si>
  <si>
    <t>EPIC 212424622 b</t>
  </si>
  <si>
    <t>EPIC 212424622</t>
  </si>
  <si>
    <t>13h29m19.53s</t>
  </si>
  <si>
    <t>-14d21m33.97s</t>
  </si>
  <si>
    <t>EPIC 212499991 b</t>
  </si>
  <si>
    <t>EPIC 212499991</t>
  </si>
  <si>
    <t>13h29m57.30s</t>
  </si>
  <si>
    <t>-12d44m05.19s</t>
  </si>
  <si>
    <t>EPIC 212587672 b</t>
  </si>
  <si>
    <t>EPIC 212587672</t>
  </si>
  <si>
    <t>13h41m46.68s</t>
  </si>
  <si>
    <t>-10d51m45.17s</t>
  </si>
  <si>
    <t>EPIC 212587672 c</t>
  </si>
  <si>
    <t>EPIC 212624936 b</t>
  </si>
  <si>
    <t>EPIC 212624936</t>
  </si>
  <si>
    <t>14h02m33.03s</t>
  </si>
  <si>
    <t>-10d01m25.27s</t>
  </si>
  <si>
    <t>EPIC 212624936 c</t>
  </si>
  <si>
    <t>EPIC 212737443 b</t>
  </si>
  <si>
    <t>EPIC 212737443</t>
  </si>
  <si>
    <t>13h36m53.16s</t>
  </si>
  <si>
    <t>-07d19m05.01s</t>
  </si>
  <si>
    <t>EPIC 212737443 c</t>
  </si>
  <si>
    <t>EPIC 220492298 b</t>
  </si>
  <si>
    <t>EPIC 220492298</t>
  </si>
  <si>
    <t>01h07m02.76s</t>
  </si>
  <si>
    <t>+06d35m19.67s</t>
  </si>
  <si>
    <t>EPIC 220554210 c</t>
  </si>
  <si>
    <t>K2-282</t>
  </si>
  <si>
    <t>00h53m43.72s</t>
  </si>
  <si>
    <t>+07d59m43.05s</t>
  </si>
  <si>
    <t>EPIC 220674823 b</t>
  </si>
  <si>
    <t>EPIC 220674823</t>
  </si>
  <si>
    <t>00h52m19.21s</t>
  </si>
  <si>
    <t>+10d47m40.94s</t>
  </si>
  <si>
    <t>EPIC 220674823 c</t>
  </si>
  <si>
    <t>EPIC 228836835 b</t>
  </si>
  <si>
    <t>EPIC 228836835</t>
  </si>
  <si>
    <t>12h38m17.98s</t>
  </si>
  <si>
    <t>-05d14m40.65s</t>
  </si>
  <si>
    <t>EPIC 246851721 b</t>
  </si>
  <si>
    <t>EPIC 246851721</t>
  </si>
  <si>
    <t>05h15m40.76s</t>
  </si>
  <si>
    <t>+16d16m43.32s</t>
  </si>
  <si>
    <t>EPIC 248847494 b</t>
  </si>
  <si>
    <t>EPIC 248847494</t>
  </si>
  <si>
    <t>10h37m33.38s</t>
  </si>
  <si>
    <t>+11d50m33.89s</t>
  </si>
  <si>
    <t>EPIC 249893012 b</t>
  </si>
  <si>
    <t>EPIC 249893012</t>
  </si>
  <si>
    <t>G8 IV/V</t>
  </si>
  <si>
    <t>15h12m59.58s</t>
  </si>
  <si>
    <t>-16d43m28.73s</t>
  </si>
  <si>
    <t>EPIC 249893012 c</t>
  </si>
  <si>
    <t>EPIC 249893012 d</t>
  </si>
  <si>
    <t>FU Tau b</t>
  </si>
  <si>
    <t>FU Tau</t>
  </si>
  <si>
    <t>Spitzer Space Telescope</t>
  </si>
  <si>
    <t>M7.25</t>
  </si>
  <si>
    <t>04h23m35.40s</t>
  </si>
  <si>
    <t>+25d03m02.42s</t>
  </si>
  <si>
    <t>G 264-012 b</t>
  </si>
  <si>
    <t>G 264-012</t>
  </si>
  <si>
    <t>M4.0 V</t>
  </si>
  <si>
    <t>21h46m41.27s</t>
  </si>
  <si>
    <t>+66d48m13.85s</t>
  </si>
  <si>
    <t>G 264-012 c</t>
  </si>
  <si>
    <t>G 9-40 b</t>
  </si>
  <si>
    <t>G 9-40</t>
  </si>
  <si>
    <t>M2.5 V</t>
  </si>
  <si>
    <t>08h58m52.52s</t>
  </si>
  <si>
    <t>+21d04m29.27s</t>
  </si>
  <si>
    <t>GJ 1061 b</t>
  </si>
  <si>
    <t>GJ 1061</t>
  </si>
  <si>
    <t>M5.5 V</t>
  </si>
  <si>
    <t>03h36m00.78s</t>
  </si>
  <si>
    <t>-44d30m51.52s</t>
  </si>
  <si>
    <t>GJ 1061 c</t>
  </si>
  <si>
    <t>GJ 1061 d</t>
  </si>
  <si>
    <t>GJ 1132 b</t>
  </si>
  <si>
    <t>GJ 1132</t>
  </si>
  <si>
    <t>M4.5 V</t>
  </si>
  <si>
    <t>10h14m50.18s</t>
  </si>
  <si>
    <t>-47d09m17.77s</t>
  </si>
  <si>
    <t>GJ 1132 c</t>
  </si>
  <si>
    <t>GJ 1148 b</t>
  </si>
  <si>
    <t>GJ 1148</t>
  </si>
  <si>
    <t>M5</t>
  </si>
  <si>
    <t>11h41m43.83s</t>
  </si>
  <si>
    <t>+42d45m05.71s</t>
  </si>
  <si>
    <t>GJ 1148 c</t>
  </si>
  <si>
    <t>GJ 1151 b</t>
  </si>
  <si>
    <t>GJ 1151</t>
  </si>
  <si>
    <t>M4.5</t>
  </si>
  <si>
    <t>11h50m55.32s</t>
  </si>
  <si>
    <t>+48d22m23.64s</t>
  </si>
  <si>
    <t>GJ 1214 b</t>
  </si>
  <si>
    <t>GJ 1214</t>
  </si>
  <si>
    <t>MEarth Project</t>
  </si>
  <si>
    <t>M4 V</t>
  </si>
  <si>
    <t>17h15m19.54s</t>
  </si>
  <si>
    <t>+04d57m38.45s</t>
  </si>
  <si>
    <t>GJ 1252 b</t>
  </si>
  <si>
    <t>GJ 1252</t>
  </si>
  <si>
    <t>M3</t>
  </si>
  <si>
    <t>20h27m42.88s</t>
  </si>
  <si>
    <t>-56d27m44.23s</t>
  </si>
  <si>
    <t>GJ 1265 b</t>
  </si>
  <si>
    <t>GJ 1265</t>
  </si>
  <si>
    <t>22h13m43.79s</t>
  </si>
  <si>
    <t>-17d41m13.42s</t>
  </si>
  <si>
    <t>GJ 143 b</t>
  </si>
  <si>
    <t>GJ 143</t>
  </si>
  <si>
    <t>K4.5</t>
  </si>
  <si>
    <t>03h27m00.05s</t>
  </si>
  <si>
    <t>-63d30m00.60s</t>
  </si>
  <si>
    <t>GJ 15 A b</t>
  </si>
  <si>
    <t>GJ 15 A</t>
  </si>
  <si>
    <t>00h18m27.04s</t>
  </si>
  <si>
    <t>+44d01m29.03s</t>
  </si>
  <si>
    <t>GJ 15 A c</t>
  </si>
  <si>
    <t>GJ 160.2 b</t>
  </si>
  <si>
    <t>GJ 160.2</t>
  </si>
  <si>
    <t>M0 V</t>
  </si>
  <si>
    <t>04h06m34.90s</t>
  </si>
  <si>
    <t>-20d51m23.30s</t>
  </si>
  <si>
    <t>GJ 163 b</t>
  </si>
  <si>
    <t>GJ 163</t>
  </si>
  <si>
    <t>M</t>
  </si>
  <si>
    <t>04h09m17.48s</t>
  </si>
  <si>
    <t>-53d22m16.24s</t>
  </si>
  <si>
    <t>GJ 163 c</t>
  </si>
  <si>
    <t>GJ 163 d</t>
  </si>
  <si>
    <t>GJ 179 b</t>
  </si>
  <si>
    <t>GJ 179</t>
  </si>
  <si>
    <t>04h52m05.89s</t>
  </si>
  <si>
    <t>+06d28m30.84s</t>
  </si>
  <si>
    <t>GJ 180 b</t>
  </si>
  <si>
    <t>GJ 180</t>
  </si>
  <si>
    <t>M2 V</t>
  </si>
  <si>
    <t>04h53m50.42s</t>
  </si>
  <si>
    <t>-17d46m34.30s</t>
  </si>
  <si>
    <t>GJ 180 c</t>
  </si>
  <si>
    <t>GJ 180 d</t>
  </si>
  <si>
    <t>GJ 2056 b</t>
  </si>
  <si>
    <t>GJ 2056</t>
  </si>
  <si>
    <t>M0V:</t>
  </si>
  <si>
    <t>07h12m04.68s</t>
  </si>
  <si>
    <t>-24d53m31.56s</t>
  </si>
  <si>
    <t>GJ 229 A c</t>
  </si>
  <si>
    <t>GJ 229</t>
  </si>
  <si>
    <t>M1.5V</t>
  </si>
  <si>
    <t>06h10m34.46s</t>
  </si>
  <si>
    <t>-21d52m03.80s</t>
  </si>
  <si>
    <t>GJ 229 b</t>
  </si>
  <si>
    <t>M1/M2 V</t>
  </si>
  <si>
    <t>GJ 251 b</t>
  </si>
  <si>
    <t>GJ 251</t>
  </si>
  <si>
    <t>M3.0 V</t>
  </si>
  <si>
    <t>06h54m48.06s</t>
  </si>
  <si>
    <t>+33d15m59.27s</t>
  </si>
  <si>
    <t>GJ 27.1 b</t>
  </si>
  <si>
    <t>GJ 27.1</t>
  </si>
  <si>
    <t>M0.5 V</t>
  </si>
  <si>
    <t>00h39m59.52s</t>
  </si>
  <si>
    <t>-44d15m15.00s</t>
  </si>
  <si>
    <t>GJ 273 b</t>
  </si>
  <si>
    <t>GJ 273</t>
  </si>
  <si>
    <t>07h27m24.50s</t>
  </si>
  <si>
    <t>+05d13m32.91s</t>
  </si>
  <si>
    <t>GJ 273 c</t>
  </si>
  <si>
    <t>GJ 3021 b</t>
  </si>
  <si>
    <t>GJ 3021</t>
  </si>
  <si>
    <t>00h16m15.22s</t>
  </si>
  <si>
    <t>-79d51m05.12s</t>
  </si>
  <si>
    <t>GJ 3082 b</t>
  </si>
  <si>
    <t>GJ 3082</t>
  </si>
  <si>
    <t>M4</t>
  </si>
  <si>
    <t>01h14m34.38s</t>
  </si>
  <si>
    <t>-53d56m26.79s</t>
  </si>
  <si>
    <t>GJ 3138 b</t>
  </si>
  <si>
    <t>GJ 3138</t>
  </si>
  <si>
    <t>02h09m11.46s</t>
  </si>
  <si>
    <t>-16d20m21.30s</t>
  </si>
  <si>
    <t>GJ 3138 c</t>
  </si>
  <si>
    <t>GJ 3138 d</t>
  </si>
  <si>
    <t>GJ 317 b</t>
  </si>
  <si>
    <t>GJ 317</t>
  </si>
  <si>
    <t>08h40m58.69s</t>
  </si>
  <si>
    <t>-23d27m10.11s</t>
  </si>
  <si>
    <t>GJ 317 c</t>
  </si>
  <si>
    <t>GJ 328 b</t>
  </si>
  <si>
    <t>GJ 328</t>
  </si>
  <si>
    <t>08h55m07.67s</t>
  </si>
  <si>
    <t>+01d32m31.20s</t>
  </si>
  <si>
    <t>GJ 3293 b</t>
  </si>
  <si>
    <t>GJ 3293</t>
  </si>
  <si>
    <t>M2.5</t>
  </si>
  <si>
    <t>04h28m35.63s</t>
  </si>
  <si>
    <t>-25d10m16.82s</t>
  </si>
  <si>
    <t>GJ 3293 c</t>
  </si>
  <si>
    <t>GJ 3293 d</t>
  </si>
  <si>
    <t>GJ 3293 e</t>
  </si>
  <si>
    <t>GJ 3323 b</t>
  </si>
  <si>
    <t>GJ 3323</t>
  </si>
  <si>
    <t>05h01m56.85s</t>
  </si>
  <si>
    <t>-06d56m54.65s</t>
  </si>
  <si>
    <t>GJ 3323 c</t>
  </si>
  <si>
    <t>GJ 3341 b</t>
  </si>
  <si>
    <t>GJ 3341</t>
  </si>
  <si>
    <t>05h15m47.31s</t>
  </si>
  <si>
    <t>-31d17m41.44s</t>
  </si>
  <si>
    <t>GJ 338 B b</t>
  </si>
  <si>
    <t>GJ 338 B</t>
  </si>
  <si>
    <t>M0.0 V</t>
  </si>
  <si>
    <t>09h14m22.00s</t>
  </si>
  <si>
    <t>+52d41m00.68s</t>
  </si>
  <si>
    <t>GJ 3470 b</t>
  </si>
  <si>
    <t>GJ 3470</t>
  </si>
  <si>
    <t>M1.5</t>
  </si>
  <si>
    <t>07h59m05.64s</t>
  </si>
  <si>
    <t>+15d23m28.35s</t>
  </si>
  <si>
    <t>GJ 3473 b</t>
  </si>
  <si>
    <t>GJ 3473</t>
  </si>
  <si>
    <t>08h02m22.47s</t>
  </si>
  <si>
    <t>+03d20m13.79s</t>
  </si>
  <si>
    <t>GJ 3473 c</t>
  </si>
  <si>
    <t>GJ 3512 b</t>
  </si>
  <si>
    <t>GJ 3512</t>
  </si>
  <si>
    <t>08h41m19.60s</t>
  </si>
  <si>
    <t>+59d29m30.61s</t>
  </si>
  <si>
    <t>GJ 357 b</t>
  </si>
  <si>
    <t>GJ 357</t>
  </si>
  <si>
    <t>09h36m01.79s</t>
  </si>
  <si>
    <t>-21d39m54.23s</t>
  </si>
  <si>
    <t>GJ 357 c</t>
  </si>
  <si>
    <t>GJ 357 d</t>
  </si>
  <si>
    <t>GJ 3634 b</t>
  </si>
  <si>
    <t>GJ 3634</t>
  </si>
  <si>
    <t>10h58m34.40s</t>
  </si>
  <si>
    <t>-31d08m39.62s</t>
  </si>
  <si>
    <t>GJ 367 b</t>
  </si>
  <si>
    <t>GJ 367</t>
  </si>
  <si>
    <t>M1.0 V</t>
  </si>
  <si>
    <t>09h44m29.15s</t>
  </si>
  <si>
    <t>-45d46m44.46s</t>
  </si>
  <si>
    <t>GJ 3779 b</t>
  </si>
  <si>
    <t>GJ 3779</t>
  </si>
  <si>
    <t>13h22m56.05s</t>
  </si>
  <si>
    <t>+24d27m50.19s</t>
  </si>
  <si>
    <t>GJ 3929 b</t>
  </si>
  <si>
    <t>GJ 3929</t>
  </si>
  <si>
    <t>15h58m18.62s</t>
  </si>
  <si>
    <t>+35d24m29.21s</t>
  </si>
  <si>
    <t>GJ 393 b</t>
  </si>
  <si>
    <t>GJ 393</t>
  </si>
  <si>
    <t>M2.0 V</t>
  </si>
  <si>
    <t>10h28m54.93s</t>
  </si>
  <si>
    <t>+00d50m16.25s</t>
  </si>
  <si>
    <t>GJ 3942 b</t>
  </si>
  <si>
    <t>GJ 3942</t>
  </si>
  <si>
    <t>16h09m03.49s</t>
  </si>
  <si>
    <t>+52d56m38.92s</t>
  </si>
  <si>
    <t>GJ 3998 b</t>
  </si>
  <si>
    <t>GJ 3998</t>
  </si>
  <si>
    <t>17h16m00.49s</t>
  </si>
  <si>
    <t>+11d03m22.23s</t>
  </si>
  <si>
    <t>GJ 3998 c</t>
  </si>
  <si>
    <t>GJ 411 b</t>
  </si>
  <si>
    <t>GJ 411</t>
  </si>
  <si>
    <t>M1.5 V</t>
  </si>
  <si>
    <t>11h03m20.27s</t>
  </si>
  <si>
    <t>+35d58m20.34s</t>
  </si>
  <si>
    <t>GJ 414 A b</t>
  </si>
  <si>
    <t>GJ 414 A</t>
  </si>
  <si>
    <t>11h11m05.88s</t>
  </si>
  <si>
    <t>+30d26m42.61s</t>
  </si>
  <si>
    <t>GJ 414 A c</t>
  </si>
  <si>
    <t>GJ 422 b</t>
  </si>
  <si>
    <t>GJ 422</t>
  </si>
  <si>
    <t>11h15m55.45s</t>
  </si>
  <si>
    <t>-57d32m33.23s</t>
  </si>
  <si>
    <t>GJ 4276 b</t>
  </si>
  <si>
    <t>GJ 4276</t>
  </si>
  <si>
    <t>M4.0</t>
  </si>
  <si>
    <t>22h25m17.31s</t>
  </si>
  <si>
    <t>+59d24m45.01s</t>
  </si>
  <si>
    <t>GJ 433 b</t>
  </si>
  <si>
    <t>GJ 433</t>
  </si>
  <si>
    <t>11h35m26.86s</t>
  </si>
  <si>
    <t>-32d32m37.07s</t>
  </si>
  <si>
    <t>GJ 433 c</t>
  </si>
  <si>
    <t>GJ 433 d</t>
  </si>
  <si>
    <t>M2V</t>
  </si>
  <si>
    <t>GJ 436 b</t>
  </si>
  <si>
    <t>GJ 436</t>
  </si>
  <si>
    <t>11h42m12.13s</t>
  </si>
  <si>
    <t>+26d42m11.04s</t>
  </si>
  <si>
    <t>GJ 480 b</t>
  </si>
  <si>
    <t>GJ 480</t>
  </si>
  <si>
    <t>M3.5 Ve</t>
  </si>
  <si>
    <t>12h38m51.22s</t>
  </si>
  <si>
    <t>+11d41m42.25s</t>
  </si>
  <si>
    <t>GJ 486 b</t>
  </si>
  <si>
    <t>GJ 486</t>
  </si>
  <si>
    <t>12h47m55.57s</t>
  </si>
  <si>
    <t>+09d44m57.91s</t>
  </si>
  <si>
    <t>GJ 504 b</t>
  </si>
  <si>
    <t>GJ 504</t>
  </si>
  <si>
    <t>13h16m46.16s</t>
  </si>
  <si>
    <t>+09d25m29.92s</t>
  </si>
  <si>
    <t>GJ 514 b</t>
  </si>
  <si>
    <t>GJ 514</t>
  </si>
  <si>
    <t>M0.5-1.0 V</t>
  </si>
  <si>
    <t>13h30m00.97s</t>
  </si>
  <si>
    <t>+10d22m21.14s</t>
  </si>
  <si>
    <t>GJ 536 b</t>
  </si>
  <si>
    <t>GJ 536</t>
  </si>
  <si>
    <t>M1 V</t>
  </si>
  <si>
    <t>14h01m02.33s</t>
  </si>
  <si>
    <t>-02d39m08.24s</t>
  </si>
  <si>
    <t>GJ 581 b</t>
  </si>
  <si>
    <t>GJ 581</t>
  </si>
  <si>
    <t>15h19m25.55s</t>
  </si>
  <si>
    <t>-07d43m21.70s</t>
  </si>
  <si>
    <t>GJ 581 c</t>
  </si>
  <si>
    <t>GJ 581 e</t>
  </si>
  <si>
    <t>GJ 625 b</t>
  </si>
  <si>
    <t>GJ 625</t>
  </si>
  <si>
    <t>M2</t>
  </si>
  <si>
    <t>16h25m25.39s</t>
  </si>
  <si>
    <t>+54d18m12.10s</t>
  </si>
  <si>
    <t>GJ 649 b</t>
  </si>
  <si>
    <t>GJ 649</t>
  </si>
  <si>
    <t>16h58m08.72s</t>
  </si>
  <si>
    <t>+25d44m31.10s</t>
  </si>
  <si>
    <t>GJ 667 C b</t>
  </si>
  <si>
    <t>GJ 667 C</t>
  </si>
  <si>
    <t>17h19m00.25s</t>
  </si>
  <si>
    <t>-34d59m51.95s</t>
  </si>
  <si>
    <t>GJ 667 C c</t>
  </si>
  <si>
    <t>GJ 667 C e</t>
  </si>
  <si>
    <t>GJ 667 C f</t>
  </si>
  <si>
    <t>GJ 667 C g</t>
  </si>
  <si>
    <t>GJ 674 b</t>
  </si>
  <si>
    <t>GJ 674</t>
  </si>
  <si>
    <t>17h28m40.81s</t>
  </si>
  <si>
    <t>-46d53m56.34s</t>
  </si>
  <si>
    <t>GJ 676 A b</t>
  </si>
  <si>
    <t>GJ 676 A</t>
  </si>
  <si>
    <t>17h30m10.77s</t>
  </si>
  <si>
    <t>-51d38m16.00s</t>
  </si>
  <si>
    <t>GJ 676 A c</t>
  </si>
  <si>
    <t>GJ 676 A d</t>
  </si>
  <si>
    <t>GJ 676 A e</t>
  </si>
  <si>
    <t>GJ 682 b</t>
  </si>
  <si>
    <t>GJ 682</t>
  </si>
  <si>
    <t>17h37m02.65s</t>
  </si>
  <si>
    <t>-44d19m23.71s</t>
  </si>
  <si>
    <t>GJ 682 c</t>
  </si>
  <si>
    <t>GJ 685 b</t>
  </si>
  <si>
    <t>GJ 685</t>
  </si>
  <si>
    <t>17h35m35.05s</t>
  </si>
  <si>
    <t>+61d40m45.65s</t>
  </si>
  <si>
    <t>GJ 687 b</t>
  </si>
  <si>
    <t>GJ 687</t>
  </si>
  <si>
    <t>17h36m25.00s</t>
  </si>
  <si>
    <t>+68d20m01.23s</t>
  </si>
  <si>
    <t>GJ 687 c</t>
  </si>
  <si>
    <t>M3.0V</t>
  </si>
  <si>
    <t>GJ 720 A b</t>
  </si>
  <si>
    <t>GJ 720 A</t>
  </si>
  <si>
    <t>18h35m19.06s</t>
  </si>
  <si>
    <t>+45d44m44.17s</t>
  </si>
  <si>
    <t>GJ 740 b</t>
  </si>
  <si>
    <t>GJ 740</t>
  </si>
  <si>
    <t>18h57m59.93s</t>
  </si>
  <si>
    <t>+05d54m10.32s</t>
  </si>
  <si>
    <t>GJ 832 b</t>
  </si>
  <si>
    <t>GJ 832</t>
  </si>
  <si>
    <t>21h33m33.90s</t>
  </si>
  <si>
    <t>-49d00m45.06s</t>
  </si>
  <si>
    <t>GJ 832 c</t>
  </si>
  <si>
    <t>GJ 849 b</t>
  </si>
  <si>
    <t>GJ 849</t>
  </si>
  <si>
    <t>22h09m41.52s</t>
  </si>
  <si>
    <t>-04d38m26.99s</t>
  </si>
  <si>
    <t>GJ 849 c</t>
  </si>
  <si>
    <t>GJ 86 b</t>
  </si>
  <si>
    <t>GJ 86</t>
  </si>
  <si>
    <t>K1V</t>
  </si>
  <si>
    <t>02h10m29.39s</t>
  </si>
  <si>
    <t>-50d49m15.58s</t>
  </si>
  <si>
    <t>GJ 876 b</t>
  </si>
  <si>
    <t>GJ 876</t>
  </si>
  <si>
    <t>22h53m17.75s</t>
  </si>
  <si>
    <t>-14d15m59.74s</t>
  </si>
  <si>
    <t>GJ 876 c</t>
  </si>
  <si>
    <t>GJ 876 d</t>
  </si>
  <si>
    <t>GJ 876 e</t>
  </si>
  <si>
    <t>M2.5V</t>
  </si>
  <si>
    <t>GJ 887 b</t>
  </si>
  <si>
    <t>GJ 887</t>
  </si>
  <si>
    <t>23h05m52.04s</t>
  </si>
  <si>
    <t>-35d51m11.0s</t>
  </si>
  <si>
    <t>GJ 887 c</t>
  </si>
  <si>
    <t>GJ 9066 b</t>
  </si>
  <si>
    <t>GJ 9066</t>
  </si>
  <si>
    <t>02h00m14.12s</t>
  </si>
  <si>
    <t>+13d02m39.54s</t>
  </si>
  <si>
    <t>GJ 9066 c</t>
  </si>
  <si>
    <t>GJ 96 b</t>
  </si>
  <si>
    <t>GJ 96</t>
  </si>
  <si>
    <t>02h22m14.98s</t>
  </si>
  <si>
    <t>+47d52m48.75s</t>
  </si>
  <si>
    <t>GJ 9689 b</t>
  </si>
  <si>
    <t>GJ 9689</t>
  </si>
  <si>
    <t>20h13m52.26s</t>
  </si>
  <si>
    <t>+13d23m20.01s</t>
  </si>
  <si>
    <t>GJ 9827 b</t>
  </si>
  <si>
    <t>GJ 9827</t>
  </si>
  <si>
    <t>K6 V</t>
  </si>
  <si>
    <t>[m/H]</t>
  </si>
  <si>
    <t>23h27m05.23s</t>
  </si>
  <si>
    <t>-01d17m07.24s</t>
  </si>
  <si>
    <t>GJ 9827 c</t>
  </si>
  <si>
    <t>GJ 9827 d</t>
  </si>
  <si>
    <t>GPX-1 b</t>
  </si>
  <si>
    <t>GPX-1</t>
  </si>
  <si>
    <t>Acton Sky Portal Observatory</t>
  </si>
  <si>
    <t>F2</t>
  </si>
  <si>
    <t>02h33m28.60s</t>
  </si>
  <si>
    <t>+56d01m32.55s</t>
  </si>
  <si>
    <t>GQ Lup b</t>
  </si>
  <si>
    <t>GQ Lup</t>
  </si>
  <si>
    <t>K7e V</t>
  </si>
  <si>
    <t>15h49m12.09s</t>
  </si>
  <si>
    <t>-35d39m05.42s</t>
  </si>
  <si>
    <t>GSC 06214-00210 b</t>
  </si>
  <si>
    <t>GSC 06214-00210</t>
  </si>
  <si>
    <t>Palomar Observatory</t>
  </si>
  <si>
    <t>16h21m54.65s</t>
  </si>
  <si>
    <t>-20d43m09.62s</t>
  </si>
  <si>
    <t>GU Psc b</t>
  </si>
  <si>
    <t>GU Psc</t>
  </si>
  <si>
    <t>01h12m35.16s</t>
  </si>
  <si>
    <t>+17d03m54.01s</t>
  </si>
  <si>
    <t>Gaia-1 b</t>
  </si>
  <si>
    <t>Gaia-1</t>
  </si>
  <si>
    <t>European Space Agency (ESA) Gaia Satellite</t>
  </si>
  <si>
    <t>06h02m34.48s</t>
  </si>
  <si>
    <t>-00d34m37.60s</t>
  </si>
  <si>
    <t>Gaia-2 b</t>
  </si>
  <si>
    <t>Gaia-2</t>
  </si>
  <si>
    <t>07h22m56.48s</t>
  </si>
  <si>
    <t>+67d15m09.56s</t>
  </si>
  <si>
    <t>Gl 378 b</t>
  </si>
  <si>
    <t>Gl 378</t>
  </si>
  <si>
    <t>10h02m20.77s</t>
  </si>
  <si>
    <t>+48d04m56.83s</t>
  </si>
  <si>
    <t>Gl 49 b</t>
  </si>
  <si>
    <t>Gl 49</t>
  </si>
  <si>
    <t>01h02m40.50s</t>
  </si>
  <si>
    <t>+62d20m43.58s</t>
  </si>
  <si>
    <t>Gl 686 b</t>
  </si>
  <si>
    <t>Gl 686</t>
  </si>
  <si>
    <t>17h37m54.36s</t>
  </si>
  <si>
    <t>+18d35m45.42s</t>
  </si>
  <si>
    <t>HAT-P-1 b</t>
  </si>
  <si>
    <t>HAT-P-1</t>
  </si>
  <si>
    <t>HATNet</t>
  </si>
  <si>
    <t>22h57m46.89s</t>
  </si>
  <si>
    <t>+38d40m29.71s</t>
  </si>
  <si>
    <t>HAT-P-11 b</t>
  </si>
  <si>
    <t>HAT-P-11</t>
  </si>
  <si>
    <t>K4</t>
  </si>
  <si>
    <t>19h50m50.44s</t>
  </si>
  <si>
    <t>+48d04m54.71s</t>
  </si>
  <si>
    <t>HAT-P-11 c</t>
  </si>
  <si>
    <t>HAT-P-12 b</t>
  </si>
  <si>
    <t>HAT-P-12</t>
  </si>
  <si>
    <t>13h57m33.27s</t>
  </si>
  <si>
    <t>+43d29m35.92s</t>
  </si>
  <si>
    <t>HAT-P-13 b</t>
  </si>
  <si>
    <t>HAT-P-13</t>
  </si>
  <si>
    <t>G4</t>
  </si>
  <si>
    <t>08h39m31.77s</t>
  </si>
  <si>
    <t>+47d21m06.87s</t>
  </si>
  <si>
    <t>HAT-P-13 c</t>
  </si>
  <si>
    <t>HAT-P-14 b</t>
  </si>
  <si>
    <t>HAT-P-14</t>
  </si>
  <si>
    <t>17h20m27.88s</t>
  </si>
  <si>
    <t>+38d14m31.81s</t>
  </si>
  <si>
    <t>HAT-P-15 b</t>
  </si>
  <si>
    <t>HAT-P-15</t>
  </si>
  <si>
    <t>04h24m59.55s</t>
  </si>
  <si>
    <t>+39d27m38.17s</t>
  </si>
  <si>
    <t>HAT-P-16 b</t>
  </si>
  <si>
    <t>HAT-P-16</t>
  </si>
  <si>
    <t>F8</t>
  </si>
  <si>
    <t>00h38m17.53s</t>
  </si>
  <si>
    <t>+42d27m47.15s</t>
  </si>
  <si>
    <t>HAT-P-17 b</t>
  </si>
  <si>
    <t>HAT-P-17</t>
  </si>
  <si>
    <t>K</t>
  </si>
  <si>
    <t>21h38m08.63s</t>
  </si>
  <si>
    <t>+30d29m17.48s</t>
  </si>
  <si>
    <t>HAT-P-17 c</t>
  </si>
  <si>
    <t>HAT-P-18 b</t>
  </si>
  <si>
    <t>HAT-P-18</t>
  </si>
  <si>
    <t>17h05m23.13s</t>
  </si>
  <si>
    <t>+33d00m44.37s</t>
  </si>
  <si>
    <t>HAT-P-19 b</t>
  </si>
  <si>
    <t>HAT-P-19</t>
  </si>
  <si>
    <t>00h38m03.98s</t>
  </si>
  <si>
    <t>+34d42m41.05s</t>
  </si>
  <si>
    <t>HAT-P-2 b</t>
  </si>
  <si>
    <t>HAT-P-2</t>
  </si>
  <si>
    <t>16h20m36.34s</t>
  </si>
  <si>
    <t>+41d02m52.66s</t>
  </si>
  <si>
    <t>HAT-P-20 b</t>
  </si>
  <si>
    <t>HAT-P-20</t>
  </si>
  <si>
    <t>07h27m39.94s</t>
  </si>
  <si>
    <t>+24d20m10.03s</t>
  </si>
  <si>
    <t>HAT-P-21 b</t>
  </si>
  <si>
    <t>HAT-P-21</t>
  </si>
  <si>
    <t>G3</t>
  </si>
  <si>
    <t>11h25m05.98s</t>
  </si>
  <si>
    <t>+41d01m40.87s</t>
  </si>
  <si>
    <t>HAT-P-22 b</t>
  </si>
  <si>
    <t>HAT-P-22</t>
  </si>
  <si>
    <t>10h22m43.55s</t>
  </si>
  <si>
    <t>+50d07m43.36s</t>
  </si>
  <si>
    <t>HAT-P-23 b</t>
  </si>
  <si>
    <t>HAT-P-23</t>
  </si>
  <si>
    <t>20h24m29.74s</t>
  </si>
  <si>
    <t>+16d45m43.73s</t>
  </si>
  <si>
    <t>HAT-P-24 b</t>
  </si>
  <si>
    <t>HAT-P-24</t>
  </si>
  <si>
    <t>07h15m18.03s</t>
  </si>
  <si>
    <t>+14d15m45.38s</t>
  </si>
  <si>
    <t>HAT-P-25 b</t>
  </si>
  <si>
    <t>HAT-P-25</t>
  </si>
  <si>
    <t>03h13m44.51s</t>
  </si>
  <si>
    <t>+25d11m50.48s</t>
  </si>
  <si>
    <t>HAT-P-26 b</t>
  </si>
  <si>
    <t>HAT-P-26</t>
  </si>
  <si>
    <t>14h12m37.57s</t>
  </si>
  <si>
    <t>+04d03m33.90s</t>
  </si>
  <si>
    <t>HAT-P-27 b</t>
  </si>
  <si>
    <t>HAT-P-27</t>
  </si>
  <si>
    <t>G8</t>
  </si>
  <si>
    <t>14h51m04.16s</t>
  </si>
  <si>
    <t>+05d56m50.51s</t>
  </si>
  <si>
    <t>HAT-P-28 b</t>
  </si>
  <si>
    <t>HAT-P-28</t>
  </si>
  <si>
    <t>00h52m00.22s</t>
  </si>
  <si>
    <t>+34d43m42.25s</t>
  </si>
  <si>
    <t>HAT-P-29 b</t>
  </si>
  <si>
    <t>HAT-P-29</t>
  </si>
  <si>
    <t>02h12m31.46s</t>
  </si>
  <si>
    <t>+51d46m43.59s</t>
  </si>
  <si>
    <t>HAT-P-3 b</t>
  </si>
  <si>
    <t>HAT-P-3</t>
  </si>
  <si>
    <t>13h44m22.56s</t>
  </si>
  <si>
    <t>+48d01m42.83s</t>
  </si>
  <si>
    <t>HAT-P-30 b</t>
  </si>
  <si>
    <t>HAT-P-30</t>
  </si>
  <si>
    <t>F7</t>
  </si>
  <si>
    <t>08h15m47.96s</t>
  </si>
  <si>
    <t>+05d50m12.72s</t>
  </si>
  <si>
    <t>HAT-P-31 b</t>
  </si>
  <si>
    <t>HAT-P-31</t>
  </si>
  <si>
    <t>18h06m09.04s</t>
  </si>
  <si>
    <t>+26d25m35.78s</t>
  </si>
  <si>
    <t>HAT-P-32 b</t>
  </si>
  <si>
    <t>HAT-P-32</t>
  </si>
  <si>
    <t>02h04m10.26s</t>
  </si>
  <si>
    <t>+46d41m16.26s</t>
  </si>
  <si>
    <t>HAT-P-33 b</t>
  </si>
  <si>
    <t>HAT-P-33</t>
  </si>
  <si>
    <t>F4</t>
  </si>
  <si>
    <t>07h32m44.22s</t>
  </si>
  <si>
    <t>+33d50m06.08s</t>
  </si>
  <si>
    <t>HAT-P-34 b</t>
  </si>
  <si>
    <t>HAT-P-34</t>
  </si>
  <si>
    <t>20h12m46.90s</t>
  </si>
  <si>
    <t>+18d06m17.20s</t>
  </si>
  <si>
    <t>HAT-P-35 b</t>
  </si>
  <si>
    <t>HAT-P-35</t>
  </si>
  <si>
    <t>08h13m00.17s</t>
  </si>
  <si>
    <t>+04d47m13.30s</t>
  </si>
  <si>
    <t>HAT-P-36 b</t>
  </si>
  <si>
    <t>HAT-P-36</t>
  </si>
  <si>
    <t>12h33m03.89s</t>
  </si>
  <si>
    <t>+44d54m55.32s</t>
  </si>
  <si>
    <t>HAT-P-37 b</t>
  </si>
  <si>
    <t>HAT-P-37</t>
  </si>
  <si>
    <t>18h57m11.05s</t>
  </si>
  <si>
    <t>+51d16m08.84s</t>
  </si>
  <si>
    <t>HAT-P-38 b</t>
  </si>
  <si>
    <t>HAT-P-38</t>
  </si>
  <si>
    <t>02h21m32.04s</t>
  </si>
  <si>
    <t>+32d14m45.76s</t>
  </si>
  <si>
    <t>HAT-P-39 b</t>
  </si>
  <si>
    <t>HAT-P-39</t>
  </si>
  <si>
    <t>07h35m01.98s</t>
  </si>
  <si>
    <t>+17d49m48.10s</t>
  </si>
  <si>
    <t>HAT-P-4 b</t>
  </si>
  <si>
    <t>HAT-P-4</t>
  </si>
  <si>
    <t>F</t>
  </si>
  <si>
    <t>15h19m57.89s</t>
  </si>
  <si>
    <t>+36d13m46.36s</t>
  </si>
  <si>
    <t>HAT-P-40 b</t>
  </si>
  <si>
    <t>HAT-P-40</t>
  </si>
  <si>
    <t>22h22m03.10s</t>
  </si>
  <si>
    <t>+45d27m26.43s</t>
  </si>
  <si>
    <t>HAT-P-41 b</t>
  </si>
  <si>
    <t>HAT-P-41</t>
  </si>
  <si>
    <t>19h49m17.44s</t>
  </si>
  <si>
    <t>+04d40m20.68s</t>
  </si>
  <si>
    <t>HAT-P-42 b</t>
  </si>
  <si>
    <t>HAT-P-42</t>
  </si>
  <si>
    <t>09h01m22.65s</t>
  </si>
  <si>
    <t>+06d05m49.50s</t>
  </si>
  <si>
    <t>HAT-P-43 b</t>
  </si>
  <si>
    <t>HAT-P-43</t>
  </si>
  <si>
    <t>08h35m42.17s</t>
  </si>
  <si>
    <t>+10d12m23.71s</t>
  </si>
  <si>
    <t>HAT-P-44 b</t>
  </si>
  <si>
    <t>HAT-P-44</t>
  </si>
  <si>
    <t>14h12m34.53s</t>
  </si>
  <si>
    <t>+47d00m53.22s</t>
  </si>
  <si>
    <t>HAT-P-44 c</t>
  </si>
  <si>
    <t>HAT-P-45 b</t>
  </si>
  <si>
    <t>HAT-P-45</t>
  </si>
  <si>
    <t>18h17m29.58s</t>
  </si>
  <si>
    <t>-03d22m51.81s</t>
  </si>
  <si>
    <t>HAT-P-46 b</t>
  </si>
  <si>
    <t>HAT-P-46</t>
  </si>
  <si>
    <t>18h01m46.60s</t>
  </si>
  <si>
    <t>-02d58m15.53s</t>
  </si>
  <si>
    <t>HAT-P-49 b</t>
  </si>
  <si>
    <t>HAT-P-49</t>
  </si>
  <si>
    <t>20h21m45.92s</t>
  </si>
  <si>
    <t>+26d41m33.63s</t>
  </si>
  <si>
    <t>HAT-P-5 b</t>
  </si>
  <si>
    <t>HAT-P-5</t>
  </si>
  <si>
    <t>18h17m37.33s</t>
  </si>
  <si>
    <t>+36d37m17.26s</t>
  </si>
  <si>
    <t>HAT-P-50 b</t>
  </si>
  <si>
    <t>HAT-P-50</t>
  </si>
  <si>
    <t>F5</t>
  </si>
  <si>
    <t>07h52m15.23s</t>
  </si>
  <si>
    <t>+12d08m21.65s</t>
  </si>
  <si>
    <t>HAT-P-51 b</t>
  </si>
  <si>
    <t>HAT-P-51</t>
  </si>
  <si>
    <t>G7</t>
  </si>
  <si>
    <t>01h24m15.63s</t>
  </si>
  <si>
    <t>+32d48m38.52s</t>
  </si>
  <si>
    <t>HAT-P-52 b</t>
  </si>
  <si>
    <t>HAT-P-52</t>
  </si>
  <si>
    <t>02h50m53.22s</t>
  </si>
  <si>
    <t>+29d01m20.10s</t>
  </si>
  <si>
    <t>HAT-P-53 b</t>
  </si>
  <si>
    <t>HAT-P-53</t>
  </si>
  <si>
    <t>01h27m29.06s</t>
  </si>
  <si>
    <t>+38d58m05.21s</t>
  </si>
  <si>
    <t>HAT-P-54 b</t>
  </si>
  <si>
    <t>HAT-P-54</t>
  </si>
  <si>
    <t>06h39m35.52s</t>
  </si>
  <si>
    <t>+25d28m56.64s</t>
  </si>
  <si>
    <t>HAT-P-55 b</t>
  </si>
  <si>
    <t>HAT-P-55</t>
  </si>
  <si>
    <t>17h37m05.64s</t>
  </si>
  <si>
    <t>+25d43m52.13s</t>
  </si>
  <si>
    <t>HAT-P-56 b</t>
  </si>
  <si>
    <t>HAT-P-56</t>
  </si>
  <si>
    <t>06h43m23.52s</t>
  </si>
  <si>
    <t>+27d15m07.86s</t>
  </si>
  <si>
    <t>HAT-P-57 b</t>
  </si>
  <si>
    <t>HAT-P-57</t>
  </si>
  <si>
    <t>A8 V</t>
  </si>
  <si>
    <t>18h18m58.42s</t>
  </si>
  <si>
    <t>+10d35m49.91s</t>
  </si>
  <si>
    <t>HAT-P-58 b</t>
  </si>
  <si>
    <t>HAT-P-58</t>
  </si>
  <si>
    <t>04h35m23.16s</t>
  </si>
  <si>
    <t>+56d52m05.77s</t>
  </si>
  <si>
    <t>HAT-P-59 b</t>
  </si>
  <si>
    <t>HAT-P-59</t>
  </si>
  <si>
    <t>19h29m50.12s</t>
  </si>
  <si>
    <t>+62d31m45.08s</t>
  </si>
  <si>
    <t>HAT-P-6 b</t>
  </si>
  <si>
    <t>HAT-P-6</t>
  </si>
  <si>
    <t>23h39m05.78s</t>
  </si>
  <si>
    <t>+42d27m57.55s</t>
  </si>
  <si>
    <t>HAT-P-60 b</t>
  </si>
  <si>
    <t>HAT-P-60</t>
  </si>
  <si>
    <t>01h53m07.82s</t>
  </si>
  <si>
    <t>+52d03m14.12s</t>
  </si>
  <si>
    <t>HAT-P-61 b</t>
  </si>
  <si>
    <t>HAT-P-61</t>
  </si>
  <si>
    <t>05h01m55.24s</t>
  </si>
  <si>
    <t>+50d07m52.24s</t>
  </si>
  <si>
    <t>HAT-P-62 b</t>
  </si>
  <si>
    <t>HAT-P-62</t>
  </si>
  <si>
    <t>04h58m01.05s</t>
  </si>
  <si>
    <t>+48d18m03.08s</t>
  </si>
  <si>
    <t>HAT-P-63 b</t>
  </si>
  <si>
    <t>HAT-P-63</t>
  </si>
  <si>
    <t>18h39m11.22s</t>
  </si>
  <si>
    <t>-20d01m27.37s</t>
  </si>
  <si>
    <t>HAT-P-64 b</t>
  </si>
  <si>
    <t>HAT-P-64</t>
  </si>
  <si>
    <t>04h35m53.85s</t>
  </si>
  <si>
    <t>+02d25m52.58s</t>
  </si>
  <si>
    <t>HAT-P-65 b</t>
  </si>
  <si>
    <t>HAT-P-65</t>
  </si>
  <si>
    <t>21h03m37.32s</t>
  </si>
  <si>
    <t>+11d59m21.72s</t>
  </si>
  <si>
    <t>HAT-P-66 b</t>
  </si>
  <si>
    <t>HAT-P-66</t>
  </si>
  <si>
    <t>10h02m17.43s</t>
  </si>
  <si>
    <t>+53d57m02.97s</t>
  </si>
  <si>
    <t>HAT-P-67 b</t>
  </si>
  <si>
    <t>HAT-P-67</t>
  </si>
  <si>
    <t>17h06m26.57s</t>
  </si>
  <si>
    <t>+44d46m36.79s</t>
  </si>
  <si>
    <t>HAT-P-68 b</t>
  </si>
  <si>
    <t>HAT-P-68</t>
  </si>
  <si>
    <t>07h53m55.96s</t>
  </si>
  <si>
    <t>+23d56m17.59s</t>
  </si>
  <si>
    <t>HAT-P-69 b</t>
  </si>
  <si>
    <t>HAT-P-69</t>
  </si>
  <si>
    <t>08h42m01.35s</t>
  </si>
  <si>
    <t>+03d42m38.04s</t>
  </si>
  <si>
    <t>HAT-P-7 b</t>
  </si>
  <si>
    <t>HAT-P-7</t>
  </si>
  <si>
    <t>19h28m59.33s</t>
  </si>
  <si>
    <t>+47d58m10.35s</t>
  </si>
  <si>
    <t>HAT-P-70 b</t>
  </si>
  <si>
    <t>HAT-P-70</t>
  </si>
  <si>
    <t>04h58m12.56s</t>
  </si>
  <si>
    <t>+09d59m52.73s</t>
  </si>
  <si>
    <t>HAT-P-8 b</t>
  </si>
  <si>
    <t>HAT-P-8</t>
  </si>
  <si>
    <t>F6</t>
  </si>
  <si>
    <t>22h52m09.96s</t>
  </si>
  <si>
    <t>+35d26m49.84s</t>
  </si>
  <si>
    <t>HAT-P-9 b</t>
  </si>
  <si>
    <t>HAT-P-9</t>
  </si>
  <si>
    <t>07h20m40.44s</t>
  </si>
  <si>
    <t>+37d08m26.14s</t>
  </si>
  <si>
    <t>HATS-1 b</t>
  </si>
  <si>
    <t>HATS-1</t>
  </si>
  <si>
    <t>HATSouth</t>
  </si>
  <si>
    <t>11h42m06.06s</t>
  </si>
  <si>
    <t>-23d21m17.44s</t>
  </si>
  <si>
    <t>HATS-10 b</t>
  </si>
  <si>
    <t>HATS-10</t>
  </si>
  <si>
    <t>19h37m13.64s</t>
  </si>
  <si>
    <t>-22d12m16.15s</t>
  </si>
  <si>
    <t>HATS-11 b</t>
  </si>
  <si>
    <t>HATS-11</t>
  </si>
  <si>
    <t>19h17m36.18s</t>
  </si>
  <si>
    <t>-22d23m24.03s</t>
  </si>
  <si>
    <t>HATS-12 b</t>
  </si>
  <si>
    <t>HATS-12</t>
  </si>
  <si>
    <t>19h16m48.58s</t>
  </si>
  <si>
    <t>-19d21m21.32s</t>
  </si>
  <si>
    <t>HATS-13 b</t>
  </si>
  <si>
    <t>HATS-13</t>
  </si>
  <si>
    <t>21h07m50.76s</t>
  </si>
  <si>
    <t>-26d05m48.19s</t>
  </si>
  <si>
    <t>HATS-14 b</t>
  </si>
  <si>
    <t>HATS-14</t>
  </si>
  <si>
    <t>20h52m51.71s</t>
  </si>
  <si>
    <t>-25d41m14.55s</t>
  </si>
  <si>
    <t>HATS-15 b</t>
  </si>
  <si>
    <t>HATS-15</t>
  </si>
  <si>
    <t>20h44m22.08s</t>
  </si>
  <si>
    <t>-19d26m15.10s</t>
  </si>
  <si>
    <t>HATS-16 b</t>
  </si>
  <si>
    <t>HATS-16</t>
  </si>
  <si>
    <t>23h54m14.12s</t>
  </si>
  <si>
    <t>-30d00m46.94s</t>
  </si>
  <si>
    <t>HATS-17 b</t>
  </si>
  <si>
    <t>HATS-17</t>
  </si>
  <si>
    <t>G V</t>
  </si>
  <si>
    <t>12h48m45.50s</t>
  </si>
  <si>
    <t>-47d36m49.24s</t>
  </si>
  <si>
    <t>HATS-18 b</t>
  </si>
  <si>
    <t>HATS-18</t>
  </si>
  <si>
    <t>11h35m49.78s</t>
  </si>
  <si>
    <t>-29d09m21.83s</t>
  </si>
  <si>
    <t>HATS-2 b</t>
  </si>
  <si>
    <t>HATS-2</t>
  </si>
  <si>
    <t>11h46m57.32s</t>
  </si>
  <si>
    <t>-22d33m46.83s</t>
  </si>
  <si>
    <t>HATS-22 b</t>
  </si>
  <si>
    <t>HATS-22</t>
  </si>
  <si>
    <t>K V</t>
  </si>
  <si>
    <t>11h36m02.37s</t>
  </si>
  <si>
    <t>-29d32m36.11s</t>
  </si>
  <si>
    <t>HATS-23 b</t>
  </si>
  <si>
    <t>HATS-23</t>
  </si>
  <si>
    <t>19h05m28.02s</t>
  </si>
  <si>
    <t>-50d04m02.46s</t>
  </si>
  <si>
    <t>HATS-24 b</t>
  </si>
  <si>
    <t>HATS-24</t>
  </si>
  <si>
    <t>F V</t>
  </si>
  <si>
    <t>17h55m33.77s</t>
  </si>
  <si>
    <t>-61d44m50.64s</t>
  </si>
  <si>
    <t>HATS-25 b</t>
  </si>
  <si>
    <t>HATS-25</t>
  </si>
  <si>
    <t>13h51m37.84s</t>
  </si>
  <si>
    <t>-23d46m52.47s</t>
  </si>
  <si>
    <t>HATS-26 b</t>
  </si>
  <si>
    <t>HATS-26</t>
  </si>
  <si>
    <t>09h39m42.45s</t>
  </si>
  <si>
    <t>-28d35m08.16s</t>
  </si>
  <si>
    <t>HATS-27 b</t>
  </si>
  <si>
    <t>HATS-27</t>
  </si>
  <si>
    <t>12h54m12.59s</t>
  </si>
  <si>
    <t>-46d35m15.78s</t>
  </si>
  <si>
    <t>HATS-28 b</t>
  </si>
  <si>
    <t>HATS-28</t>
  </si>
  <si>
    <t>18h57m35.94s</t>
  </si>
  <si>
    <t>-49d08m18.65s</t>
  </si>
  <si>
    <t>HATS-29 b</t>
  </si>
  <si>
    <t>HATS-29</t>
  </si>
  <si>
    <t>19h00m23.16s</t>
  </si>
  <si>
    <t>-54d53m36.03s</t>
  </si>
  <si>
    <t>HATS-3 b</t>
  </si>
  <si>
    <t>HATS-3</t>
  </si>
  <si>
    <t>20h49m49.80s</t>
  </si>
  <si>
    <t>-24d25m43.30s</t>
  </si>
  <si>
    <t>HATS-30 b</t>
  </si>
  <si>
    <t>HATS-30</t>
  </si>
  <si>
    <t>00h22m28.45s</t>
  </si>
  <si>
    <t>-59d56m33.32s</t>
  </si>
  <si>
    <t>HATS-31 b</t>
  </si>
  <si>
    <t>HATS-31</t>
  </si>
  <si>
    <t>12h46m48.68s</t>
  </si>
  <si>
    <t>-24d25m38.60s</t>
  </si>
  <si>
    <t>HATS-32 b</t>
  </si>
  <si>
    <t>HATS-32</t>
  </si>
  <si>
    <t>23h04m18.02s</t>
  </si>
  <si>
    <t>-21d16m19.26s</t>
  </si>
  <si>
    <t>HATS-33 b</t>
  </si>
  <si>
    <t>HATS-33</t>
  </si>
  <si>
    <t>19h38m32.09s</t>
  </si>
  <si>
    <t>-55d19m48.97s</t>
  </si>
  <si>
    <t>HATS-34 b</t>
  </si>
  <si>
    <t>HATS-34</t>
  </si>
  <si>
    <t>00h03m05.88s</t>
  </si>
  <si>
    <t>-62d28m09.54s</t>
  </si>
  <si>
    <t>HATS-35 b</t>
  </si>
  <si>
    <t>HATS-35</t>
  </si>
  <si>
    <t>19h46m45.23s</t>
  </si>
  <si>
    <t>-63d33m56.34s</t>
  </si>
  <si>
    <t>HATS-36 b</t>
  </si>
  <si>
    <t>HATS-36</t>
  </si>
  <si>
    <t>19h25m54.89s</t>
  </si>
  <si>
    <t>-23d12m10.15s</t>
  </si>
  <si>
    <t>HATS-37 A b</t>
  </si>
  <si>
    <t>HATS-37 A</t>
  </si>
  <si>
    <t>13h19m12.44s</t>
  </si>
  <si>
    <t>-22d59m12.64s</t>
  </si>
  <si>
    <t>HATS-38 b</t>
  </si>
  <si>
    <t>HATS-38</t>
  </si>
  <si>
    <t>10h17m05.05s</t>
  </si>
  <si>
    <t>-25d16m34.67s</t>
  </si>
  <si>
    <t>HATS-39 b</t>
  </si>
  <si>
    <t>HATS-39</t>
  </si>
  <si>
    <t>07h29m40.61s</t>
  </si>
  <si>
    <t>-29d56m16.50s</t>
  </si>
  <si>
    <t>HATS-4 b</t>
  </si>
  <si>
    <t>HATS-4</t>
  </si>
  <si>
    <t>06h16m26.90s</t>
  </si>
  <si>
    <t>-22d32m48.78s</t>
  </si>
  <si>
    <t>HATS-40 b</t>
  </si>
  <si>
    <t>HATS-40</t>
  </si>
  <si>
    <t>06h42m17.10s</t>
  </si>
  <si>
    <t>-29d46m36.41s</t>
  </si>
  <si>
    <t>HATS-41 b</t>
  </si>
  <si>
    <t>HATS-41</t>
  </si>
  <si>
    <t>06h54m04.17s</t>
  </si>
  <si>
    <t>-27d03m01.50s</t>
  </si>
  <si>
    <t>HATS-42 b</t>
  </si>
  <si>
    <t>HATS-42</t>
  </si>
  <si>
    <t>07h13m48.58s</t>
  </si>
  <si>
    <t>-33d26m14.45s</t>
  </si>
  <si>
    <t>HATS-43 b</t>
  </si>
  <si>
    <t>HATS-43</t>
  </si>
  <si>
    <t>05h22m09.18s</t>
  </si>
  <si>
    <t>-30d58m14.94s</t>
  </si>
  <si>
    <t>HATS-44 b</t>
  </si>
  <si>
    <t>HATS-44</t>
  </si>
  <si>
    <t>05h37m18.42s</t>
  </si>
  <si>
    <t>-27d58m21.27s</t>
  </si>
  <si>
    <t>HATS-45 b</t>
  </si>
  <si>
    <t>HATS-45</t>
  </si>
  <si>
    <t>06h47m58.62s</t>
  </si>
  <si>
    <t>-21d54m38.56s</t>
  </si>
  <si>
    <t>HATS-46 b</t>
  </si>
  <si>
    <t>HATS-46</t>
  </si>
  <si>
    <t>00h26m48.63s</t>
  </si>
  <si>
    <t>-56d18m57.97s</t>
  </si>
  <si>
    <t>HATS-47 b</t>
  </si>
  <si>
    <t>HATS-47</t>
  </si>
  <si>
    <t>19h09m56.26s</t>
  </si>
  <si>
    <t>-49d39m53.79s</t>
  </si>
  <si>
    <t>HATS-48 A b</t>
  </si>
  <si>
    <t>HATS-48 A</t>
  </si>
  <si>
    <t>19h14m41.28s</t>
  </si>
  <si>
    <t>-59d34m45.66s</t>
  </si>
  <si>
    <t>HATS-49 b</t>
  </si>
  <si>
    <t>HATS-49</t>
  </si>
  <si>
    <t>00h26m27.26s</t>
  </si>
  <si>
    <t>-56d20m39.41s</t>
  </si>
  <si>
    <t>HATS-5 b</t>
  </si>
  <si>
    <t>HATS-5</t>
  </si>
  <si>
    <t>04h28m53.48s</t>
  </si>
  <si>
    <t>-21d28m55.40s</t>
  </si>
  <si>
    <t>HATS-50 b</t>
  </si>
  <si>
    <t>HATS-50</t>
  </si>
  <si>
    <t>20h01m42.74s</t>
  </si>
  <si>
    <t>-26d04m39.23s</t>
  </si>
  <si>
    <t>HATS-51 b</t>
  </si>
  <si>
    <t>HATS-51</t>
  </si>
  <si>
    <t>06h51m23.38s</t>
  </si>
  <si>
    <t>-29d03m31.16s</t>
  </si>
  <si>
    <t>HATS-52 b</t>
  </si>
  <si>
    <t>HATS-52</t>
  </si>
  <si>
    <t>09h20m21.02s</t>
  </si>
  <si>
    <t>-31d16m09.16s</t>
  </si>
  <si>
    <t>HATS-53 b</t>
  </si>
  <si>
    <t>HATS-53</t>
  </si>
  <si>
    <t>11h46m30.80s</t>
  </si>
  <si>
    <t>-33d51m36.28s</t>
  </si>
  <si>
    <t>HATS-54 b</t>
  </si>
  <si>
    <t>HATS-54</t>
  </si>
  <si>
    <t>13h22m32.37s</t>
  </si>
  <si>
    <t>-44d41m19.82s</t>
  </si>
  <si>
    <t>HATS-55 b</t>
  </si>
  <si>
    <t>HATS-55</t>
  </si>
  <si>
    <t>07h37m08.01s</t>
  </si>
  <si>
    <t>-32d45m19.51s</t>
  </si>
  <si>
    <t>HATS-56 b</t>
  </si>
  <si>
    <t>HATS-56</t>
  </si>
  <si>
    <t>12h00m39.62s</t>
  </si>
  <si>
    <t>-45d47m58.04s</t>
  </si>
  <si>
    <t>HATS-57 b</t>
  </si>
  <si>
    <t>HATS-57</t>
  </si>
  <si>
    <t>04h03m47.59s</t>
  </si>
  <si>
    <t>-19d03m24.55s</t>
  </si>
  <si>
    <t>HATS-58 A b</t>
  </si>
  <si>
    <t>HATS-58 A</t>
  </si>
  <si>
    <t>12h27m08.95s</t>
  </si>
  <si>
    <t>-48d58m42.28s</t>
  </si>
  <si>
    <t>HATS-59 b</t>
  </si>
  <si>
    <t>HATS-59</t>
  </si>
  <si>
    <t>11h21m17.84s</t>
  </si>
  <si>
    <t>-22d23m17.44s</t>
  </si>
  <si>
    <t>HATS-59 c</t>
  </si>
  <si>
    <t>HATS-6 b</t>
  </si>
  <si>
    <t>HATS-6</t>
  </si>
  <si>
    <t>05h52m35.23s</t>
  </si>
  <si>
    <t>-19d01m53.86s</t>
  </si>
  <si>
    <t>HATS-60 b</t>
  </si>
  <si>
    <t>HATS-60</t>
  </si>
  <si>
    <t>22h45m27.37s</t>
  </si>
  <si>
    <t>-14d59m30.39s</t>
  </si>
  <si>
    <t>HATS-61 b</t>
  </si>
  <si>
    <t>HATS-61</t>
  </si>
  <si>
    <t>04h06m37.87s</t>
  </si>
  <si>
    <t>-25d20m58.80s</t>
  </si>
  <si>
    <t>HATS-62 b</t>
  </si>
  <si>
    <t>HATS-62</t>
  </si>
  <si>
    <t>20h49m47.83s</t>
  </si>
  <si>
    <t>-24d18m12.62s</t>
  </si>
  <si>
    <t>HATS-63 b</t>
  </si>
  <si>
    <t>HATS-63</t>
  </si>
  <si>
    <t>04h29m40.46s</t>
  </si>
  <si>
    <t>-28d11m49.97s</t>
  </si>
  <si>
    <t>HATS-64 b</t>
  </si>
  <si>
    <t>HATS-64</t>
  </si>
  <si>
    <t>09h37m09.03s</t>
  </si>
  <si>
    <t>-29d48m01.60s</t>
  </si>
  <si>
    <t>HATS-65 b</t>
  </si>
  <si>
    <t>HATS-65</t>
  </si>
  <si>
    <t>19h31m45.55s</t>
  </si>
  <si>
    <t>-26d44m24.73s</t>
  </si>
  <si>
    <t>HATS-66 b</t>
  </si>
  <si>
    <t>HATS-66</t>
  </si>
  <si>
    <t>06h45m34.75s</t>
  </si>
  <si>
    <t>-33d52m54.09s</t>
  </si>
  <si>
    <t>HATS-67 b</t>
  </si>
  <si>
    <t>HATS-67</t>
  </si>
  <si>
    <t>12h00m50.11s</t>
  </si>
  <si>
    <t>-46d08m11.11s</t>
  </si>
  <si>
    <t>HATS-68 b</t>
  </si>
  <si>
    <t>HATS-68</t>
  </si>
  <si>
    <t>01h00m01.46s</t>
  </si>
  <si>
    <t>-58d54m17.01s</t>
  </si>
  <si>
    <t>HATS-69 b</t>
  </si>
  <si>
    <t>HATS-69</t>
  </si>
  <si>
    <t>19h17m11.38s</t>
  </si>
  <si>
    <t>-60d53m30.34s</t>
  </si>
  <si>
    <t>HATS-7 b</t>
  </si>
  <si>
    <t>HATS-7</t>
  </si>
  <si>
    <t>13h55m25.62s</t>
  </si>
  <si>
    <t>-21d12m28.29s</t>
  </si>
  <si>
    <t>HATS-70 b</t>
  </si>
  <si>
    <t>HATS-70</t>
  </si>
  <si>
    <t>07h16m25.09s</t>
  </si>
  <si>
    <t>-31d14m39.82s</t>
  </si>
  <si>
    <t>HATS-71 b</t>
  </si>
  <si>
    <t>HATS-71</t>
  </si>
  <si>
    <t>01h02m12.45s</t>
  </si>
  <si>
    <t>-61d45m22.08s</t>
  </si>
  <si>
    <t>HATS-72 b</t>
  </si>
  <si>
    <t>HATS-72</t>
  </si>
  <si>
    <t>22h36m06.20s</t>
  </si>
  <si>
    <t>-17d00m01.10s</t>
  </si>
  <si>
    <t>HATS-74 A b</t>
  </si>
  <si>
    <t>HATS-74 A</t>
  </si>
  <si>
    <t>11h24m03.55s</t>
  </si>
  <si>
    <t>-19d33m25.05s</t>
  </si>
  <si>
    <t>HATS-75 b</t>
  </si>
  <si>
    <t>HATS-75</t>
  </si>
  <si>
    <t>04h03m47.85s</t>
  </si>
  <si>
    <t>-25d24m32.12s</t>
  </si>
  <si>
    <t>HATS-76 b</t>
  </si>
  <si>
    <t>HATS-76</t>
  </si>
  <si>
    <t>04h41m21.54s</t>
  </si>
  <si>
    <t>-32d19m13.50s</t>
  </si>
  <si>
    <t>HATS-77 b</t>
  </si>
  <si>
    <t>HATS-77</t>
  </si>
  <si>
    <t>09h59m17.68s</t>
  </si>
  <si>
    <t>-27d23m34.14s</t>
  </si>
  <si>
    <t>HATS-8 b</t>
  </si>
  <si>
    <t>HATS-8</t>
  </si>
  <si>
    <t>19h39m46.01s</t>
  </si>
  <si>
    <t>-25d44m54.12s</t>
  </si>
  <si>
    <t>HATS-9 b</t>
  </si>
  <si>
    <t>HATS-9</t>
  </si>
  <si>
    <t>19h23m14.44s</t>
  </si>
  <si>
    <t>-20d09m58.96s</t>
  </si>
  <si>
    <t>HD 100546 b</t>
  </si>
  <si>
    <t>HD 100546</t>
  </si>
  <si>
    <t>B9 Vne</t>
  </si>
  <si>
    <t>11h33m25.32s</t>
  </si>
  <si>
    <t>-70d11m41.24s</t>
  </si>
  <si>
    <t>HD 100655 b</t>
  </si>
  <si>
    <t>HD 100655</t>
  </si>
  <si>
    <t>G9 III</t>
  </si>
  <si>
    <t>11h35m03.69s</t>
  </si>
  <si>
    <t>+20d26m29.55s</t>
  </si>
  <si>
    <t>HD 100777 b</t>
  </si>
  <si>
    <t>HD 100777</t>
  </si>
  <si>
    <t>11h35m51.51s</t>
  </si>
  <si>
    <t>-04d45m19.95s</t>
  </si>
  <si>
    <t>HD 10180 c</t>
  </si>
  <si>
    <t>HD 10180</t>
  </si>
  <si>
    <t>01h37m53.55s</t>
  </si>
  <si>
    <t>-60d30m41.36s</t>
  </si>
  <si>
    <t>HD 10180 d</t>
  </si>
  <si>
    <t>HD 10180 e</t>
  </si>
  <si>
    <t>HD 10180 f</t>
  </si>
  <si>
    <t>HD 10180 g</t>
  </si>
  <si>
    <t>HD 10180 h</t>
  </si>
  <si>
    <t>HD 101930 b</t>
  </si>
  <si>
    <t>HD 101930</t>
  </si>
  <si>
    <t>11h43m30.15s</t>
  </si>
  <si>
    <t>-58d00m19.37s</t>
  </si>
  <si>
    <t>HD 102117 b</t>
  </si>
  <si>
    <t>HD 102117</t>
  </si>
  <si>
    <t>11h44m50.33s</t>
  </si>
  <si>
    <t>-58d42m14.45s</t>
  </si>
  <si>
    <t>HD 102195 b</t>
  </si>
  <si>
    <t>HD 102195</t>
  </si>
  <si>
    <t>Kitt Peak National Observatory</t>
  </si>
  <si>
    <t>11h45m42.10s</t>
  </si>
  <si>
    <t>+02d49m15.57s</t>
  </si>
  <si>
    <t>HD 102272 b</t>
  </si>
  <si>
    <t>HD 102272</t>
  </si>
  <si>
    <t>11h46m23.53s</t>
  </si>
  <si>
    <t>+14d07m26.47s</t>
  </si>
  <si>
    <t>HD 102329 b</t>
  </si>
  <si>
    <t>HD 102329</t>
  </si>
  <si>
    <t>11h46m46.60s</t>
  </si>
  <si>
    <t>+03d28m27.17s</t>
  </si>
  <si>
    <t>HD 102329 c</t>
  </si>
  <si>
    <t>HD 102365 b</t>
  </si>
  <si>
    <t>HD 102365</t>
  </si>
  <si>
    <t>G3/5V</t>
  </si>
  <si>
    <t>11h46m28.99s</t>
  </si>
  <si>
    <t>-40d29m55.04s</t>
  </si>
  <si>
    <t>HD 102843 b</t>
  </si>
  <si>
    <t>HD 102843</t>
  </si>
  <si>
    <t>Las Campanas Observatory</t>
  </si>
  <si>
    <t>11h50m20.51s</t>
  </si>
  <si>
    <t>-01d15m08.28s</t>
  </si>
  <si>
    <t>HD 102956 b</t>
  </si>
  <si>
    <t>HD 102956</t>
  </si>
  <si>
    <t>11h51m22.49s</t>
  </si>
  <si>
    <t>+57d38m26.37s</t>
  </si>
  <si>
    <t>HD 103197 b</t>
  </si>
  <si>
    <t>HD 103197</t>
  </si>
  <si>
    <t>K1 V(P)</t>
  </si>
  <si>
    <t>11h52m52.85s</t>
  </si>
  <si>
    <t>-50d17m34.05s</t>
  </si>
  <si>
    <t>HD 103720 b</t>
  </si>
  <si>
    <t>HD 103720</t>
  </si>
  <si>
    <t>11h56m41.12s</t>
  </si>
  <si>
    <t>-02d46m44.90s</t>
  </si>
  <si>
    <t>HD 103774 b</t>
  </si>
  <si>
    <t>HD 103774</t>
  </si>
  <si>
    <t>11h56m55.46s</t>
  </si>
  <si>
    <t>-12d06m28.78s</t>
  </si>
  <si>
    <t>HD 103891 b</t>
  </si>
  <si>
    <t>HD 103891</t>
  </si>
  <si>
    <t>11h57m45.19s</t>
  </si>
  <si>
    <t>-08d32m55.03s</t>
  </si>
  <si>
    <t>HD 103949 b</t>
  </si>
  <si>
    <t>HD 103949</t>
  </si>
  <si>
    <t>11h58m11.51s</t>
  </si>
  <si>
    <t>-23d55m26.84s</t>
  </si>
  <si>
    <t>HD 104067 b</t>
  </si>
  <si>
    <t>HD 104067</t>
  </si>
  <si>
    <t>11h59m10.17s</t>
  </si>
  <si>
    <t>-20d21m20.18s</t>
  </si>
  <si>
    <t>HD 10442 b</t>
  </si>
  <si>
    <t>HD 10442</t>
  </si>
  <si>
    <t>01h41m53.17s</t>
  </si>
  <si>
    <t>+02d42m15.91s</t>
  </si>
  <si>
    <t>HD 104985 b</t>
  </si>
  <si>
    <t>HD 104985</t>
  </si>
  <si>
    <t>12h05m15.79s</t>
  </si>
  <si>
    <t>+76d54m19.21s</t>
  </si>
  <si>
    <t>HD 105779 b</t>
  </si>
  <si>
    <t>HD 105779</t>
  </si>
  <si>
    <t>12h10m38.69s</t>
  </si>
  <si>
    <t>-16d57m23.37s</t>
  </si>
  <si>
    <t>HD 106252 b</t>
  </si>
  <si>
    <t>HD 106252</t>
  </si>
  <si>
    <t>12h13m29.53s</t>
  </si>
  <si>
    <t>+10d02m25.55s</t>
  </si>
  <si>
    <t>HD 106270 b</t>
  </si>
  <si>
    <t>HD 106270</t>
  </si>
  <si>
    <t>G5 IV</t>
  </si>
  <si>
    <t>12h13m37.18s</t>
  </si>
  <si>
    <t>-09d30m48.83s</t>
  </si>
  <si>
    <t>HD 106315 b</t>
  </si>
  <si>
    <t>HD 106315</t>
  </si>
  <si>
    <t>12h13m53.39s</t>
  </si>
  <si>
    <t>-00d23m36.37s</t>
  </si>
  <si>
    <t>HD 106315 c</t>
  </si>
  <si>
    <t>HD 10647 b</t>
  </si>
  <si>
    <t>HD 10647</t>
  </si>
  <si>
    <t>01h42m29.60s</t>
  </si>
  <si>
    <t>-53d44m28.63s</t>
  </si>
  <si>
    <t>HD 106515 A b</t>
  </si>
  <si>
    <t>HD 106515 A</t>
  </si>
  <si>
    <t>12h15m06.30s</t>
  </si>
  <si>
    <t>-07d15m27.15s</t>
  </si>
  <si>
    <t>HD 106906 b</t>
  </si>
  <si>
    <t>HD 106906</t>
  </si>
  <si>
    <t>12h17m53.12s</t>
  </si>
  <si>
    <t>-55d58m32.09s</t>
  </si>
  <si>
    <t>HD 10697 b</t>
  </si>
  <si>
    <t>HD 10697</t>
  </si>
  <si>
    <t>01h44m55.78s</t>
  </si>
  <si>
    <t>+20d04m57.71s</t>
  </si>
  <si>
    <t>HD 107148 b</t>
  </si>
  <si>
    <t>HD 107148</t>
  </si>
  <si>
    <t>12h19m13.43s</t>
  </si>
  <si>
    <t>-03d19m11.97s</t>
  </si>
  <si>
    <t>HD 107148 c</t>
  </si>
  <si>
    <t>HD 108147 b</t>
  </si>
  <si>
    <t>HD 108147</t>
  </si>
  <si>
    <t>F8 V CH+0.4</t>
  </si>
  <si>
    <t>12h25m45.84s</t>
  </si>
  <si>
    <t>-64d01m20.46s</t>
  </si>
  <si>
    <t>HD 108236 b</t>
  </si>
  <si>
    <t>HD 108236</t>
  </si>
  <si>
    <t>12h26m17.78s</t>
  </si>
  <si>
    <t>-51d21m46.99s</t>
  </si>
  <si>
    <t>HD 108236 c</t>
  </si>
  <si>
    <t>HD 108236 d</t>
  </si>
  <si>
    <t>HD 108236 e</t>
  </si>
  <si>
    <t>HD 108236 f</t>
  </si>
  <si>
    <t>CHaracterising ExOPlanets Satellite (CHEOPS)</t>
  </si>
  <si>
    <t>HD 108341 b</t>
  </si>
  <si>
    <t>HD 108341</t>
  </si>
  <si>
    <t>12h27m31.00s</t>
  </si>
  <si>
    <t>-71d25m20.96s</t>
  </si>
  <si>
    <t>HD 108863 b</t>
  </si>
  <si>
    <t>HD 108863</t>
  </si>
  <si>
    <t>12h30m19.83s</t>
  </si>
  <si>
    <t>+21d56m53.16s</t>
  </si>
  <si>
    <t>HD 108874 b</t>
  </si>
  <si>
    <t>HD 108874</t>
  </si>
  <si>
    <t>12h30m27.02s</t>
  </si>
  <si>
    <t>+22d52m45.98s</t>
  </si>
  <si>
    <t>HD 108874 c</t>
  </si>
  <si>
    <t>HD 109246 b</t>
  </si>
  <si>
    <t>HD 109246</t>
  </si>
  <si>
    <t>12h32m06.52s</t>
  </si>
  <si>
    <t>+74d29m21.62s</t>
  </si>
  <si>
    <t>HD 109271 b</t>
  </si>
  <si>
    <t>HD 109271</t>
  </si>
  <si>
    <t>12h33m35.38s</t>
  </si>
  <si>
    <t>-11d37m17.47s</t>
  </si>
  <si>
    <t>HD 109271 c</t>
  </si>
  <si>
    <t>HD 109286 b</t>
  </si>
  <si>
    <t>HD 109286</t>
  </si>
  <si>
    <t>G4 V</t>
  </si>
  <si>
    <t>12h33m35.00s</t>
  </si>
  <si>
    <t>+07d16m51.26s</t>
  </si>
  <si>
    <t>HD 109749 b</t>
  </si>
  <si>
    <t>HD 109749</t>
  </si>
  <si>
    <t>12h37m16.16s</t>
  </si>
  <si>
    <t>-40d48m43.72s</t>
  </si>
  <si>
    <t>HD 10975 b</t>
  </si>
  <si>
    <t>HD 10975</t>
  </si>
  <si>
    <t>01h48m39.07s</t>
  </si>
  <si>
    <t>+37d57m09.92s</t>
  </si>
  <si>
    <t>HD 110014 b</t>
  </si>
  <si>
    <t>HD 110014</t>
  </si>
  <si>
    <t>K2 III</t>
  </si>
  <si>
    <t>12h39m14.69s</t>
  </si>
  <si>
    <t>-07d59m44.41s</t>
  </si>
  <si>
    <t>HD 110082 b</t>
  </si>
  <si>
    <t>HD 110082</t>
  </si>
  <si>
    <t>12h50m21.43s</t>
  </si>
  <si>
    <t>-88d07m16.00s</t>
  </si>
  <si>
    <t>HD 110113 b</t>
  </si>
  <si>
    <t>HD 110113</t>
  </si>
  <si>
    <t>12h40m08.78s</t>
  </si>
  <si>
    <t>-44d18m43.48s</t>
  </si>
  <si>
    <t>HD 110113 c</t>
  </si>
  <si>
    <t>HD 111232 b</t>
  </si>
  <si>
    <t>HD 111232</t>
  </si>
  <si>
    <t>12h48m51.83s</t>
  </si>
  <si>
    <t>-68d25m28.80s</t>
  </si>
  <si>
    <t>HD 111591 b</t>
  </si>
  <si>
    <t>HD 111591</t>
  </si>
  <si>
    <t>12h50m17.41s</t>
  </si>
  <si>
    <t>+22d51m47.26s</t>
  </si>
  <si>
    <t>HD 111998 b</t>
  </si>
  <si>
    <t>HD 111998</t>
  </si>
  <si>
    <t>12h53m10.88s</t>
  </si>
  <si>
    <t>-03d33m11.21s</t>
  </si>
  <si>
    <t>HD 112640 b</t>
  </si>
  <si>
    <t>HD 112640</t>
  </si>
  <si>
    <t>12h56m57.96s</t>
  </si>
  <si>
    <t>+67d14m34.48s</t>
  </si>
  <si>
    <t>HD 113337 b</t>
  </si>
  <si>
    <t>HD 113337</t>
  </si>
  <si>
    <t>13h01m46.52s</t>
  </si>
  <si>
    <t>+63d36m37.18s</t>
  </si>
  <si>
    <t>HD 113538 b</t>
  </si>
  <si>
    <t>HD 113538</t>
  </si>
  <si>
    <t>K9 V</t>
  </si>
  <si>
    <t>13h04m56.14s</t>
  </si>
  <si>
    <t>-52d26m46.86s</t>
  </si>
  <si>
    <t>HD 113538 c</t>
  </si>
  <si>
    <t>HD 113996 b</t>
  </si>
  <si>
    <t>HD 113996</t>
  </si>
  <si>
    <t>13h07m10.77s</t>
  </si>
  <si>
    <t>+27d37m27.98s</t>
  </si>
  <si>
    <t>HD 114386 b</t>
  </si>
  <si>
    <t>HD 114386</t>
  </si>
  <si>
    <t>K3V</t>
  </si>
  <si>
    <t>13h10m39.65s</t>
  </si>
  <si>
    <t>-35d03m22.25s</t>
  </si>
  <si>
    <t>HD 114613 b</t>
  </si>
  <si>
    <t>HD 114613</t>
  </si>
  <si>
    <t>G4 IV</t>
  </si>
  <si>
    <t>13h12m02.68s</t>
  </si>
  <si>
    <t>-37d48m10.16s</t>
  </si>
  <si>
    <t>HD 114729 b</t>
  </si>
  <si>
    <t>HD 114729</t>
  </si>
  <si>
    <t>13h12m44.02s</t>
  </si>
  <si>
    <t>-31d52m28.83s</t>
  </si>
  <si>
    <t>HD 114762 b</t>
  </si>
  <si>
    <t>HD 114762</t>
  </si>
  <si>
    <t>Oak Ridge Observatory</t>
  </si>
  <si>
    <t>13h12m19.11s</t>
  </si>
  <si>
    <t>+17d31m01.65s</t>
  </si>
  <si>
    <t>HD 114783 b</t>
  </si>
  <si>
    <t>HD 114783</t>
  </si>
  <si>
    <t>13h12m43.64s</t>
  </si>
  <si>
    <t>-02d15m53.97s</t>
  </si>
  <si>
    <t>HD 114783 c</t>
  </si>
  <si>
    <t>HD 11506 b</t>
  </si>
  <si>
    <t>HD 11506</t>
  </si>
  <si>
    <t>01h52m50.56s</t>
  </si>
  <si>
    <t>-19d30m26.63s</t>
  </si>
  <si>
    <t>HD 11506 c</t>
  </si>
  <si>
    <t>HD 115954 b</t>
  </si>
  <si>
    <t>HD 115954</t>
  </si>
  <si>
    <t>13h19m56.49s</t>
  </si>
  <si>
    <t>+38d22m08.90s</t>
  </si>
  <si>
    <t>HD 116029 b</t>
  </si>
  <si>
    <t>HD 116029</t>
  </si>
  <si>
    <t>13h20m39.53s</t>
  </si>
  <si>
    <t>+24d38m54.50s</t>
  </si>
  <si>
    <t>HD 116029 c</t>
  </si>
  <si>
    <t>HD 117207 b</t>
  </si>
  <si>
    <t>HD 117207</t>
  </si>
  <si>
    <t>13h29m20.85s</t>
  </si>
  <si>
    <t>-35d34m16.69s</t>
  </si>
  <si>
    <t>HD 11755 b</t>
  </si>
  <si>
    <t>HD 11755</t>
  </si>
  <si>
    <t>01h58m49.88s</t>
  </si>
  <si>
    <t>+73d09m07.69s</t>
  </si>
  <si>
    <t>HD 117618 b</t>
  </si>
  <si>
    <t>HD 117618</t>
  </si>
  <si>
    <t>13h32m25.59s</t>
  </si>
  <si>
    <t>-47d16m18.86s</t>
  </si>
  <si>
    <t>HD 118203 b</t>
  </si>
  <si>
    <t>HD 118203</t>
  </si>
  <si>
    <t>13h34m02.39s</t>
  </si>
  <si>
    <t>+53d43m41.48s</t>
  </si>
  <si>
    <t>HD 11964 b</t>
  </si>
  <si>
    <t>HD 11964</t>
  </si>
  <si>
    <t>G9 V CN+1</t>
  </si>
  <si>
    <t>01h57m09.22s</t>
  </si>
  <si>
    <t>-10d14m36.49s</t>
  </si>
  <si>
    <t>HD 11964 c</t>
  </si>
  <si>
    <t>HD 11977 b</t>
  </si>
  <si>
    <t>HD 11977</t>
  </si>
  <si>
    <t>G8 III/IV</t>
  </si>
  <si>
    <t>01h54m56.34s</t>
  </si>
  <si>
    <t>-67d38m49.15s</t>
  </si>
  <si>
    <t>HD 120084 b</t>
  </si>
  <si>
    <t>HD 120084</t>
  </si>
  <si>
    <t>G7 III</t>
  </si>
  <si>
    <t>13h42m38.88s</t>
  </si>
  <si>
    <t>+78d03m52.70s</t>
  </si>
  <si>
    <t>HD 121504 b</t>
  </si>
  <si>
    <t>HD 121504</t>
  </si>
  <si>
    <t>13h57m16.78s</t>
  </si>
  <si>
    <t>-56d02m25.47s</t>
  </si>
  <si>
    <t>HD 124330 b</t>
  </si>
  <si>
    <t>HD 124330</t>
  </si>
  <si>
    <t>14h11m16.97s</t>
  </si>
  <si>
    <t>+54d24m32.30s</t>
  </si>
  <si>
    <t>HD 12484 b</t>
  </si>
  <si>
    <t>HD 12484</t>
  </si>
  <si>
    <t>02h02m26.77s</t>
  </si>
  <si>
    <t>+02d48m56.91s</t>
  </si>
  <si>
    <t>HD 125390 b</t>
  </si>
  <si>
    <t>HD 125390</t>
  </si>
  <si>
    <t>G7 V</t>
  </si>
  <si>
    <t>14h18m09.30s</t>
  </si>
  <si>
    <t>+38d58m00.89s</t>
  </si>
  <si>
    <t>HD 125595 b</t>
  </si>
  <si>
    <t>HD 125595</t>
  </si>
  <si>
    <t>K4 V</t>
  </si>
  <si>
    <t>14h21m22.42s</t>
  </si>
  <si>
    <t>-40d23m39.28s</t>
  </si>
  <si>
    <t>HD 125612 b</t>
  </si>
  <si>
    <t>HD 125612</t>
  </si>
  <si>
    <t>14h20m53.45s</t>
  </si>
  <si>
    <t>-17d28m54.53s</t>
  </si>
  <si>
    <t>HD 125612 c</t>
  </si>
  <si>
    <t>HD 125612 d</t>
  </si>
  <si>
    <t>HD 12648 b</t>
  </si>
  <si>
    <t>HD 12648</t>
  </si>
  <si>
    <t>02h18m59.54s</t>
  </si>
  <si>
    <t>+85d44m11.52s</t>
  </si>
  <si>
    <t>HD 126525 b</t>
  </si>
  <si>
    <t>HD 126525</t>
  </si>
  <si>
    <t>14h27m32.46s</t>
  </si>
  <si>
    <t>-51d55m58.48s</t>
  </si>
  <si>
    <t>HD 12661 b</t>
  </si>
  <si>
    <t>HD 12661</t>
  </si>
  <si>
    <t>02h04m34.16s</t>
  </si>
  <si>
    <t>+25d24m48.83s</t>
  </si>
  <si>
    <t>HD 12661 c</t>
  </si>
  <si>
    <t>HD 126614 b</t>
  </si>
  <si>
    <t>HD 126614</t>
  </si>
  <si>
    <t>G8 IV</t>
  </si>
  <si>
    <t>14h26m48.12s</t>
  </si>
  <si>
    <t>-05d10m42.27s</t>
  </si>
  <si>
    <t>HD 128311 b</t>
  </si>
  <si>
    <t>HD 128311</t>
  </si>
  <si>
    <t>14h36m00.78s</t>
  </si>
  <si>
    <t>+09d44m43.57s</t>
  </si>
  <si>
    <t>HD 128311 c</t>
  </si>
  <si>
    <t>HD 128356 b</t>
  </si>
  <si>
    <t>HD 128356</t>
  </si>
  <si>
    <t>14h37m04.87s</t>
  </si>
  <si>
    <t>-25d48m11.42s</t>
  </si>
  <si>
    <t>HD 129445 b</t>
  </si>
  <si>
    <t>HD 129445</t>
  </si>
  <si>
    <t>14h46m02.50s</t>
  </si>
  <si>
    <t>-68d45m46.76s</t>
  </si>
  <si>
    <t>HD 130322 b</t>
  </si>
  <si>
    <t>HD 130322</t>
  </si>
  <si>
    <t>14h47m32.59s</t>
  </si>
  <si>
    <t>-00d16m55.48s</t>
  </si>
  <si>
    <t>HD 131496 b</t>
  </si>
  <si>
    <t>HD 131496</t>
  </si>
  <si>
    <t>14h53m23.08s</t>
  </si>
  <si>
    <t>+18d14m06.94s</t>
  </si>
  <si>
    <t>HD 131664 b</t>
  </si>
  <si>
    <t>HD 131664</t>
  </si>
  <si>
    <t>15h00m06.11s</t>
  </si>
  <si>
    <t>-73d32m06.84s</t>
  </si>
  <si>
    <t>HD 13167 b</t>
  </si>
  <si>
    <t>HD 13167</t>
  </si>
  <si>
    <t>02h08m13.83s</t>
  </si>
  <si>
    <t>-24d41m44.07s</t>
  </si>
  <si>
    <t>HD 13189 b</t>
  </si>
  <si>
    <t>HD 13189</t>
  </si>
  <si>
    <t>02h09m40.18s</t>
  </si>
  <si>
    <t>+32d18m59.24s</t>
  </si>
  <si>
    <t>HD 132406 b</t>
  </si>
  <si>
    <t>HD 132406</t>
  </si>
  <si>
    <t>14h56m54.63s</t>
  </si>
  <si>
    <t>+53d22m51.46s</t>
  </si>
  <si>
    <t>HD 132563 b</t>
  </si>
  <si>
    <t>HD 132563</t>
  </si>
  <si>
    <t>14h58m21.43s</t>
  </si>
  <si>
    <t>+44d02m34.29s</t>
  </si>
  <si>
    <t>HD 133131 A b</t>
  </si>
  <si>
    <t>HD 133131 A</t>
  </si>
  <si>
    <t>15h03m35.63s</t>
  </si>
  <si>
    <t>-27d50m35.29s</t>
  </si>
  <si>
    <t>HD 133131 A c</t>
  </si>
  <si>
    <t>HD 133131 B b</t>
  </si>
  <si>
    <t>HD 133131 B</t>
  </si>
  <si>
    <t>15h03m35.99s</t>
  </si>
  <si>
    <t>-27d50m29.74s</t>
  </si>
  <si>
    <t>HD 134060 b</t>
  </si>
  <si>
    <t>HD 134060</t>
  </si>
  <si>
    <t>15h10m44.34s</t>
  </si>
  <si>
    <t>-61d25m20.55s</t>
  </si>
  <si>
    <t>HD 134060 c</t>
  </si>
  <si>
    <t>HD 134987 b</t>
  </si>
  <si>
    <t>HD 134987</t>
  </si>
  <si>
    <t>15h13m28.21s</t>
  </si>
  <si>
    <t>-25d18m34.82s</t>
  </si>
  <si>
    <t>HD 134987 c</t>
  </si>
  <si>
    <t>HD 136352 b</t>
  </si>
  <si>
    <t>HD 136352</t>
  </si>
  <si>
    <t>15h21m45.63s</t>
  </si>
  <si>
    <t>-48d19m07.74s</t>
  </si>
  <si>
    <t>HD 136352 c</t>
  </si>
  <si>
    <t>HD 136352 d</t>
  </si>
  <si>
    <t>HD 136418 b</t>
  </si>
  <si>
    <t>HD 136418</t>
  </si>
  <si>
    <t>15h19m06.15s</t>
  </si>
  <si>
    <t>+41d43m56.72s</t>
  </si>
  <si>
    <t>HD 136925 b</t>
  </si>
  <si>
    <t>HD 136925</t>
  </si>
  <si>
    <t>15h22m51.78s</t>
  </si>
  <si>
    <t>+13d21m58.72s</t>
  </si>
  <si>
    <t>HD 137388 b</t>
  </si>
  <si>
    <t>HD 137388</t>
  </si>
  <si>
    <t>K2 IV</t>
  </si>
  <si>
    <t>15h35m39.62s</t>
  </si>
  <si>
    <t>-80d12m15.90s</t>
  </si>
  <si>
    <t>HD 137496 b</t>
  </si>
  <si>
    <t>HD 137496</t>
  </si>
  <si>
    <t>15h26m58.09s</t>
  </si>
  <si>
    <t>-16d30m32.41s</t>
  </si>
  <si>
    <t>HD 137496 c</t>
  </si>
  <si>
    <t>HD 13808 b</t>
  </si>
  <si>
    <t>HD 13808</t>
  </si>
  <si>
    <t>02h12m42.74s</t>
  </si>
  <si>
    <t>-53d44m37.53s</t>
  </si>
  <si>
    <t>HD 13808 c</t>
  </si>
  <si>
    <t>HD 13908 b</t>
  </si>
  <si>
    <t>HD 13908</t>
  </si>
  <si>
    <t>02h18m14.62s</t>
  </si>
  <si>
    <t>+65d35m39.08s</t>
  </si>
  <si>
    <t>HD 13908 c</t>
  </si>
  <si>
    <t>HD 13931 b</t>
  </si>
  <si>
    <t>HD 13931</t>
  </si>
  <si>
    <t>02h16m47.52s</t>
  </si>
  <si>
    <t>+43d46m19.94s</t>
  </si>
  <si>
    <t>HD 139357 b</t>
  </si>
  <si>
    <t>HD 139357</t>
  </si>
  <si>
    <t>15h35m16.17s</t>
  </si>
  <si>
    <t>+53d55m19.74s</t>
  </si>
  <si>
    <t>HD 1397 b</t>
  </si>
  <si>
    <t>HD 1397</t>
  </si>
  <si>
    <t>G5 III/IV</t>
  </si>
  <si>
    <t>00h17m47.32s</t>
  </si>
  <si>
    <t>-66d21m32.14s</t>
  </si>
  <si>
    <t>HD 14067 b</t>
  </si>
  <si>
    <t>HD 14067</t>
  </si>
  <si>
    <t>02h17m10.40s</t>
  </si>
  <si>
    <t>+23d46m03.56s</t>
  </si>
  <si>
    <t>HD 141004 b</t>
  </si>
  <si>
    <t>HD 141004</t>
  </si>
  <si>
    <t>G0Vvar</t>
  </si>
  <si>
    <t>15h46m26.38s</t>
  </si>
  <si>
    <t>+07d21m09.97s</t>
  </si>
  <si>
    <t>HD 141399 b</t>
  </si>
  <si>
    <t>HD 141399</t>
  </si>
  <si>
    <t>15h46m53.65s</t>
  </si>
  <si>
    <t>+46d59m10.64s</t>
  </si>
  <si>
    <t>HD 141399 c</t>
  </si>
  <si>
    <t>HD 141399 d</t>
  </si>
  <si>
    <t>HD 141399 e</t>
  </si>
  <si>
    <t>HD 141937 b</t>
  </si>
  <si>
    <t>HD 141937</t>
  </si>
  <si>
    <t>G2/G3 V</t>
  </si>
  <si>
    <t>15h52m17.65s</t>
  </si>
  <si>
    <t>-18d26m09.50s</t>
  </si>
  <si>
    <t>HD 142 b</t>
  </si>
  <si>
    <t>HD 142</t>
  </si>
  <si>
    <t>G1 IV</t>
  </si>
  <si>
    <t>00h06m20.08s</t>
  </si>
  <si>
    <t>-49d04m31.30s</t>
  </si>
  <si>
    <t>HD 142 c</t>
  </si>
  <si>
    <t>F7V</t>
  </si>
  <si>
    <t>HD 142022 A b</t>
  </si>
  <si>
    <t>HD 142022 A</t>
  </si>
  <si>
    <t>16h10m11.56s</t>
  </si>
  <si>
    <t>-84d13m54.30s</t>
  </si>
  <si>
    <t>HD 142245 b</t>
  </si>
  <si>
    <t>HD 142245</t>
  </si>
  <si>
    <t>15h52m56.22s</t>
  </si>
  <si>
    <t>+15d25m50.20s</t>
  </si>
  <si>
    <t>HD 142415 b</t>
  </si>
  <si>
    <t>HD 142415</t>
  </si>
  <si>
    <t>15h57m40.56s</t>
  </si>
  <si>
    <t>-60d12m02.50s</t>
  </si>
  <si>
    <t>HD 143105 b</t>
  </si>
  <si>
    <t>HD 143105</t>
  </si>
  <si>
    <t>15h53m36.57s</t>
  </si>
  <si>
    <t>+68d43m11.92s</t>
  </si>
  <si>
    <t>HD 143361 b</t>
  </si>
  <si>
    <t>HD 143361</t>
  </si>
  <si>
    <t>16h01m50.12s</t>
  </si>
  <si>
    <t>-44d26m06.21s</t>
  </si>
  <si>
    <t>HD 145377 b</t>
  </si>
  <si>
    <t>HD 145377</t>
  </si>
  <si>
    <t>16h11m36.47s</t>
  </si>
  <si>
    <t>-27d04m41.23s</t>
  </si>
  <si>
    <t>HD 145457 b</t>
  </si>
  <si>
    <t>HD 145457</t>
  </si>
  <si>
    <t>16h10m03.89s</t>
  </si>
  <si>
    <t>+26d44m34.46s</t>
  </si>
  <si>
    <t>HD 145675 c</t>
  </si>
  <si>
    <t>K0V</t>
  </si>
  <si>
    <t>HD 145934 b</t>
  </si>
  <si>
    <t>HD 145934</t>
  </si>
  <si>
    <t>16h13m09.89s</t>
  </si>
  <si>
    <t>+13d14m22.03s</t>
  </si>
  <si>
    <t>HD 1461 b</t>
  </si>
  <si>
    <t>HD 1461</t>
  </si>
  <si>
    <t>00h18m42.30s</t>
  </si>
  <si>
    <t>-08d03m13.03s</t>
  </si>
  <si>
    <t>HD 1461 c</t>
  </si>
  <si>
    <t>HD 147018 b</t>
  </si>
  <si>
    <t>HD 147018</t>
  </si>
  <si>
    <t>16h22m59.76s</t>
  </si>
  <si>
    <t>-61d41m24.46s</t>
  </si>
  <si>
    <t>HD 147018 c</t>
  </si>
  <si>
    <t>HD 147379 b</t>
  </si>
  <si>
    <t>HD 147379</t>
  </si>
  <si>
    <t>16h16m41.42s</t>
  </si>
  <si>
    <t>+67d14m21.13s</t>
  </si>
  <si>
    <t>HD 147513 b</t>
  </si>
  <si>
    <t>HD 147513</t>
  </si>
  <si>
    <t>16h24m01.39s</t>
  </si>
  <si>
    <t>-39d11m34.68s</t>
  </si>
  <si>
    <t>HD 14787 b</t>
  </si>
  <si>
    <t>HD 14787</t>
  </si>
  <si>
    <t>02h23m14.04s</t>
  </si>
  <si>
    <t>+10d50m12.47s</t>
  </si>
  <si>
    <t>HD 147873 b</t>
  </si>
  <si>
    <t>HD 147873</t>
  </si>
  <si>
    <t>16h25m45.13s</t>
  </si>
  <si>
    <t>-33d34m02.00s</t>
  </si>
  <si>
    <t>HD 147873 c</t>
  </si>
  <si>
    <t>HD 148156 b</t>
  </si>
  <si>
    <t>HD 148156</t>
  </si>
  <si>
    <t>G0/2 V</t>
  </si>
  <si>
    <t>16h28m17.35s</t>
  </si>
  <si>
    <t>-46d19m03.03s</t>
  </si>
  <si>
    <t>HD 148164 b</t>
  </si>
  <si>
    <t>HD 148164</t>
  </si>
  <si>
    <t>16h25m44.44s</t>
  </si>
  <si>
    <t>+11d55m08.66s</t>
  </si>
  <si>
    <t>HD 148164 c</t>
  </si>
  <si>
    <t>HD 148427 b</t>
  </si>
  <si>
    <t>HD 148427</t>
  </si>
  <si>
    <t>K0 III/IV</t>
  </si>
  <si>
    <t>16h28m28.11s</t>
  </si>
  <si>
    <t>-13d23m58.64s</t>
  </si>
  <si>
    <t>HD 149026 b</t>
  </si>
  <si>
    <t>HD 149026</t>
  </si>
  <si>
    <t>16h30m29.52s</t>
  </si>
  <si>
    <t>+38d20m51.13s</t>
  </si>
  <si>
    <t>HD 149143 b</t>
  </si>
  <si>
    <t>HD 149143</t>
  </si>
  <si>
    <t>16h32m51.04s</t>
  </si>
  <si>
    <t>+02d05m04.04s</t>
  </si>
  <si>
    <t>HD 1502 b</t>
  </si>
  <si>
    <t>HD 1502</t>
  </si>
  <si>
    <t>00h19m17.15s</t>
  </si>
  <si>
    <t>+14d03m16.86s</t>
  </si>
  <si>
    <t>HD 150706 b</t>
  </si>
  <si>
    <t>HD 150706</t>
  </si>
  <si>
    <t>16h31m18.14s</t>
  </si>
  <si>
    <t>+79d47m21.85s</t>
  </si>
  <si>
    <t>HD 152079 b</t>
  </si>
  <si>
    <t>HD 152079</t>
  </si>
  <si>
    <t>16h53m29.58s</t>
  </si>
  <si>
    <t>-46d20m00.09s</t>
  </si>
  <si>
    <t>HD 152581 b</t>
  </si>
  <si>
    <t>HD 152581</t>
  </si>
  <si>
    <t>16h53m43.59s</t>
  </si>
  <si>
    <t>+11d58m25.26s</t>
  </si>
  <si>
    <t>HD 152843 b</t>
  </si>
  <si>
    <t>HD 152843</t>
  </si>
  <si>
    <t>16h55m08.37s</t>
  </si>
  <si>
    <t>+20d29m29.49s</t>
  </si>
  <si>
    <t>HD 152843 c</t>
  </si>
  <si>
    <t>HD 15337 b</t>
  </si>
  <si>
    <t>HD 15337</t>
  </si>
  <si>
    <t>02h27m28.29s</t>
  </si>
  <si>
    <t>-27d38m10.02s</t>
  </si>
  <si>
    <t>HD 15337 c</t>
  </si>
  <si>
    <t>HD 153950 b</t>
  </si>
  <si>
    <t>HD 153950</t>
  </si>
  <si>
    <t>17h04m31.03s</t>
  </si>
  <si>
    <t>-43d18m37.35s</t>
  </si>
  <si>
    <t>HD 154088 b</t>
  </si>
  <si>
    <t>HD 154088</t>
  </si>
  <si>
    <t>17h04m27.94s</t>
  </si>
  <si>
    <t>-28d35m01.80s</t>
  </si>
  <si>
    <t>HD 154345 b</t>
  </si>
  <si>
    <t>HD 154345</t>
  </si>
  <si>
    <t>17h02m36.59s</t>
  </si>
  <si>
    <t>+47d05m08.00s</t>
  </si>
  <si>
    <t>HD 154672 b</t>
  </si>
  <si>
    <t>HD 154672</t>
  </si>
  <si>
    <t>17h10m04.97s</t>
  </si>
  <si>
    <t>-56d26m59.29s</t>
  </si>
  <si>
    <t>HD 154857 b</t>
  </si>
  <si>
    <t>HD 154857</t>
  </si>
  <si>
    <t>17h11m15.89s</t>
  </si>
  <si>
    <t>-56d40m51.74s</t>
  </si>
  <si>
    <t>HD 154857 c</t>
  </si>
  <si>
    <t>HD 155193 b</t>
  </si>
  <si>
    <t>HD 155193</t>
  </si>
  <si>
    <t>17h09m41.01s</t>
  </si>
  <si>
    <t>+10d02m17.16s</t>
  </si>
  <si>
    <t>HD 155233 b</t>
  </si>
  <si>
    <t>HD 155233</t>
  </si>
  <si>
    <t>17h11m04.35s</t>
  </si>
  <si>
    <t>-20d39m18.59s</t>
  </si>
  <si>
    <t>HD 155358 b</t>
  </si>
  <si>
    <t>HD 155358</t>
  </si>
  <si>
    <t>17h09m34.34s</t>
  </si>
  <si>
    <t>+33d21m17.74s</t>
  </si>
  <si>
    <t>HD 155358 c</t>
  </si>
  <si>
    <t>HD 156279 b</t>
  </si>
  <si>
    <t>HD 156279</t>
  </si>
  <si>
    <t>G6</t>
  </si>
  <si>
    <t>17h12m23.20s</t>
  </si>
  <si>
    <t>+63d21m10.02s</t>
  </si>
  <si>
    <t>HD 156279 c</t>
  </si>
  <si>
    <t>HD 156411 b</t>
  </si>
  <si>
    <t>HD 156411</t>
  </si>
  <si>
    <t>F8 IV/V</t>
  </si>
  <si>
    <t>17h19m51.35s</t>
  </si>
  <si>
    <t>-48d33m00.83s</t>
  </si>
  <si>
    <t>HD 156668 b</t>
  </si>
  <si>
    <t>HD 156668</t>
  </si>
  <si>
    <t>17h17m40.40s</t>
  </si>
  <si>
    <t>+29d13m41.38s</t>
  </si>
  <si>
    <t>HD 156668 c</t>
  </si>
  <si>
    <t>HD 156846 b</t>
  </si>
  <si>
    <t>HD 156846</t>
  </si>
  <si>
    <t>17h20m34.16s</t>
  </si>
  <si>
    <t>-19d20m03.71s</t>
  </si>
  <si>
    <t>HD 158038 b</t>
  </si>
  <si>
    <t>HD 158038</t>
  </si>
  <si>
    <t>17h25m45.49s</t>
  </si>
  <si>
    <t>+27d18m11.06s</t>
  </si>
  <si>
    <t>HD 158259 b</t>
  </si>
  <si>
    <t>HD 158259</t>
  </si>
  <si>
    <t>17h25m23.90s</t>
  </si>
  <si>
    <t>+52d47m25.70s</t>
  </si>
  <si>
    <t>HD 158259 c</t>
  </si>
  <si>
    <t>HD 158259 d</t>
  </si>
  <si>
    <t>HD 158259 e</t>
  </si>
  <si>
    <t>HD 158259 f</t>
  </si>
  <si>
    <t>HD 158996 b</t>
  </si>
  <si>
    <t>HD 158996</t>
  </si>
  <si>
    <t>17h19m37.23s</t>
  </si>
  <si>
    <t>+80d08m11.05s</t>
  </si>
  <si>
    <t>HD 159243 b</t>
  </si>
  <si>
    <t>HD 159243</t>
  </si>
  <si>
    <t>17h33m21.49s</t>
  </si>
  <si>
    <t>+05d42m02.97s</t>
  </si>
  <si>
    <t>HD 159243 c</t>
  </si>
  <si>
    <t>HD 159868 b</t>
  </si>
  <si>
    <t>HD 159868</t>
  </si>
  <si>
    <t>17h38m59.20s</t>
  </si>
  <si>
    <t>-43d08m46.44s</t>
  </si>
  <si>
    <t>HD 159868 c</t>
  </si>
  <si>
    <t>HD 1605 b</t>
  </si>
  <si>
    <t>HD 1605</t>
  </si>
  <si>
    <t>K1 IV</t>
  </si>
  <si>
    <t>00h20m31.62s</t>
  </si>
  <si>
    <t>+30d58m30.22s</t>
  </si>
  <si>
    <t>HD 1605 c</t>
  </si>
  <si>
    <t>HD 160691 b</t>
  </si>
  <si>
    <t>HD 160691</t>
  </si>
  <si>
    <t>17h44m08.68s</t>
  </si>
  <si>
    <t>-51d50m05.55s</t>
  </si>
  <si>
    <t>HD 160691 c</t>
  </si>
  <si>
    <t>G3IV/V</t>
  </si>
  <si>
    <t>HD 160691 d</t>
  </si>
  <si>
    <t>HD 160691 e</t>
  </si>
  <si>
    <t>HD 161178 b</t>
  </si>
  <si>
    <t>HD 161178</t>
  </si>
  <si>
    <t>17h37m08.97s</t>
  </si>
  <si>
    <t>+72d27m21.09s</t>
  </si>
  <si>
    <t>HD 16141 b</t>
  </si>
  <si>
    <t>HD 16141</t>
  </si>
  <si>
    <t>02h35m19.77s</t>
  </si>
  <si>
    <t>-03d33m44.96s</t>
  </si>
  <si>
    <t>HD 16175 b</t>
  </si>
  <si>
    <t>HD 16175</t>
  </si>
  <si>
    <t>02h37m01.86s</t>
  </si>
  <si>
    <t>+42d03m44.83s</t>
  </si>
  <si>
    <t>HD 162020 b</t>
  </si>
  <si>
    <t>HD 162020</t>
  </si>
  <si>
    <t>17h50m38.38s</t>
  </si>
  <si>
    <t>-40d19m06.47s</t>
  </si>
  <si>
    <t>HD 163607 b</t>
  </si>
  <si>
    <t>HD 163607</t>
  </si>
  <si>
    <t>17h53m40.35s</t>
  </si>
  <si>
    <t>+56d23m32.89s</t>
  </si>
  <si>
    <t>HD 163607 c</t>
  </si>
  <si>
    <t>HD 16417 b</t>
  </si>
  <si>
    <t>HD 16417</t>
  </si>
  <si>
    <t>02h36m58.58s</t>
  </si>
  <si>
    <t>-34d34m44.73s</t>
  </si>
  <si>
    <t>HD 164509 b</t>
  </si>
  <si>
    <t>HD 164509</t>
  </si>
  <si>
    <t>18h01m31.22s</t>
  </si>
  <si>
    <t>+00d06m16.09s</t>
  </si>
  <si>
    <t>HD 164595 b</t>
  </si>
  <si>
    <t>HD 164595</t>
  </si>
  <si>
    <t>18h00m38.73s</t>
  </si>
  <si>
    <t>+29d34m21.61s</t>
  </si>
  <si>
    <t>HD 164604 b</t>
  </si>
  <si>
    <t>HD 164604</t>
  </si>
  <si>
    <t>K3.5 V</t>
  </si>
  <si>
    <t>18h03m06.89s</t>
  </si>
  <si>
    <t>-28d33m39.00s</t>
  </si>
  <si>
    <t>HD 164922 b</t>
  </si>
  <si>
    <t>HD 164922</t>
  </si>
  <si>
    <t>18h02m31.31s</t>
  </si>
  <si>
    <t>+26d18m37.47s</t>
  </si>
  <si>
    <t>HD 164922 c</t>
  </si>
  <si>
    <t>HD 164922 d</t>
  </si>
  <si>
    <t>HD 164922 e</t>
  </si>
  <si>
    <t>HD 165155 b</t>
  </si>
  <si>
    <t>HD 165155</t>
  </si>
  <si>
    <t>18h05m57.44s</t>
  </si>
  <si>
    <t>-29d55m02.11s</t>
  </si>
  <si>
    <t>HD 1666 b</t>
  </si>
  <si>
    <t>HD 1666</t>
  </si>
  <si>
    <t>F7 V</t>
  </si>
  <si>
    <t>00h20m52.33s</t>
  </si>
  <si>
    <t>-19d55m53.34s</t>
  </si>
  <si>
    <t>HD 166724 b</t>
  </si>
  <si>
    <t>HD 166724</t>
  </si>
  <si>
    <t>18h13m59.73s</t>
  </si>
  <si>
    <t>-42d34m32.60s</t>
  </si>
  <si>
    <t>HD 167042 b</t>
  </si>
  <si>
    <t>HD 167042</t>
  </si>
  <si>
    <t>18h10m31.83s</t>
  </si>
  <si>
    <t>+54d17m15.43s</t>
  </si>
  <si>
    <t>HD 168009 b</t>
  </si>
  <si>
    <t>HD 168009</t>
  </si>
  <si>
    <t>G2V</t>
  </si>
  <si>
    <t>18h15m32.35s</t>
  </si>
  <si>
    <t>+45d12m31.76s</t>
  </si>
  <si>
    <t>HD 168443 b</t>
  </si>
  <si>
    <t>HD 168443</t>
  </si>
  <si>
    <t>18h20m03.84s</t>
  </si>
  <si>
    <t>-09d35m48.09s</t>
  </si>
  <si>
    <t>HD 168443 c</t>
  </si>
  <si>
    <t>HD 168746 b</t>
  </si>
  <si>
    <t>HD 168746</t>
  </si>
  <si>
    <t>18h21m49.76s</t>
  </si>
  <si>
    <t>-11d55m22.71s</t>
  </si>
  <si>
    <t>HD 1690 b</t>
  </si>
  <si>
    <t>HD 1690</t>
  </si>
  <si>
    <t>00h21m13.34s</t>
  </si>
  <si>
    <t>-08d16m52.12s</t>
  </si>
  <si>
    <t>HD 169830 b</t>
  </si>
  <si>
    <t>HD 169830</t>
  </si>
  <si>
    <t>18h27m49.48s</t>
  </si>
  <si>
    <t>-29d49m00.45s</t>
  </si>
  <si>
    <t>HD 169830 c</t>
  </si>
  <si>
    <t>HD 170469 b</t>
  </si>
  <si>
    <t>HD 170469</t>
  </si>
  <si>
    <t>18h29m10.93s</t>
  </si>
  <si>
    <t>+11d41m43.53s</t>
  </si>
  <si>
    <t>HD 17092 b</t>
  </si>
  <si>
    <t>HD 17092</t>
  </si>
  <si>
    <t>02h46m22.18s</t>
  </si>
  <si>
    <t>+49d39m10.94s</t>
  </si>
  <si>
    <t>HD 171028 b</t>
  </si>
  <si>
    <t>HD 171028</t>
  </si>
  <si>
    <t>18h32m15.45s</t>
  </si>
  <si>
    <t>+06d56m44.46s</t>
  </si>
  <si>
    <t>HD 171238 b</t>
  </si>
  <si>
    <t>HD 171238</t>
  </si>
  <si>
    <t>18h34m43.64s</t>
  </si>
  <si>
    <t>-28d04m22.03s</t>
  </si>
  <si>
    <t>HD 17156 b</t>
  </si>
  <si>
    <t>HD 17156</t>
  </si>
  <si>
    <t>02h49m44.79s</t>
  </si>
  <si>
    <t>+71d45m11.12s</t>
  </si>
  <si>
    <t>HD 173416 b</t>
  </si>
  <si>
    <t>HD 173416</t>
  </si>
  <si>
    <t>18h43m36.14s</t>
  </si>
  <si>
    <t>+36d33m24.69s</t>
  </si>
  <si>
    <t>HD 175167 b</t>
  </si>
  <si>
    <t>HD 175167</t>
  </si>
  <si>
    <t>19h00m00.81s</t>
  </si>
  <si>
    <t>-69d56m42.24s</t>
  </si>
  <si>
    <t>HD 175541 b</t>
  </si>
  <si>
    <t>HD 175541</t>
  </si>
  <si>
    <t>18h55m40.88s</t>
  </si>
  <si>
    <t>+04d15m53.76s</t>
  </si>
  <si>
    <t>HD 175607 b</t>
  </si>
  <si>
    <t>HD 175607</t>
  </si>
  <si>
    <t>19h01m05.83s</t>
  </si>
  <si>
    <t>-66d11m39.62s</t>
  </si>
  <si>
    <t>HD 17674 b</t>
  </si>
  <si>
    <t>HD 17674</t>
  </si>
  <si>
    <t>02h51m04.44s</t>
  </si>
  <si>
    <t>+30d17m11.75s</t>
  </si>
  <si>
    <t>HD 176986 b</t>
  </si>
  <si>
    <t>HD 176986</t>
  </si>
  <si>
    <t>K2.5 V</t>
  </si>
  <si>
    <t>19h03m05.74s</t>
  </si>
  <si>
    <t>-11d02m41.79s</t>
  </si>
  <si>
    <t>HD 176986 c</t>
  </si>
  <si>
    <t>HD 177565 b</t>
  </si>
  <si>
    <t>HD 177565</t>
  </si>
  <si>
    <t>19h06m52.22s</t>
  </si>
  <si>
    <t>-37d48m44.06s</t>
  </si>
  <si>
    <t>HD 177830 b</t>
  </si>
  <si>
    <t>HD 177830</t>
  </si>
  <si>
    <t>19h05m20.73s</t>
  </si>
  <si>
    <t>+25d55m13.56s</t>
  </si>
  <si>
    <t>HD 177830 c</t>
  </si>
  <si>
    <t>HD 178911 B b</t>
  </si>
  <si>
    <t>HD 178911 B</t>
  </si>
  <si>
    <t>19h09m03.17s</t>
  </si>
  <si>
    <t>+34d36m02.51s</t>
  </si>
  <si>
    <t>HD 179079 b</t>
  </si>
  <si>
    <t>HD 179079</t>
  </si>
  <si>
    <t>19h11m09.69s</t>
  </si>
  <si>
    <t>-02d38m19.57s</t>
  </si>
  <si>
    <t>HD 179949 b</t>
  </si>
  <si>
    <t>HD 179949</t>
  </si>
  <si>
    <t>19h15m33.36s</t>
  </si>
  <si>
    <t>-24d10m47.26s</t>
  </si>
  <si>
    <t>HD 180053 b</t>
  </si>
  <si>
    <t>HD 180053</t>
  </si>
  <si>
    <t>19h13m36.20s</t>
  </si>
  <si>
    <t>+34d54m52.80s</t>
  </si>
  <si>
    <t>HD 18015 b</t>
  </si>
  <si>
    <t>HD 18015</t>
  </si>
  <si>
    <t>G6 IV</t>
  </si>
  <si>
    <t>02h53m27.27s</t>
  </si>
  <si>
    <t>-08d50m52.94s</t>
  </si>
  <si>
    <t>HD 180314 b</t>
  </si>
  <si>
    <t>HD 180314</t>
  </si>
  <si>
    <t>19h14m50.27s</t>
  </si>
  <si>
    <t>+31d51m37.58s</t>
  </si>
  <si>
    <t>HD 180617 b</t>
  </si>
  <si>
    <t>HD 180617</t>
  </si>
  <si>
    <t>19h16m54.66s</t>
  </si>
  <si>
    <t>+05d09m47.38s</t>
  </si>
  <si>
    <t>HD 180902 b</t>
  </si>
  <si>
    <t>HD 180902</t>
  </si>
  <si>
    <t>19h19m17.75s</t>
  </si>
  <si>
    <t>-23d33m29.68s</t>
  </si>
  <si>
    <t>HD 181234 b</t>
  </si>
  <si>
    <t>HD 181234</t>
  </si>
  <si>
    <t>19h19m59.97s</t>
  </si>
  <si>
    <t>-09d19m29.89s</t>
  </si>
  <si>
    <t>HD 181342 b</t>
  </si>
  <si>
    <t>HD 181342</t>
  </si>
  <si>
    <t>19h21m04.18s</t>
  </si>
  <si>
    <t>-23d37m10.92s</t>
  </si>
  <si>
    <t>HD 181433 b</t>
  </si>
  <si>
    <t>HD 181433</t>
  </si>
  <si>
    <t>K3 IV</t>
  </si>
  <si>
    <t>19h25m08.97s</t>
  </si>
  <si>
    <t>-66d28m04.02s</t>
  </si>
  <si>
    <t>HD 181433 c</t>
  </si>
  <si>
    <t>HD 181433 d</t>
  </si>
  <si>
    <t>HD 181720 b</t>
  </si>
  <si>
    <t>HD 181720</t>
  </si>
  <si>
    <t>19h22m53.09s</t>
  </si>
  <si>
    <t>-32d55m15.02s</t>
  </si>
  <si>
    <t>HD 183263 b</t>
  </si>
  <si>
    <t>HD 183263</t>
  </si>
  <si>
    <t>19h28m24.55s</t>
  </si>
  <si>
    <t>+08d21m28.51s</t>
  </si>
  <si>
    <t>HD 183263 c</t>
  </si>
  <si>
    <t>HD 183579 b</t>
  </si>
  <si>
    <t>HD 183579</t>
  </si>
  <si>
    <t>19h33m08.79s</t>
  </si>
  <si>
    <t>-54d31m57.82s</t>
  </si>
  <si>
    <t>HD 185269 b</t>
  </si>
  <si>
    <t>HD 185269</t>
  </si>
  <si>
    <t>G0 IV</t>
  </si>
  <si>
    <t>19h37m11.70s</t>
  </si>
  <si>
    <t>+28d29m58.25s</t>
  </si>
  <si>
    <t>HD 187085 b</t>
  </si>
  <si>
    <t>HD 187085</t>
  </si>
  <si>
    <t>19h49m33.98s</t>
  </si>
  <si>
    <t>-37d46m51.57s</t>
  </si>
  <si>
    <t>HD 187123 b</t>
  </si>
  <si>
    <t>HD 187123</t>
  </si>
  <si>
    <t>19h46m58.29s</t>
  </si>
  <si>
    <t>+34d25m08.36s</t>
  </si>
  <si>
    <t>HD 187123 c</t>
  </si>
  <si>
    <t>HD 18742 b</t>
  </si>
  <si>
    <t>HD 18742</t>
  </si>
  <si>
    <t>G8/K0 IV</t>
  </si>
  <si>
    <t>03h00m10.63s</t>
  </si>
  <si>
    <t>-20d48m09.73s</t>
  </si>
  <si>
    <t>HD 188015 b</t>
  </si>
  <si>
    <t>HD 188015</t>
  </si>
  <si>
    <t>19h52m04.60s</t>
  </si>
  <si>
    <t>+28d05m59.92s</t>
  </si>
  <si>
    <t>HD 189567 b</t>
  </si>
  <si>
    <t>HD 189567</t>
  </si>
  <si>
    <t>20h05m35.03s</t>
  </si>
  <si>
    <t>-67d19m25.68s</t>
  </si>
  <si>
    <t>HD 189567 c</t>
  </si>
  <si>
    <t>HD 189733 b</t>
  </si>
  <si>
    <t>HD 189733</t>
  </si>
  <si>
    <t>20h00m43.71s</t>
  </si>
  <si>
    <t>+22d42m35.19s</t>
  </si>
  <si>
    <t>HD 190007 b</t>
  </si>
  <si>
    <t>HD 190007</t>
  </si>
  <si>
    <t>K3/4V</t>
  </si>
  <si>
    <t>20h02m46.95s</t>
  </si>
  <si>
    <t>+03d19m36.12s</t>
  </si>
  <si>
    <t>HD 190360 b</t>
  </si>
  <si>
    <t>HD 190360</t>
  </si>
  <si>
    <t>20h03m38.22s</t>
  </si>
  <si>
    <t>+29d53m40.35s</t>
  </si>
  <si>
    <t>HD 190360 c</t>
  </si>
  <si>
    <t>HD 190647 b</t>
  </si>
  <si>
    <t>HD 190647</t>
  </si>
  <si>
    <t>20h07m19.64s</t>
  </si>
  <si>
    <t>-35d32m22.28s</t>
  </si>
  <si>
    <t>HD 190984 b</t>
  </si>
  <si>
    <t>HD 190984</t>
  </si>
  <si>
    <t>20h11m30.72s</t>
  </si>
  <si>
    <t>-64d37m12.98s</t>
  </si>
  <si>
    <t>HD 191806 b</t>
  </si>
  <si>
    <t>HD 191806</t>
  </si>
  <si>
    <t>20h09m28.50s</t>
  </si>
  <si>
    <t>+52d16m36.22s</t>
  </si>
  <si>
    <t>HD 191939 b</t>
  </si>
  <si>
    <t>HD 191939</t>
  </si>
  <si>
    <t>20h08m06.15s</t>
  </si>
  <si>
    <t>+66d51m01.09s</t>
  </si>
  <si>
    <t>HD 191939 c</t>
  </si>
  <si>
    <t>HD 191939 d</t>
  </si>
  <si>
    <t>HD 191939 e</t>
  </si>
  <si>
    <t>HD 191939 f</t>
  </si>
  <si>
    <t>HD 192263 b</t>
  </si>
  <si>
    <t>HD 192263</t>
  </si>
  <si>
    <t>20h13m59.78s</t>
  </si>
  <si>
    <t>-00d51m56.73s</t>
  </si>
  <si>
    <t>HD 192310 b</t>
  </si>
  <si>
    <t>HD 192310</t>
  </si>
  <si>
    <t>20h15m18.83s</t>
  </si>
  <si>
    <t>-27d02m01.52s</t>
  </si>
  <si>
    <t>HD 192310 c</t>
  </si>
  <si>
    <t>HD 192699 b</t>
  </si>
  <si>
    <t>HD 192699</t>
  </si>
  <si>
    <t>20h16m05.96s</t>
  </si>
  <si>
    <t>+04d34m50.05s</t>
  </si>
  <si>
    <t>HD 195019 b</t>
  </si>
  <si>
    <t>HD 195019</t>
  </si>
  <si>
    <t>G3 IV-V</t>
  </si>
  <si>
    <t>20h28m19.02s</t>
  </si>
  <si>
    <t>+18d46m09.30s</t>
  </si>
  <si>
    <t>HD 196050 b</t>
  </si>
  <si>
    <t>HD 196050</t>
  </si>
  <si>
    <t>20h37m51.31s</t>
  </si>
  <si>
    <t>-60d38m05.15s</t>
  </si>
  <si>
    <t>HD 196067 b</t>
  </si>
  <si>
    <t>HD 196067</t>
  </si>
  <si>
    <t>20h41m44.74s</t>
  </si>
  <si>
    <t>-75d21m05.40s</t>
  </si>
  <si>
    <t>HD 196885 A b</t>
  </si>
  <si>
    <t>HD 196885 A</t>
  </si>
  <si>
    <t>20h39m51.95s</t>
  </si>
  <si>
    <t>+11d15m00.08s</t>
  </si>
  <si>
    <t>HD 197037 b</t>
  </si>
  <si>
    <t>HD 197037</t>
  </si>
  <si>
    <t>20h39m32.87s</t>
  </si>
  <si>
    <t>+42d14m51.33s</t>
  </si>
  <si>
    <t>HD 19994 b</t>
  </si>
  <si>
    <t>HD 19994</t>
  </si>
  <si>
    <t>03h12m46.64s</t>
  </si>
  <si>
    <t>-01d11m47.02s</t>
  </si>
  <si>
    <t>HD 20003 b</t>
  </si>
  <si>
    <t>HD 20003</t>
  </si>
  <si>
    <t>03h07m38.16s</t>
  </si>
  <si>
    <t>-72d19m18.92s</t>
  </si>
  <si>
    <t>HD 20003 c</t>
  </si>
  <si>
    <t>HD 200964 b</t>
  </si>
  <si>
    <t>HD 200964</t>
  </si>
  <si>
    <t>21h06m39.94s</t>
  </si>
  <si>
    <t>+03d48m12.01s</t>
  </si>
  <si>
    <t>HD 200964 c</t>
  </si>
  <si>
    <t>HD 202206 c</t>
  </si>
  <si>
    <t>HD 202206</t>
  </si>
  <si>
    <t>21h14m57.73s</t>
  </si>
  <si>
    <t>-20d47m23.02s</t>
  </si>
  <si>
    <t>HD 202696 b</t>
  </si>
  <si>
    <t>HD 202696</t>
  </si>
  <si>
    <t>K0 III-IV</t>
  </si>
  <si>
    <t>21h16m54.01s</t>
  </si>
  <si>
    <t>+27d15m29.81s</t>
  </si>
  <si>
    <t>HD 202696 c</t>
  </si>
  <si>
    <t>HD 202772 A b</t>
  </si>
  <si>
    <t>HD 202772 A</t>
  </si>
  <si>
    <t>21h18m47.90s</t>
  </si>
  <si>
    <t>-26d36m58.95s</t>
  </si>
  <si>
    <t>HD 203030 b</t>
  </si>
  <si>
    <t>HD 203030</t>
  </si>
  <si>
    <t>21h18m58.37s</t>
  </si>
  <si>
    <t>+26d13m50.10s</t>
  </si>
  <si>
    <t>HD 203473 b</t>
  </si>
  <si>
    <t>HD 203473</t>
  </si>
  <si>
    <t>21h22m19.06s</t>
  </si>
  <si>
    <t>+05d01m24.91s</t>
  </si>
  <si>
    <t>HD 2039 b</t>
  </si>
  <si>
    <t>HD 2039</t>
  </si>
  <si>
    <t>G2/G3 IV/V</t>
  </si>
  <si>
    <t>00h24m20.43s</t>
  </si>
  <si>
    <t>-56d38m59.96s</t>
  </si>
  <si>
    <t>HD 204313 b</t>
  </si>
  <si>
    <t>HD 204313</t>
  </si>
  <si>
    <t>21h28m12.25s</t>
  </si>
  <si>
    <t>-21d43m38.71s</t>
  </si>
  <si>
    <t>HD 204313 c</t>
  </si>
  <si>
    <t>HD 204941 b</t>
  </si>
  <si>
    <t>HD 204941</t>
  </si>
  <si>
    <t>K1/2V</t>
  </si>
  <si>
    <t>21h32m23.20s</t>
  </si>
  <si>
    <t>-20d57m28.65s</t>
  </si>
  <si>
    <t>HD 205739 b</t>
  </si>
  <si>
    <t>HD 205739</t>
  </si>
  <si>
    <t>21h38m08.43s</t>
  </si>
  <si>
    <t>-31d44m16.21s</t>
  </si>
  <si>
    <t>HD 206255 b</t>
  </si>
  <si>
    <t>HD 206255</t>
  </si>
  <si>
    <t>21h42m22.03s</t>
  </si>
  <si>
    <t>-50d05m36.92s</t>
  </si>
  <si>
    <t>HD 206610 b</t>
  </si>
  <si>
    <t>HD 206610</t>
  </si>
  <si>
    <t>21h43m24.90s</t>
  </si>
  <si>
    <t>-07d24m29.68s</t>
  </si>
  <si>
    <t>HD 20781 b</t>
  </si>
  <si>
    <t>HD 20781</t>
  </si>
  <si>
    <t>03h20m03.35s</t>
  </si>
  <si>
    <t>-28d47m02.82s</t>
  </si>
  <si>
    <t>HD 20781 c</t>
  </si>
  <si>
    <t>HD 20781 d</t>
  </si>
  <si>
    <t>HD 20781 e</t>
  </si>
  <si>
    <t>HD 20782 b</t>
  </si>
  <si>
    <t>HD 20782</t>
  </si>
  <si>
    <t>G1.5 V</t>
  </si>
  <si>
    <t>03h20m03.99s</t>
  </si>
  <si>
    <t>-28d51m15.67s</t>
  </si>
  <si>
    <t>HD 207832 b</t>
  </si>
  <si>
    <t>HD 207832</t>
  </si>
  <si>
    <t>21h52m36.43s</t>
  </si>
  <si>
    <t>-26d01m37.83s</t>
  </si>
  <si>
    <t>HD 207832 c</t>
  </si>
  <si>
    <t>HD 207897 b</t>
  </si>
  <si>
    <t>HD 207897</t>
  </si>
  <si>
    <t>21h40m48.39s</t>
  </si>
  <si>
    <t>+84d20m01.54s</t>
  </si>
  <si>
    <t>HD 20794 b</t>
  </si>
  <si>
    <t>HD 20794</t>
  </si>
  <si>
    <t>03h19m59.94s</t>
  </si>
  <si>
    <t>-43d03m59.95s</t>
  </si>
  <si>
    <t>HD 20794 c</t>
  </si>
  <si>
    <t>HD 20794 d</t>
  </si>
  <si>
    <t>HD 20794 e</t>
  </si>
  <si>
    <t>HD 208487 b</t>
  </si>
  <si>
    <t>HD 208487</t>
  </si>
  <si>
    <t>21h57m19.98s</t>
  </si>
  <si>
    <t>-37d45m50.89s</t>
  </si>
  <si>
    <t>HD 208527 b</t>
  </si>
  <si>
    <t>HD 208527</t>
  </si>
  <si>
    <t>M1 III</t>
  </si>
  <si>
    <t>21h56m23.99s</t>
  </si>
  <si>
    <t>+21d14m23.72s</t>
  </si>
  <si>
    <t>HD 20868 b</t>
  </si>
  <si>
    <t>HD 20868</t>
  </si>
  <si>
    <t>K3/4 IV</t>
  </si>
  <si>
    <t>03h20m43.06s</t>
  </si>
  <si>
    <t>-33d43m46.88s</t>
  </si>
  <si>
    <t>HD 208897 b</t>
  </si>
  <si>
    <t>HD 208897</t>
  </si>
  <si>
    <t>21h58m59.78s</t>
  </si>
  <si>
    <t>+19d01m12.57s</t>
  </si>
  <si>
    <t>HD 209458 b</t>
  </si>
  <si>
    <t>HD 209458</t>
  </si>
  <si>
    <t>22h03m10.81s</t>
  </si>
  <si>
    <t>+18d53m03.27s</t>
  </si>
  <si>
    <t>HD 210193 b</t>
  </si>
  <si>
    <t>HD 210193</t>
  </si>
  <si>
    <t>22h09m34.83s</t>
  </si>
  <si>
    <t>-41d13m30.74s</t>
  </si>
  <si>
    <t>HD 210277 b</t>
  </si>
  <si>
    <t>HD 210277</t>
  </si>
  <si>
    <t>22h09m29.95s</t>
  </si>
  <si>
    <t>-07d33m02.15s</t>
  </si>
  <si>
    <t>HD 210702 b</t>
  </si>
  <si>
    <t>HD 210702</t>
  </si>
  <si>
    <t>22h11m51.33s</t>
  </si>
  <si>
    <t>+16d02m25.73s</t>
  </si>
  <si>
    <t>HD 211403 b</t>
  </si>
  <si>
    <t>HD 211403</t>
  </si>
  <si>
    <t>22h15m15.80s</t>
  </si>
  <si>
    <t>+58d16m32.02s</t>
  </si>
  <si>
    <t>HD 211810 b</t>
  </si>
  <si>
    <t>HD 211810</t>
  </si>
  <si>
    <t>22h18m06.88s</t>
  </si>
  <si>
    <t>+61d08m05.97s</t>
  </si>
  <si>
    <t>HD 211970 b</t>
  </si>
  <si>
    <t>HD 211970</t>
  </si>
  <si>
    <t>22h22m15.88s</t>
  </si>
  <si>
    <t>-54d33m34.56s</t>
  </si>
  <si>
    <t>HD 212301 b</t>
  </si>
  <si>
    <t>HD 212301</t>
  </si>
  <si>
    <t>22h27m31.29s</t>
  </si>
  <si>
    <t>-77d43m05.96s</t>
  </si>
  <si>
    <t>HD 212771 b</t>
  </si>
  <si>
    <t>HD 212771</t>
  </si>
  <si>
    <t>22h27m02.98s</t>
  </si>
  <si>
    <t>-17d15m50.78s</t>
  </si>
  <si>
    <t>HD 213240 b</t>
  </si>
  <si>
    <t>HD 213240</t>
  </si>
  <si>
    <t>G0/1 V</t>
  </si>
  <si>
    <t>22h31m00.15s</t>
  </si>
  <si>
    <t>-49d26m02.77s</t>
  </si>
  <si>
    <t>HD 213472 b</t>
  </si>
  <si>
    <t>HD 213472</t>
  </si>
  <si>
    <t>22h30m49.68s</t>
  </si>
  <si>
    <t>+40d43m20.02s</t>
  </si>
  <si>
    <t>HD 213885 b</t>
  </si>
  <si>
    <t>HD 213885</t>
  </si>
  <si>
    <t>22h35m56.09s</t>
  </si>
  <si>
    <t>-59d51m53.38s</t>
  </si>
  <si>
    <t>HD 213885 c</t>
  </si>
  <si>
    <t>HD 21411 b</t>
  </si>
  <si>
    <t>HD 21411</t>
  </si>
  <si>
    <t>03h26m11.38s</t>
  </si>
  <si>
    <t>-30d37m00.63s</t>
  </si>
  <si>
    <t>HD 214823 b</t>
  </si>
  <si>
    <t>HD 214823</t>
  </si>
  <si>
    <t>22h40m19.97s</t>
  </si>
  <si>
    <t>+31d47m15.07s</t>
  </si>
  <si>
    <t>HD 215152 b</t>
  </si>
  <si>
    <t>HD 215152</t>
  </si>
  <si>
    <t>22h43m21.14s</t>
  </si>
  <si>
    <t>-06d24m07.45s</t>
  </si>
  <si>
    <t>HD 215152 c</t>
  </si>
  <si>
    <t>HD 215152 d</t>
  </si>
  <si>
    <t>HD 215152 e</t>
  </si>
  <si>
    <t>HD 215497 b</t>
  </si>
  <si>
    <t>HD 215497</t>
  </si>
  <si>
    <t>22h46m36.65s</t>
  </si>
  <si>
    <t>-56d35m59.27s</t>
  </si>
  <si>
    <t>HD 215497 c</t>
  </si>
  <si>
    <t>HD 216435 b</t>
  </si>
  <si>
    <t>HD 216435</t>
  </si>
  <si>
    <t>22h53m38.27s</t>
  </si>
  <si>
    <t>-48d35m55.08s</t>
  </si>
  <si>
    <t>HD 216437 b</t>
  </si>
  <si>
    <t>HD 216437</t>
  </si>
  <si>
    <t>G2/3IV</t>
  </si>
  <si>
    <t>22h54m39.35s</t>
  </si>
  <si>
    <t>-70d04m24.22s</t>
  </si>
  <si>
    <t>HD 216520 b</t>
  </si>
  <si>
    <t>HD 216520</t>
  </si>
  <si>
    <t>22h47m30.45s</t>
  </si>
  <si>
    <t>+83d41m51.11s</t>
  </si>
  <si>
    <t>HD 216520 c</t>
  </si>
  <si>
    <t>HD 216536 b</t>
  </si>
  <si>
    <t>HD 216536</t>
  </si>
  <si>
    <t>22h53m03.98s</t>
  </si>
  <si>
    <t>+44d28m39.83s</t>
  </si>
  <si>
    <t>HD 216770 b</t>
  </si>
  <si>
    <t>HD 216770</t>
  </si>
  <si>
    <t>22h55m53.97s</t>
  </si>
  <si>
    <t>-26d39m34.30s</t>
  </si>
  <si>
    <t>HD 21693 b</t>
  </si>
  <si>
    <t>HD 21693</t>
  </si>
  <si>
    <t>03h27m12.97s</t>
  </si>
  <si>
    <t>-58d19m23.78s</t>
  </si>
  <si>
    <t>HD 21693 c</t>
  </si>
  <si>
    <t>HD 217107 b</t>
  </si>
  <si>
    <t>HD 217107</t>
  </si>
  <si>
    <t>22h58m15.53s</t>
  </si>
  <si>
    <t>-02d23m43.62s</t>
  </si>
  <si>
    <t>HD 217107 c</t>
  </si>
  <si>
    <t>HD 21749 c</t>
  </si>
  <si>
    <t>HD 217786 b</t>
  </si>
  <si>
    <t>HD 217786</t>
  </si>
  <si>
    <t>23h03m08.11s</t>
  </si>
  <si>
    <t>-00d25m49.29s</t>
  </si>
  <si>
    <t>HD 217850 b</t>
  </si>
  <si>
    <t>HD 217850</t>
  </si>
  <si>
    <t>23h02m36.64s</t>
  </si>
  <si>
    <t>+58d52m31.61s</t>
  </si>
  <si>
    <t>HD 218566 b</t>
  </si>
  <si>
    <t>HD 218566</t>
  </si>
  <si>
    <t>23h09m11.38s</t>
  </si>
  <si>
    <t>-02d15m40.19s</t>
  </si>
  <si>
    <t>HD 219077 b</t>
  </si>
  <si>
    <t>HD 219077</t>
  </si>
  <si>
    <t>23h14m07.67s</t>
  </si>
  <si>
    <t>-62d42m06.59s</t>
  </si>
  <si>
    <t>HD 219134 b</t>
  </si>
  <si>
    <t>HD 219134</t>
  </si>
  <si>
    <t>23h13m20.93s</t>
  </si>
  <si>
    <t>+57d10m10.65s</t>
  </si>
  <si>
    <t>HD 219134 c</t>
  </si>
  <si>
    <t>HD 219134 d</t>
  </si>
  <si>
    <t>HD 219134 f</t>
  </si>
  <si>
    <t>HD 219134 g</t>
  </si>
  <si>
    <t>HD 219134 h</t>
  </si>
  <si>
    <t>HD 219139 b</t>
  </si>
  <si>
    <t>HD 219139</t>
  </si>
  <si>
    <t>23h13m26.50s</t>
  </si>
  <si>
    <t>+11d03m53.94s</t>
  </si>
  <si>
    <t>HD 219415 b</t>
  </si>
  <si>
    <t>HD 219415</t>
  </si>
  <si>
    <t>23h14m53.85s</t>
  </si>
  <si>
    <t>+56d43m49.08s</t>
  </si>
  <si>
    <t>HD 219666 b</t>
  </si>
  <si>
    <t>HD 219666</t>
  </si>
  <si>
    <t>23h18m14.22s</t>
  </si>
  <si>
    <t>-56d54m14.35s</t>
  </si>
  <si>
    <t>HD 219828 b</t>
  </si>
  <si>
    <t>HD 219828</t>
  </si>
  <si>
    <t>23h18m46.73s</t>
  </si>
  <si>
    <t>+18d38m44.71s</t>
  </si>
  <si>
    <t>HD 219828 c</t>
  </si>
  <si>
    <t>HD 220074 b</t>
  </si>
  <si>
    <t>HD 220074</t>
  </si>
  <si>
    <t>M2 III</t>
  </si>
  <si>
    <t>23h20m14.40s</t>
  </si>
  <si>
    <t>+61d58m12.38s</t>
  </si>
  <si>
    <t>HD 220197 b</t>
  </si>
  <si>
    <t>HD 220197</t>
  </si>
  <si>
    <t>23h21m58.73s</t>
  </si>
  <si>
    <t>+16d37m56.39s</t>
  </si>
  <si>
    <t>HD 220689 b</t>
  </si>
  <si>
    <t>HD 220689</t>
  </si>
  <si>
    <t>23h25m52.97s</t>
  </si>
  <si>
    <t>-20d37m00.45s</t>
  </si>
  <si>
    <t>HD 220773 b</t>
  </si>
  <si>
    <t>HD 220773</t>
  </si>
  <si>
    <t>23h26m27.47s</t>
  </si>
  <si>
    <t>+08d38m34.39s</t>
  </si>
  <si>
    <t>HD 220842 b</t>
  </si>
  <si>
    <t>HD 220842</t>
  </si>
  <si>
    <t>23h26m36.82s</t>
  </si>
  <si>
    <t>+56d53m13.71s</t>
  </si>
  <si>
    <t>HD 221287 b</t>
  </si>
  <si>
    <t>HD 221287</t>
  </si>
  <si>
    <t>23h31m20.69s</t>
  </si>
  <si>
    <t>-58d12m35.11s</t>
  </si>
  <si>
    <t>HD 221416 b</t>
  </si>
  <si>
    <t>HD 221416</t>
  </si>
  <si>
    <t>K0 IV/V</t>
  </si>
  <si>
    <t>23h32m07.96s</t>
  </si>
  <si>
    <t>-21d48m04.32s</t>
  </si>
  <si>
    <t>HD 221420 b</t>
  </si>
  <si>
    <t>HD 221420</t>
  </si>
  <si>
    <t>G2 IV-V</t>
  </si>
  <si>
    <t>23h33m19.66s</t>
  </si>
  <si>
    <t>-77d23m07.18s</t>
  </si>
  <si>
    <t>HD 221585 b</t>
  </si>
  <si>
    <t>HD 221585</t>
  </si>
  <si>
    <t>23h32m55.05s</t>
  </si>
  <si>
    <t>+63d09m20.21s</t>
  </si>
  <si>
    <t>HD 222076 b</t>
  </si>
  <si>
    <t>HD 222076</t>
  </si>
  <si>
    <t>23h38m07.68s</t>
  </si>
  <si>
    <t>-70d54m11.69s</t>
  </si>
  <si>
    <t>HD 222155 b</t>
  </si>
  <si>
    <t>HD 222155</t>
  </si>
  <si>
    <t>23h38m00.61s</t>
  </si>
  <si>
    <t>+48d59m45.67s</t>
  </si>
  <si>
    <t>HD 222582 b</t>
  </si>
  <si>
    <t>HD 222582</t>
  </si>
  <si>
    <t>23h41m51.38s</t>
  </si>
  <si>
    <t>-05d59m10.46s</t>
  </si>
  <si>
    <t>HD 224538 b</t>
  </si>
  <si>
    <t>HD 224538</t>
  </si>
  <si>
    <t>F9 IV/V</t>
  </si>
  <si>
    <t>23h58m51.94s</t>
  </si>
  <si>
    <t>-61d35m12.70s</t>
  </si>
  <si>
    <t>HD 224693 b</t>
  </si>
  <si>
    <t>HD 224693</t>
  </si>
  <si>
    <t>23h59m54.00s</t>
  </si>
  <si>
    <t>-22d25m40.80s</t>
  </si>
  <si>
    <t>HD 22496 b</t>
  </si>
  <si>
    <t>HD 22496</t>
  </si>
  <si>
    <t>K5/M0V</t>
  </si>
  <si>
    <t>03h35m01.57s</t>
  </si>
  <si>
    <t>-48d25m04.14s</t>
  </si>
  <si>
    <t>HD 22532 b</t>
  </si>
  <si>
    <t>HD 22532</t>
  </si>
  <si>
    <t>03h35m15.56s</t>
  </si>
  <si>
    <t>-49d25m02.16s</t>
  </si>
  <si>
    <t>HD 22781 b</t>
  </si>
  <si>
    <t>HD 22781</t>
  </si>
  <si>
    <t>03h40m49.57s</t>
  </si>
  <si>
    <t>+31d49m33.19s</t>
  </si>
  <si>
    <t>HD 23079 b</t>
  </si>
  <si>
    <t>HD 23079</t>
  </si>
  <si>
    <t>F9.5 V</t>
  </si>
  <si>
    <t>03h39m42.77s</t>
  </si>
  <si>
    <t>-52d54m58.44s</t>
  </si>
  <si>
    <t>HD 23127 b</t>
  </si>
  <si>
    <t>HD 23127</t>
  </si>
  <si>
    <t>03h39m23.79s</t>
  </si>
  <si>
    <t>-60d04m38.02s</t>
  </si>
  <si>
    <t>HD 231701 b</t>
  </si>
  <si>
    <t>HD 231701</t>
  </si>
  <si>
    <t>19h32m04.23s</t>
  </si>
  <si>
    <t>+16d28m27.68s</t>
  </si>
  <si>
    <t>HD 233604 b</t>
  </si>
  <si>
    <t>HD 233604</t>
  </si>
  <si>
    <t>K5</t>
  </si>
  <si>
    <t>09h09m48.84s</t>
  </si>
  <si>
    <t>+53d34m05.53s</t>
  </si>
  <si>
    <t>HD 233832 b</t>
  </si>
  <si>
    <t>HD 233832</t>
  </si>
  <si>
    <t>11h26m04.72s</t>
  </si>
  <si>
    <t>+50d22m34.72s</t>
  </si>
  <si>
    <t>HD 23472 b</t>
  </si>
  <si>
    <t>HD 23472</t>
  </si>
  <si>
    <t>03h41m50.17s</t>
  </si>
  <si>
    <t>-62d46m02.16s</t>
  </si>
  <si>
    <t>HD 23472 c</t>
  </si>
  <si>
    <t>HD 23596 b</t>
  </si>
  <si>
    <t>HD 23596</t>
  </si>
  <si>
    <t>03h48m00.45s</t>
  </si>
  <si>
    <t>+40d31m50.63s</t>
  </si>
  <si>
    <t>HD 238090 b</t>
  </si>
  <si>
    <t>HD 238090</t>
  </si>
  <si>
    <t>12h12m21.27s</t>
  </si>
  <si>
    <t>+54d29m10.15s</t>
  </si>
  <si>
    <t>HD 238914 b</t>
  </si>
  <si>
    <t>HD 238914</t>
  </si>
  <si>
    <t>18h38m20.21s</t>
  </si>
  <si>
    <t>+59d15m13.97s</t>
  </si>
  <si>
    <t>HD 240210 b</t>
  </si>
  <si>
    <t>HD 240210</t>
  </si>
  <si>
    <t>23h10m29.26s</t>
  </si>
  <si>
    <t>+57d01m46.13s</t>
  </si>
  <si>
    <t>HD 240237 b</t>
  </si>
  <si>
    <t>HD 240237</t>
  </si>
  <si>
    <t>23h15m42.22s</t>
  </si>
  <si>
    <t>+58d02m35.60s</t>
  </si>
  <si>
    <t>HD 24040 b</t>
  </si>
  <si>
    <t>HD 24040</t>
  </si>
  <si>
    <t>03h50m23.09s</t>
  </si>
  <si>
    <t>+17d28m31.03s</t>
  </si>
  <si>
    <t>HD 24040 c</t>
  </si>
  <si>
    <t>HD 24064 b</t>
  </si>
  <si>
    <t>HD 24064</t>
  </si>
  <si>
    <t>03h56m36.24s</t>
  </si>
  <si>
    <t>+74d04m48.28s</t>
  </si>
  <si>
    <t>HD 24085 b</t>
  </si>
  <si>
    <t>HD 24085</t>
  </si>
  <si>
    <t>03h45m01.52s</t>
  </si>
  <si>
    <t>-70d01m28.27s</t>
  </si>
  <si>
    <t>HD 25015 b</t>
  </si>
  <si>
    <t>HD 25015</t>
  </si>
  <si>
    <t>03h57m44.05s</t>
  </si>
  <si>
    <t>-20d16m02.40s</t>
  </si>
  <si>
    <t>HD 25171 b</t>
  </si>
  <si>
    <t>HD 25171</t>
  </si>
  <si>
    <t>03h55m49.79s</t>
  </si>
  <si>
    <t>-65d11m10.77s</t>
  </si>
  <si>
    <t>HD 25723 b</t>
  </si>
  <si>
    <t>HD 25723</t>
  </si>
  <si>
    <t>04h04m22.73s</t>
  </si>
  <si>
    <t>-12d47m32.01s</t>
  </si>
  <si>
    <t>HD 26161 b</t>
  </si>
  <si>
    <t>HD 26161</t>
  </si>
  <si>
    <t>04h09m38.93s</t>
  </si>
  <si>
    <t>+31d39m08.76s</t>
  </si>
  <si>
    <t>HD 2638 b</t>
  </si>
  <si>
    <t>HD 2638</t>
  </si>
  <si>
    <t>00h29m59.76s</t>
  </si>
  <si>
    <t>-05d45m53.86s</t>
  </si>
  <si>
    <t>HD 2685 b</t>
  </si>
  <si>
    <t>HD 2685</t>
  </si>
  <si>
    <t>00h29m18.94s</t>
  </si>
  <si>
    <t>-76d18m14.52s</t>
  </si>
  <si>
    <t>HD 26965 b</t>
  </si>
  <si>
    <t>HD 26965</t>
  </si>
  <si>
    <t>04h15m13.98s</t>
  </si>
  <si>
    <t>-07d40m03.37s</t>
  </si>
  <si>
    <t>HD 27442 b</t>
  </si>
  <si>
    <t>HD 27442</t>
  </si>
  <si>
    <t>K1/2III</t>
  </si>
  <si>
    <t>04h16m28.93s</t>
  </si>
  <si>
    <t>-59d18m10.36s</t>
  </si>
  <si>
    <t>HD 27631 b</t>
  </si>
  <si>
    <t>HD 27631</t>
  </si>
  <si>
    <t>04h19m45.41s</t>
  </si>
  <si>
    <t>-41d57m38.38s</t>
  </si>
  <si>
    <t>HD 27894 b</t>
  </si>
  <si>
    <t>HD 27894</t>
  </si>
  <si>
    <t>04h20m47.42s</t>
  </si>
  <si>
    <t>-59d24m34.84s</t>
  </si>
  <si>
    <t>HD 27894 c</t>
  </si>
  <si>
    <t>HD 27894 d</t>
  </si>
  <si>
    <t>HD 27969 b</t>
  </si>
  <si>
    <t>HD 27969</t>
  </si>
  <si>
    <t>04h26m49.64s</t>
  </si>
  <si>
    <t>+42d54m31.39s</t>
  </si>
  <si>
    <t>HD 28109 b</t>
  </si>
  <si>
    <t>HD 28109</t>
  </si>
  <si>
    <t>F8/G0 V</t>
  </si>
  <si>
    <t>04h20m57.19s</t>
  </si>
  <si>
    <t>-68d06m09.68s</t>
  </si>
  <si>
    <t>HD 28109 c</t>
  </si>
  <si>
    <t>HD 28109 d</t>
  </si>
  <si>
    <t>HD 28185 b</t>
  </si>
  <si>
    <t>HD 28185</t>
  </si>
  <si>
    <t>04h26m26.41s</t>
  </si>
  <si>
    <t>-10d33m03.87s</t>
  </si>
  <si>
    <t>HD 28254 b</t>
  </si>
  <si>
    <t>HD 28254</t>
  </si>
  <si>
    <t>G1 IV/V</t>
  </si>
  <si>
    <t>04h24m50.60s</t>
  </si>
  <si>
    <t>-50d37m22.11s</t>
  </si>
  <si>
    <t>HD 285507 b</t>
  </si>
  <si>
    <t>HD 285507</t>
  </si>
  <si>
    <t>Fred Lawrence Whipple Observatory</t>
  </si>
  <si>
    <t>K4.5 V</t>
  </si>
  <si>
    <t>04h07m01.36s</t>
  </si>
  <si>
    <t>+15d20m05.80s</t>
  </si>
  <si>
    <t>HD 285968 b</t>
  </si>
  <si>
    <t>HD 285968</t>
  </si>
  <si>
    <t>04h42m56.49s</t>
  </si>
  <si>
    <t>+18d57m12.09s</t>
  </si>
  <si>
    <t>HD 28678 b</t>
  </si>
  <si>
    <t>HD 28678</t>
  </si>
  <si>
    <t>04h31m25.46s</t>
  </si>
  <si>
    <t>+04d34m30.90s</t>
  </si>
  <si>
    <t>HD 29021 b</t>
  </si>
  <si>
    <t>HD 29021</t>
  </si>
  <si>
    <t>04h37m52.35s</t>
  </si>
  <si>
    <t>+60d40m34.67s</t>
  </si>
  <si>
    <t>HD 290327 b</t>
  </si>
  <si>
    <t>HD 290327</t>
  </si>
  <si>
    <t>05h23m21.60s</t>
  </si>
  <si>
    <t>-02d16m40.94s</t>
  </si>
  <si>
    <t>HD 29399 b</t>
  </si>
  <si>
    <t>HD 29399</t>
  </si>
  <si>
    <t>04h33m33.68s</t>
  </si>
  <si>
    <t>-62d49m25.53s</t>
  </si>
  <si>
    <t>HD 2952 b</t>
  </si>
  <si>
    <t>HD 2952</t>
  </si>
  <si>
    <t>00h33m10.52s</t>
  </si>
  <si>
    <t>+54d53m41.34s</t>
  </si>
  <si>
    <t>HD 30177 b</t>
  </si>
  <si>
    <t>HD 30177</t>
  </si>
  <si>
    <t>04h41m54.50s</t>
  </si>
  <si>
    <t>-58d01m14.91s</t>
  </si>
  <si>
    <t>HD 30177 c</t>
  </si>
  <si>
    <t>HD 30562 b</t>
  </si>
  <si>
    <t>HD 30562</t>
  </si>
  <si>
    <t>04h48m36.71s</t>
  </si>
  <si>
    <t>-05d40m30.41s</t>
  </si>
  <si>
    <t>HD 30669 b</t>
  </si>
  <si>
    <t>HD 30669</t>
  </si>
  <si>
    <t>04h48m28.76s</t>
  </si>
  <si>
    <t>-28d25m08.67s</t>
  </si>
  <si>
    <t>HD 30856 b</t>
  </si>
  <si>
    <t>HD 30856</t>
  </si>
  <si>
    <t>04h50m17.88s</t>
  </si>
  <si>
    <t>-24d22m08.14s</t>
  </si>
  <si>
    <t>HD 31253 b</t>
  </si>
  <si>
    <t>HD 31253</t>
  </si>
  <si>
    <t>04h54m43.75s</t>
  </si>
  <si>
    <t>+12d21m07.24s</t>
  </si>
  <si>
    <t>HD 31527 b</t>
  </si>
  <si>
    <t>HD 31527</t>
  </si>
  <si>
    <t>04h55m38.31s</t>
  </si>
  <si>
    <t>-23d14m28.74s</t>
  </si>
  <si>
    <t>HD 31527 c</t>
  </si>
  <si>
    <t>HD 31527 d</t>
  </si>
  <si>
    <t>HD 3167 b</t>
  </si>
  <si>
    <t>HD 3167</t>
  </si>
  <si>
    <t>00h34m57.64s</t>
  </si>
  <si>
    <t>+04d22m50.60s</t>
  </si>
  <si>
    <t>HD 3167 c</t>
  </si>
  <si>
    <t>HD 3167 d</t>
  </si>
  <si>
    <t>HD 32518 b</t>
  </si>
  <si>
    <t>HD 32518</t>
  </si>
  <si>
    <t>05h09m36.90s</t>
  </si>
  <si>
    <t>+69d38m20.89s</t>
  </si>
  <si>
    <t>HD 32963 b</t>
  </si>
  <si>
    <t>HD 32963</t>
  </si>
  <si>
    <t>05h07m55.68s</t>
  </si>
  <si>
    <t>+26d19m39.65s</t>
  </si>
  <si>
    <t>HD 330075 b</t>
  </si>
  <si>
    <t>HD 330075</t>
  </si>
  <si>
    <t>15h49m37.32s</t>
  </si>
  <si>
    <t>-49d57m50.11s</t>
  </si>
  <si>
    <t>HD 331093 b</t>
  </si>
  <si>
    <t>HD 331093</t>
  </si>
  <si>
    <t>19h42m28.80s</t>
  </si>
  <si>
    <t>+31d44m22.36s</t>
  </si>
  <si>
    <t>HD 33142 b</t>
  </si>
  <si>
    <t>HD 33142</t>
  </si>
  <si>
    <t>05h07m35.53s</t>
  </si>
  <si>
    <t>-13d59m10.81s</t>
  </si>
  <si>
    <t>HD 33142 c</t>
  </si>
  <si>
    <t>HD 332231 b</t>
  </si>
  <si>
    <t>HD 332231</t>
  </si>
  <si>
    <t>20h26m57.87s</t>
  </si>
  <si>
    <t>+33d44m39.80s</t>
  </si>
  <si>
    <t>HD 33283 b</t>
  </si>
  <si>
    <t>HD 33283</t>
  </si>
  <si>
    <t>G3/G5 V</t>
  </si>
  <si>
    <t>05h08m01.08s</t>
  </si>
  <si>
    <t>-26d47m51.61s</t>
  </si>
  <si>
    <t>HD 33564 b</t>
  </si>
  <si>
    <t>HD 33564</t>
  </si>
  <si>
    <t>05h22m33.10s</t>
  </si>
  <si>
    <t>+79d13m54.66s</t>
  </si>
  <si>
    <t>HD 33844 b</t>
  </si>
  <si>
    <t>HD 33844</t>
  </si>
  <si>
    <t>05h12m36.14s</t>
  </si>
  <si>
    <t>-14d57m03.52s</t>
  </si>
  <si>
    <t>HD 33844 c</t>
  </si>
  <si>
    <t>HD 34445 b</t>
  </si>
  <si>
    <t>HD 34445</t>
  </si>
  <si>
    <t>05h17m40.98s</t>
  </si>
  <si>
    <t>+07d21m09.78s</t>
  </si>
  <si>
    <t>HD 34445 c</t>
  </si>
  <si>
    <t>HD 34445 d</t>
  </si>
  <si>
    <t>HD 34445 e</t>
  </si>
  <si>
    <t>HD 34445 f</t>
  </si>
  <si>
    <t>HD 34445 g</t>
  </si>
  <si>
    <t>HD 35759 b</t>
  </si>
  <si>
    <t>HD 35759</t>
  </si>
  <si>
    <t>05h31m33.28s</t>
  </si>
  <si>
    <t>+64d19m06.15s</t>
  </si>
  <si>
    <t>HD 360 b</t>
  </si>
  <si>
    <t>HD 360</t>
  </si>
  <si>
    <t>00h08m17.50s</t>
  </si>
  <si>
    <t>-08d49m27.34s</t>
  </si>
  <si>
    <t>HD 3651 b</t>
  </si>
  <si>
    <t>HD 3651</t>
  </si>
  <si>
    <t>00h39m21.29s</t>
  </si>
  <si>
    <t>+21d14m55.98s</t>
  </si>
  <si>
    <t>HD 37124 b</t>
  </si>
  <si>
    <t>HD 37124</t>
  </si>
  <si>
    <t>05h37m02.40s</t>
  </si>
  <si>
    <t>+20d43m44.32s</t>
  </si>
  <si>
    <t>HD 37124 c</t>
  </si>
  <si>
    <t>HD 37124 d</t>
  </si>
  <si>
    <t>HD 37605 b</t>
  </si>
  <si>
    <t>HD 37605</t>
  </si>
  <si>
    <t>05h40m01.78s</t>
  </si>
  <si>
    <t>+06d03m34.24s</t>
  </si>
  <si>
    <t>HD 37605 c</t>
  </si>
  <si>
    <t>HD 3765 b</t>
  </si>
  <si>
    <t>HD 3765</t>
  </si>
  <si>
    <t>K2V</t>
  </si>
  <si>
    <t>00h40m49.75s</t>
  </si>
  <si>
    <t>+40d11m03.45s</t>
  </si>
  <si>
    <t>HD 38283 b</t>
  </si>
  <si>
    <t>HD 38283</t>
  </si>
  <si>
    <t>05h37m02.53s</t>
  </si>
  <si>
    <t>-73d41m59.33s</t>
  </si>
  <si>
    <t>HD 38529 b</t>
  </si>
  <si>
    <t>HD 38529</t>
  </si>
  <si>
    <t>05h46m34.83s</t>
  </si>
  <si>
    <t>+01d10m03.31s</t>
  </si>
  <si>
    <t>HD 38529 c</t>
  </si>
  <si>
    <t>HD 38801 b</t>
  </si>
  <si>
    <t>HD 38801</t>
  </si>
  <si>
    <t>05h47m59.12s</t>
  </si>
  <si>
    <t>-08d19m40.89s</t>
  </si>
  <si>
    <t>HD 39091 b</t>
  </si>
  <si>
    <t>HD 39091</t>
  </si>
  <si>
    <t>05h37m11.83s</t>
  </si>
  <si>
    <t>-80d27m52.57s</t>
  </si>
  <si>
    <t>HD 39194 b</t>
  </si>
  <si>
    <t>HD 39194</t>
  </si>
  <si>
    <t>05h44m30.98s</t>
  </si>
  <si>
    <t>-70d08m17.66s</t>
  </si>
  <si>
    <t>HD 39194 c</t>
  </si>
  <si>
    <t>HD 39194 d</t>
  </si>
  <si>
    <t>HD 39855 b</t>
  </si>
  <si>
    <t>HD 39855</t>
  </si>
  <si>
    <t>05h54m30.26s</t>
  </si>
  <si>
    <t>-19d42m16.01s</t>
  </si>
  <si>
    <t>HD 40307 b</t>
  </si>
  <si>
    <t>HD 40307</t>
  </si>
  <si>
    <t>05h54m04.13s</t>
  </si>
  <si>
    <t>-60d01m25.42s</t>
  </si>
  <si>
    <t>HD 40307 c</t>
  </si>
  <si>
    <t>HD 40307 d</t>
  </si>
  <si>
    <t>HD 40307 f</t>
  </si>
  <si>
    <t>HD 40307 g</t>
  </si>
  <si>
    <t>HD 40956 b</t>
  </si>
  <si>
    <t>HD 40956</t>
  </si>
  <si>
    <t>06h06m39.07s</t>
  </si>
  <si>
    <t>+63d27m13.95s</t>
  </si>
  <si>
    <t>HD 40979 b</t>
  </si>
  <si>
    <t>HD 40979</t>
  </si>
  <si>
    <t>06h04m30.08s</t>
  </si>
  <si>
    <t>+44d15m35.23s</t>
  </si>
  <si>
    <t>HD 41004 A b</t>
  </si>
  <si>
    <t>HD 41004 A</t>
  </si>
  <si>
    <t>K1/K2 V</t>
  </si>
  <si>
    <t>05h59m49.58s</t>
  </si>
  <si>
    <t>-48d14m21.91s</t>
  </si>
  <si>
    <t>HD 41004 B b</t>
  </si>
  <si>
    <t>HD 41004 B</t>
  </si>
  <si>
    <t>-48d14m21.88s</t>
  </si>
  <si>
    <t>HD 4113 b</t>
  </si>
  <si>
    <t>HD 4113</t>
  </si>
  <si>
    <t>00h43m12.66s</t>
  </si>
  <si>
    <t>-37d58m59.25s</t>
  </si>
  <si>
    <t>HD 42012 b</t>
  </si>
  <si>
    <t>HD 42012</t>
  </si>
  <si>
    <t>06h09m56.51s</t>
  </si>
  <si>
    <t>+34d08m03.02s</t>
  </si>
  <si>
    <t>HD 4203 b</t>
  </si>
  <si>
    <t>HD 4203</t>
  </si>
  <si>
    <t>00h44m41.33s</t>
  </si>
  <si>
    <t>+20d26m54.21s</t>
  </si>
  <si>
    <t>HD 4203 c</t>
  </si>
  <si>
    <t>HD 4208 b</t>
  </si>
  <si>
    <t>HD 4208</t>
  </si>
  <si>
    <t>G7 V Fe-1 CH-0.5</t>
  </si>
  <si>
    <t>00h44m27.01s</t>
  </si>
  <si>
    <t>-26d30m54.14s</t>
  </si>
  <si>
    <t>HD 42618 b</t>
  </si>
  <si>
    <t>HD 42618</t>
  </si>
  <si>
    <t>06h12m00.77s</t>
  </si>
  <si>
    <t>+06d46m55.11s</t>
  </si>
  <si>
    <t>HD 4308 b</t>
  </si>
  <si>
    <t>HD 4308</t>
  </si>
  <si>
    <t>00h44m39.66s</t>
  </si>
  <si>
    <t>-65d39m09.78s</t>
  </si>
  <si>
    <t>HD 4313 b</t>
  </si>
  <si>
    <t>HD 4313</t>
  </si>
  <si>
    <t>00h45m40.35s</t>
  </si>
  <si>
    <t>+07d50m42.18s</t>
  </si>
  <si>
    <t>HD 43197 b</t>
  </si>
  <si>
    <t>HD 43197</t>
  </si>
  <si>
    <t>06h13m35.84s</t>
  </si>
  <si>
    <t>-29d53m49.89s</t>
  </si>
  <si>
    <t>HD 43691 b</t>
  </si>
  <si>
    <t>HD 43691</t>
  </si>
  <si>
    <t>06h19m34.71s</t>
  </si>
  <si>
    <t>+41d05m31.48s</t>
  </si>
  <si>
    <t>HD 44219 b</t>
  </si>
  <si>
    <t>HD 44219</t>
  </si>
  <si>
    <t>06h20m14.40s</t>
  </si>
  <si>
    <t>-10d43m30.29s</t>
  </si>
  <si>
    <t>HD 45184 b</t>
  </si>
  <si>
    <t>HD 45184</t>
  </si>
  <si>
    <t>06h24m43.68s</t>
  </si>
  <si>
    <t>-28d46m50.30s</t>
  </si>
  <si>
    <t>HD 45184 c</t>
  </si>
  <si>
    <t>HD 45350 b</t>
  </si>
  <si>
    <t>HD 45350</t>
  </si>
  <si>
    <t>06h28m45.65s</t>
  </si>
  <si>
    <t>+38d57m45.83s</t>
  </si>
  <si>
    <t>HD 45364 b</t>
  </si>
  <si>
    <t>HD 45364</t>
  </si>
  <si>
    <t>06h25m38.54s</t>
  </si>
  <si>
    <t>-31d28m51.61s</t>
  </si>
  <si>
    <t>HD 45364 c</t>
  </si>
  <si>
    <t>HD 45652 b</t>
  </si>
  <si>
    <t>HD 45652</t>
  </si>
  <si>
    <t>G8/K0</t>
  </si>
  <si>
    <t>06h29m13.41s</t>
  </si>
  <si>
    <t>+10d56m01.04s</t>
  </si>
  <si>
    <t>HD 46375 b</t>
  </si>
  <si>
    <t>HD 46375</t>
  </si>
  <si>
    <t>K1 IV-V</t>
  </si>
  <si>
    <t>06h33m12.74s</t>
  </si>
  <si>
    <t>+05d27m45.03s</t>
  </si>
  <si>
    <t>HD 47186 b</t>
  </si>
  <si>
    <t>HD 47186</t>
  </si>
  <si>
    <t>06h36m08.81s</t>
  </si>
  <si>
    <t>-27d37m24.34s</t>
  </si>
  <si>
    <t>HD 47186 c</t>
  </si>
  <si>
    <t>HD 4732 b</t>
  </si>
  <si>
    <t>HD 4732</t>
  </si>
  <si>
    <t>00h49m14.04s</t>
  </si>
  <si>
    <t>-24d08m12.87s</t>
  </si>
  <si>
    <t>HD 4732 c</t>
  </si>
  <si>
    <t>HD 47366 b</t>
  </si>
  <si>
    <t>HD 47366</t>
  </si>
  <si>
    <t>06h37m40.80s</t>
  </si>
  <si>
    <t>-12d59m08.37s</t>
  </si>
  <si>
    <t>HD 47366 c</t>
  </si>
  <si>
    <t>HD 47536 b</t>
  </si>
  <si>
    <t>HD 47536</t>
  </si>
  <si>
    <t>06h37m47.75s</t>
  </si>
  <si>
    <t>-32d20m22.03s</t>
  </si>
  <si>
    <t>HD 4760 b</t>
  </si>
  <si>
    <t>HD 4760</t>
  </si>
  <si>
    <t>00h49m39.88s</t>
  </si>
  <si>
    <t>+06d24m25.71s</t>
  </si>
  <si>
    <t>HD 48265 b</t>
  </si>
  <si>
    <t>HD 48265</t>
  </si>
  <si>
    <t>06h40m01.77s</t>
  </si>
  <si>
    <t>-48d32m30.58s</t>
  </si>
  <si>
    <t>HD 4917 b</t>
  </si>
  <si>
    <t>HD 4917</t>
  </si>
  <si>
    <t>00h51m06.30s</t>
  </si>
  <si>
    <t>-12d55m39.59s</t>
  </si>
  <si>
    <t>HD 49674 b</t>
  </si>
  <si>
    <t>HD 49674</t>
  </si>
  <si>
    <t>06h51m30.56s</t>
  </si>
  <si>
    <t>+40d52m02.02s</t>
  </si>
  <si>
    <t>HD 50499 b</t>
  </si>
  <si>
    <t>HD 50499</t>
  </si>
  <si>
    <t>06h52m01.94s</t>
  </si>
  <si>
    <t>-33d54m54.96s</t>
  </si>
  <si>
    <t>HD 50499 c</t>
  </si>
  <si>
    <t>HD 50554 b</t>
  </si>
  <si>
    <t>HD 50554</t>
  </si>
  <si>
    <t>06h54m42.79s</t>
  </si>
  <si>
    <t>+24d14m42.51s</t>
  </si>
  <si>
    <t>HD 51608 b</t>
  </si>
  <si>
    <t>HD 51608</t>
  </si>
  <si>
    <t>06h54m51.29s</t>
  </si>
  <si>
    <t>-55d15m36.07s</t>
  </si>
  <si>
    <t>HD 51608 c</t>
  </si>
  <si>
    <t>HD 52265 b</t>
  </si>
  <si>
    <t>HD 52265</t>
  </si>
  <si>
    <t>07h00m17.91s</t>
  </si>
  <si>
    <t>-05d22m00.53s</t>
  </si>
  <si>
    <t>HD 5278 b</t>
  </si>
  <si>
    <t>HD 5278</t>
  </si>
  <si>
    <t>00h50m11.23s</t>
  </si>
  <si>
    <t>-83d44m37.56s</t>
  </si>
  <si>
    <t>HD 5278 c</t>
  </si>
  <si>
    <t>HD 5319 b</t>
  </si>
  <si>
    <t>HD 5319</t>
  </si>
  <si>
    <t>00h55m01.39s</t>
  </si>
  <si>
    <t>+00d47m21.63s</t>
  </si>
  <si>
    <t>HD 5319 c</t>
  </si>
  <si>
    <t>HD 55696 b</t>
  </si>
  <si>
    <t>HD 55696</t>
  </si>
  <si>
    <t>07h12m14.93s</t>
  </si>
  <si>
    <t>-38d10m28.70s</t>
  </si>
  <si>
    <t>HD 5583 b</t>
  </si>
  <si>
    <t>HD 5583</t>
  </si>
  <si>
    <t>00h57m56.87s</t>
  </si>
  <si>
    <t>+34d59m07.19s</t>
  </si>
  <si>
    <t>HD 5608 b</t>
  </si>
  <si>
    <t>HD 5608</t>
  </si>
  <si>
    <t>00h58m14.26s</t>
  </si>
  <si>
    <t>+33d57m02.08s</t>
  </si>
  <si>
    <t>HD 564 b</t>
  </si>
  <si>
    <t>HD 564</t>
  </si>
  <si>
    <t>00h09m52.67s</t>
  </si>
  <si>
    <t>-50d16m04.44s</t>
  </si>
  <si>
    <t>HD 5891 b</t>
  </si>
  <si>
    <t>HD 5891</t>
  </si>
  <si>
    <t>01h00m33.20s</t>
  </si>
  <si>
    <t>+20d17m32.33s</t>
  </si>
  <si>
    <t>HD 59686 A b</t>
  </si>
  <si>
    <t>HD 59686 A</t>
  </si>
  <si>
    <t>07h31m48.45s</t>
  </si>
  <si>
    <t>+17d05m08.59s</t>
  </si>
  <si>
    <t>HD 60292 b</t>
  </si>
  <si>
    <t>HD 60292</t>
  </si>
  <si>
    <t>07h38m28.84s</t>
  </si>
  <si>
    <t>+66d14m06.19s</t>
  </si>
  <si>
    <t>HD 60532 b</t>
  </si>
  <si>
    <t>HD 60532</t>
  </si>
  <si>
    <t>F6 IV</t>
  </si>
  <si>
    <t>07h34m03.14s</t>
  </si>
  <si>
    <t>-22d17m45.12s</t>
  </si>
  <si>
    <t>HD 60532 c</t>
  </si>
  <si>
    <t>HD 62509 b</t>
  </si>
  <si>
    <t>HD 62509</t>
  </si>
  <si>
    <t>K0IIIvar</t>
  </si>
  <si>
    <t>07h45m18.92s</t>
  </si>
  <si>
    <t>+28d01m34.06s</t>
  </si>
  <si>
    <t>HD 63433 b</t>
  </si>
  <si>
    <t>HD 63433</t>
  </si>
  <si>
    <t>G5IV</t>
  </si>
  <si>
    <t>07h49m55.05s</t>
  </si>
  <si>
    <t>+27d21m47.28s</t>
  </si>
  <si>
    <t>HD 63433 c</t>
  </si>
  <si>
    <t>HD 63454 b</t>
  </si>
  <si>
    <t>HD 63454</t>
  </si>
  <si>
    <t>07h39m21.75s</t>
  </si>
  <si>
    <t>-78d16m44.93s</t>
  </si>
  <si>
    <t>HD 63765 b</t>
  </si>
  <si>
    <t>HD 63765</t>
  </si>
  <si>
    <t>07h47m49.98s</t>
  </si>
  <si>
    <t>-54d15m55.24s</t>
  </si>
  <si>
    <t>HD 63935 b</t>
  </si>
  <si>
    <t>HD 63935</t>
  </si>
  <si>
    <t>07h51m41.91s</t>
  </si>
  <si>
    <t>+09d23m06.87s</t>
  </si>
  <si>
    <t>HD 63935 c</t>
  </si>
  <si>
    <t>HD 64114 b</t>
  </si>
  <si>
    <t>HD 64114</t>
  </si>
  <si>
    <t>07h51m55.81s</t>
  </si>
  <si>
    <t>-11d02m01.40s</t>
  </si>
  <si>
    <t>HD 64121 b</t>
  </si>
  <si>
    <t>HD 64121</t>
  </si>
  <si>
    <t>G8/K0 III</t>
  </si>
  <si>
    <t>07h49m27.63s</t>
  </si>
  <si>
    <t>-54d48m45.41s</t>
  </si>
  <si>
    <t>HD 6434 b</t>
  </si>
  <si>
    <t>HD 6434</t>
  </si>
  <si>
    <t>G2/3 V</t>
  </si>
  <si>
    <t>01h04m39.92s</t>
  </si>
  <si>
    <t>-39d29m25.77s</t>
  </si>
  <si>
    <t>HD 65216 b</t>
  </si>
  <si>
    <t>HD 65216</t>
  </si>
  <si>
    <t>07h53m41.03s</t>
  </si>
  <si>
    <t>-63d38m48.08s</t>
  </si>
  <si>
    <t>HD 65216 c</t>
  </si>
  <si>
    <t>HD 66141 b</t>
  </si>
  <si>
    <t>HD 66141</t>
  </si>
  <si>
    <t>08h02m15.91s</t>
  </si>
  <si>
    <t>+02d20m06.10s</t>
  </si>
  <si>
    <t>HD 66428 b</t>
  </si>
  <si>
    <t>HD 66428</t>
  </si>
  <si>
    <t>G8 IV (+ G)</t>
  </si>
  <si>
    <t>08h03m28.60s</t>
  </si>
  <si>
    <t>-01d09m48.97s</t>
  </si>
  <si>
    <t>HD 66428 c</t>
  </si>
  <si>
    <t>HD 67087 b</t>
  </si>
  <si>
    <t>HD 67087</t>
  </si>
  <si>
    <t>08h07m39.74s</t>
  </si>
  <si>
    <t>+31d33m04.16s</t>
  </si>
  <si>
    <t>HD 67087 c</t>
  </si>
  <si>
    <t>HD 6718 b</t>
  </si>
  <si>
    <t>HD 6718</t>
  </si>
  <si>
    <t>01h07m48.86s</t>
  </si>
  <si>
    <t>-08d14m01.02s</t>
  </si>
  <si>
    <t>HD 68402 b</t>
  </si>
  <si>
    <t>HD 68402</t>
  </si>
  <si>
    <t>08h05m23.39s</t>
  </si>
  <si>
    <t>-74d24m36.26s</t>
  </si>
  <si>
    <t>HD 68988 b</t>
  </si>
  <si>
    <t>HD 68988</t>
  </si>
  <si>
    <t>08h18m22.45s</t>
  </si>
  <si>
    <t>+61d27m39.07s</t>
  </si>
  <si>
    <t>HD 68988 c</t>
  </si>
  <si>
    <t>HD 69123 b</t>
  </si>
  <si>
    <t>HD 69123</t>
  </si>
  <si>
    <t>08h14m13.20s</t>
  </si>
  <si>
    <t>-35d29m23.73s</t>
  </si>
  <si>
    <t>HD 69830 b</t>
  </si>
  <si>
    <t>HD 69830</t>
  </si>
  <si>
    <t>08h18m24.24s</t>
  </si>
  <si>
    <t>-12d38m11.13s</t>
  </si>
  <si>
    <t>HD 69830 c</t>
  </si>
  <si>
    <t>HD 69830 d</t>
  </si>
  <si>
    <t>HD 70573 b</t>
  </si>
  <si>
    <t>HD 70573</t>
  </si>
  <si>
    <t>G1-1.5 V</t>
  </si>
  <si>
    <t>08h22m49.90s</t>
  </si>
  <si>
    <t>+01d51m32.79s</t>
  </si>
  <si>
    <t>HD 70642 b</t>
  </si>
  <si>
    <t>HD 70642</t>
  </si>
  <si>
    <t>08h21m27.87s</t>
  </si>
  <si>
    <t>-39d42m16.00s</t>
  </si>
  <si>
    <t>HD 7199 b</t>
  </si>
  <si>
    <t>HD 7199</t>
  </si>
  <si>
    <t>01h10m47.50s</t>
  </si>
  <si>
    <t>-66d11m19.30s</t>
  </si>
  <si>
    <t>HD 72490 b</t>
  </si>
  <si>
    <t>HD 72490</t>
  </si>
  <si>
    <t>08h33m36.68s</t>
  </si>
  <si>
    <t>+13d33m02.59s</t>
  </si>
  <si>
    <t>HD 72659 b</t>
  </si>
  <si>
    <t>HD 72659</t>
  </si>
  <si>
    <t>08h34m03.07s</t>
  </si>
  <si>
    <t>-01d34m07.08s</t>
  </si>
  <si>
    <t>HD 72892 b</t>
  </si>
  <si>
    <t>HD 72892</t>
  </si>
  <si>
    <t>08h34m52.69s</t>
  </si>
  <si>
    <t>-14d27m26.75s</t>
  </si>
  <si>
    <t>HD 73267 b</t>
  </si>
  <si>
    <t>HD 73267</t>
  </si>
  <si>
    <t>08h36m17.64s</t>
  </si>
  <si>
    <t>-34d27m34.01s</t>
  </si>
  <si>
    <t>HD 73526 b</t>
  </si>
  <si>
    <t>HD 73526</t>
  </si>
  <si>
    <t>08h37m16.40s</t>
  </si>
  <si>
    <t>-41d19m06.32s</t>
  </si>
  <si>
    <t>HD 73526 c</t>
  </si>
  <si>
    <t>HD 73534 b</t>
  </si>
  <si>
    <t>HD 73534</t>
  </si>
  <si>
    <t>08h39m15.68s</t>
  </si>
  <si>
    <t>+12d57m35.89s</t>
  </si>
  <si>
    <t>HD 73583 b</t>
  </si>
  <si>
    <t>HD 73583</t>
  </si>
  <si>
    <t>08h38m45.19s</t>
  </si>
  <si>
    <t>-13d15m23.50s</t>
  </si>
  <si>
    <t>HD 73583 c</t>
  </si>
  <si>
    <t>HD 74156 b</t>
  </si>
  <si>
    <t>HD 74156</t>
  </si>
  <si>
    <t>08h42m25.15s</t>
  </si>
  <si>
    <t>+04d34m38.04s</t>
  </si>
  <si>
    <t>HD 74156 c</t>
  </si>
  <si>
    <t>HD 7449 b</t>
  </si>
  <si>
    <t>HD 7449</t>
  </si>
  <si>
    <t>01h14m29.15s</t>
  </si>
  <si>
    <t>-05d02m52.70s</t>
  </si>
  <si>
    <t>HD 75289 b</t>
  </si>
  <si>
    <t>HD 75289</t>
  </si>
  <si>
    <t>08h47m40.36s</t>
  </si>
  <si>
    <t>-41d44m15.99s</t>
  </si>
  <si>
    <t>HD 75784 b</t>
  </si>
  <si>
    <t>HD 75784</t>
  </si>
  <si>
    <t>08h52m23.81s</t>
  </si>
  <si>
    <t>+13d13m59.00s</t>
  </si>
  <si>
    <t>HD 75784 c</t>
  </si>
  <si>
    <t>HD 75898 b</t>
  </si>
  <si>
    <t>HD 75898</t>
  </si>
  <si>
    <t>08h53m50.69s</t>
  </si>
  <si>
    <t>+33d03m24.08s</t>
  </si>
  <si>
    <t>HD 76700 b</t>
  </si>
  <si>
    <t>HD 76700</t>
  </si>
  <si>
    <t>08h53m54.77s</t>
  </si>
  <si>
    <t>-66d48m01.71s</t>
  </si>
  <si>
    <t>HD 76920 b</t>
  </si>
  <si>
    <t>HD 76920</t>
  </si>
  <si>
    <t>08h55m16.88s</t>
  </si>
  <si>
    <t>-67d15m55.30s</t>
  </si>
  <si>
    <t>HD 77338 b</t>
  </si>
  <si>
    <t>HD 77338</t>
  </si>
  <si>
    <t>09h01m12.54s</t>
  </si>
  <si>
    <t>-25d31m41.64s</t>
  </si>
  <si>
    <t>HD 79181 b</t>
  </si>
  <si>
    <t>HD 79181</t>
  </si>
  <si>
    <t>09h11m58.67s</t>
  </si>
  <si>
    <t>-19d44m50.76s</t>
  </si>
  <si>
    <t>HD 7924 b</t>
  </si>
  <si>
    <t>HD 7924</t>
  </si>
  <si>
    <t>K0.5 V</t>
  </si>
  <si>
    <t>01h21m58.96s</t>
  </si>
  <si>
    <t>+76d42m36.53s</t>
  </si>
  <si>
    <t>HD 7924 c</t>
  </si>
  <si>
    <t>HD 7924 d</t>
  </si>
  <si>
    <t>HD 79498 b</t>
  </si>
  <si>
    <t>HD 79498</t>
  </si>
  <si>
    <t>09h15m09.26s</t>
  </si>
  <si>
    <t>+23d22m29.57s</t>
  </si>
  <si>
    <t>HD 80606 b</t>
  </si>
  <si>
    <t>HD 80606</t>
  </si>
  <si>
    <t>09h22m37.67s</t>
  </si>
  <si>
    <t>+50d36m13.60s</t>
  </si>
  <si>
    <t>HD 80653 b</t>
  </si>
  <si>
    <t>HD 80653</t>
  </si>
  <si>
    <t>09h21m21.38s</t>
  </si>
  <si>
    <t>+14d22m04.33s</t>
  </si>
  <si>
    <t>HD 80869 b</t>
  </si>
  <si>
    <t>HD 80869</t>
  </si>
  <si>
    <t>09h23m09.91s</t>
  </si>
  <si>
    <t>+33d54m17.39s</t>
  </si>
  <si>
    <t>HD 81040 b</t>
  </si>
  <si>
    <t>HD 81040</t>
  </si>
  <si>
    <t>G2/G3</t>
  </si>
  <si>
    <t>09h23m46.92s</t>
  </si>
  <si>
    <t>+20d21m52.59s</t>
  </si>
  <si>
    <t>HD 81688 b</t>
  </si>
  <si>
    <t>HD 81688</t>
  </si>
  <si>
    <t>09h28m39.98s</t>
  </si>
  <si>
    <t>+45d36m03.33s</t>
  </si>
  <si>
    <t>HD 81817 b</t>
  </si>
  <si>
    <t>HD 81817</t>
  </si>
  <si>
    <t>09h37m05.18s</t>
  </si>
  <si>
    <t>+81d19m34.71s</t>
  </si>
  <si>
    <t>HD 82886 b</t>
  </si>
  <si>
    <t>HD 82886</t>
  </si>
  <si>
    <t>09h35m45.20s</t>
  </si>
  <si>
    <t>+34d46m50.12s</t>
  </si>
  <si>
    <t>HD 82943 b</t>
  </si>
  <si>
    <t>HD 82943</t>
  </si>
  <si>
    <t>G2/3V</t>
  </si>
  <si>
    <t>09h34m50.74s</t>
  </si>
  <si>
    <t>-12d07m49.07s</t>
  </si>
  <si>
    <t>HD 82943 c</t>
  </si>
  <si>
    <t>HD 8326 b</t>
  </si>
  <si>
    <t>HD 8326</t>
  </si>
  <si>
    <t>01h22m07.55s</t>
  </si>
  <si>
    <t>-26d53m38.64s</t>
  </si>
  <si>
    <t>HD 83443 b</t>
  </si>
  <si>
    <t>HD 83443</t>
  </si>
  <si>
    <t>09h37m11.86s</t>
  </si>
  <si>
    <t>-43d16m21.80s</t>
  </si>
  <si>
    <t>HD 83443 c</t>
  </si>
  <si>
    <t>HD 8535 b</t>
  </si>
  <si>
    <t>HD 8535</t>
  </si>
  <si>
    <t>01h23m37.32s</t>
  </si>
  <si>
    <t>-41d16m12.36s</t>
  </si>
  <si>
    <t>HD 85390 b</t>
  </si>
  <si>
    <t>HD 85390</t>
  </si>
  <si>
    <t>K1.5 V</t>
  </si>
  <si>
    <t>09h50m02.54s</t>
  </si>
  <si>
    <t>-49d47m25.89s</t>
  </si>
  <si>
    <t>HD 85512 b</t>
  </si>
  <si>
    <t>HD 85512</t>
  </si>
  <si>
    <t>09h51m07.71s</t>
  </si>
  <si>
    <t>-43d30m17.34s</t>
  </si>
  <si>
    <t>HD 8574 b</t>
  </si>
  <si>
    <t>HD 8574</t>
  </si>
  <si>
    <t>01h25m12.81s</t>
  </si>
  <si>
    <t>+28d33m57.66s</t>
  </si>
  <si>
    <t>HD 86081 b</t>
  </si>
  <si>
    <t>HD 86081</t>
  </si>
  <si>
    <t>09h56m05.85s</t>
  </si>
  <si>
    <t>-03d48m30.08s</t>
  </si>
  <si>
    <t>HD 86226 b</t>
  </si>
  <si>
    <t>HD 86226</t>
  </si>
  <si>
    <t>09h56m29.64s</t>
  </si>
  <si>
    <t>-24d05m57.07s</t>
  </si>
  <si>
    <t>HD 86226 c</t>
  </si>
  <si>
    <t>HD 86264 b</t>
  </si>
  <si>
    <t>HD 86264</t>
  </si>
  <si>
    <t>09h56m57.82s</t>
  </si>
  <si>
    <t>-15d53m43.44s</t>
  </si>
  <si>
    <t>HD 8673 b</t>
  </si>
  <si>
    <t>HD 8673</t>
  </si>
  <si>
    <t>01h26m09.08s</t>
  </si>
  <si>
    <t>+34d34m45.62s</t>
  </si>
  <si>
    <t>HD 86950 b</t>
  </si>
  <si>
    <t>HD 86950</t>
  </si>
  <si>
    <t>10h01m37.60s</t>
  </si>
  <si>
    <t>-17d19m59.05s</t>
  </si>
  <si>
    <t>HD 87646 b</t>
  </si>
  <si>
    <t>HD 87646</t>
  </si>
  <si>
    <t>Apache Point Observatory</t>
  </si>
  <si>
    <t>10h06m40.69s</t>
  </si>
  <si>
    <t>+17d53m41.93s</t>
  </si>
  <si>
    <t>HD 87883 b</t>
  </si>
  <si>
    <t>HD 87883</t>
  </si>
  <si>
    <t>10h08m43.06s</t>
  </si>
  <si>
    <t>+34d14m31.19s</t>
  </si>
  <si>
    <t>HD 88133 b</t>
  </si>
  <si>
    <t>HD 88133</t>
  </si>
  <si>
    <t>10h10m07.66s</t>
  </si>
  <si>
    <t>+18d11m08.62s</t>
  </si>
  <si>
    <t>HD 89307 b</t>
  </si>
  <si>
    <t>HD 89307</t>
  </si>
  <si>
    <t>10h18m21.00s</t>
  </si>
  <si>
    <t>+12d37m15.38s</t>
  </si>
  <si>
    <t>HD 89345 b</t>
  </si>
  <si>
    <t>HD 89345</t>
  </si>
  <si>
    <t>10h18m41.06s</t>
  </si>
  <si>
    <t>+10d07m43.85s</t>
  </si>
  <si>
    <t>HD 89744 b</t>
  </si>
  <si>
    <t>HD 89744</t>
  </si>
  <si>
    <t>10h22m10.40s</t>
  </si>
  <si>
    <t>+41d13m44.17s</t>
  </si>
  <si>
    <t>HD 90156 b</t>
  </si>
  <si>
    <t>HD 90156</t>
  </si>
  <si>
    <t>10h23m55.23s</t>
  </si>
  <si>
    <t>-29d38m42.37s</t>
  </si>
  <si>
    <t>HD 9174 b</t>
  </si>
  <si>
    <t>HD 9174</t>
  </si>
  <si>
    <t>01h30m01.04s</t>
  </si>
  <si>
    <t>-19d36m19.06s</t>
  </si>
  <si>
    <t>HD 92788 b</t>
  </si>
  <si>
    <t>HD 92788</t>
  </si>
  <si>
    <t>10h42m48.51s</t>
  </si>
  <si>
    <t>-02d11m04.98s</t>
  </si>
  <si>
    <t>HD 92788 c</t>
  </si>
  <si>
    <t>HD 92987 b</t>
  </si>
  <si>
    <t>HD 92987</t>
  </si>
  <si>
    <t>10h43m36.30s</t>
  </si>
  <si>
    <t>-39d03m30.19s</t>
  </si>
  <si>
    <t>HD 93083 b</t>
  </si>
  <si>
    <t>HD 93083</t>
  </si>
  <si>
    <t>10h44m20.80s</t>
  </si>
  <si>
    <t>-33d34m39.65s</t>
  </si>
  <si>
    <t>HD 93385 b</t>
  </si>
  <si>
    <t>HD 93385</t>
  </si>
  <si>
    <t>10h46m15.05s</t>
  </si>
  <si>
    <t>-41d27m52.57s</t>
  </si>
  <si>
    <t>HD 93385 c</t>
  </si>
  <si>
    <t>HD 93385 d</t>
  </si>
  <si>
    <t>HD 9446 b</t>
  </si>
  <si>
    <t>HD 9446</t>
  </si>
  <si>
    <t>01h33m20.41s</t>
  </si>
  <si>
    <t>+29d15m53.71s</t>
  </si>
  <si>
    <t>HD 9446 c</t>
  </si>
  <si>
    <t>HD 94834 b</t>
  </si>
  <si>
    <t>HD 94834</t>
  </si>
  <si>
    <t>10h57m15.03s</t>
  </si>
  <si>
    <t>+24d08m34.57s</t>
  </si>
  <si>
    <t>HD 95086 b</t>
  </si>
  <si>
    <t>HD 95086</t>
  </si>
  <si>
    <t>A8 III</t>
  </si>
  <si>
    <t>10h57m02.90s</t>
  </si>
  <si>
    <t>-68d40m02.25s</t>
  </si>
  <si>
    <t>HD 95089 b</t>
  </si>
  <si>
    <t>HD 95089</t>
  </si>
  <si>
    <t>10h58m47.70s</t>
  </si>
  <si>
    <t>+01d43m44.43s</t>
  </si>
  <si>
    <t>HD 95089 c</t>
  </si>
  <si>
    <t>HD 95127 b</t>
  </si>
  <si>
    <t>HD 95127</t>
  </si>
  <si>
    <t>10h59m35.07s</t>
  </si>
  <si>
    <t>+43d48m51.87s</t>
  </si>
  <si>
    <t>HD 95338 b</t>
  </si>
  <si>
    <t>HD 95338</t>
  </si>
  <si>
    <t>10h59m25.52s</t>
  </si>
  <si>
    <t>-56d37m24.80s</t>
  </si>
  <si>
    <t>HD 95544 b</t>
  </si>
  <si>
    <t>HD 95544</t>
  </si>
  <si>
    <t>11h05m17.56s</t>
  </si>
  <si>
    <t>+81d02m20.35s</t>
  </si>
  <si>
    <t>HD 95735 c</t>
  </si>
  <si>
    <t>HD 95872 b</t>
  </si>
  <si>
    <t>HD 95872</t>
  </si>
  <si>
    <t>11h03m27.81s</t>
  </si>
  <si>
    <t>-22d05m39.59s</t>
  </si>
  <si>
    <t>HD 96063 b</t>
  </si>
  <si>
    <t>HD 96063</t>
  </si>
  <si>
    <t>11h04m44.48s</t>
  </si>
  <si>
    <t>-02d30m47.87s</t>
  </si>
  <si>
    <t>HD 96127 b</t>
  </si>
  <si>
    <t>HD 96127</t>
  </si>
  <si>
    <t>11h05m45.96s</t>
  </si>
  <si>
    <t>+44d18m05.58s</t>
  </si>
  <si>
    <t>HD 96167 b</t>
  </si>
  <si>
    <t>HD 96167</t>
  </si>
  <si>
    <t>11h05m15.02s</t>
  </si>
  <si>
    <t>-10d17m28.84s</t>
  </si>
  <si>
    <t>HD 96700 b</t>
  </si>
  <si>
    <t>HD 96700</t>
  </si>
  <si>
    <t>11h07m53.82s</t>
  </si>
  <si>
    <t>-30d10m30.50s</t>
  </si>
  <si>
    <t>HD 96700 c</t>
  </si>
  <si>
    <t>HD 96700 d</t>
  </si>
  <si>
    <t>HD 96992 b</t>
  </si>
  <si>
    <t>HD 96992</t>
  </si>
  <si>
    <t>11h10m23.19s</t>
  </si>
  <si>
    <t>+43d55m08.36s</t>
  </si>
  <si>
    <t>HD 97048 b</t>
  </si>
  <si>
    <t>HD 97048</t>
  </si>
  <si>
    <t>Disk Kinematics</t>
  </si>
  <si>
    <t>Atacama Large Millimeter Array (ALMA)</t>
  </si>
  <si>
    <t>Be9.5/AO</t>
  </si>
  <si>
    <t>11h08m03.20s</t>
  </si>
  <si>
    <t>-77d39m17.47s</t>
  </si>
  <si>
    <t>HD 97658 b</t>
  </si>
  <si>
    <t>HD 97658</t>
  </si>
  <si>
    <t>11h14m33.04s</t>
  </si>
  <si>
    <t>+25d42m38.15s</t>
  </si>
  <si>
    <t>HD 98219 b</t>
  </si>
  <si>
    <t>HD 98219</t>
  </si>
  <si>
    <t>11h17m47.41s</t>
  </si>
  <si>
    <t>-23d58m31.76s</t>
  </si>
  <si>
    <t>HD 98649 b</t>
  </si>
  <si>
    <t>HD 98649</t>
  </si>
  <si>
    <t>11h20m51.54s</t>
  </si>
  <si>
    <t>-23d13m05.18s</t>
  </si>
  <si>
    <t>HD 98736 b</t>
  </si>
  <si>
    <t>HD 98736</t>
  </si>
  <si>
    <t>11h21m49.18s</t>
  </si>
  <si>
    <t>+18d11m22.59s</t>
  </si>
  <si>
    <t>HD 99109 b</t>
  </si>
  <si>
    <t>HD 99109</t>
  </si>
  <si>
    <t>11h24m17.17s</t>
  </si>
  <si>
    <t>-01d31m47.14s</t>
  </si>
  <si>
    <t>HD 99283 b</t>
  </si>
  <si>
    <t>HD 99283</t>
  </si>
  <si>
    <t>11h25m56.98s</t>
  </si>
  <si>
    <t>+55d51m02.40s</t>
  </si>
  <si>
    <t>HD 99492 b</t>
  </si>
  <si>
    <t>HD 99492</t>
  </si>
  <si>
    <t>11h26m45.52s</t>
  </si>
  <si>
    <t>+03d00m25.68s</t>
  </si>
  <si>
    <t>HD 99706 b</t>
  </si>
  <si>
    <t>HD 99706</t>
  </si>
  <si>
    <t>11h28m30.28s</t>
  </si>
  <si>
    <t>+43d57m58.33s</t>
  </si>
  <si>
    <t>HD 99706 c</t>
  </si>
  <si>
    <t>HIP 105854 b</t>
  </si>
  <si>
    <t>HIP 105854</t>
  </si>
  <si>
    <t>21h26m23.09s</t>
  </si>
  <si>
    <t>-37d49m46.12s</t>
  </si>
  <si>
    <t>HIP 107772 b</t>
  </si>
  <si>
    <t>HIP 107772</t>
  </si>
  <si>
    <t>21h49m59.45s</t>
  </si>
  <si>
    <t>-41d14m38.53s</t>
  </si>
  <si>
    <t>HIP 107773 b</t>
  </si>
  <si>
    <t>HIP 107773</t>
  </si>
  <si>
    <t>21h50m00.12s</t>
  </si>
  <si>
    <t>-64d42m45.72s</t>
  </si>
  <si>
    <t>HIP 109384 b</t>
  </si>
  <si>
    <t>HIP 109384</t>
  </si>
  <si>
    <t>22h09m38.15s</t>
  </si>
  <si>
    <t>+71d18m50.24s</t>
  </si>
  <si>
    <t>HIP 109600 b</t>
  </si>
  <si>
    <t>HIP 109600</t>
  </si>
  <si>
    <t>22h12m06.50s</t>
  </si>
  <si>
    <t>+29d03m58.35s</t>
  </si>
  <si>
    <t>HIP 114933 b</t>
  </si>
  <si>
    <t>HIP 114933</t>
  </si>
  <si>
    <t>23h16m49.73s</t>
  </si>
  <si>
    <t>-21d12m11.92s</t>
  </si>
  <si>
    <t>HIP 116454 b</t>
  </si>
  <si>
    <t>HIP 116454</t>
  </si>
  <si>
    <t>23h35m49.04s</t>
  </si>
  <si>
    <t>+00d26m40.94s</t>
  </si>
  <si>
    <t>HIP 12961 b</t>
  </si>
  <si>
    <t>HIP 12961</t>
  </si>
  <si>
    <t>02h46m43.22s</t>
  </si>
  <si>
    <t>-23d05m09.62s</t>
  </si>
  <si>
    <t>HIP 14810 b</t>
  </si>
  <si>
    <t>HIP 14810</t>
  </si>
  <si>
    <t>03h11m14.23s</t>
  </si>
  <si>
    <t>+21d05m49.67s</t>
  </si>
  <si>
    <t>HIP 14810 c</t>
  </si>
  <si>
    <t>HIP 14810 d</t>
  </si>
  <si>
    <t>HIP 34222 b</t>
  </si>
  <si>
    <t>HIP 34222</t>
  </si>
  <si>
    <t>07h05m42.19s</t>
  </si>
  <si>
    <t>+27d28m13.49s</t>
  </si>
  <si>
    <t>HIP 35173 b</t>
  </si>
  <si>
    <t>HIP 35173</t>
  </si>
  <si>
    <t>07h16m10.78s</t>
  </si>
  <si>
    <t>-03d39m58.06s</t>
  </si>
  <si>
    <t>HIP 38594 b</t>
  </si>
  <si>
    <t>HIP 38594</t>
  </si>
  <si>
    <t>07h54m10.54s</t>
  </si>
  <si>
    <t>-25d18m08.31s</t>
  </si>
  <si>
    <t>HIP 38594 c</t>
  </si>
  <si>
    <t>HIP 41378 b</t>
  </si>
  <si>
    <t>HIP 41378</t>
  </si>
  <si>
    <t>08h26m27.80s</t>
  </si>
  <si>
    <t>+10d04m49.33s</t>
  </si>
  <si>
    <t>HIP 41378 c</t>
  </si>
  <si>
    <t>HIP 41378 d</t>
  </si>
  <si>
    <t>HIP 41378 e</t>
  </si>
  <si>
    <t>HIP 41378 f</t>
  </si>
  <si>
    <t>HIP 4845 b</t>
  </si>
  <si>
    <t>HIP 4845</t>
  </si>
  <si>
    <t>01h02m21.16s</t>
  </si>
  <si>
    <t>-10d25m28.63s</t>
  </si>
  <si>
    <t>HIP 48714 b</t>
  </si>
  <si>
    <t>HIP 48714</t>
  </si>
  <si>
    <t>M0.5 Ve</t>
  </si>
  <si>
    <t>09h56m07.98s</t>
  </si>
  <si>
    <t>+62d47m09.42s</t>
  </si>
  <si>
    <t>HIP 5158 b</t>
  </si>
  <si>
    <t>HIP 5158</t>
  </si>
  <si>
    <t>01h06m02.28s</t>
  </si>
  <si>
    <t>-22d27m13.01s</t>
  </si>
  <si>
    <t>HIP 5158 c</t>
  </si>
  <si>
    <t>HIP 54373 b</t>
  </si>
  <si>
    <t>HIP 54373</t>
  </si>
  <si>
    <t>11h07m27.44s</t>
  </si>
  <si>
    <t>-19d17m30.07s</t>
  </si>
  <si>
    <t>HIP 54373 c</t>
  </si>
  <si>
    <t>HIP 56640 b</t>
  </si>
  <si>
    <t>HIP 56640</t>
  </si>
  <si>
    <t>11h36m48.21s</t>
  </si>
  <si>
    <t>-37d02m20.89s</t>
  </si>
  <si>
    <t>HIP 57274 b</t>
  </si>
  <si>
    <t>HIP 57274</t>
  </si>
  <si>
    <t>11h44m40.93s</t>
  </si>
  <si>
    <t>+30d57m27.53s</t>
  </si>
  <si>
    <t>HIP 57274 c</t>
  </si>
  <si>
    <t>HIP 57274 d</t>
  </si>
  <si>
    <t>HIP 5763 b</t>
  </si>
  <si>
    <t>HIP 5763</t>
  </si>
  <si>
    <t>01h13m58.88s</t>
  </si>
  <si>
    <t>+16d29m39.39s</t>
  </si>
  <si>
    <t>HIP 63242 b</t>
  </si>
  <si>
    <t>HIP 63242</t>
  </si>
  <si>
    <t>12h57m31.80s</t>
  </si>
  <si>
    <t>-65d38m46.77s</t>
  </si>
  <si>
    <t>HIP 65 A b</t>
  </si>
  <si>
    <t>HIP 65 A</t>
  </si>
  <si>
    <t>00h00m44.55s</t>
  </si>
  <si>
    <t>-54d49m50.96s</t>
  </si>
  <si>
    <t>HIP 65407 b</t>
  </si>
  <si>
    <t>HIP 65407</t>
  </si>
  <si>
    <t>13h24m21.04s</t>
  </si>
  <si>
    <t>+48d53m05.04s</t>
  </si>
  <si>
    <t>HIP 65407 c</t>
  </si>
  <si>
    <t>HIP 65426 b</t>
  </si>
  <si>
    <t>HIP 65426</t>
  </si>
  <si>
    <t>A2 V</t>
  </si>
  <si>
    <t>13h24m36.04s</t>
  </si>
  <si>
    <t>-51d30m16.34s</t>
  </si>
  <si>
    <t>HIP 65891 b</t>
  </si>
  <si>
    <t>HIP 65891</t>
  </si>
  <si>
    <t>13h30m25.22s</t>
  </si>
  <si>
    <t>-58d39m51.82s</t>
  </si>
  <si>
    <t>HIP 67522 b</t>
  </si>
  <si>
    <t>HIP 67522</t>
  </si>
  <si>
    <t>13h50m06.24s</t>
  </si>
  <si>
    <t>-40d50m09.23s</t>
  </si>
  <si>
    <t>HIP 67537 b</t>
  </si>
  <si>
    <t>HIP 67537</t>
  </si>
  <si>
    <t>13h50m19.40s</t>
  </si>
  <si>
    <t>-39d54m03.24s</t>
  </si>
  <si>
    <t>HIP 67851 b</t>
  </si>
  <si>
    <t>HIP 67851</t>
  </si>
  <si>
    <t>13h53m51.69s</t>
  </si>
  <si>
    <t>-35d18m52.75s</t>
  </si>
  <si>
    <t>HIP 67851 c</t>
  </si>
  <si>
    <t>HIP 70849 b</t>
  </si>
  <si>
    <t>HIP 70849</t>
  </si>
  <si>
    <t>14h29m18.50s</t>
  </si>
  <si>
    <t>-46d27m52.86s</t>
  </si>
  <si>
    <t>HIP 71135 b</t>
  </si>
  <si>
    <t>HIP 71135</t>
  </si>
  <si>
    <t>14h32m51.79s</t>
  </si>
  <si>
    <t>-52d38m47.31s</t>
  </si>
  <si>
    <t>HIP 74890 b</t>
  </si>
  <si>
    <t>HIP 74890</t>
  </si>
  <si>
    <t>15h18m17.16s</t>
  </si>
  <si>
    <t>-41d25m15.95s</t>
  </si>
  <si>
    <t>HIP 75056 A b</t>
  </si>
  <si>
    <t>HIP 75056 A</t>
  </si>
  <si>
    <t>15h20m13.36s</t>
  </si>
  <si>
    <t>-34d55m31.97s</t>
  </si>
  <si>
    <t>HIP 75092 b</t>
  </si>
  <si>
    <t>HIP 75092</t>
  </si>
  <si>
    <t>15h20m41.38s</t>
  </si>
  <si>
    <t>-25d59m27.79s</t>
  </si>
  <si>
    <t>HIP 78530 b</t>
  </si>
  <si>
    <t>HIP 78530</t>
  </si>
  <si>
    <t>B9 V</t>
  </si>
  <si>
    <t>16h01m55.44s</t>
  </si>
  <si>
    <t>-21d58m49.77s</t>
  </si>
  <si>
    <t>HIP 79098 AB b</t>
  </si>
  <si>
    <t>HIP 79098 AB</t>
  </si>
  <si>
    <t>16h08m43.71s</t>
  </si>
  <si>
    <t>-23d41m07.89s</t>
  </si>
  <si>
    <t>HIP 79431 b</t>
  </si>
  <si>
    <t>HIP 79431</t>
  </si>
  <si>
    <t>16h12m41.82s</t>
  </si>
  <si>
    <t>-18d52m35.13s</t>
  </si>
  <si>
    <t>HIP 8541 b</t>
  </si>
  <si>
    <t>HIP 8541</t>
  </si>
  <si>
    <t>K2 III/IV</t>
  </si>
  <si>
    <t>01h50m06.53s</t>
  </si>
  <si>
    <t>-54d27m54.59s</t>
  </si>
  <si>
    <t>HIP 86221 b</t>
  </si>
  <si>
    <t>HIP 86221</t>
  </si>
  <si>
    <t>17h37m10.77s</t>
  </si>
  <si>
    <t>+27d53m47.01s</t>
  </si>
  <si>
    <t>HIP 90988 b</t>
  </si>
  <si>
    <t>HIP 90988</t>
  </si>
  <si>
    <t>18h33m33.43s</t>
  </si>
  <si>
    <t>-50d12m42.09s</t>
  </si>
  <si>
    <t>HIP 91258 b</t>
  </si>
  <si>
    <t>HIP 91258</t>
  </si>
  <si>
    <t>18h36m53.07s</t>
  </si>
  <si>
    <t>+61d42m05.42s</t>
  </si>
  <si>
    <t>HIP 94235 b</t>
  </si>
  <si>
    <t>HIP 94235</t>
  </si>
  <si>
    <t>19h10m57.87s</t>
  </si>
  <si>
    <t>-60d16m21.49s</t>
  </si>
  <si>
    <t>HIP 97166 b</t>
  </si>
  <si>
    <t>HIP 97166</t>
  </si>
  <si>
    <t>19h44m58.71s</t>
  </si>
  <si>
    <t>+74d03m46.29s</t>
  </si>
  <si>
    <t>HIP 97166 c</t>
  </si>
  <si>
    <t>HIP 97233 b</t>
  </si>
  <si>
    <t>HIP 97233</t>
  </si>
  <si>
    <t>19h45m41.31s</t>
  </si>
  <si>
    <t>-00d41m48.77s</t>
  </si>
  <si>
    <t>HN Peg b</t>
  </si>
  <si>
    <t>HN Peg</t>
  </si>
  <si>
    <t>21h44m31.58s</t>
  </si>
  <si>
    <t>+14d46m17.23s</t>
  </si>
  <si>
    <t>HR 2562 b</t>
  </si>
  <si>
    <t>HR 2562</t>
  </si>
  <si>
    <t>06h50m01.03s</t>
  </si>
  <si>
    <t>-60d14m55.24s</t>
  </si>
  <si>
    <t>HR 5183 b</t>
  </si>
  <si>
    <t>HR 5183</t>
  </si>
  <si>
    <t>13h46m56.59s</t>
  </si>
  <si>
    <t>+06d20m59.64s</t>
  </si>
  <si>
    <t>HR 810 b</t>
  </si>
  <si>
    <t>HR 810</t>
  </si>
  <si>
    <t>02h42m34.01s</t>
  </si>
  <si>
    <t>-50d47m57.65s</t>
  </si>
  <si>
    <t>HR 858 b</t>
  </si>
  <si>
    <t>HR 858</t>
  </si>
  <si>
    <t>02h51m56.39s</t>
  </si>
  <si>
    <t>-30d48m50.62s</t>
  </si>
  <si>
    <t>HR 858 c</t>
  </si>
  <si>
    <t>HR 858 d</t>
  </si>
  <si>
    <t>HR 8799 b</t>
  </si>
  <si>
    <t>HR 8799</t>
  </si>
  <si>
    <t>A5 V</t>
  </si>
  <si>
    <t>23h07m28.84s</t>
  </si>
  <si>
    <t>+21d08m02.54s</t>
  </si>
  <si>
    <t>HR 8799 c</t>
  </si>
  <si>
    <t>HR 8799 d</t>
  </si>
  <si>
    <t>HR 8799 e</t>
  </si>
  <si>
    <t>A5</t>
  </si>
  <si>
    <t>HU Aqr AB b</t>
  </si>
  <si>
    <t>HU Aqr</t>
  </si>
  <si>
    <t>21h07m58.13s</t>
  </si>
  <si>
    <t>-05d17m41.53s</t>
  </si>
  <si>
    <t>HU Aqr AB c</t>
  </si>
  <si>
    <t>HW Vir b</t>
  </si>
  <si>
    <t>HW Vir</t>
  </si>
  <si>
    <t>12h44m20.25s</t>
  </si>
  <si>
    <t>-08d40m17.09s</t>
  </si>
  <si>
    <t>IC 4651 9122 b</t>
  </si>
  <si>
    <t>IC 4651 9122</t>
  </si>
  <si>
    <t>17h24m50.07s</t>
  </si>
  <si>
    <t>-49d56m56.15s</t>
  </si>
  <si>
    <t>K2-10 b</t>
  </si>
  <si>
    <t>K2-10</t>
  </si>
  <si>
    <t>11h28m29.20s</t>
  </si>
  <si>
    <t>+01d41m26.24s</t>
  </si>
  <si>
    <t>K2-100 b</t>
  </si>
  <si>
    <t>K2-100</t>
  </si>
  <si>
    <t>08h38m24.26s</t>
  </si>
  <si>
    <t>+20d06m21.63s</t>
  </si>
  <si>
    <t>K2-101 b</t>
  </si>
  <si>
    <t>K2-101</t>
  </si>
  <si>
    <t>08h41m22.54s</t>
  </si>
  <si>
    <t>+18d56m01.75s</t>
  </si>
  <si>
    <t>K2-102 b</t>
  </si>
  <si>
    <t>K2-102</t>
  </si>
  <si>
    <t>08h40m13.41s</t>
  </si>
  <si>
    <t>+19d46m43.51s</t>
  </si>
  <si>
    <t>K2-104 b</t>
  </si>
  <si>
    <t>K2-104</t>
  </si>
  <si>
    <t>M2.5e</t>
  </si>
  <si>
    <t>08h38m32.80s</t>
  </si>
  <si>
    <t>+19d46m25.39s</t>
  </si>
  <si>
    <t>K2-105 b</t>
  </si>
  <si>
    <t>K2-105</t>
  </si>
  <si>
    <t>08h21m40.87s</t>
  </si>
  <si>
    <t>+13d29m51.04s</t>
  </si>
  <si>
    <t>K2-107 b</t>
  </si>
  <si>
    <t>K2-107</t>
  </si>
  <si>
    <t>F9 IV</t>
  </si>
  <si>
    <t>18h59m56.49s</t>
  </si>
  <si>
    <t>-22d17m36.31s</t>
  </si>
  <si>
    <t>K2-108 b</t>
  </si>
  <si>
    <t>K2-108</t>
  </si>
  <si>
    <t>08h13m31.64s</t>
  </si>
  <si>
    <t>+16d25m10.26s</t>
  </si>
  <si>
    <t>K2-11 b</t>
  </si>
  <si>
    <t>K2-11</t>
  </si>
  <si>
    <t>11h16m10.04s</t>
  </si>
  <si>
    <t>+01d59m12.06s</t>
  </si>
  <si>
    <t>K2-110 b</t>
  </si>
  <si>
    <t>K2-110</t>
  </si>
  <si>
    <t>13h49m23.94s</t>
  </si>
  <si>
    <t>-12d17m05.71s</t>
  </si>
  <si>
    <t>K2-111 b</t>
  </si>
  <si>
    <t>K2-111</t>
  </si>
  <si>
    <t>03h59m33.67s</t>
  </si>
  <si>
    <t>+21d17m54.69s</t>
  </si>
  <si>
    <t>K2-111 c</t>
  </si>
  <si>
    <t>K2-113 b</t>
  </si>
  <si>
    <t>K2-113</t>
  </si>
  <si>
    <t>01h17m47.85s</t>
  </si>
  <si>
    <t>+06d52m07.85s</t>
  </si>
  <si>
    <t>K2-114 b</t>
  </si>
  <si>
    <t>K2-114</t>
  </si>
  <si>
    <t>08h31m31.90s</t>
  </si>
  <si>
    <t>+11d55m20.12s</t>
  </si>
  <si>
    <t>K2-115 b</t>
  </si>
  <si>
    <t>K2-115</t>
  </si>
  <si>
    <t>08h26m12.84s</t>
  </si>
  <si>
    <t>+12d16m54.66s</t>
  </si>
  <si>
    <t>K2-116 b</t>
  </si>
  <si>
    <t>K2-116</t>
  </si>
  <si>
    <t>22h24m36.56s</t>
  </si>
  <si>
    <t>-11d34m45.55s</t>
  </si>
  <si>
    <t>K2-117 b</t>
  </si>
  <si>
    <t>K2-117</t>
  </si>
  <si>
    <t>08h55m25.38s</t>
  </si>
  <si>
    <t>+10d28m09.18s</t>
  </si>
  <si>
    <t>K2-117 c</t>
  </si>
  <si>
    <t>K2-118 b</t>
  </si>
  <si>
    <t>K2-118</t>
  </si>
  <si>
    <t>08h48m30.45s</t>
  </si>
  <si>
    <t>+15d39m21.23s</t>
  </si>
  <si>
    <t>K2-119 b</t>
  </si>
  <si>
    <t>K2-119</t>
  </si>
  <si>
    <t>08h48m02.37s</t>
  </si>
  <si>
    <t>+16d54m06.36s</t>
  </si>
  <si>
    <t>K2-12 b</t>
  </si>
  <si>
    <t>K2-12</t>
  </si>
  <si>
    <t>11h32m46.06s</t>
  </si>
  <si>
    <t>+02d14m40.85s</t>
  </si>
  <si>
    <t>K2-120 b</t>
  </si>
  <si>
    <t>K2-120</t>
  </si>
  <si>
    <t>08h48m34.28s</t>
  </si>
  <si>
    <t>+17d11m26.09s</t>
  </si>
  <si>
    <t>K2-121 b</t>
  </si>
  <si>
    <t>K2-121</t>
  </si>
  <si>
    <t>08h27m44.80s</t>
  </si>
  <si>
    <t>+17d34m45.58s</t>
  </si>
  <si>
    <t>K2-122 b</t>
  </si>
  <si>
    <t>K2-122</t>
  </si>
  <si>
    <t>08h25m54.29s</t>
  </si>
  <si>
    <t>+20d21m33.62s</t>
  </si>
  <si>
    <t>K2-123 b</t>
  </si>
  <si>
    <t>K2-123</t>
  </si>
  <si>
    <t>08h57m46.59s</t>
  </si>
  <si>
    <t>+21d27m11.79s</t>
  </si>
  <si>
    <t>K2-124 b</t>
  </si>
  <si>
    <t>K2-124</t>
  </si>
  <si>
    <t>08h54m33.85s</t>
  </si>
  <si>
    <t>+23d07m58.62s</t>
  </si>
  <si>
    <t>K2-125 b</t>
  </si>
  <si>
    <t>K2-125</t>
  </si>
  <si>
    <t>13h36m34.05s</t>
  </si>
  <si>
    <t>-14d56m52.15s</t>
  </si>
  <si>
    <t>K2-126 b</t>
  </si>
  <si>
    <t>K2-126</t>
  </si>
  <si>
    <t>13h34m11.21s</t>
  </si>
  <si>
    <t>-13d34m37.09s</t>
  </si>
  <si>
    <t>K2-127 b</t>
  </si>
  <si>
    <t>K2-127</t>
  </si>
  <si>
    <t>13h48m18.79s</t>
  </si>
  <si>
    <t>-11d35m20.36s</t>
  </si>
  <si>
    <t>K2-128 b</t>
  </si>
  <si>
    <t>K2-128</t>
  </si>
  <si>
    <t>13h37m45.04s</t>
  </si>
  <si>
    <t>-08d35m49.51s</t>
  </si>
  <si>
    <t>K2-129 b</t>
  </si>
  <si>
    <t>K2-129</t>
  </si>
  <si>
    <t>19h16m35.65s</t>
  </si>
  <si>
    <t>-25d38m46.76s</t>
  </si>
  <si>
    <t>K2-13 b</t>
  </si>
  <si>
    <t>K2-13</t>
  </si>
  <si>
    <t>11h20m37.31s</t>
  </si>
  <si>
    <t>+02d30m09.91s</t>
  </si>
  <si>
    <t>K2-130 b</t>
  </si>
  <si>
    <t>K2-130</t>
  </si>
  <si>
    <t>19h21m04.93s</t>
  </si>
  <si>
    <t>-19d41m27.15s</t>
  </si>
  <si>
    <t>K2-131 b</t>
  </si>
  <si>
    <t>K2-131</t>
  </si>
  <si>
    <t>12h11m00.34s</t>
  </si>
  <si>
    <t>-09d45m54.86s</t>
  </si>
  <si>
    <t>K2-132 b</t>
  </si>
  <si>
    <t>K2-132</t>
  </si>
  <si>
    <t>12h08m39.90s</t>
  </si>
  <si>
    <t>-08d44m49.98s</t>
  </si>
  <si>
    <t>K2-133 b</t>
  </si>
  <si>
    <t>K2-133</t>
  </si>
  <si>
    <t>04h40m35.85s</t>
  </si>
  <si>
    <t>+25d00m35.33s</t>
  </si>
  <si>
    <t>K2-133 c</t>
  </si>
  <si>
    <t>K2-133 d</t>
  </si>
  <si>
    <t>K2-133 e</t>
  </si>
  <si>
    <t>K2-136 b</t>
  </si>
  <si>
    <t>K2-136</t>
  </si>
  <si>
    <t>K5.5</t>
  </si>
  <si>
    <t>04h29m39.09s</t>
  </si>
  <si>
    <t>+22d52m57.24s</t>
  </si>
  <si>
    <t>K2-136 c</t>
  </si>
  <si>
    <t>K2-136 d</t>
  </si>
  <si>
    <t>K2-137 b</t>
  </si>
  <si>
    <t>K2-137</t>
  </si>
  <si>
    <t>12h27m28.90s</t>
  </si>
  <si>
    <t>-06d11m42.78s</t>
  </si>
  <si>
    <t>K2-138 b</t>
  </si>
  <si>
    <t>K2-138</t>
  </si>
  <si>
    <t>23h15m47.77s</t>
  </si>
  <si>
    <t>-10d50m59.06s</t>
  </si>
  <si>
    <t>K2-138 c</t>
  </si>
  <si>
    <t>K2-138 d</t>
  </si>
  <si>
    <t>K2-138 e</t>
  </si>
  <si>
    <t>K2-138 f</t>
  </si>
  <si>
    <t>K2-138 g</t>
  </si>
  <si>
    <t>K2-139 b</t>
  </si>
  <si>
    <t>K2-139</t>
  </si>
  <si>
    <t>19h16m16.01s</t>
  </si>
  <si>
    <t>-17d54m38.57s</t>
  </si>
  <si>
    <t>K2-14 b</t>
  </si>
  <si>
    <t>K2-14</t>
  </si>
  <si>
    <t>11h52m13.65s</t>
  </si>
  <si>
    <t>+02d35m38.84s</t>
  </si>
  <si>
    <t>K2-140 b</t>
  </si>
  <si>
    <t>K2-140</t>
  </si>
  <si>
    <t>12h32m32.96s</t>
  </si>
  <si>
    <t>-09d36m27.40s</t>
  </si>
  <si>
    <t>K2-141 b</t>
  </si>
  <si>
    <t>K2-141</t>
  </si>
  <si>
    <t>23h23m40.09s</t>
  </si>
  <si>
    <t>-01d11m21.06s</t>
  </si>
  <si>
    <t>K2-141 c</t>
  </si>
  <si>
    <t>K2-146 b</t>
  </si>
  <si>
    <t>K2-146</t>
  </si>
  <si>
    <t>08h40m06.41s</t>
  </si>
  <si>
    <t>+19d05m32.43s</t>
  </si>
  <si>
    <t>K2-146 c</t>
  </si>
  <si>
    <t>K2-147 b</t>
  </si>
  <si>
    <t>K2-147</t>
  </si>
  <si>
    <t>19h35m19.93s</t>
  </si>
  <si>
    <t>-28d29m54.51s</t>
  </si>
  <si>
    <t>K2-148 b</t>
  </si>
  <si>
    <t>K2-148</t>
  </si>
  <si>
    <t>00h58m04.24s</t>
  </si>
  <si>
    <t>-00d11m35.73s</t>
  </si>
  <si>
    <t>K2-148 c</t>
  </si>
  <si>
    <t>K2-148 d</t>
  </si>
  <si>
    <t>K2-149 b</t>
  </si>
  <si>
    <t>K2-149</t>
  </si>
  <si>
    <t>00h39m17.22s</t>
  </si>
  <si>
    <t>+07d16m37.18s</t>
  </si>
  <si>
    <t>K2-15 b</t>
  </si>
  <si>
    <t>K2-15</t>
  </si>
  <si>
    <t>11h52m26.54s</t>
  </si>
  <si>
    <t>+04d15m16.79s</t>
  </si>
  <si>
    <t>K2-150 b</t>
  </si>
  <si>
    <t>K2-150</t>
  </si>
  <si>
    <t>01h13m22.65s</t>
  </si>
  <si>
    <t>+08d59m14.76s</t>
  </si>
  <si>
    <t>K2-151 b</t>
  </si>
  <si>
    <t>K2-151</t>
  </si>
  <si>
    <t>01h17m13.15s</t>
  </si>
  <si>
    <t>+09d30m04.56s</t>
  </si>
  <si>
    <t>K2-152 b</t>
  </si>
  <si>
    <t>K2-152</t>
  </si>
  <si>
    <t>12h06m31.78s</t>
  </si>
  <si>
    <t>-05d49m38.75s</t>
  </si>
  <si>
    <t>K2-153 b</t>
  </si>
  <si>
    <t>K2-153</t>
  </si>
  <si>
    <t>12h15m14.13s</t>
  </si>
  <si>
    <t>+02d01m15.16s</t>
  </si>
  <si>
    <t>K2-154 b</t>
  </si>
  <si>
    <t>K2-154</t>
  </si>
  <si>
    <t>12h36m00.36s</t>
  </si>
  <si>
    <t>-02d40m10.64s</t>
  </si>
  <si>
    <t>K2-154 c</t>
  </si>
  <si>
    <t>K2-155 b</t>
  </si>
  <si>
    <t>K2-155</t>
  </si>
  <si>
    <t>04h21m52.71s</t>
  </si>
  <si>
    <t>+21d21m11.75s</t>
  </si>
  <si>
    <t>K2-155 c</t>
  </si>
  <si>
    <t>K2-155 d</t>
  </si>
  <si>
    <t>K2-156 b</t>
  </si>
  <si>
    <t>K2-156</t>
  </si>
  <si>
    <t>12h10m47.92s</t>
  </si>
  <si>
    <t>-06d17m39.68s</t>
  </si>
  <si>
    <t>K2-157 b</t>
  </si>
  <si>
    <t>K2-157</t>
  </si>
  <si>
    <t>12h15m00.36s</t>
  </si>
  <si>
    <t>-05d46m55.26s</t>
  </si>
  <si>
    <t>K2-158 b</t>
  </si>
  <si>
    <t>K2-158</t>
  </si>
  <si>
    <t>11h59m45.53s</t>
  </si>
  <si>
    <t>-05d43m18.08s</t>
  </si>
  <si>
    <t>K2-158 c</t>
  </si>
  <si>
    <t>K2-159 b</t>
  </si>
  <si>
    <t>K2-159</t>
  </si>
  <si>
    <t>12h02m09.81s</t>
  </si>
  <si>
    <t>-03d34m51.26s</t>
  </si>
  <si>
    <t>K2-16 b</t>
  </si>
  <si>
    <t>K2-16 c</t>
  </si>
  <si>
    <t>K2-160 b</t>
  </si>
  <si>
    <t>K2-160</t>
  </si>
  <si>
    <t>12h16m13.08s</t>
  </si>
  <si>
    <t>-03d33m11.12s</t>
  </si>
  <si>
    <t>K2-161 b</t>
  </si>
  <si>
    <t>K2-161</t>
  </si>
  <si>
    <t>12h15m10.52s</t>
  </si>
  <si>
    <t>-03d29m44.49s</t>
  </si>
  <si>
    <t>K2-162 b</t>
  </si>
  <si>
    <t>K2-162</t>
  </si>
  <si>
    <t>12h24m09.21s</t>
  </si>
  <si>
    <t>-01d06m41.32s</t>
  </si>
  <si>
    <t>K2-163 b</t>
  </si>
  <si>
    <t>K2-163</t>
  </si>
  <si>
    <t>12h09m19.02s</t>
  </si>
  <si>
    <t>-00d32m21.63s</t>
  </si>
  <si>
    <t>K2-164 b</t>
  </si>
  <si>
    <t>K2-164</t>
  </si>
  <si>
    <t>11h27m44.08s</t>
  </si>
  <si>
    <t>-00d03m46.26s</t>
  </si>
  <si>
    <t>K2-165 b</t>
  </si>
  <si>
    <t>K2-165</t>
  </si>
  <si>
    <t>12h19m36.12s</t>
  </si>
  <si>
    <t>+00d58m05.98s</t>
  </si>
  <si>
    <t>K2-165 c</t>
  </si>
  <si>
    <t>K2-165 d</t>
  </si>
  <si>
    <t>K2-166 b</t>
  </si>
  <si>
    <t>K2-167 b</t>
  </si>
  <si>
    <t>K2-167</t>
  </si>
  <si>
    <t>22h26m18.27s</t>
  </si>
  <si>
    <t>-18d00m41.99s</t>
  </si>
  <si>
    <t>K2-168 b</t>
  </si>
  <si>
    <t>K2-169 b</t>
  </si>
  <si>
    <t>K2-169</t>
  </si>
  <si>
    <t>22h28m10.62s</t>
  </si>
  <si>
    <t>-14d35m57.62s</t>
  </si>
  <si>
    <t>K2-17 b</t>
  </si>
  <si>
    <t>K2-17</t>
  </si>
  <si>
    <t>11h53m19.12s</t>
  </si>
  <si>
    <t>+06d24m44.34s</t>
  </si>
  <si>
    <t>K2-170 b</t>
  </si>
  <si>
    <t>K2-170</t>
  </si>
  <si>
    <t>22h21m48.17s</t>
  </si>
  <si>
    <t>-14d35m36.08s</t>
  </si>
  <si>
    <t>K2-170 c</t>
  </si>
  <si>
    <t>K2-171 b</t>
  </si>
  <si>
    <t>K2-171</t>
  </si>
  <si>
    <t>22h09m21.79s</t>
  </si>
  <si>
    <t>-13d25m43.90s</t>
  </si>
  <si>
    <t>K2-172 b</t>
  </si>
  <si>
    <t>K2-172</t>
  </si>
  <si>
    <t>22h21m13.95s</t>
  </si>
  <si>
    <t>-12d33m25.13s</t>
  </si>
  <si>
    <t>K2-172 c</t>
  </si>
  <si>
    <t>K2-173 b</t>
  </si>
  <si>
    <t>K2-173</t>
  </si>
  <si>
    <t>04h01m30.06s</t>
  </si>
  <si>
    <t>+15d37m30.47s</t>
  </si>
  <si>
    <t>K2-174 b</t>
  </si>
  <si>
    <t>K2-174</t>
  </si>
  <si>
    <t>04h03m10.31s</t>
  </si>
  <si>
    <t>+16d20m49.80s</t>
  </si>
  <si>
    <t>K2-175 b</t>
  </si>
  <si>
    <t>K2-175</t>
  </si>
  <si>
    <t>03h30m00.85s</t>
  </si>
  <si>
    <t>+17d35m02.79s</t>
  </si>
  <si>
    <t>K2-176 b</t>
  </si>
  <si>
    <t>K2-176</t>
  </si>
  <si>
    <t>03h53m04.60s</t>
  </si>
  <si>
    <t>+17d54m25.01s</t>
  </si>
  <si>
    <t>K2-177 b</t>
  </si>
  <si>
    <t>K2-177</t>
  </si>
  <si>
    <t>03h40m55.11s</t>
  </si>
  <si>
    <t>+20d44m09.92s</t>
  </si>
  <si>
    <t>K2-178 b</t>
  </si>
  <si>
    <t>K2-178</t>
  </si>
  <si>
    <t>03h31m33.32s</t>
  </si>
  <si>
    <t>+22d26m05.35s</t>
  </si>
  <si>
    <t>K2-179 b</t>
  </si>
  <si>
    <t>K2-179</t>
  </si>
  <si>
    <t>03h55m11.23s</t>
  </si>
  <si>
    <t>+23d45m24.31s</t>
  </si>
  <si>
    <t>K2-18 b</t>
  </si>
  <si>
    <t>K2-18</t>
  </si>
  <si>
    <t>11h30m14.43s</t>
  </si>
  <si>
    <t>+07d35m16.19s</t>
  </si>
  <si>
    <t>K2-18 c</t>
  </si>
  <si>
    <t>K2-180 b</t>
  </si>
  <si>
    <t>K2-180</t>
  </si>
  <si>
    <t>08h25m51.45s</t>
  </si>
  <si>
    <t>+10d14m47.68s</t>
  </si>
  <si>
    <t>K2-181 b</t>
  </si>
  <si>
    <t>K2-181</t>
  </si>
  <si>
    <t>08h30m12.99s</t>
  </si>
  <si>
    <t>+10d54m36.52s</t>
  </si>
  <si>
    <t>K2-182 b</t>
  </si>
  <si>
    <t>K2-182</t>
  </si>
  <si>
    <t>08h40m43.21s</t>
  </si>
  <si>
    <t>+10d58m58.62s</t>
  </si>
  <si>
    <t>K2-183 b</t>
  </si>
  <si>
    <t>K2-183</t>
  </si>
  <si>
    <t>08h20m01.72s</t>
  </si>
  <si>
    <t>+14d01m10.05s</t>
  </si>
  <si>
    <t>K2-183 c</t>
  </si>
  <si>
    <t>K2-183 d</t>
  </si>
  <si>
    <t>K2-184 b</t>
  </si>
  <si>
    <t>K2-184</t>
  </si>
  <si>
    <t>08h36m33.73s</t>
  </si>
  <si>
    <t>+14d27m42.78s</t>
  </si>
  <si>
    <t>K2-185 b</t>
  </si>
  <si>
    <t>K2-185</t>
  </si>
  <si>
    <t>08h41m02.32s</t>
  </si>
  <si>
    <t>+14d41m24.80s</t>
  </si>
  <si>
    <t>K2-185 c</t>
  </si>
  <si>
    <t>K2-186 b</t>
  </si>
  <si>
    <t>K2-186</t>
  </si>
  <si>
    <t>09h01m20.41s</t>
  </si>
  <si>
    <t>+18d49m31.04s</t>
  </si>
  <si>
    <t>K2-187 b</t>
  </si>
  <si>
    <t>K2-187</t>
  </si>
  <si>
    <t>08h50m05.65s</t>
  </si>
  <si>
    <t>+23d11m32.90s</t>
  </si>
  <si>
    <t>K2-187 c</t>
  </si>
  <si>
    <t>K2-187 d</t>
  </si>
  <si>
    <t>K2-187 e</t>
  </si>
  <si>
    <t>K2-188 b</t>
  </si>
  <si>
    <t>K2-188</t>
  </si>
  <si>
    <t>08h39m15.29s</t>
  </si>
  <si>
    <t>+23d21m26.77s</t>
  </si>
  <si>
    <t>K2-188 c</t>
  </si>
  <si>
    <t>K2-189 b</t>
  </si>
  <si>
    <t>K2-189</t>
  </si>
  <si>
    <t>13h34m29.15s</t>
  </si>
  <si>
    <t>-15d02m11.46s</t>
  </si>
  <si>
    <t>K2-189 c</t>
  </si>
  <si>
    <t>K2-19 b</t>
  </si>
  <si>
    <t>K2-19</t>
  </si>
  <si>
    <t>11h39m50.46s</t>
  </si>
  <si>
    <t>+00d36m12.95s</t>
  </si>
  <si>
    <t>K2-19 c</t>
  </si>
  <si>
    <t>K2-19 d</t>
  </si>
  <si>
    <t>K2-190 b</t>
  </si>
  <si>
    <t>K2-190</t>
  </si>
  <si>
    <t>13h41m27.13s</t>
  </si>
  <si>
    <t>-13d09m39.13s</t>
  </si>
  <si>
    <t>K2-190 c</t>
  </si>
  <si>
    <t>K2-191 b</t>
  </si>
  <si>
    <t>K2-191</t>
  </si>
  <si>
    <t>13h26m33.39s</t>
  </si>
  <si>
    <t>-12d48m24.03s</t>
  </si>
  <si>
    <t>K2-192 b</t>
  </si>
  <si>
    <t>K2-192</t>
  </si>
  <si>
    <t>13h46m19.75s</t>
  </si>
  <si>
    <t>-11d33m22.87s</t>
  </si>
  <si>
    <t>K2-193 b</t>
  </si>
  <si>
    <t>K2-193</t>
  </si>
  <si>
    <t>13h40m56.91s</t>
  </si>
  <si>
    <t>-11d00m33.60s</t>
  </si>
  <si>
    <t>K2-194 b</t>
  </si>
  <si>
    <t>K2-194</t>
  </si>
  <si>
    <t>13h38m26.15s</t>
  </si>
  <si>
    <t>-08d55m37.78s</t>
  </si>
  <si>
    <t>K2-195 b</t>
  </si>
  <si>
    <t>K2-195</t>
  </si>
  <si>
    <t>13h19m19.56s</t>
  </si>
  <si>
    <t>-08d30m34.33s</t>
  </si>
  <si>
    <t>K2-195 c</t>
  </si>
  <si>
    <t>K2-196 b</t>
  </si>
  <si>
    <t>K2-196</t>
  </si>
  <si>
    <t>13h21m49.50s</t>
  </si>
  <si>
    <t>-08d28m18.16s</t>
  </si>
  <si>
    <t>K2-197 b</t>
  </si>
  <si>
    <t>K2-197</t>
  </si>
  <si>
    <t>13h29m34.43s</t>
  </si>
  <si>
    <t>-07d22m26.32s</t>
  </si>
  <si>
    <t>K2-198 b</t>
  </si>
  <si>
    <t>K2-198</t>
  </si>
  <si>
    <t>13h15m22.48s</t>
  </si>
  <si>
    <t>-06d27m53.96s</t>
  </si>
  <si>
    <t>K2-198 c</t>
  </si>
  <si>
    <t>K2-198 d</t>
  </si>
  <si>
    <t>K2-199 b</t>
  </si>
  <si>
    <t>K2-199</t>
  </si>
  <si>
    <t>13h55m36.35s</t>
  </si>
  <si>
    <t>-06d08m09.90s</t>
  </si>
  <si>
    <t>K2-199 c</t>
  </si>
  <si>
    <t>K2-200 b</t>
  </si>
  <si>
    <t>K2-200</t>
  </si>
  <si>
    <t>13h29m00.29s</t>
  </si>
  <si>
    <t>-04d36m36.19s</t>
  </si>
  <si>
    <t>K2-201 b</t>
  </si>
  <si>
    <t>K2-201</t>
  </si>
  <si>
    <t>19h34m14.57s</t>
  </si>
  <si>
    <t>-23d07m52.60s</t>
  </si>
  <si>
    <t>K2-201 c</t>
  </si>
  <si>
    <t>K2-202 b</t>
  </si>
  <si>
    <t>K2-202</t>
  </si>
  <si>
    <t>18h53m03.44s</t>
  </si>
  <si>
    <t>-22d24m25.40s</t>
  </si>
  <si>
    <t>K2-203 b</t>
  </si>
  <si>
    <t>K2-203</t>
  </si>
  <si>
    <t>00h51m05.69s</t>
  </si>
  <si>
    <t>-01d11m45.18s</t>
  </si>
  <si>
    <t>K2-204 b</t>
  </si>
  <si>
    <t>K2-204</t>
  </si>
  <si>
    <t>01h09m31.80s</t>
  </si>
  <si>
    <t>-00d31m03.91s</t>
  </si>
  <si>
    <t>K2-205 b</t>
  </si>
  <si>
    <t>K2-205</t>
  </si>
  <si>
    <t>01h00m52.22s</t>
  </si>
  <si>
    <t>+00d25m33.48s</t>
  </si>
  <si>
    <t>K2-206 b</t>
  </si>
  <si>
    <t>K2-206</t>
  </si>
  <si>
    <t>00h45m01.54s</t>
  </si>
  <si>
    <t>+00d35m35.47s</t>
  </si>
  <si>
    <t>K2-207 b</t>
  </si>
  <si>
    <t>K2-207</t>
  </si>
  <si>
    <t>00h46m47.92s</t>
  </si>
  <si>
    <t>+00d38m26.23s</t>
  </si>
  <si>
    <t>K2-208 b</t>
  </si>
  <si>
    <t>K2-208</t>
  </si>
  <si>
    <t>01h23m06.96s</t>
  </si>
  <si>
    <t>+00d53m20.43s</t>
  </si>
  <si>
    <t>K2-209 b</t>
  </si>
  <si>
    <t>K2-209</t>
  </si>
  <si>
    <t>00h58m45.68s</t>
  </si>
  <si>
    <t>+01d22m58.11s</t>
  </si>
  <si>
    <t>K2-21 b</t>
  </si>
  <si>
    <t>K2-21</t>
  </si>
  <si>
    <t>M0.0</t>
  </si>
  <si>
    <t>22h41m12.91s</t>
  </si>
  <si>
    <t>-14d29m21.57s</t>
  </si>
  <si>
    <t>K2-21 c</t>
  </si>
  <si>
    <t>K2-210 b</t>
  </si>
  <si>
    <t>K2-210</t>
  </si>
  <si>
    <t>01h10m33.90s</t>
  </si>
  <si>
    <t>+01d34m42.29s</t>
  </si>
  <si>
    <t>K2-211 b</t>
  </si>
  <si>
    <t>K2-211</t>
  </si>
  <si>
    <t>01h24m25.48s</t>
  </si>
  <si>
    <t>+01d42m17.68s</t>
  </si>
  <si>
    <t>K2-212 b</t>
  </si>
  <si>
    <t>K2-212</t>
  </si>
  <si>
    <t>01h13m41.78s</t>
  </si>
  <si>
    <t>+03d05m49.46s</t>
  </si>
  <si>
    <t>K2-213 b</t>
  </si>
  <si>
    <t>K2-213</t>
  </si>
  <si>
    <t>00h52m33.70s</t>
  </si>
  <si>
    <t>+03d30m27.97s</t>
  </si>
  <si>
    <t>K2-214 b</t>
  </si>
  <si>
    <t>K2-214</t>
  </si>
  <si>
    <t>00h59m30.23s</t>
  </si>
  <si>
    <t>+04d13m39.98s</t>
  </si>
  <si>
    <t>K2-215 b</t>
  </si>
  <si>
    <t>K2-215</t>
  </si>
  <si>
    <t>01h13m52.82s</t>
  </si>
  <si>
    <t>+06d07m25.91s</t>
  </si>
  <si>
    <t>K2-216 b</t>
  </si>
  <si>
    <t>K2-216</t>
  </si>
  <si>
    <t>00h45m55.26s</t>
  </si>
  <si>
    <t>+06d20m49.31s</t>
  </si>
  <si>
    <t>K2-217 b</t>
  </si>
  <si>
    <t>K2-217</t>
  </si>
  <si>
    <t>00h45m11.61s</t>
  </si>
  <si>
    <t>+06d28m53.72s</t>
  </si>
  <si>
    <t>K2-218 b</t>
  </si>
  <si>
    <t>K2-218</t>
  </si>
  <si>
    <t>00h51m14.31s</t>
  </si>
  <si>
    <t>+06d50m47.16s</t>
  </si>
  <si>
    <t>K2-219 b</t>
  </si>
  <si>
    <t>K2-219</t>
  </si>
  <si>
    <t>00h51m22.87s</t>
  </si>
  <si>
    <t>+08d52m03.17s</t>
  </si>
  <si>
    <t>K2-219 c</t>
  </si>
  <si>
    <t>K2-219 d</t>
  </si>
  <si>
    <t>K2-22 b</t>
  </si>
  <si>
    <t>K2-22</t>
  </si>
  <si>
    <t>11h17m55.85s</t>
  </si>
  <si>
    <t>+02d37m08.53s</t>
  </si>
  <si>
    <t>K2-220 b</t>
  </si>
  <si>
    <t>K2-220</t>
  </si>
  <si>
    <t>00h51m04.80s</t>
  </si>
  <si>
    <t>+09d31m00.37s</t>
  </si>
  <si>
    <t>K2-221 b</t>
  </si>
  <si>
    <t>K2-221</t>
  </si>
  <si>
    <t>01h06m37.21s</t>
  </si>
  <si>
    <t>+10d11m23.06s</t>
  </si>
  <si>
    <t>K2-222 b</t>
  </si>
  <si>
    <t>K2-222</t>
  </si>
  <si>
    <t>01h05m51.00s</t>
  </si>
  <si>
    <t>+11d45m13.38s</t>
  </si>
  <si>
    <t>K2-223 b</t>
  </si>
  <si>
    <t>K2-223</t>
  </si>
  <si>
    <t>12h21m13.48s</t>
  </si>
  <si>
    <t>-10d16m55.53s</t>
  </si>
  <si>
    <t>K2-223 c</t>
  </si>
  <si>
    <t>K2-224 b</t>
  </si>
  <si>
    <t>K2-224</t>
  </si>
  <si>
    <t>12h38m48.99s</t>
  </si>
  <si>
    <t>-10d03m38.14s</t>
  </si>
  <si>
    <t>K2-224 c</t>
  </si>
  <si>
    <t>K2-225 b</t>
  </si>
  <si>
    <t>K2-225</t>
  </si>
  <si>
    <t>12h26m09.86s</t>
  </si>
  <si>
    <t>-09d37m29.36s</t>
  </si>
  <si>
    <t>K2-226 b</t>
  </si>
  <si>
    <t>K2-226</t>
  </si>
  <si>
    <t>12h14m34.96s</t>
  </si>
  <si>
    <t>-09d33m45.46s</t>
  </si>
  <si>
    <t>K2-227 b</t>
  </si>
  <si>
    <t>K2-227</t>
  </si>
  <si>
    <t>12h43m47.62s</t>
  </si>
  <si>
    <t>-08d28m42.30s</t>
  </si>
  <si>
    <t>K2-228 b</t>
  </si>
  <si>
    <t>K2-228</t>
  </si>
  <si>
    <t>12h29m10.73s</t>
  </si>
  <si>
    <t>-06d50m03.13s</t>
  </si>
  <si>
    <t>K2-229 b</t>
  </si>
  <si>
    <t>K2-229</t>
  </si>
  <si>
    <t>G9</t>
  </si>
  <si>
    <t>12h27m29.50s</t>
  </si>
  <si>
    <t>-06d43m18.65s</t>
  </si>
  <si>
    <t>K2-229 c</t>
  </si>
  <si>
    <t>K2-230 b</t>
  </si>
  <si>
    <t>K2-230</t>
  </si>
  <si>
    <t>12h45m27.15s</t>
  </si>
  <si>
    <t>-06d34m33.78s</t>
  </si>
  <si>
    <t>K2-231 b</t>
  </si>
  <si>
    <t>K2-231</t>
  </si>
  <si>
    <t>19h16m22.04s</t>
  </si>
  <si>
    <t>-15d46m16.38s</t>
  </si>
  <si>
    <t>K2-232 b</t>
  </si>
  <si>
    <t>K2-232</t>
  </si>
  <si>
    <t>04h55m04.03s</t>
  </si>
  <si>
    <t>+18d39m15.56s</t>
  </si>
  <si>
    <t>K2-233 b</t>
  </si>
  <si>
    <t>K2-233</t>
  </si>
  <si>
    <t>15h21m55.18s</t>
  </si>
  <si>
    <t>-20d13m54.47s</t>
  </si>
  <si>
    <t>K2-233 c</t>
  </si>
  <si>
    <t>K2-233 d</t>
  </si>
  <si>
    <t>K2-237 b</t>
  </si>
  <si>
    <t>K2-237</t>
  </si>
  <si>
    <t>16h55m04.52s</t>
  </si>
  <si>
    <t>-28d42m38.10s</t>
  </si>
  <si>
    <t>K2-238 b</t>
  </si>
  <si>
    <t>K2-238</t>
  </si>
  <si>
    <t>23h10m49.04s</t>
  </si>
  <si>
    <t>-07d51m27.21s</t>
  </si>
  <si>
    <t>K2-239 b</t>
  </si>
  <si>
    <t>K2-239</t>
  </si>
  <si>
    <t>10h42m22.59s</t>
  </si>
  <si>
    <t>+04d26m28.95s</t>
  </si>
  <si>
    <t>K2-239 c</t>
  </si>
  <si>
    <t>K2-239 d</t>
  </si>
  <si>
    <t>K2-24 b</t>
  </si>
  <si>
    <t>K2-24</t>
  </si>
  <si>
    <t>16h10m17.63s</t>
  </si>
  <si>
    <t>-24d59m26.17s</t>
  </si>
  <si>
    <t>K2-24 c</t>
  </si>
  <si>
    <t>K2-240 b</t>
  </si>
  <si>
    <t>K2-240</t>
  </si>
  <si>
    <t>15h11m23.85s</t>
  </si>
  <si>
    <t>-17d52m31.61s</t>
  </si>
  <si>
    <t>K2-240 c</t>
  </si>
  <si>
    <t>K2-241 b</t>
  </si>
  <si>
    <t>K2-241</t>
  </si>
  <si>
    <t>12h04m57.28s</t>
  </si>
  <si>
    <t>-06d48m19.07s</t>
  </si>
  <si>
    <t>K2-242 b</t>
  </si>
  <si>
    <t>K2-242</t>
  </si>
  <si>
    <t>11h59m20.60s</t>
  </si>
  <si>
    <t>-06d31m04.28s</t>
  </si>
  <si>
    <t>K2-243 b</t>
  </si>
  <si>
    <t>K2-243</t>
  </si>
  <si>
    <t>12h04m29.07s</t>
  </si>
  <si>
    <t>-04d53m56.89s</t>
  </si>
  <si>
    <t>K2-243 c</t>
  </si>
  <si>
    <t>K2-244 b</t>
  </si>
  <si>
    <t>K2-244</t>
  </si>
  <si>
    <t>12h13m52.48s</t>
  </si>
  <si>
    <t>-03d49m54.51s</t>
  </si>
  <si>
    <t>K2-245 b</t>
  </si>
  <si>
    <t>K2-245</t>
  </si>
  <si>
    <t>12h20m43.58s</t>
  </si>
  <si>
    <t>-01d35m27.29s</t>
  </si>
  <si>
    <t>K2-246 b</t>
  </si>
  <si>
    <t>K2-246</t>
  </si>
  <si>
    <t>12h06m31.11s</t>
  </si>
  <si>
    <t>-01d09m38.16s</t>
  </si>
  <si>
    <t>K2-247 b</t>
  </si>
  <si>
    <t>K2-247</t>
  </si>
  <si>
    <t>12h35m34.44s</t>
  </si>
  <si>
    <t>-10d04m09.41s</t>
  </si>
  <si>
    <t>K2-247 c</t>
  </si>
  <si>
    <t>K2-248 b</t>
  </si>
  <si>
    <t>K2-248</t>
  </si>
  <si>
    <t>12h11m16.16s</t>
  </si>
  <si>
    <t>-09d24m51.01s</t>
  </si>
  <si>
    <t>K2-249 b</t>
  </si>
  <si>
    <t>K2-249</t>
  </si>
  <si>
    <t>12h13m28.02s</t>
  </si>
  <si>
    <t>-08d59m42.83s</t>
  </si>
  <si>
    <t>K2-25 b</t>
  </si>
  <si>
    <t>K2-25</t>
  </si>
  <si>
    <t>04h13m05.74s</t>
  </si>
  <si>
    <t>+15d14m51.73s</t>
  </si>
  <si>
    <t>K2-250 b</t>
  </si>
  <si>
    <t>K2-250</t>
  </si>
  <si>
    <t>12h20m07.57s</t>
  </si>
  <si>
    <t>-08d58m32.67s</t>
  </si>
  <si>
    <t>K2-251 b</t>
  </si>
  <si>
    <t>K2-251</t>
  </si>
  <si>
    <t>12h42m45.42s</t>
  </si>
  <si>
    <t>-08d32m09.54s</t>
  </si>
  <si>
    <t>K2-252 b</t>
  </si>
  <si>
    <t>K2-252</t>
  </si>
  <si>
    <t>12h09m27.93s</t>
  </si>
  <si>
    <t>-08d18m34.61s</t>
  </si>
  <si>
    <t>K2-253 b</t>
  </si>
  <si>
    <t>K2-253</t>
  </si>
  <si>
    <t>12h24m20.47s</t>
  </si>
  <si>
    <t>-06d22m44.23s</t>
  </si>
  <si>
    <t>K2-254 b</t>
  </si>
  <si>
    <t>K2-254</t>
  </si>
  <si>
    <t>12h22m12.19s</t>
  </si>
  <si>
    <t>-04d43m02.25s</t>
  </si>
  <si>
    <t>K2-254 c</t>
  </si>
  <si>
    <t>K2-255 b</t>
  </si>
  <si>
    <t>K2-255</t>
  </si>
  <si>
    <t>12h39m39.08s</t>
  </si>
  <si>
    <t>-03d22m14.03s</t>
  </si>
  <si>
    <t>K2-256 b</t>
  </si>
  <si>
    <t>K2-256</t>
  </si>
  <si>
    <t>12h24m54.50s</t>
  </si>
  <si>
    <t>-02d03m57.77s</t>
  </si>
  <si>
    <t>K2-257 b</t>
  </si>
  <si>
    <t>K2-257</t>
  </si>
  <si>
    <t>12h33m06.79s</t>
  </si>
  <si>
    <t>-01d57m11.84s</t>
  </si>
  <si>
    <t>K2-258 b</t>
  </si>
  <si>
    <t>K2-258</t>
  </si>
  <si>
    <t>12h30m31.54s</t>
  </si>
  <si>
    <t>-01d09m39.30s</t>
  </si>
  <si>
    <t>K2-259 b</t>
  </si>
  <si>
    <t>K2-259</t>
  </si>
  <si>
    <t>12h27m12.65s</t>
  </si>
  <si>
    <t>+01d34m00.71s</t>
  </si>
  <si>
    <t>K2-26 b</t>
  </si>
  <si>
    <t>K2-26</t>
  </si>
  <si>
    <t>06h16m49.54s</t>
  </si>
  <si>
    <t>+24d35m45.00s</t>
  </si>
  <si>
    <t>K2-260 b</t>
  </si>
  <si>
    <t>K2-260</t>
  </si>
  <si>
    <t>05h07m28.16s</t>
  </si>
  <si>
    <t>+16d52m03.70s</t>
  </si>
  <si>
    <t>K2-261 b</t>
  </si>
  <si>
    <t>K2-261</t>
  </si>
  <si>
    <t>G7 IV/V</t>
  </si>
  <si>
    <t>10h52m07.75s</t>
  </si>
  <si>
    <t>+00d29m35.40s</t>
  </si>
  <si>
    <t>K2-263 b</t>
  </si>
  <si>
    <t>K2-263</t>
  </si>
  <si>
    <t>08h38m43.71s</t>
  </si>
  <si>
    <t>+15d40m50.17s</t>
  </si>
  <si>
    <t>K2-264 b</t>
  </si>
  <si>
    <t>K2-264</t>
  </si>
  <si>
    <t>08h45m26.00s</t>
  </si>
  <si>
    <t>+19d41m54.24s</t>
  </si>
  <si>
    <t>K2-264 c</t>
  </si>
  <si>
    <t>K2-265 b</t>
  </si>
  <si>
    <t>K2-265</t>
  </si>
  <si>
    <t>22h48m07.60s</t>
  </si>
  <si>
    <t>-14d29m41.20s</t>
  </si>
  <si>
    <t>K2-266 b</t>
  </si>
  <si>
    <t>K2-266</t>
  </si>
  <si>
    <t>10h31m44.56s</t>
  </si>
  <si>
    <t>+00d56m14.20s</t>
  </si>
  <si>
    <t>K2-266 c</t>
  </si>
  <si>
    <t>K2-266 d</t>
  </si>
  <si>
    <t>K2-266 e</t>
  </si>
  <si>
    <t>K2-268 b</t>
  </si>
  <si>
    <t>K2-268</t>
  </si>
  <si>
    <t>08h54m50.28s</t>
  </si>
  <si>
    <t>+11d50m53.78s</t>
  </si>
  <si>
    <t>K2-268 c</t>
  </si>
  <si>
    <t>K2-268 d</t>
  </si>
  <si>
    <t>K2-268 e</t>
  </si>
  <si>
    <t>K2-268 f</t>
  </si>
  <si>
    <t>K2-269 b</t>
  </si>
  <si>
    <t>K2-269</t>
  </si>
  <si>
    <t>08h40m37.23s</t>
  </si>
  <si>
    <t>+13d00m52.85s</t>
  </si>
  <si>
    <t>K2-27 b</t>
  </si>
  <si>
    <t>K2-27</t>
  </si>
  <si>
    <t>11h26m03.64s</t>
  </si>
  <si>
    <t>+01d13m50.25s</t>
  </si>
  <si>
    <t>K2-270 b</t>
  </si>
  <si>
    <t>K2-270</t>
  </si>
  <si>
    <t>08h45m03.97s</t>
  </si>
  <si>
    <t>+13d32m59.04s</t>
  </si>
  <si>
    <t>K2-270 c</t>
  </si>
  <si>
    <t>K2-271 b</t>
  </si>
  <si>
    <t>K2-271</t>
  </si>
  <si>
    <t>08h20m53.74s</t>
  </si>
  <si>
    <t>+16d05m26.86s</t>
  </si>
  <si>
    <t>K2-272 b</t>
  </si>
  <si>
    <t>K2-272</t>
  </si>
  <si>
    <t>08h50m29.08s</t>
  </si>
  <si>
    <t>+17d32m32.59s</t>
  </si>
  <si>
    <t>K2-273 b</t>
  </si>
  <si>
    <t>K2-273</t>
  </si>
  <si>
    <t>08h39m06.45s</t>
  </si>
  <si>
    <t>+19d00m36.02s</t>
  </si>
  <si>
    <t>K2-274 b</t>
  </si>
  <si>
    <t>K2-274</t>
  </si>
  <si>
    <t>08h37m07.77s</t>
  </si>
  <si>
    <t>+20d23m57.30s</t>
  </si>
  <si>
    <t>K2-275 b</t>
  </si>
  <si>
    <t>K2-275</t>
  </si>
  <si>
    <t>08h48m40.77s</t>
  </si>
  <si>
    <t>+20d27m18.06s</t>
  </si>
  <si>
    <t>K2-275 c</t>
  </si>
  <si>
    <t>K2-276 b</t>
  </si>
  <si>
    <t>K2-276</t>
  </si>
  <si>
    <t>08h23m48.68s</t>
  </si>
  <si>
    <t>+22d38m02.18s</t>
  </si>
  <si>
    <t>K2-277 b</t>
  </si>
  <si>
    <t>K2-277</t>
  </si>
  <si>
    <t>13h28m03.89s</t>
  </si>
  <si>
    <t>-15d56m16.71s</t>
  </si>
  <si>
    <t>K2-278 b</t>
  </si>
  <si>
    <t>K2-278</t>
  </si>
  <si>
    <t>13h33m12.45s</t>
  </si>
  <si>
    <t>-14d30m14.78s</t>
  </si>
  <si>
    <t>K2-279 b</t>
  </si>
  <si>
    <t>K2-279</t>
  </si>
  <si>
    <t>13h39m07.03s</t>
  </si>
  <si>
    <t>-06d02m30.33s</t>
  </si>
  <si>
    <t>K2-28 b</t>
  </si>
  <si>
    <t>K2-28</t>
  </si>
  <si>
    <t>22h22m29.60s</t>
  </si>
  <si>
    <t>-07d57m22.87s</t>
  </si>
  <si>
    <t>K2-280 b</t>
  </si>
  <si>
    <t>K2-280</t>
  </si>
  <si>
    <t>19h26m22.89s</t>
  </si>
  <si>
    <t>-22d14m51.75s</t>
  </si>
  <si>
    <t>K2-281 b</t>
  </si>
  <si>
    <t>K2-281</t>
  </si>
  <si>
    <t>01h04m54.59s</t>
  </si>
  <si>
    <t>+07d16m09.18s</t>
  </si>
  <si>
    <t>K2-282 b</t>
  </si>
  <si>
    <t>K2-283 b</t>
  </si>
  <si>
    <t>K2-283</t>
  </si>
  <si>
    <t>00h52m46.65s</t>
  </si>
  <si>
    <t>+09d41m34.51s</t>
  </si>
  <si>
    <t>K2-284 b</t>
  </si>
  <si>
    <t>K2-284</t>
  </si>
  <si>
    <t>05h16m33.79s</t>
  </si>
  <si>
    <t>+20d15m17.65s</t>
  </si>
  <si>
    <t>K2-285 b</t>
  </si>
  <si>
    <t>K2-285</t>
  </si>
  <si>
    <t>23h17m32.24s</t>
  </si>
  <si>
    <t>+01d18m00.55s</t>
  </si>
  <si>
    <t>K2-285 c</t>
  </si>
  <si>
    <t>K2-285 d</t>
  </si>
  <si>
    <t>K2-285 e</t>
  </si>
  <si>
    <t>K2-286 b</t>
  </si>
  <si>
    <t>K2-286</t>
  </si>
  <si>
    <t>15h33m28.76s</t>
  </si>
  <si>
    <t>-16d46m25.36s</t>
  </si>
  <si>
    <t>K2-287 b</t>
  </si>
  <si>
    <t>K2-287</t>
  </si>
  <si>
    <t>15h32m17.84s</t>
  </si>
  <si>
    <t>-22d21m30.04s</t>
  </si>
  <si>
    <t>K2-288 B b</t>
  </si>
  <si>
    <t>K2-288 B</t>
  </si>
  <si>
    <t>03h41m46.63s</t>
  </si>
  <si>
    <t>+18d16m06.57s</t>
  </si>
  <si>
    <t>K2-289 b</t>
  </si>
  <si>
    <t>K2-289</t>
  </si>
  <si>
    <t>16h26m34.31s</t>
  </si>
  <si>
    <t>-15d47m33.14s</t>
  </si>
  <si>
    <t>K2-29 b</t>
  </si>
  <si>
    <t>K2-29</t>
  </si>
  <si>
    <t>04h10m40.90s</t>
  </si>
  <si>
    <t>+24d24m05.96s</t>
  </si>
  <si>
    <t>K2-290 b</t>
  </si>
  <si>
    <t>K2-290</t>
  </si>
  <si>
    <t>15h39m25.89s</t>
  </si>
  <si>
    <t>-20d11m56.03s</t>
  </si>
  <si>
    <t>K2-290 c</t>
  </si>
  <si>
    <t>K2-291 b</t>
  </si>
  <si>
    <t>K2-291</t>
  </si>
  <si>
    <t>05h05m47.03s</t>
  </si>
  <si>
    <t>+21d32m53.52s</t>
  </si>
  <si>
    <t>K2-292 b</t>
  </si>
  <si>
    <t>K2-292</t>
  </si>
  <si>
    <t>13h41m30.21s</t>
  </si>
  <si>
    <t>-09d56m45.85s</t>
  </si>
  <si>
    <t>K2-293 b</t>
  </si>
  <si>
    <t>K2-293</t>
  </si>
  <si>
    <t>23h26m25.56s</t>
  </si>
  <si>
    <t>-06d01m40.46s</t>
  </si>
  <si>
    <t>K2-294 b</t>
  </si>
  <si>
    <t>K2-294</t>
  </si>
  <si>
    <t>23h28m12.40s</t>
  </si>
  <si>
    <t>-07d36m13.63s</t>
  </si>
  <si>
    <t>K2-295 b</t>
  </si>
  <si>
    <t>K2-295</t>
  </si>
  <si>
    <t>01h18m26.43s</t>
  </si>
  <si>
    <t>+06d49m00.22s</t>
  </si>
  <si>
    <t>K2-3 b</t>
  </si>
  <si>
    <t>K2-3</t>
  </si>
  <si>
    <t>M0.0&amp;plusmn0.5 V</t>
  </si>
  <si>
    <t>11h29m20.49s</t>
  </si>
  <si>
    <t>-01d27m18.49s</t>
  </si>
  <si>
    <t>K2-3 c</t>
  </si>
  <si>
    <t>K2-3 d</t>
  </si>
  <si>
    <t>K2-30 b</t>
  </si>
  <si>
    <t>K2-30</t>
  </si>
  <si>
    <t>03h29m22.09s</t>
  </si>
  <si>
    <t>+22d17m57.66s</t>
  </si>
  <si>
    <t>K2-308 b</t>
  </si>
  <si>
    <t>K2-308</t>
  </si>
  <si>
    <t>05h13m21.39s</t>
  </si>
  <si>
    <t>+16d24m51.11s</t>
  </si>
  <si>
    <t>K2-31 b</t>
  </si>
  <si>
    <t>K2-31</t>
  </si>
  <si>
    <t>16h21m45.73s</t>
  </si>
  <si>
    <t>-23d32m53.78s</t>
  </si>
  <si>
    <t>K2-315 b</t>
  </si>
  <si>
    <t>K2-315</t>
  </si>
  <si>
    <t>M(3.5+/-0.5) V</t>
  </si>
  <si>
    <t>15h12m05.06s</t>
  </si>
  <si>
    <t>-20d06m29.39s</t>
  </si>
  <si>
    <t>K2-316 b</t>
  </si>
  <si>
    <t>K2-316</t>
  </si>
  <si>
    <t>15h34m29.94s</t>
  </si>
  <si>
    <t>-23d15m34.08s</t>
  </si>
  <si>
    <t>K2-316 c</t>
  </si>
  <si>
    <t>K2-317 b</t>
  </si>
  <si>
    <t>K2-317</t>
  </si>
  <si>
    <t>15h14m28.53s</t>
  </si>
  <si>
    <t>-21d01m21.80s</t>
  </si>
  <si>
    <t>K2-318 b</t>
  </si>
  <si>
    <t>K2-318</t>
  </si>
  <si>
    <t>15h29m47.07s</t>
  </si>
  <si>
    <t>-17d33m26.87s</t>
  </si>
  <si>
    <t>K2-319 b</t>
  </si>
  <si>
    <t>K2-319</t>
  </si>
  <si>
    <t>11h07m12.24s</t>
  </si>
  <si>
    <t>+03d02m23.77s</t>
  </si>
  <si>
    <t>K2-32 b</t>
  </si>
  <si>
    <t>K2-32</t>
  </si>
  <si>
    <t>16h49m42.24s</t>
  </si>
  <si>
    <t>-19d32m34.98s</t>
  </si>
  <si>
    <t>K2-32 c</t>
  </si>
  <si>
    <t>K2-32 d</t>
  </si>
  <si>
    <t>K2-32 e</t>
  </si>
  <si>
    <t>K2-320 b</t>
  </si>
  <si>
    <t>K2-320</t>
  </si>
  <si>
    <t>10h53m00.46s</t>
  </si>
  <si>
    <t>+05d18m23.32s</t>
  </si>
  <si>
    <t>K2-321 b</t>
  </si>
  <si>
    <t>K2-321</t>
  </si>
  <si>
    <t>10h25m37.32s</t>
  </si>
  <si>
    <t>+02d30m49.98s</t>
  </si>
  <si>
    <t>K2-322 b</t>
  </si>
  <si>
    <t>K2-322</t>
  </si>
  <si>
    <t>10h26m29.45s</t>
  </si>
  <si>
    <t>+04d45m50.47s</t>
  </si>
  <si>
    <t>K2-323 b</t>
  </si>
  <si>
    <t>K2-323</t>
  </si>
  <si>
    <t>10h37m41.04s</t>
  </si>
  <si>
    <t>+06d17m09.13s</t>
  </si>
  <si>
    <t>K2-324 b</t>
  </si>
  <si>
    <t>K2-324</t>
  </si>
  <si>
    <t>10h30m29.33s</t>
  </si>
  <si>
    <t>+06d51m49.22s</t>
  </si>
  <si>
    <t>K2-325 b</t>
  </si>
  <si>
    <t>K2-325</t>
  </si>
  <si>
    <t>23h35m40.07s</t>
  </si>
  <si>
    <t>-07d41m12.20s</t>
  </si>
  <si>
    <t>K2-326 b</t>
  </si>
  <si>
    <t>K2-326</t>
  </si>
  <si>
    <t>23h26m26.94s</t>
  </si>
  <si>
    <t>+01d20m15.33s</t>
  </si>
  <si>
    <t>K2-329 b</t>
  </si>
  <si>
    <t>K2-329</t>
  </si>
  <si>
    <t>23h24m32.49s</t>
  </si>
  <si>
    <t>-05d09m50.92s</t>
  </si>
  <si>
    <t>K2-33 b</t>
  </si>
  <si>
    <t>K2-33</t>
  </si>
  <si>
    <t>M3.3</t>
  </si>
  <si>
    <t>16h10m14.73s</t>
  </si>
  <si>
    <t>-19d19m09.78s</t>
  </si>
  <si>
    <t>K2-330 b</t>
  </si>
  <si>
    <t>K2-330</t>
  </si>
  <si>
    <t>08h27m35.24s</t>
  </si>
  <si>
    <t>+11d40m02.69s</t>
  </si>
  <si>
    <t>K2-331 b</t>
  </si>
  <si>
    <t>K2-331</t>
  </si>
  <si>
    <t>08h50m57.03s</t>
  </si>
  <si>
    <t>+13d10m12.97s</t>
  </si>
  <si>
    <t>K2-331 c</t>
  </si>
  <si>
    <t>K2-332 b</t>
  </si>
  <si>
    <t>K2-332</t>
  </si>
  <si>
    <t>09h03m31.98s</t>
  </si>
  <si>
    <t>+14d15m01.80s</t>
  </si>
  <si>
    <t>K2-333 b</t>
  </si>
  <si>
    <t>K2-333</t>
  </si>
  <si>
    <t>09h07m09.43s</t>
  </si>
  <si>
    <t>+15d12m20.44s</t>
  </si>
  <si>
    <t>K2-334 b</t>
  </si>
  <si>
    <t>K2-334</t>
  </si>
  <si>
    <t>09h05m57.46s</t>
  </si>
  <si>
    <t>+16d19m31.85s</t>
  </si>
  <si>
    <t>K2-335 b</t>
  </si>
  <si>
    <t>K2-335</t>
  </si>
  <si>
    <t>08h37m33.52s</t>
  </si>
  <si>
    <t>+16d31m19.43s</t>
  </si>
  <si>
    <t>K2-336 b</t>
  </si>
  <si>
    <t>K2-336</t>
  </si>
  <si>
    <t>08h55m21.17s</t>
  </si>
  <si>
    <t>+16d47m38.64s</t>
  </si>
  <si>
    <t>K2-337 b</t>
  </si>
  <si>
    <t>K2-337</t>
  </si>
  <si>
    <t>08h31m02.67s</t>
  </si>
  <si>
    <t>+16d54m01.69s</t>
  </si>
  <si>
    <t>K2-338 b</t>
  </si>
  <si>
    <t>K2-338</t>
  </si>
  <si>
    <t>08h17m26.62s</t>
  </si>
  <si>
    <t>+17d01m26.96s</t>
  </si>
  <si>
    <t>K2-339 b</t>
  </si>
  <si>
    <t>K2-339</t>
  </si>
  <si>
    <t>08h40m19.81s</t>
  </si>
  <si>
    <t>+18d41m34.46s</t>
  </si>
  <si>
    <t>K2-34 b</t>
  </si>
  <si>
    <t>K2-34</t>
  </si>
  <si>
    <t>08h30m18.89s</t>
  </si>
  <si>
    <t>+22d14m09.31s</t>
  </si>
  <si>
    <t>K2-340 b</t>
  </si>
  <si>
    <t>K2-340</t>
  </si>
  <si>
    <t>08h31m44.96s</t>
  </si>
  <si>
    <t>+19d04m28.51s</t>
  </si>
  <si>
    <t>K2-341 b</t>
  </si>
  <si>
    <t>K2-341</t>
  </si>
  <si>
    <t>08h41m59.33s</t>
  </si>
  <si>
    <t>+19d54m59.89s</t>
  </si>
  <si>
    <t>K2-342 b</t>
  </si>
  <si>
    <t>K2-342</t>
  </si>
  <si>
    <t>08h52m29.26s</t>
  </si>
  <si>
    <t>+21d14m19.25s</t>
  </si>
  <si>
    <t>K2-343 b</t>
  </si>
  <si>
    <t>K2-343</t>
  </si>
  <si>
    <t>08h56m48.52s</t>
  </si>
  <si>
    <t>+21d30m09.68s</t>
  </si>
  <si>
    <t>K2-343 c</t>
  </si>
  <si>
    <t>K2-344 b</t>
  </si>
  <si>
    <t>K2-344</t>
  </si>
  <si>
    <t>09h05m26.76s</t>
  </si>
  <si>
    <t>+21d40m06.92s</t>
  </si>
  <si>
    <t>K2-345 b</t>
  </si>
  <si>
    <t>K2-345</t>
  </si>
  <si>
    <t>08h50m49.82s</t>
  </si>
  <si>
    <t>+21d47m20.53s</t>
  </si>
  <si>
    <t>K2-346 b</t>
  </si>
  <si>
    <t>K2-346</t>
  </si>
  <si>
    <t>08h23m56.76s</t>
  </si>
  <si>
    <t>+22d39m47.61s</t>
  </si>
  <si>
    <t>K2-347 b</t>
  </si>
  <si>
    <t>K2-347</t>
  </si>
  <si>
    <t>08h25m29.44s</t>
  </si>
  <si>
    <t>+23d17m50.66s</t>
  </si>
  <si>
    <t>K2-348 b</t>
  </si>
  <si>
    <t>K2-348</t>
  </si>
  <si>
    <t>08h43m30.80s</t>
  </si>
  <si>
    <t>+24d25m22.64s</t>
  </si>
  <si>
    <t>K2-348 c</t>
  </si>
  <si>
    <t>K2-349 b</t>
  </si>
  <si>
    <t>K2-349</t>
  </si>
  <si>
    <t>13h16m23.92s</t>
  </si>
  <si>
    <t>-14d26m41.08s</t>
  </si>
  <si>
    <t>K2-35 b</t>
  </si>
  <si>
    <t>K2-35</t>
  </si>
  <si>
    <t>11h20m24.74s</t>
  </si>
  <si>
    <t>+01d17m09.12s</t>
  </si>
  <si>
    <t>K2-35 c</t>
  </si>
  <si>
    <t>K2-350 b</t>
  </si>
  <si>
    <t>K2-350</t>
  </si>
  <si>
    <t>13h36m08.52s</t>
  </si>
  <si>
    <t>-14d00m33.31s</t>
  </si>
  <si>
    <t>K2-350 c</t>
  </si>
  <si>
    <t>K2-351 b</t>
  </si>
  <si>
    <t>K2-351</t>
  </si>
  <si>
    <t>13h46m36.54s</t>
  </si>
  <si>
    <t>-11d48m17.85s</t>
  </si>
  <si>
    <t>K2-352 b</t>
  </si>
  <si>
    <t>K2-352</t>
  </si>
  <si>
    <t>09h21m46.84s</t>
  </si>
  <si>
    <t>+18d28m10.66s</t>
  </si>
  <si>
    <t>K2-352 c</t>
  </si>
  <si>
    <t>K2-352 d</t>
  </si>
  <si>
    <t>K2-353 b</t>
  </si>
  <si>
    <t>K2-353</t>
  </si>
  <si>
    <t>13h26m28.05s</t>
  </si>
  <si>
    <t>-02d16m54.85s</t>
  </si>
  <si>
    <t>K2-354 b</t>
  </si>
  <si>
    <t>K2-354</t>
  </si>
  <si>
    <t>08h36m31.18s</t>
  </si>
  <si>
    <t>+10d08m49.98s</t>
  </si>
  <si>
    <t>K2-355 b</t>
  </si>
  <si>
    <t>K2-355</t>
  </si>
  <si>
    <t>08h18m34.23s</t>
  </si>
  <si>
    <t>+13d30m10.01s</t>
  </si>
  <si>
    <t>K2-356 b</t>
  </si>
  <si>
    <t>K2-356</t>
  </si>
  <si>
    <t>08h33m17.26s</t>
  </si>
  <si>
    <t>+13d39m40.95s</t>
  </si>
  <si>
    <t>K2-357 b</t>
  </si>
  <si>
    <t>K2-357</t>
  </si>
  <si>
    <t>08h47m45.28s</t>
  </si>
  <si>
    <t>+16d19m44.09s</t>
  </si>
  <si>
    <t>K2-358 b</t>
  </si>
  <si>
    <t>K2-358</t>
  </si>
  <si>
    <t>08h55m13.95s</t>
  </si>
  <si>
    <t>+18d56m59.01s</t>
  </si>
  <si>
    <t>K2-36 b</t>
  </si>
  <si>
    <t>K2-36</t>
  </si>
  <si>
    <t>11h17m47.76s</t>
  </si>
  <si>
    <t>+03d51m59.41s</t>
  </si>
  <si>
    <t>K2-36 c</t>
  </si>
  <si>
    <t>K2-365 b</t>
  </si>
  <si>
    <t>K2-365</t>
  </si>
  <si>
    <t>15h55m16.73s</t>
  </si>
  <si>
    <t>-21d01m37.09s</t>
  </si>
  <si>
    <t>K2-366 b</t>
  </si>
  <si>
    <t>K2-366</t>
  </si>
  <si>
    <t>16h14m43.22s</t>
  </si>
  <si>
    <t>-19d20m48.78s</t>
  </si>
  <si>
    <t>K2-367 b</t>
  </si>
  <si>
    <t>K2-367</t>
  </si>
  <si>
    <t>22h31m26.12s</t>
  </si>
  <si>
    <t>-13d15m52.04s</t>
  </si>
  <si>
    <t>K2-368 b</t>
  </si>
  <si>
    <t>K2-368</t>
  </si>
  <si>
    <t>22h10m32.58s</t>
  </si>
  <si>
    <t>-11d09m58.02s</t>
  </si>
  <si>
    <t>K2-368 c</t>
  </si>
  <si>
    <t>K2-368 d</t>
  </si>
  <si>
    <t>K2-369 b</t>
  </si>
  <si>
    <t>K2-369</t>
  </si>
  <si>
    <t>21h58m54.30s</t>
  </si>
  <si>
    <t>-10d52m30.24s</t>
  </si>
  <si>
    <t>K2-37 b</t>
  </si>
  <si>
    <t>K2-37</t>
  </si>
  <si>
    <t>16h13m48.23s</t>
  </si>
  <si>
    <t>-24d47m13.39s</t>
  </si>
  <si>
    <t>K2-37 c</t>
  </si>
  <si>
    <t>K2-37 d</t>
  </si>
  <si>
    <t>K2-370 b</t>
  </si>
  <si>
    <t>K2-370</t>
  </si>
  <si>
    <t>04h31m16.93s</t>
  </si>
  <si>
    <t>+19d49m54.08s</t>
  </si>
  <si>
    <t>K2-371 b</t>
  </si>
  <si>
    <t>K2-371</t>
  </si>
  <si>
    <t>08h32m16.10s</t>
  </si>
  <si>
    <t>+11d37m50.56s</t>
  </si>
  <si>
    <t>K2-372 b</t>
  </si>
  <si>
    <t>K2-372</t>
  </si>
  <si>
    <t>08h43m11.73s</t>
  </si>
  <si>
    <t>+13d00m33.92s</t>
  </si>
  <si>
    <t>K2-373 b</t>
  </si>
  <si>
    <t>K2-373</t>
  </si>
  <si>
    <t>08h12m32.68s</t>
  </si>
  <si>
    <t>+13d41m18.59s</t>
  </si>
  <si>
    <t>K2-374 b</t>
  </si>
  <si>
    <t>K2-374</t>
  </si>
  <si>
    <t>09h09m31.08s</t>
  </si>
  <si>
    <t>+16d21m21.00s</t>
  </si>
  <si>
    <t>K2-374 c</t>
  </si>
  <si>
    <t>K2-375 b</t>
  </si>
  <si>
    <t>K2-375</t>
  </si>
  <si>
    <t>08h42m00.32s</t>
  </si>
  <si>
    <t>+20d21m33.48s</t>
  </si>
  <si>
    <t>K2-376 b</t>
  </si>
  <si>
    <t>K2-376</t>
  </si>
  <si>
    <t>G1</t>
  </si>
  <si>
    <t>08h50m52.64s</t>
  </si>
  <si>
    <t>+25d02m17.10s</t>
  </si>
  <si>
    <t>K2-377 b</t>
  </si>
  <si>
    <t>K2-377</t>
  </si>
  <si>
    <t>13h31m35.49s</t>
  </si>
  <si>
    <t>-12d05m42.41s</t>
  </si>
  <si>
    <t>K2-378 b</t>
  </si>
  <si>
    <t>K2-378</t>
  </si>
  <si>
    <t>13h40m38.32s</t>
  </si>
  <si>
    <t>-11d07m02.04s</t>
  </si>
  <si>
    <t>K2-379 b</t>
  </si>
  <si>
    <t>K2-379</t>
  </si>
  <si>
    <t>18h52m07.62s</t>
  </si>
  <si>
    <t>-27d10m50.62s</t>
  </si>
  <si>
    <t>K2-38 b</t>
  </si>
  <si>
    <t>K2-38</t>
  </si>
  <si>
    <t>16h00m07.99s</t>
  </si>
  <si>
    <t>-23d11m21.91s</t>
  </si>
  <si>
    <t>K2-38 c</t>
  </si>
  <si>
    <t>K2-380 b</t>
  </si>
  <si>
    <t>K2-380</t>
  </si>
  <si>
    <t>18h53m44.31s</t>
  </si>
  <si>
    <t>-26d32m19.43s</t>
  </si>
  <si>
    <t>K2-381 b</t>
  </si>
  <si>
    <t>K2-381</t>
  </si>
  <si>
    <t>19h12m06.42s</t>
  </si>
  <si>
    <t>-21d00m27.28s</t>
  </si>
  <si>
    <t>K2-381 c</t>
  </si>
  <si>
    <t>K2-381 d</t>
  </si>
  <si>
    <t>K2-382 b</t>
  </si>
  <si>
    <t>K2-382</t>
  </si>
  <si>
    <t>19h09m39.01s</t>
  </si>
  <si>
    <t>-19d37m36.96s</t>
  </si>
  <si>
    <t>K2-383 b</t>
  </si>
  <si>
    <t>K2-383</t>
  </si>
  <si>
    <t>18h48m02.10s</t>
  </si>
  <si>
    <t>-18d22m46.49s</t>
  </si>
  <si>
    <t>K2-384 b</t>
  </si>
  <si>
    <t>K2-384</t>
  </si>
  <si>
    <t>01h21m59.96s</t>
  </si>
  <si>
    <t>+00d45m03.49s</t>
  </si>
  <si>
    <t>K2-384 c</t>
  </si>
  <si>
    <t>K2-384 d</t>
  </si>
  <si>
    <t>K2-384 e</t>
  </si>
  <si>
    <t>K2-384 f</t>
  </si>
  <si>
    <t>K2-385 b</t>
  </si>
  <si>
    <t>K2-385</t>
  </si>
  <si>
    <t>00h50m27.38s</t>
  </si>
  <si>
    <t>+05d52m16.52s</t>
  </si>
  <si>
    <t>K2-386 b</t>
  </si>
  <si>
    <t>K2-386</t>
  </si>
  <si>
    <t>01h13m12.00s</t>
  </si>
  <si>
    <t>+07d00m46.91s</t>
  </si>
  <si>
    <t>K2-387 b</t>
  </si>
  <si>
    <t>K2-387</t>
  </si>
  <si>
    <t>01h17m46.04s</t>
  </si>
  <si>
    <t>+11d22m06.57s</t>
  </si>
  <si>
    <t>K2-388 b</t>
  </si>
  <si>
    <t>K2-388</t>
  </si>
  <si>
    <t>23h30m51.34s</t>
  </si>
  <si>
    <t>-11d04m38.48s</t>
  </si>
  <si>
    <t>K2-389 b</t>
  </si>
  <si>
    <t>K2-389</t>
  </si>
  <si>
    <t>23h42m31.30s</t>
  </si>
  <si>
    <t>-09d42m48.89s</t>
  </si>
  <si>
    <t>K2-389 c</t>
  </si>
  <si>
    <t>K2-39 b</t>
  </si>
  <si>
    <t>K2-39</t>
  </si>
  <si>
    <t>22h33m28.37s</t>
  </si>
  <si>
    <t>-09d01m22.59s</t>
  </si>
  <si>
    <t>K2-390 b</t>
  </si>
  <si>
    <t>K2-390</t>
  </si>
  <si>
    <t>23h42m48.57s</t>
  </si>
  <si>
    <t>-09d35m19.36s</t>
  </si>
  <si>
    <t>K2-391 b</t>
  </si>
  <si>
    <t>K2-391</t>
  </si>
  <si>
    <t>23h44m54.24s</t>
  </si>
  <si>
    <t>-07d42m05.45s</t>
  </si>
  <si>
    <t>K2-392 b</t>
  </si>
  <si>
    <t>K2-392</t>
  </si>
  <si>
    <t>23h38m35.98s</t>
  </si>
  <si>
    <t>-07d28m43.97s</t>
  </si>
  <si>
    <t>K2-393 b</t>
  </si>
  <si>
    <t>K2-393</t>
  </si>
  <si>
    <t>23h14m03.82s</t>
  </si>
  <si>
    <t>-00d04m55.57s</t>
  </si>
  <si>
    <t>K2-394 b</t>
  </si>
  <si>
    <t>K2-394</t>
  </si>
  <si>
    <t>04h44m26.40s</t>
  </si>
  <si>
    <t>+16d31m06.89s</t>
  </si>
  <si>
    <t>K2-395 b</t>
  </si>
  <si>
    <t>K2-395</t>
  </si>
  <si>
    <t>04h41m46.53s</t>
  </si>
  <si>
    <t>+16d40m27.63s</t>
  </si>
  <si>
    <t>K2-395 c</t>
  </si>
  <si>
    <t>K2-396 b</t>
  </si>
  <si>
    <t>K2-396</t>
  </si>
  <si>
    <t>04h58m46.29s</t>
  </si>
  <si>
    <t>+17d16m08.60s</t>
  </si>
  <si>
    <t>K2-396 c</t>
  </si>
  <si>
    <t>K2-397 b</t>
  </si>
  <si>
    <t>K2-397</t>
  </si>
  <si>
    <t>05h19m48.40s</t>
  </si>
  <si>
    <t>+21d15m32.98s</t>
  </si>
  <si>
    <t>K2-398 b</t>
  </si>
  <si>
    <t>K2-398</t>
  </si>
  <si>
    <t>10h46m56.39s</t>
  </si>
  <si>
    <t>+01d56m12.14s</t>
  </si>
  <si>
    <t>K2-398 c</t>
  </si>
  <si>
    <t>K2-399 b</t>
  </si>
  <si>
    <t>K2-399</t>
  </si>
  <si>
    <t>10h32m17.63s</t>
  </si>
  <si>
    <t>+02d14m16.24s</t>
  </si>
  <si>
    <t>K2-4 b</t>
  </si>
  <si>
    <t>K2-4</t>
  </si>
  <si>
    <t>11h38m58.93s</t>
  </si>
  <si>
    <t>-03d54m20.07s</t>
  </si>
  <si>
    <t>K2-400 b</t>
  </si>
  <si>
    <t>K2-400</t>
  </si>
  <si>
    <t>10h18m02.65s</t>
  </si>
  <si>
    <t>+03d41m48.94s</t>
  </si>
  <si>
    <t>K2-401 b</t>
  </si>
  <si>
    <t>K2-401</t>
  </si>
  <si>
    <t>10h19m57.02s</t>
  </si>
  <si>
    <t>+03d57m17.38s</t>
  </si>
  <si>
    <t>K2-402 b</t>
  </si>
  <si>
    <t>K2-402</t>
  </si>
  <si>
    <t>10h45m48.46s</t>
  </si>
  <si>
    <t>+06d25m09.54s</t>
  </si>
  <si>
    <t>K2-403 b</t>
  </si>
  <si>
    <t>K2-403</t>
  </si>
  <si>
    <t>10h56m45.45s</t>
  </si>
  <si>
    <t>+09d40m26.21s</t>
  </si>
  <si>
    <t>K2-404 b</t>
  </si>
  <si>
    <t>K2-404</t>
  </si>
  <si>
    <t>10h41m17.99s</t>
  </si>
  <si>
    <t>+12d11m28.01s</t>
  </si>
  <si>
    <t>K2-405 b</t>
  </si>
  <si>
    <t>K2-405</t>
  </si>
  <si>
    <t>10h57m30.24s</t>
  </si>
  <si>
    <t>+12d32m08.21s</t>
  </si>
  <si>
    <t>K2-406 b</t>
  </si>
  <si>
    <t>K2-406</t>
  </si>
  <si>
    <t>15h23m32.93s</t>
  </si>
  <si>
    <t>-25d22m14.21s</t>
  </si>
  <si>
    <t>K2-407 b</t>
  </si>
  <si>
    <t>K2-407</t>
  </si>
  <si>
    <t>15h30m13.26s</t>
  </si>
  <si>
    <t>-23d00m24.25s</t>
  </si>
  <si>
    <t>K2-407 c</t>
  </si>
  <si>
    <t>K2-408 b</t>
  </si>
  <si>
    <t>K2-408</t>
  </si>
  <si>
    <t>15h11m40.05s</t>
  </si>
  <si>
    <t>-17d41m03.37s</t>
  </si>
  <si>
    <t>K2-409 b</t>
  </si>
  <si>
    <t>K2-409</t>
  </si>
  <si>
    <t>15h13m49.23s</t>
  </si>
  <si>
    <t>-16d21m04.67s</t>
  </si>
  <si>
    <t>K2-42 b</t>
  </si>
  <si>
    <t>K2-42</t>
  </si>
  <si>
    <t>11h46m39.78s</t>
  </si>
  <si>
    <t>-05d10m19.37s</t>
  </si>
  <si>
    <t>K2-43 b</t>
  </si>
  <si>
    <t>K2-43</t>
  </si>
  <si>
    <t>11h16m28.09s</t>
  </si>
  <si>
    <t>-03d58m31.59s</t>
  </si>
  <si>
    <t>K2-43 c</t>
  </si>
  <si>
    <t>K2-44 b</t>
  </si>
  <si>
    <t>K2-44</t>
  </si>
  <si>
    <t>11h36m02.80s</t>
  </si>
  <si>
    <t>-02d31m15.36s</t>
  </si>
  <si>
    <t>K2-45 b</t>
  </si>
  <si>
    <t>K2-45</t>
  </si>
  <si>
    <t>11h18m31.86s</t>
  </si>
  <si>
    <t>-01d46m26.61s</t>
  </si>
  <si>
    <t>K2-46 b</t>
  </si>
  <si>
    <t>K2-46</t>
  </si>
  <si>
    <t>11h37m03.90s</t>
  </si>
  <si>
    <t>-00d54m25.96s</t>
  </si>
  <si>
    <t>K2-47 b</t>
  </si>
  <si>
    <t>K2-47</t>
  </si>
  <si>
    <t>11h14m19.82s</t>
  </si>
  <si>
    <t>+02d46m50.02s</t>
  </si>
  <si>
    <t>K2-48 b</t>
  </si>
  <si>
    <t>K2-48</t>
  </si>
  <si>
    <t>11h44m29.59s</t>
  </si>
  <si>
    <t>+03d16m20.57s</t>
  </si>
  <si>
    <t>K2-49 b</t>
  </si>
  <si>
    <t>K2-49</t>
  </si>
  <si>
    <t>11h49m16.86s</t>
  </si>
  <si>
    <t>+03d28m31.87s</t>
  </si>
  <si>
    <t>K2-5 b</t>
  </si>
  <si>
    <t>K2-5</t>
  </si>
  <si>
    <t>K7.5 V</t>
  </si>
  <si>
    <t>11h17m12.83s</t>
  </si>
  <si>
    <t>-01d52m40.17s</t>
  </si>
  <si>
    <t>K2-5 c</t>
  </si>
  <si>
    <t>K2-50 b</t>
  </si>
  <si>
    <t>K2-52 b</t>
  </si>
  <si>
    <t>K2-52</t>
  </si>
  <si>
    <t>16h26m26.74s</t>
  </si>
  <si>
    <t>-24d58m11.81s</t>
  </si>
  <si>
    <t>K2-53 b</t>
  </si>
  <si>
    <t>K2-53</t>
  </si>
  <si>
    <t>16h16m34.07s</t>
  </si>
  <si>
    <t>-20d24m02.15s</t>
  </si>
  <si>
    <t>K2-54 b</t>
  </si>
  <si>
    <t>K2-54</t>
  </si>
  <si>
    <t>22h32m13.00s</t>
  </si>
  <si>
    <t>-17d32m38.63s</t>
  </si>
  <si>
    <t>K2-55 b</t>
  </si>
  <si>
    <t>K2-55</t>
  </si>
  <si>
    <t>22h15m00.45s</t>
  </si>
  <si>
    <t>-17d15m02.88s</t>
  </si>
  <si>
    <t>K2-57 b</t>
  </si>
  <si>
    <t>K2-57</t>
  </si>
  <si>
    <t>22h50m46.04s</t>
  </si>
  <si>
    <t>-14d04m12.00s</t>
  </si>
  <si>
    <t>K2-58 b</t>
  </si>
  <si>
    <t>K2-58</t>
  </si>
  <si>
    <t>22h15m17.24s</t>
  </si>
  <si>
    <t>-14d02m59.49s</t>
  </si>
  <si>
    <t>K2-58 c</t>
  </si>
  <si>
    <t>K2-58 d</t>
  </si>
  <si>
    <t>K2-59 b</t>
  </si>
  <si>
    <t>K2-59</t>
  </si>
  <si>
    <t>22h35m46.21s</t>
  </si>
  <si>
    <t>-14d01m39.82s</t>
  </si>
  <si>
    <t>K2-59 c</t>
  </si>
  <si>
    <t>K2-6 b</t>
  </si>
  <si>
    <t>K2-6</t>
  </si>
  <si>
    <t>11h52m46.11s</t>
  </si>
  <si>
    <t>-01d11m54.39s</t>
  </si>
  <si>
    <t>K2-60 b</t>
  </si>
  <si>
    <t>K2-60</t>
  </si>
  <si>
    <t>22h34m25.50s</t>
  </si>
  <si>
    <t>-13d43m54.50s</t>
  </si>
  <si>
    <t>K2-61 b</t>
  </si>
  <si>
    <t>K2-61</t>
  </si>
  <si>
    <t>22h38m41.96s</t>
  </si>
  <si>
    <t>-13d33m36.16s</t>
  </si>
  <si>
    <t>K2-62 b</t>
  </si>
  <si>
    <t>K2-62</t>
  </si>
  <si>
    <t>22h17m27.48s</t>
  </si>
  <si>
    <t>-12d11m14.92s</t>
  </si>
  <si>
    <t>K2-62 c</t>
  </si>
  <si>
    <t>K2-63 b</t>
  </si>
  <si>
    <t>K2-63</t>
  </si>
  <si>
    <t>22h13m42.43s</t>
  </si>
  <si>
    <t>-12d03m58.83s</t>
  </si>
  <si>
    <t>K2-63 c</t>
  </si>
  <si>
    <t>K2-64 b</t>
  </si>
  <si>
    <t>K2-64</t>
  </si>
  <si>
    <t>22h09m39.32s</t>
  </si>
  <si>
    <t>-11d25m43.21s</t>
  </si>
  <si>
    <t>K2-65 b</t>
  </si>
  <si>
    <t>K2-65</t>
  </si>
  <si>
    <t>22h12m51.00s</t>
  </si>
  <si>
    <t>-10d55m34.09s</t>
  </si>
  <si>
    <t>K2-66 b</t>
  </si>
  <si>
    <t>K2-66</t>
  </si>
  <si>
    <t>22h06m06.40s</t>
  </si>
  <si>
    <t>-10d42m41.53s</t>
  </si>
  <si>
    <t>K2-68 b</t>
  </si>
  <si>
    <t>K2-68</t>
  </si>
  <si>
    <t>22h16m04.69s</t>
  </si>
  <si>
    <t>-10d34m02.51s</t>
  </si>
  <si>
    <t>K2-69 b</t>
  </si>
  <si>
    <t>K2-69</t>
  </si>
  <si>
    <t>22h23m02.32s</t>
  </si>
  <si>
    <t>-10d29m19.25s</t>
  </si>
  <si>
    <t>K2-7 b</t>
  </si>
  <si>
    <t>K2-7</t>
  </si>
  <si>
    <t>11h08m22.50s</t>
  </si>
  <si>
    <t>-01d03m57.08s</t>
  </si>
  <si>
    <t>K2-70 b</t>
  </si>
  <si>
    <t>K2-70</t>
  </si>
  <si>
    <t>22h33m54.22s</t>
  </si>
  <si>
    <t>-10d05m05.97s</t>
  </si>
  <si>
    <t>K2-71 b</t>
  </si>
  <si>
    <t>K2-71</t>
  </si>
  <si>
    <t>22h46m53.97s</t>
  </si>
  <si>
    <t>-09d52m53.80s</t>
  </si>
  <si>
    <t>K2-72 b</t>
  </si>
  <si>
    <t>K2-72</t>
  </si>
  <si>
    <t>22h18m29.46s</t>
  </si>
  <si>
    <t>-09d36m43.23s</t>
  </si>
  <si>
    <t>K2-72 c</t>
  </si>
  <si>
    <t>K2-72 d</t>
  </si>
  <si>
    <t>K2-72 e</t>
  </si>
  <si>
    <t>K2-73 b</t>
  </si>
  <si>
    <t>K2-73</t>
  </si>
  <si>
    <t>22h20m06.16s</t>
  </si>
  <si>
    <t>-09d03m21.92s</t>
  </si>
  <si>
    <t>K2-74 b</t>
  </si>
  <si>
    <t>K2-74</t>
  </si>
  <si>
    <t>22h39m40.63s</t>
  </si>
  <si>
    <t>-08d42m52.45s</t>
  </si>
  <si>
    <t>K2-75 b</t>
  </si>
  <si>
    <t>K2-75</t>
  </si>
  <si>
    <t>22h35m22.78s</t>
  </si>
  <si>
    <t>-07d28m11.62s</t>
  </si>
  <si>
    <t>K2-75 c</t>
  </si>
  <si>
    <t>K2-77 b</t>
  </si>
  <si>
    <t>K2-77</t>
  </si>
  <si>
    <t>03h40m54.85s</t>
  </si>
  <si>
    <t>+12d34m20.81s</t>
  </si>
  <si>
    <t>K2-79 b</t>
  </si>
  <si>
    <t>K2-79</t>
  </si>
  <si>
    <t>03h41m01.42s</t>
  </si>
  <si>
    <t>+13d31m09.07s</t>
  </si>
  <si>
    <t>K2-8 b</t>
  </si>
  <si>
    <t>K2-8</t>
  </si>
  <si>
    <t>11h19m10.44s</t>
  </si>
  <si>
    <t>-00d17m03.98s</t>
  </si>
  <si>
    <t>K2-8 c</t>
  </si>
  <si>
    <t>K2-80 b</t>
  </si>
  <si>
    <t>K2-80</t>
  </si>
  <si>
    <t>03h56m09.00s</t>
  </si>
  <si>
    <t>+13d33m32.50s</t>
  </si>
  <si>
    <t>K2-80 c</t>
  </si>
  <si>
    <t>K2-80 d</t>
  </si>
  <si>
    <t>K2-81 b</t>
  </si>
  <si>
    <t>K2-81</t>
  </si>
  <si>
    <t>03h49m56.51s</t>
  </si>
  <si>
    <t>+14d30m07.40s</t>
  </si>
  <si>
    <t>K2-83 b</t>
  </si>
  <si>
    <t>K2-83</t>
  </si>
  <si>
    <t>03h59m36.33s</t>
  </si>
  <si>
    <t>+15d33m31.68s</t>
  </si>
  <si>
    <t>K2-83 c</t>
  </si>
  <si>
    <t>K2-84 b</t>
  </si>
  <si>
    <t>K2-84</t>
  </si>
  <si>
    <t>03h43m14.25s</t>
  </si>
  <si>
    <t>+16d38m03.98s</t>
  </si>
  <si>
    <t>K2-84 c</t>
  </si>
  <si>
    <t>K2-85 b</t>
  </si>
  <si>
    <t>K2-85</t>
  </si>
  <si>
    <t>03h57m51.56s</t>
  </si>
  <si>
    <t>+18d27m53.82s</t>
  </si>
  <si>
    <t>K2-86 b</t>
  </si>
  <si>
    <t>K2-86</t>
  </si>
  <si>
    <t>03h26m12.75s</t>
  </si>
  <si>
    <t>+18d38m08.06s</t>
  </si>
  <si>
    <t>K2-87 b</t>
  </si>
  <si>
    <t>K2-87</t>
  </si>
  <si>
    <t>04h24m56.73s</t>
  </si>
  <si>
    <t>+18d49m38.50s</t>
  </si>
  <si>
    <t>K2-88 b</t>
  </si>
  <si>
    <t>K2-88</t>
  </si>
  <si>
    <t>03h39m00.35s</t>
  </si>
  <si>
    <t>+19d07m11.88s</t>
  </si>
  <si>
    <t>K2-89 b</t>
  </si>
  <si>
    <t>K2-89</t>
  </si>
  <si>
    <t>03h48m16.11s</t>
  </si>
  <si>
    <t>+20d27m34.16s</t>
  </si>
  <si>
    <t>K2-9 b</t>
  </si>
  <si>
    <t>K2-9</t>
  </si>
  <si>
    <t>11h45m03.29s</t>
  </si>
  <si>
    <t>+00d00m19.47s</t>
  </si>
  <si>
    <t>K2-90 b</t>
  </si>
  <si>
    <t>K2-90</t>
  </si>
  <si>
    <t>03h56m36.66s</t>
  </si>
  <si>
    <t>+22d28m20.83s</t>
  </si>
  <si>
    <t>K2-90 c</t>
  </si>
  <si>
    <t>K2-91 b</t>
  </si>
  <si>
    <t>K2-91</t>
  </si>
  <si>
    <t>04h12m52.38s</t>
  </si>
  <si>
    <t>+24d12m17.00s</t>
  </si>
  <si>
    <t>K2-95 b</t>
  </si>
  <si>
    <t>K2-95</t>
  </si>
  <si>
    <t>M3.0</t>
  </si>
  <si>
    <t>08h37m27.02s</t>
  </si>
  <si>
    <t>+18d58m35.83s</t>
  </si>
  <si>
    <t>K2-97 b</t>
  </si>
  <si>
    <t>K2-97</t>
  </si>
  <si>
    <t>08h31m03.08s</t>
  </si>
  <si>
    <t>+10d50m51.21s</t>
  </si>
  <si>
    <t>K2-98 b</t>
  </si>
  <si>
    <t>K2-98</t>
  </si>
  <si>
    <t>08h25m57.17s</t>
  </si>
  <si>
    <t>+11d30m39.94s</t>
  </si>
  <si>
    <t>K2-99 b</t>
  </si>
  <si>
    <t>K2-99</t>
  </si>
  <si>
    <t>13h55m05.70s</t>
  </si>
  <si>
    <t>-05d26m32.98s</t>
  </si>
  <si>
    <t>KELT-1 b</t>
  </si>
  <si>
    <t>KELT-1</t>
  </si>
  <si>
    <t>KELT</t>
  </si>
  <si>
    <t>00h01m26.90s</t>
  </si>
  <si>
    <t>+39d23m01.66s</t>
  </si>
  <si>
    <t>KELT-10 b</t>
  </si>
  <si>
    <t>KELT-10</t>
  </si>
  <si>
    <t>KELT-South</t>
  </si>
  <si>
    <t>18h58m11.61s</t>
  </si>
  <si>
    <t>-47d00m11.91s</t>
  </si>
  <si>
    <t>KELT-11 b</t>
  </si>
  <si>
    <t>KELT-11</t>
  </si>
  <si>
    <t>10h46m49.66s</t>
  </si>
  <si>
    <t>-09d23m57.71s</t>
  </si>
  <si>
    <t>KELT-12 b</t>
  </si>
  <si>
    <t>KELT-12</t>
  </si>
  <si>
    <t>KELT-North</t>
  </si>
  <si>
    <t>17h50m33.72s</t>
  </si>
  <si>
    <t>+36d34m12.63s</t>
  </si>
  <si>
    <t>KELT-14 b</t>
  </si>
  <si>
    <t>KELT-14</t>
  </si>
  <si>
    <t>07h13m12.34s</t>
  </si>
  <si>
    <t>-42d24m35.14s</t>
  </si>
  <si>
    <t>KELT-15 b</t>
  </si>
  <si>
    <t>KELT-15</t>
  </si>
  <si>
    <t>07h49m39.59s</t>
  </si>
  <si>
    <t>-52d07m13.61s</t>
  </si>
  <si>
    <t>KELT-16 b</t>
  </si>
  <si>
    <t>KELT-16</t>
  </si>
  <si>
    <t>20h57m04.45s</t>
  </si>
  <si>
    <t>+31d39m39.67s</t>
  </si>
  <si>
    <t>KELT-17 b</t>
  </si>
  <si>
    <t>KELT-17</t>
  </si>
  <si>
    <t>A</t>
  </si>
  <si>
    <t>08h22m28.18s</t>
  </si>
  <si>
    <t>+13d44m07.11s</t>
  </si>
  <si>
    <t>KELT-18 b</t>
  </si>
  <si>
    <t>KELT-18</t>
  </si>
  <si>
    <t>F4 V</t>
  </si>
  <si>
    <t>14h26m05.72s</t>
  </si>
  <si>
    <t>+59d26m39.38s</t>
  </si>
  <si>
    <t>KELT-19 A b</t>
  </si>
  <si>
    <t>KELT-19 A</t>
  </si>
  <si>
    <t>07h26m02.29s</t>
  </si>
  <si>
    <t>+07d36m56.79s</t>
  </si>
  <si>
    <t>KELT-2 A b</t>
  </si>
  <si>
    <t>KELT-2 A</t>
  </si>
  <si>
    <t>06h10m39.37s</t>
  </si>
  <si>
    <t>+30d57m25.68s</t>
  </si>
  <si>
    <t>KELT-20 b</t>
  </si>
  <si>
    <t>KELT-20</t>
  </si>
  <si>
    <t>19h38m38.74s</t>
  </si>
  <si>
    <t>+31d13m09.12s</t>
  </si>
  <si>
    <t>KELT-21 b</t>
  </si>
  <si>
    <t>KELT-21</t>
  </si>
  <si>
    <t>20h19m12.01s</t>
  </si>
  <si>
    <t>+32d34m51.76s</t>
  </si>
  <si>
    <t>KELT-23 A b</t>
  </si>
  <si>
    <t>KELT-23 A</t>
  </si>
  <si>
    <t>15h28m35.19s</t>
  </si>
  <si>
    <t>+66d21m31.35s</t>
  </si>
  <si>
    <t>KELT-24 b</t>
  </si>
  <si>
    <t>KELT-24</t>
  </si>
  <si>
    <t>10h47m38.17s</t>
  </si>
  <si>
    <t>+71d39m20.62s</t>
  </si>
  <si>
    <t>KELT-3 b</t>
  </si>
  <si>
    <t>KELT-3</t>
  </si>
  <si>
    <t>09h54m34.35s</t>
  </si>
  <si>
    <t>+40d23m16.60s</t>
  </si>
  <si>
    <t>KELT-4 A b</t>
  </si>
  <si>
    <t>KELT-4 A</t>
  </si>
  <si>
    <t>10h28m15.03s</t>
  </si>
  <si>
    <t>+25d34m23.29s</t>
  </si>
  <si>
    <t>KELT-6 b</t>
  </si>
  <si>
    <t>KELT-6</t>
  </si>
  <si>
    <t>13h03m55.64s</t>
  </si>
  <si>
    <t>+30d38m24.52s</t>
  </si>
  <si>
    <t>KELT-6 c</t>
  </si>
  <si>
    <t>KELT-7 b</t>
  </si>
  <si>
    <t>KELT-7</t>
  </si>
  <si>
    <t>05h13m10.94s</t>
  </si>
  <si>
    <t>+33d19m04.63s</t>
  </si>
  <si>
    <t>KELT-8 b</t>
  </si>
  <si>
    <t>KELT-8</t>
  </si>
  <si>
    <t>18h53m13.31s</t>
  </si>
  <si>
    <t>+24d07m38.09s</t>
  </si>
  <si>
    <t>KELT-9 b</t>
  </si>
  <si>
    <t>KELT-9</t>
  </si>
  <si>
    <t>B9.5-A0</t>
  </si>
  <si>
    <t>20h31m26.38s</t>
  </si>
  <si>
    <t>+39d56m20.10s</t>
  </si>
  <si>
    <t>KIC 10001893 b</t>
  </si>
  <si>
    <t>KIC 10001893</t>
  </si>
  <si>
    <t>Orbital Brightness Modulation</t>
  </si>
  <si>
    <t>19h09m33.42s</t>
  </si>
  <si>
    <t>+46d59m04.02s</t>
  </si>
  <si>
    <t>KIC 10001893 c</t>
  </si>
  <si>
    <t>KIC 10001893 d</t>
  </si>
  <si>
    <t>KIC 10068024 b</t>
  </si>
  <si>
    <t>KIC 10068024</t>
  </si>
  <si>
    <t>19h15m23.29s</t>
  </si>
  <si>
    <t>+47d01m22.30s</t>
  </si>
  <si>
    <t>KIC 10525077 b</t>
  </si>
  <si>
    <t>KIC 10525077</t>
  </si>
  <si>
    <t>19h09m30.75s</t>
  </si>
  <si>
    <t>+47d46m16.15s</t>
  </si>
  <si>
    <t>KIC 3558849 b</t>
  </si>
  <si>
    <t>KIC 3558849</t>
  </si>
  <si>
    <t>19h39m47.96s</t>
  </si>
  <si>
    <t>+38d36m18.67s</t>
  </si>
  <si>
    <t>KIC 5095269 b</t>
  </si>
  <si>
    <t>KIC 5095269</t>
  </si>
  <si>
    <t>19h22m12.47s</t>
  </si>
  <si>
    <t>+40d14m06.16s</t>
  </si>
  <si>
    <t>KIC 5437945 b</t>
  </si>
  <si>
    <t>KIC 5437945</t>
  </si>
  <si>
    <t>19h13m53.98s</t>
  </si>
  <si>
    <t>+40d39m04.63s</t>
  </si>
  <si>
    <t>KIC 5479689 b</t>
  </si>
  <si>
    <t>KIC 5479689</t>
  </si>
  <si>
    <t>19h57m18.12s</t>
  </si>
  <si>
    <t>+40d38m17.24s</t>
  </si>
  <si>
    <t>KIC 5951458 b</t>
  </si>
  <si>
    <t>KIC 5951458</t>
  </si>
  <si>
    <t>19h15m57.99s</t>
  </si>
  <si>
    <t>+41d13m23.05s</t>
  </si>
  <si>
    <t>KIC 7917485 b</t>
  </si>
  <si>
    <t>KIC 7917485</t>
  </si>
  <si>
    <t>Pulsation Timing Variations</t>
  </si>
  <si>
    <t>19h57m44.31s</t>
  </si>
  <si>
    <t>+43d37m57.38s</t>
  </si>
  <si>
    <t>KIC 8121913 b</t>
  </si>
  <si>
    <t>KIC 8121913</t>
  </si>
  <si>
    <t>19h55m52.27s</t>
  </si>
  <si>
    <t>+43d54m33.76s</t>
  </si>
  <si>
    <t>KIC 8540376 b</t>
  </si>
  <si>
    <t>KOI-7892</t>
  </si>
  <si>
    <t>18h49m30.61s</t>
  </si>
  <si>
    <t>+44d41m40.45s</t>
  </si>
  <si>
    <t>KIC 8540376 c</t>
  </si>
  <si>
    <t>KIC 9663113 b</t>
  </si>
  <si>
    <t>KIC 9663113</t>
  </si>
  <si>
    <t>19h48m10.90s</t>
  </si>
  <si>
    <t>+46d19m43.20s</t>
  </si>
  <si>
    <t>KMT-2016-BLG-0212L b</t>
  </si>
  <si>
    <t>KMT-2016-BLG-0212L</t>
  </si>
  <si>
    <t>Microlensing</t>
  </si>
  <si>
    <t>KMTNet</t>
  </si>
  <si>
    <t>17h53m45.42s</t>
  </si>
  <si>
    <t>-29d05m12.80s</t>
  </si>
  <si>
    <t>KMT-2016-BLG-1107L b</t>
  </si>
  <si>
    <t>KMT-2016-BLG-1107L</t>
  </si>
  <si>
    <t>17h45m40.26s</t>
  </si>
  <si>
    <t>-26d01m54.48s</t>
  </si>
  <si>
    <t>KMT-2016-BLG-1397L b</t>
  </si>
  <si>
    <t>KMT-2016-BLG-1397L</t>
  </si>
  <si>
    <t>18h10m39.51s</t>
  </si>
  <si>
    <t>-24d51m27.86s</t>
  </si>
  <si>
    <t>KMT-2016-BLG-1820L b</t>
  </si>
  <si>
    <t>KMT-2016-BLG-1820L</t>
  </si>
  <si>
    <t>17h55m03.54s</t>
  </si>
  <si>
    <t>-29d31m00.91s</t>
  </si>
  <si>
    <t>KMT-2016-BLG-1836L b</t>
  </si>
  <si>
    <t>KMT-2016-BLG-1836L</t>
  </si>
  <si>
    <t>17h53m00.08s</t>
  </si>
  <si>
    <t>-30d02m26.70s</t>
  </si>
  <si>
    <t>KMT-2016-BLG-2142L b</t>
  </si>
  <si>
    <t>KMT-2016-BLG-2142L</t>
  </si>
  <si>
    <t>17h52m26.88s</t>
  </si>
  <si>
    <t>-29d23m04.42s</t>
  </si>
  <si>
    <t>KMT-2016-BLG-2364L b</t>
  </si>
  <si>
    <t>KMT-2016-BLG-2364L</t>
  </si>
  <si>
    <t>17h42m51.76s</t>
  </si>
  <si>
    <t>-27d26m08.02s</t>
  </si>
  <si>
    <t>KMT-2016-BLG-2397L b</t>
  </si>
  <si>
    <t>KMT-2016-BLG-2397L</t>
  </si>
  <si>
    <t>17h44m51.01s</t>
  </si>
  <si>
    <t>-23d12m04.97s</t>
  </si>
  <si>
    <t>KMT-2016-BLG-2605L b</t>
  </si>
  <si>
    <t>KMT-2016-BLG-2605L</t>
  </si>
  <si>
    <t>17h59m17.54s</t>
  </si>
  <si>
    <t>-26d58m55.20s</t>
  </si>
  <si>
    <t>KMT-2017-BLG-0165L b</t>
  </si>
  <si>
    <t>KMT-2017-BLG-0165L</t>
  </si>
  <si>
    <t>17h58m35.92s</t>
  </si>
  <si>
    <t>-28d08m01.21s</t>
  </si>
  <si>
    <t>KMT-2017-BLG-1038L b</t>
  </si>
  <si>
    <t>KMT-2017-BLG-1038L</t>
  </si>
  <si>
    <t>17h44m41.02s</t>
  </si>
  <si>
    <t>-25d08m34.91s</t>
  </si>
  <si>
    <t>KMT-2017-BLG-1146L b</t>
  </si>
  <si>
    <t>KMT-2017-BLG-1146L</t>
  </si>
  <si>
    <t>17h56m25.40s</t>
  </si>
  <si>
    <t>-33d08m32.89s</t>
  </si>
  <si>
    <t>KMT-2017-BLG-2509L b</t>
  </si>
  <si>
    <t>KMT-2017-BLG-2509L</t>
  </si>
  <si>
    <t>17h42m21.57s</t>
  </si>
  <si>
    <t>-26d19m01.74s</t>
  </si>
  <si>
    <t>KMT-2018-BLG-0029L b</t>
  </si>
  <si>
    <t>KMT-2018-BLG-0029L</t>
  </si>
  <si>
    <t>17h37m52.67s</t>
  </si>
  <si>
    <t>-27d59m04.92s</t>
  </si>
  <si>
    <t>KMT-2018-BLG-0748L b</t>
  </si>
  <si>
    <t>KMT-2018-BLG-0748L</t>
  </si>
  <si>
    <t>17h51m29.88s</t>
  </si>
  <si>
    <t>-30d38m47.00s</t>
  </si>
  <si>
    <t>KMT-2018-BLG-1025L b</t>
  </si>
  <si>
    <t>KMT-2018-BLG-1025L</t>
  </si>
  <si>
    <t>17h59m27.94s</t>
  </si>
  <si>
    <t>-27d52m41.02s</t>
  </si>
  <si>
    <t>KMT-2018-BLG-1292L b</t>
  </si>
  <si>
    <t>KMT-2018-BLG-1292L</t>
  </si>
  <si>
    <t>17h33m42.62s</t>
  </si>
  <si>
    <t>-33d31m14.41s</t>
  </si>
  <si>
    <t>KMT-2018-BLG-1743L b</t>
  </si>
  <si>
    <t>KMT-2018-BLG-1743L</t>
  </si>
  <si>
    <t>18h17m08.01s</t>
  </si>
  <si>
    <t>-26d21m34.70s</t>
  </si>
  <si>
    <t>KMT-2018-BLG-1976L b</t>
  </si>
  <si>
    <t>KMT-2018-BLG-1976L</t>
  </si>
  <si>
    <t>17h45m25.12s</t>
  </si>
  <si>
    <t>-35d42m01.19s</t>
  </si>
  <si>
    <t>KMT-2018-BLG-1988L b</t>
  </si>
  <si>
    <t>KMT-2018-BLG-1988L</t>
  </si>
  <si>
    <t>17h41m07.81s</t>
  </si>
  <si>
    <t>-35d35m40.92s</t>
  </si>
  <si>
    <t>KMT-2018-BLG-1990L b</t>
  </si>
  <si>
    <t>KMT-2018-BLG-1990L</t>
  </si>
  <si>
    <t>17h53m44.49s</t>
  </si>
  <si>
    <t>-22d09m09.14s</t>
  </si>
  <si>
    <t>KMT-2018-BLG-1996L b</t>
  </si>
  <si>
    <t>KMT-2018-BLG-1996L</t>
  </si>
  <si>
    <t>17h54m42.84s</t>
  </si>
  <si>
    <t>-22d49m13.48s</t>
  </si>
  <si>
    <t>KMT-2019-BLG-0371L b</t>
  </si>
  <si>
    <t>KMT-2019-BLG-0371L</t>
  </si>
  <si>
    <t>17h53m32.14s</t>
  </si>
  <si>
    <t>-31d33m18.08s</t>
  </si>
  <si>
    <t>KMT-2019-BLG-0842L b</t>
  </si>
  <si>
    <t>KMT-2019-BLG-0842L</t>
  </si>
  <si>
    <t>17h53m50.03s</t>
  </si>
  <si>
    <t>-29d52m38.78s</t>
  </si>
  <si>
    <t>KMT-2019-BLG-1339L b</t>
  </si>
  <si>
    <t>KMT-2019-BLG-1339L</t>
  </si>
  <si>
    <t>17h42m58.42s</t>
  </si>
  <si>
    <t>-25d34m26.1s</t>
  </si>
  <si>
    <t>KMT-2019-BLG-1715L b</t>
  </si>
  <si>
    <t>KMT-2019-BLG-1715L</t>
  </si>
  <si>
    <t>18h01m29.21s</t>
  </si>
  <si>
    <t>-28d46m37.7s</t>
  </si>
  <si>
    <t>KMT-2019-BLG-1953L b</t>
  </si>
  <si>
    <t>KMT-2019-BLG-1953L</t>
  </si>
  <si>
    <t>17h56m27.90s</t>
  </si>
  <si>
    <t>-28d12m04.00s</t>
  </si>
  <si>
    <t>KMT-2021-BLG-0322L b</t>
  </si>
  <si>
    <t>KMT-2021-BLG-0322L</t>
  </si>
  <si>
    <t>18h03m38.80s</t>
  </si>
  <si>
    <t>-29d36m15.80s</t>
  </si>
  <si>
    <t>KMT-2021-BLG-0912L b</t>
  </si>
  <si>
    <t>KMT-2021-BLG-0912L</t>
  </si>
  <si>
    <t>17h59m17.08s</t>
  </si>
  <si>
    <t>-31d59m51.50s</t>
  </si>
  <si>
    <t>KOI-12 b</t>
  </si>
  <si>
    <t>KOI-12</t>
  </si>
  <si>
    <t>19h49m48.90s</t>
  </si>
  <si>
    <t>+41d00m39.67s</t>
  </si>
  <si>
    <t>KOI-1257 b</t>
  </si>
  <si>
    <t>KOI-1257</t>
  </si>
  <si>
    <t>19h24m54.02s</t>
  </si>
  <si>
    <t>+44d55m38.25s</t>
  </si>
  <si>
    <t>KOI-13 b</t>
  </si>
  <si>
    <t>KOI-13</t>
  </si>
  <si>
    <t>19h07m53.13s</t>
  </si>
  <si>
    <t>+46d52m05.69s</t>
  </si>
  <si>
    <t>KOI-142 b</t>
  </si>
  <si>
    <t>KOI-142</t>
  </si>
  <si>
    <t>19h24m35.54s</t>
  </si>
  <si>
    <t>+40d40m09.89s</t>
  </si>
  <si>
    <t>KOI-142 c</t>
  </si>
  <si>
    <t>KOI-1599.01</t>
  </si>
  <si>
    <t>KOI-1599</t>
  </si>
  <si>
    <t>19h53m29.72s</t>
  </si>
  <si>
    <t>+40d37m06.41s</t>
  </si>
  <si>
    <t>KOI-1599.02</t>
  </si>
  <si>
    <t>KOI-1783.01</t>
  </si>
  <si>
    <t>KOI-1783</t>
  </si>
  <si>
    <t>19h17m21.95s</t>
  </si>
  <si>
    <t>+46d59m17.36s</t>
  </si>
  <si>
    <t>KOI-1783.02</t>
  </si>
  <si>
    <t>KOI-1831 d</t>
  </si>
  <si>
    <t>Kepler-324</t>
  </si>
  <si>
    <t>19h05m53.15s</t>
  </si>
  <si>
    <t>+49d38m56.74s</t>
  </si>
  <si>
    <t>KOI-1833 d</t>
  </si>
  <si>
    <t>Kepler-968</t>
  </si>
  <si>
    <t>19h02m24.62s</t>
  </si>
  <si>
    <t>+50d06m43.34s</t>
  </si>
  <si>
    <t>KOI-217 b</t>
  </si>
  <si>
    <t>KOI-217</t>
  </si>
  <si>
    <t>19h39m27.71s</t>
  </si>
  <si>
    <t>+46d17m08.93s</t>
  </si>
  <si>
    <t>KOI-3503 b</t>
  </si>
  <si>
    <t>KOI-3503</t>
  </si>
  <si>
    <t>19h32m36.18s</t>
  </si>
  <si>
    <t>+41d43m44.95s</t>
  </si>
  <si>
    <t>KOI-3503 c</t>
  </si>
  <si>
    <t>KOI-351 b</t>
  </si>
  <si>
    <t>KOI-351</t>
  </si>
  <si>
    <t>18h57m44.03s</t>
  </si>
  <si>
    <t>+49d18m18.45s</t>
  </si>
  <si>
    <t>KOI-351 c</t>
  </si>
  <si>
    <t>KOI-351 d</t>
  </si>
  <si>
    <t>KOI-351 e</t>
  </si>
  <si>
    <t>KOI-351 f</t>
  </si>
  <si>
    <t>KOI-351 g</t>
  </si>
  <si>
    <t>KOI-351 h</t>
  </si>
  <si>
    <t>KOI-3680 b</t>
  </si>
  <si>
    <t>KOI-3680</t>
  </si>
  <si>
    <t>19h33m07.57s</t>
  </si>
  <si>
    <t>+45d18m34.77s</t>
  </si>
  <si>
    <t>KOI-4777.01</t>
  </si>
  <si>
    <t>KOI-4777</t>
  </si>
  <si>
    <t>19h09m02.92s</t>
  </si>
  <si>
    <t>+42d01m56.01s</t>
  </si>
  <si>
    <t>KOI-55 b</t>
  </si>
  <si>
    <t>KOI-55</t>
  </si>
  <si>
    <t>B</t>
  </si>
  <si>
    <t>19h45m25.48s</t>
  </si>
  <si>
    <t>+41d05m33.83s</t>
  </si>
  <si>
    <t>KOI-55 c</t>
  </si>
  <si>
    <t>KOI-94 b</t>
  </si>
  <si>
    <t>KOI-94</t>
  </si>
  <si>
    <t>19h49m19.94s</t>
  </si>
  <si>
    <t>+41d53m28.03s</t>
  </si>
  <si>
    <t>KOI-94 c</t>
  </si>
  <si>
    <t>KOI-94 d</t>
  </si>
  <si>
    <t>KOI-94 e</t>
  </si>
  <si>
    <t>KPS-1 b</t>
  </si>
  <si>
    <t>KPS-1</t>
  </si>
  <si>
    <t>11h00m40.13s</t>
  </si>
  <si>
    <t>+64d57m49.84s</t>
  </si>
  <si>
    <t>Kapteyn c</t>
  </si>
  <si>
    <t>Kapteyn</t>
  </si>
  <si>
    <t>M2.0V</t>
  </si>
  <si>
    <t>05h11m50.08s</t>
  </si>
  <si>
    <t>-45d02m34.87s</t>
  </si>
  <si>
    <t>Kepler-10 b</t>
  </si>
  <si>
    <t>Kepler-10</t>
  </si>
  <si>
    <t>19h02m43.03s</t>
  </si>
  <si>
    <t>+50d14m29.34s</t>
  </si>
  <si>
    <t>Kepler-10 c</t>
  </si>
  <si>
    <t>Kepler-100 b</t>
  </si>
  <si>
    <t>Kepler-100</t>
  </si>
  <si>
    <t>19h25m32.67s</t>
  </si>
  <si>
    <t>+41d59m24.50s</t>
  </si>
  <si>
    <t>Kepler-100 c</t>
  </si>
  <si>
    <t>Kepler-100 d</t>
  </si>
  <si>
    <t>Kepler-1000 b</t>
  </si>
  <si>
    <t>Kepler-1000</t>
  </si>
  <si>
    <t>19h06m44.51s</t>
  </si>
  <si>
    <t>+47d05m53.50s</t>
  </si>
  <si>
    <t>Kepler-1001 b</t>
  </si>
  <si>
    <t>Kepler-1001</t>
  </si>
  <si>
    <t>19h05m05.74s</t>
  </si>
  <si>
    <t>+48d37m07.31s</t>
  </si>
  <si>
    <t>Kepler-1001 c</t>
  </si>
  <si>
    <t>Kepler-1002 b</t>
  </si>
  <si>
    <t>Kepler-1002</t>
  </si>
  <si>
    <t>19h32m19.07s</t>
  </si>
  <si>
    <t>+43d04m25.24s</t>
  </si>
  <si>
    <t>Kepler-1003 b</t>
  </si>
  <si>
    <t>Kepler-1003</t>
  </si>
  <si>
    <t>19h28m04.90s</t>
  </si>
  <si>
    <t>+44d52m34.47s</t>
  </si>
  <si>
    <t>Kepler-1004 b</t>
  </si>
  <si>
    <t>Kepler-1004</t>
  </si>
  <si>
    <t>19h49m26.24s</t>
  </si>
  <si>
    <t>+49d47m51.17s</t>
  </si>
  <si>
    <t>Kepler-1005 b</t>
  </si>
  <si>
    <t>Kepler-1005</t>
  </si>
  <si>
    <t>19h05m08.62s</t>
  </si>
  <si>
    <t>+43d19m13.83s</t>
  </si>
  <si>
    <t>Kepler-1006 b</t>
  </si>
  <si>
    <t>Kepler-1006</t>
  </si>
  <si>
    <t>19h43m01.01s</t>
  </si>
  <si>
    <t>+42d32m14.30s</t>
  </si>
  <si>
    <t>Kepler-1007 b</t>
  </si>
  <si>
    <t>Kepler-1007</t>
  </si>
  <si>
    <t>19h43m37.57s</t>
  </si>
  <si>
    <t>+45d48m32.72s</t>
  </si>
  <si>
    <t>Kepler-1008 b</t>
  </si>
  <si>
    <t>Kepler-1008</t>
  </si>
  <si>
    <t>19h46m11.43s</t>
  </si>
  <si>
    <t>+44d56m30.59s</t>
  </si>
  <si>
    <t>Kepler-1009 b</t>
  </si>
  <si>
    <t>Kepler-1009</t>
  </si>
  <si>
    <t>18h51m26.37s</t>
  </si>
  <si>
    <t>+42d39m57.00s</t>
  </si>
  <si>
    <t>Kepler-101 b</t>
  </si>
  <si>
    <t>Kepler-101</t>
  </si>
  <si>
    <t>18h53m01.32s</t>
  </si>
  <si>
    <t>+48d21m18.89s</t>
  </si>
  <si>
    <t>Kepler-101 c</t>
  </si>
  <si>
    <t>Kepler-1010 b</t>
  </si>
  <si>
    <t>Kepler-1010</t>
  </si>
  <si>
    <t>19h16m46.22s</t>
  </si>
  <si>
    <t>+44d08m57.54s</t>
  </si>
  <si>
    <t>Kepler-1011 b</t>
  </si>
  <si>
    <t>Kepler-1011</t>
  </si>
  <si>
    <t>19h49m36.37s</t>
  </si>
  <si>
    <t>+46d49m26.39s</t>
  </si>
  <si>
    <t>Kepler-1012 b</t>
  </si>
  <si>
    <t>Kepler-1012</t>
  </si>
  <si>
    <t>19h17m11.09s</t>
  </si>
  <si>
    <t>+46d27m28.76s</t>
  </si>
  <si>
    <t>Kepler-1013 b</t>
  </si>
  <si>
    <t>Kepler-1013</t>
  </si>
  <si>
    <t>19h20m59.54s</t>
  </si>
  <si>
    <t>+44d26m07.06s</t>
  </si>
  <si>
    <t>Kepler-1014 b</t>
  </si>
  <si>
    <t>Kepler-1014</t>
  </si>
  <si>
    <t>19h00m29.28s</t>
  </si>
  <si>
    <t>+44d06m37.92s</t>
  </si>
  <si>
    <t>Kepler-1015 b</t>
  </si>
  <si>
    <t>Kepler-1015</t>
  </si>
  <si>
    <t>19h31m01.75s</t>
  </si>
  <si>
    <t>+43d25m36.64s</t>
  </si>
  <si>
    <t>Kepler-1016 b</t>
  </si>
  <si>
    <t>Kepler-1016</t>
  </si>
  <si>
    <t>19h38m27.29s</t>
  </si>
  <si>
    <t>+45d59m04.66s</t>
  </si>
  <si>
    <t>Kepler-1016 c</t>
  </si>
  <si>
    <t>Kepler-1017 b</t>
  </si>
  <si>
    <t>Kepler-1017</t>
  </si>
  <si>
    <t>18h53m52.63s</t>
  </si>
  <si>
    <t>+40d07m57.07s</t>
  </si>
  <si>
    <t>Kepler-1018 b</t>
  </si>
  <si>
    <t>Kepler-1018</t>
  </si>
  <si>
    <t>18h54m23.22s</t>
  </si>
  <si>
    <t>+45d24m28.32s</t>
  </si>
  <si>
    <t>Kepler-1019 b</t>
  </si>
  <si>
    <t>Kepler-1019</t>
  </si>
  <si>
    <t>18h54m52.22s</t>
  </si>
  <si>
    <t>+47d12m15.77s</t>
  </si>
  <si>
    <t>Kepler-102 b</t>
  </si>
  <si>
    <t>Kepler-102</t>
  </si>
  <si>
    <t>18h45m55.79s</t>
  </si>
  <si>
    <t>+47d12m28.17s</t>
  </si>
  <si>
    <t>Kepler-102 c</t>
  </si>
  <si>
    <t>Kepler-102 d</t>
  </si>
  <si>
    <t>Kepler-102 e</t>
  </si>
  <si>
    <t>Kepler-102 f</t>
  </si>
  <si>
    <t>Kepler-1020 b</t>
  </si>
  <si>
    <t>Kepler-1020</t>
  </si>
  <si>
    <t>19h30m41.39s</t>
  </si>
  <si>
    <t>+46d22m38.20s</t>
  </si>
  <si>
    <t>Kepler-1021 b</t>
  </si>
  <si>
    <t>Kepler-1021</t>
  </si>
  <si>
    <t>19h40m49.18s</t>
  </si>
  <si>
    <t>+42d33m34.81s</t>
  </si>
  <si>
    <t>Kepler-1022 b</t>
  </si>
  <si>
    <t>Kepler-1022</t>
  </si>
  <si>
    <t>19h17m24.49s</t>
  </si>
  <si>
    <t>+46d58m25.08s</t>
  </si>
  <si>
    <t>Kepler-1023 b</t>
  </si>
  <si>
    <t>Kepler-1023</t>
  </si>
  <si>
    <t>19h16m07.13s</t>
  </si>
  <si>
    <t>+49d46m10.93s</t>
  </si>
  <si>
    <t>Kepler-1024 b</t>
  </si>
  <si>
    <t>Kepler-1024</t>
  </si>
  <si>
    <t>19h27m48.25s</t>
  </si>
  <si>
    <t>+38d15m05.91s</t>
  </si>
  <si>
    <t>Kepler-1025 b</t>
  </si>
  <si>
    <t>Kepler-1025</t>
  </si>
  <si>
    <t>18h58m02.45s</t>
  </si>
  <si>
    <t>+43d57m41.63s</t>
  </si>
  <si>
    <t>Kepler-1026 b</t>
  </si>
  <si>
    <t>Kepler-1026</t>
  </si>
  <si>
    <t>18h54m25.27s</t>
  </si>
  <si>
    <t>+39d59m52.54s</t>
  </si>
  <si>
    <t>Kepler-1027 b</t>
  </si>
  <si>
    <t>Kepler-1027</t>
  </si>
  <si>
    <t>19h10m17.08s</t>
  </si>
  <si>
    <t>+42d48m49.74s</t>
  </si>
  <si>
    <t>Kepler-1028 b</t>
  </si>
  <si>
    <t>Kepler-1028</t>
  </si>
  <si>
    <t>19h18m22.34s</t>
  </si>
  <si>
    <t>+49d46m52.48s</t>
  </si>
  <si>
    <t>Kepler-1029 b</t>
  </si>
  <si>
    <t>Kepler-1029</t>
  </si>
  <si>
    <t>19h28m31.89s</t>
  </si>
  <si>
    <t>+41d32m50.92s</t>
  </si>
  <si>
    <t>Kepler-103 b</t>
  </si>
  <si>
    <t>Kepler-103</t>
  </si>
  <si>
    <t>19h15m56.29s</t>
  </si>
  <si>
    <t>+40d03m52.15s</t>
  </si>
  <si>
    <t>Kepler-103 c</t>
  </si>
  <si>
    <t>Kepler-1030 b</t>
  </si>
  <si>
    <t>Kepler-1030</t>
  </si>
  <si>
    <t>19h34m43.66s</t>
  </si>
  <si>
    <t>+45d49m03.09s</t>
  </si>
  <si>
    <t>Kepler-1031 b</t>
  </si>
  <si>
    <t>Kepler-1031</t>
  </si>
  <si>
    <t>19h44m21.57s</t>
  </si>
  <si>
    <t>+48d57m19.48s</t>
  </si>
  <si>
    <t>Kepler-1032 b</t>
  </si>
  <si>
    <t>Kepler-1032</t>
  </si>
  <si>
    <t>19h19m43.41s</t>
  </si>
  <si>
    <t>+40d05m51.76s</t>
  </si>
  <si>
    <t>Kepler-1033 b</t>
  </si>
  <si>
    <t>Kepler-1033</t>
  </si>
  <si>
    <t>18h55m22.82s</t>
  </si>
  <si>
    <t>+44d36m32.49s</t>
  </si>
  <si>
    <t>Kepler-1034 b</t>
  </si>
  <si>
    <t>Kepler-1034</t>
  </si>
  <si>
    <t>19h04m27.70s</t>
  </si>
  <si>
    <t>+37d58m01.01s</t>
  </si>
  <si>
    <t>Kepler-1035 b</t>
  </si>
  <si>
    <t>Kepler-1035</t>
  </si>
  <si>
    <t>19h16m10.14s</t>
  </si>
  <si>
    <t>+42d52m57.00s</t>
  </si>
  <si>
    <t>Kepler-1036 b</t>
  </si>
  <si>
    <t>Kepler-1036</t>
  </si>
  <si>
    <t>19h40m43.61s</t>
  </si>
  <si>
    <t>+49d56m44.94s</t>
  </si>
  <si>
    <t>Kepler-1037 b</t>
  </si>
  <si>
    <t>Kepler-1037</t>
  </si>
  <si>
    <t>19h45m21.85s</t>
  </si>
  <si>
    <t>+47d10m15.36s</t>
  </si>
  <si>
    <t>Kepler-1038 b</t>
  </si>
  <si>
    <t>Kepler-1038</t>
  </si>
  <si>
    <t>19h55m53.32s</t>
  </si>
  <si>
    <t>+44d07m56.46s</t>
  </si>
  <si>
    <t>Kepler-1038 c</t>
  </si>
  <si>
    <t>Kepler-1039 b</t>
  </si>
  <si>
    <t>Kepler-1039</t>
  </si>
  <si>
    <t>19h53m18.39s</t>
  </si>
  <si>
    <t>+45d18m55.52s</t>
  </si>
  <si>
    <t>Kepler-104 b</t>
  </si>
  <si>
    <t>Kepler-104</t>
  </si>
  <si>
    <t>19h10m25.12s</t>
  </si>
  <si>
    <t>+42d09m59.44s</t>
  </si>
  <si>
    <t>Kepler-104 c</t>
  </si>
  <si>
    <t>Kepler-104 d</t>
  </si>
  <si>
    <t>Kepler-1040 b</t>
  </si>
  <si>
    <t>Kepler-1040</t>
  </si>
  <si>
    <t>18h52m27.30s</t>
  </si>
  <si>
    <t>+48d07m52.60s</t>
  </si>
  <si>
    <t>Kepler-1041 b</t>
  </si>
  <si>
    <t>Kepler-1041</t>
  </si>
  <si>
    <t>19h35m31.62s</t>
  </si>
  <si>
    <t>+49d40m59.31s</t>
  </si>
  <si>
    <t>Kepler-1042 b</t>
  </si>
  <si>
    <t>Kepler-1042</t>
  </si>
  <si>
    <t>19h14m40.55s</t>
  </si>
  <si>
    <t>+39d49m26.38s</t>
  </si>
  <si>
    <t>Kepler-1043 b</t>
  </si>
  <si>
    <t>Kepler-1043</t>
  </si>
  <si>
    <t>18h46m39.11s</t>
  </si>
  <si>
    <t>+47d34m06.93s</t>
  </si>
  <si>
    <t>Kepler-1044 b</t>
  </si>
  <si>
    <t>Kepler-1044</t>
  </si>
  <si>
    <t>19h32m34.66s</t>
  </si>
  <si>
    <t>+46d39m58.38s</t>
  </si>
  <si>
    <t>Kepler-1045 b</t>
  </si>
  <si>
    <t>Kepler-1045</t>
  </si>
  <si>
    <t>18h56m43.98s</t>
  </si>
  <si>
    <t>+45d04m26.72s</t>
  </si>
  <si>
    <t>Kepler-1046 b</t>
  </si>
  <si>
    <t>Kepler-1046</t>
  </si>
  <si>
    <t>19h47m01.39s</t>
  </si>
  <si>
    <t>+46d59m53.81s</t>
  </si>
  <si>
    <t>Kepler-1047 b</t>
  </si>
  <si>
    <t>Kepler-1047</t>
  </si>
  <si>
    <t>19h14m35.10s</t>
  </si>
  <si>
    <t>+50d47m20.27s</t>
  </si>
  <si>
    <t>Kepler-1047 c</t>
  </si>
  <si>
    <t>Kepler-1048 b</t>
  </si>
  <si>
    <t>Kepler-1048</t>
  </si>
  <si>
    <t>18h47m35.59s</t>
  </si>
  <si>
    <t>+42d09m56.56s</t>
  </si>
  <si>
    <t>Kepler-1049 b</t>
  </si>
  <si>
    <t>Kepler-1049</t>
  </si>
  <si>
    <t>19h09m23.27s</t>
  </si>
  <si>
    <t>+47d46m22.47s</t>
  </si>
  <si>
    <t>Kepler-105 b</t>
  </si>
  <si>
    <t>Kepler-105</t>
  </si>
  <si>
    <t>19h11m32.94s</t>
  </si>
  <si>
    <t>+46d16m34.04s</t>
  </si>
  <si>
    <t>Kepler-105 c</t>
  </si>
  <si>
    <t>Kepler-1050 b</t>
  </si>
  <si>
    <t>Kepler-1050</t>
  </si>
  <si>
    <t>18h51m42.00s</t>
  </si>
  <si>
    <t>+48d37m35.05s</t>
  </si>
  <si>
    <t>Kepler-1050 c</t>
  </si>
  <si>
    <t>Kepler-1051 b</t>
  </si>
  <si>
    <t>Kepler-1051</t>
  </si>
  <si>
    <t>19h40m37.95s</t>
  </si>
  <si>
    <t>+40d53m55.75s</t>
  </si>
  <si>
    <t>Kepler-1052 b</t>
  </si>
  <si>
    <t>Kepler-1052</t>
  </si>
  <si>
    <t>19h41m22.26s</t>
  </si>
  <si>
    <t>+46d36m07.97s</t>
  </si>
  <si>
    <t>Kepler-1053 b</t>
  </si>
  <si>
    <t>Kepler-1053</t>
  </si>
  <si>
    <t>19h25m40.47s</t>
  </si>
  <si>
    <t>+39d07m38.52s</t>
  </si>
  <si>
    <t>Kepler-1054 b</t>
  </si>
  <si>
    <t>Kepler-1054</t>
  </si>
  <si>
    <t>19h22m24.27s</t>
  </si>
  <si>
    <t>+44d33m22.90s</t>
  </si>
  <si>
    <t>Kepler-1055 b</t>
  </si>
  <si>
    <t>Kepler-1055</t>
  </si>
  <si>
    <t>19h21m56.83s</t>
  </si>
  <si>
    <t>+44d55m57.15s</t>
  </si>
  <si>
    <t>Kepler-1056 b</t>
  </si>
  <si>
    <t>Kepler-1056</t>
  </si>
  <si>
    <t>19h58m06.24s</t>
  </si>
  <si>
    <t>+46d53m57.32s</t>
  </si>
  <si>
    <t>Kepler-1057 b</t>
  </si>
  <si>
    <t>Kepler-1057</t>
  </si>
  <si>
    <t>19h49m48.51s</t>
  </si>
  <si>
    <t>+41d33m29.09s</t>
  </si>
  <si>
    <t>Kepler-1058 b</t>
  </si>
  <si>
    <t>Kepler-1058</t>
  </si>
  <si>
    <t>19h38m22.95s</t>
  </si>
  <si>
    <t>+45d52m30.20s</t>
  </si>
  <si>
    <t>Kepler-1059 b</t>
  </si>
  <si>
    <t>Kepler-1059</t>
  </si>
  <si>
    <t>19h16m52.85s</t>
  </si>
  <si>
    <t>+41d42m23.18s</t>
  </si>
  <si>
    <t>Kepler-106 b</t>
  </si>
  <si>
    <t>Kepler-106</t>
  </si>
  <si>
    <t>20h03m27.36s</t>
  </si>
  <si>
    <t>+44d20m15.18s</t>
  </si>
  <si>
    <t>Kepler-106 c</t>
  </si>
  <si>
    <t>Kepler-106 d</t>
  </si>
  <si>
    <t>Kepler-106 e</t>
  </si>
  <si>
    <t>Kepler-1060 b</t>
  </si>
  <si>
    <t>Kepler-1060</t>
  </si>
  <si>
    <t>19h04m06.05s</t>
  </si>
  <si>
    <t>+39d37m51.31s</t>
  </si>
  <si>
    <t>Kepler-1061 b</t>
  </si>
  <si>
    <t>Kepler-1061</t>
  </si>
  <si>
    <t>19h44m55.21s</t>
  </si>
  <si>
    <t>+50d16m30.75s</t>
  </si>
  <si>
    <t>Kepler-1062 b</t>
  </si>
  <si>
    <t>Kepler-1062</t>
  </si>
  <si>
    <t>18h55m35.86s</t>
  </si>
  <si>
    <t>+41d13m17.74s</t>
  </si>
  <si>
    <t>Kepler-1063 b</t>
  </si>
  <si>
    <t>Kepler-1063</t>
  </si>
  <si>
    <t>19h22m06.43s</t>
  </si>
  <si>
    <t>+38d08m34.18s</t>
  </si>
  <si>
    <t>Kepler-1064 b</t>
  </si>
  <si>
    <t>Kepler-1064</t>
  </si>
  <si>
    <t>19h26m57.98s</t>
  </si>
  <si>
    <t>+37d41m19.72s</t>
  </si>
  <si>
    <t>Kepler-1065 b</t>
  </si>
  <si>
    <t>Kepler-1065</t>
  </si>
  <si>
    <t>19h38m02.72s</t>
  </si>
  <si>
    <t>+38d47m25.67s</t>
  </si>
  <si>
    <t>Kepler-1065 c</t>
  </si>
  <si>
    <t>Kepler-1066 b</t>
  </si>
  <si>
    <t>Kepler-1066</t>
  </si>
  <si>
    <t>19h55m27.99s</t>
  </si>
  <si>
    <t>+46d30m08.04s</t>
  </si>
  <si>
    <t>Kepler-1067 b</t>
  </si>
  <si>
    <t>Kepler-1067</t>
  </si>
  <si>
    <t>19h01m32.97s</t>
  </si>
  <si>
    <t>+45d02m56.50s</t>
  </si>
  <si>
    <t>Kepler-1067 c</t>
  </si>
  <si>
    <t>Kepler-1068 b</t>
  </si>
  <si>
    <t>Kepler-1068</t>
  </si>
  <si>
    <t>19h38m35.56s</t>
  </si>
  <si>
    <t>+46d23m32.34s</t>
  </si>
  <si>
    <t>Kepler-1069 b</t>
  </si>
  <si>
    <t>Kepler-1069</t>
  </si>
  <si>
    <t>19h23m55.02s</t>
  </si>
  <si>
    <t>+47d59m20.07s</t>
  </si>
  <si>
    <t>Kepler-107 b</t>
  </si>
  <si>
    <t>Kepler-107</t>
  </si>
  <si>
    <t>19h48m06.76s</t>
  </si>
  <si>
    <t>+48d12m30.97s</t>
  </si>
  <si>
    <t>Kepler-107 c</t>
  </si>
  <si>
    <t>Kepler-107 d</t>
  </si>
  <si>
    <t>Kepler-107 e</t>
  </si>
  <si>
    <t>Kepler-1070 b</t>
  </si>
  <si>
    <t>Kepler-1070</t>
  </si>
  <si>
    <t>19h32m46.89s</t>
  </si>
  <si>
    <t>+49d18m59.55s</t>
  </si>
  <si>
    <t>Kepler-1071 b</t>
  </si>
  <si>
    <t>Kepler-1071</t>
  </si>
  <si>
    <t>19h32m13.92s</t>
  </si>
  <si>
    <t>+45d14m55.49s</t>
  </si>
  <si>
    <t>Kepler-1072 b</t>
  </si>
  <si>
    <t>Kepler-1072</t>
  </si>
  <si>
    <t>19h28m10.65s</t>
  </si>
  <si>
    <t>+46d19m44.30s</t>
  </si>
  <si>
    <t>Kepler-1073 b</t>
  </si>
  <si>
    <t>Kepler-1073</t>
  </si>
  <si>
    <t>19h36m36.65s</t>
  </si>
  <si>
    <t>+38d13m59.12s</t>
  </si>
  <si>
    <t>Kepler-1073 c</t>
  </si>
  <si>
    <t>Kepler-1073 d</t>
  </si>
  <si>
    <t>Kepler-1074 b</t>
  </si>
  <si>
    <t>Kepler-1074</t>
  </si>
  <si>
    <t>18h57m54.40s</t>
  </si>
  <si>
    <t>+46d15m09.64s</t>
  </si>
  <si>
    <t>Kepler-1075 b</t>
  </si>
  <si>
    <t>Kepler-1075</t>
  </si>
  <si>
    <t>19h10m00.27s</t>
  </si>
  <si>
    <t>+47d28m08.82s</t>
  </si>
  <si>
    <t>Kepler-1076 b</t>
  </si>
  <si>
    <t>Kepler-1076</t>
  </si>
  <si>
    <t>19h10m21.66s</t>
  </si>
  <si>
    <t>+51d03m38.18s</t>
  </si>
  <si>
    <t>Kepler-1077 b</t>
  </si>
  <si>
    <t>Kepler-1077</t>
  </si>
  <si>
    <t>19h24m08.07s</t>
  </si>
  <si>
    <t>+42d16m04.24s</t>
  </si>
  <si>
    <t>Kepler-1078 b</t>
  </si>
  <si>
    <t>Kepler-1078</t>
  </si>
  <si>
    <t>19h32m48.14s</t>
  </si>
  <si>
    <t>+43d03m00.14s</t>
  </si>
  <si>
    <t>Kepler-1079 b</t>
  </si>
  <si>
    <t>Kepler-1079</t>
  </si>
  <si>
    <t>19h58m11.90s</t>
  </si>
  <si>
    <t>+45d46m10.84s</t>
  </si>
  <si>
    <t>Kepler-108 b</t>
  </si>
  <si>
    <t>Kepler-108</t>
  </si>
  <si>
    <t>19h38m14.16s</t>
  </si>
  <si>
    <t>+46d03m44.62s</t>
  </si>
  <si>
    <t>Kepler-108 c</t>
  </si>
  <si>
    <t>Kepler-1080 b</t>
  </si>
  <si>
    <t>Kepler-1080</t>
  </si>
  <si>
    <t>19h45m51.48s</t>
  </si>
  <si>
    <t>+49d10m58.42s</t>
  </si>
  <si>
    <t>Kepler-1081 b</t>
  </si>
  <si>
    <t>Kepler-1081</t>
  </si>
  <si>
    <t>19h17m46.74s</t>
  </si>
  <si>
    <t>+41d19m04.67s</t>
  </si>
  <si>
    <t>Kepler-1082 b</t>
  </si>
  <si>
    <t>Kepler-1082</t>
  </si>
  <si>
    <t>19h17m26.08s</t>
  </si>
  <si>
    <t>+50d35m54.42s</t>
  </si>
  <si>
    <t>Kepler-1083 b</t>
  </si>
  <si>
    <t>Kepler-1083</t>
  </si>
  <si>
    <t>18h52m38.85s</t>
  </si>
  <si>
    <t>+45d11m54.01s</t>
  </si>
  <si>
    <t>Kepler-1084 b</t>
  </si>
  <si>
    <t>Kepler-1084</t>
  </si>
  <si>
    <t>19h20m24.48s</t>
  </si>
  <si>
    <t>+48d15m04.13s</t>
  </si>
  <si>
    <t>Kepler-1085 b</t>
  </si>
  <si>
    <t>Kepler-1085</t>
  </si>
  <si>
    <t>19h09m54.63s</t>
  </si>
  <si>
    <t>+46d08m28.21s</t>
  </si>
  <si>
    <t>Kepler-1085 c</t>
  </si>
  <si>
    <t>Kepler-1086 b</t>
  </si>
  <si>
    <t>Kepler-1086</t>
  </si>
  <si>
    <t>19h41m00.28s</t>
  </si>
  <si>
    <t>+45d50m34.63s</t>
  </si>
  <si>
    <t>Kepler-1086 c</t>
  </si>
  <si>
    <t>Kepler-1087 b</t>
  </si>
  <si>
    <t>Kepler-1087</t>
  </si>
  <si>
    <t>19h39m54.94s</t>
  </si>
  <si>
    <t>+46d00m20.43s</t>
  </si>
  <si>
    <t>Kepler-1088 b</t>
  </si>
  <si>
    <t>Kepler-1088</t>
  </si>
  <si>
    <t>18h46m14.75s</t>
  </si>
  <si>
    <t>+42d27m01.47s</t>
  </si>
  <si>
    <t>Kepler-1089 b</t>
  </si>
  <si>
    <t>Kepler-1089</t>
  </si>
  <si>
    <t>19h24m22.24s</t>
  </si>
  <si>
    <t>+49d11m24.62s</t>
  </si>
  <si>
    <t>Kepler-109 b</t>
  </si>
  <si>
    <t>Kepler-109</t>
  </si>
  <si>
    <t>19h21m34.24s</t>
  </si>
  <si>
    <t>+40d17m05.67s</t>
  </si>
  <si>
    <t>Kepler-109 c</t>
  </si>
  <si>
    <t>Kepler-1090 b</t>
  </si>
  <si>
    <t>Kepler-1090</t>
  </si>
  <si>
    <t>19h42m39.10s</t>
  </si>
  <si>
    <t>+44d31m32.97s</t>
  </si>
  <si>
    <t>Kepler-1090 c</t>
  </si>
  <si>
    <t>Kepler-1091 b</t>
  </si>
  <si>
    <t>Kepler-1091</t>
  </si>
  <si>
    <t>19h59m08.51s</t>
  </si>
  <si>
    <t>+43d40m14.60s</t>
  </si>
  <si>
    <t>Kepler-1092 b</t>
  </si>
  <si>
    <t>Kepler-1092</t>
  </si>
  <si>
    <t>19h50m53.57s</t>
  </si>
  <si>
    <t>+47d06m45.66s</t>
  </si>
  <si>
    <t>Kepler-1093 b</t>
  </si>
  <si>
    <t>Kepler-1093</t>
  </si>
  <si>
    <t>18h59m54.73s</t>
  </si>
  <si>
    <t>+41d25m12.75s</t>
  </si>
  <si>
    <t>Kepler-1093 c</t>
  </si>
  <si>
    <t>Kepler-1094 b</t>
  </si>
  <si>
    <t>Kepler-1094</t>
  </si>
  <si>
    <t>19h29m12.29s</t>
  </si>
  <si>
    <t>+38d16m01.19s</t>
  </si>
  <si>
    <t>Kepler-1095 b</t>
  </si>
  <si>
    <t>Kepler-1095</t>
  </si>
  <si>
    <t>19h33m02.98s</t>
  </si>
  <si>
    <t>+41d21m54.06s</t>
  </si>
  <si>
    <t>Kepler-1096 b</t>
  </si>
  <si>
    <t>Kepler-1096</t>
  </si>
  <si>
    <t>19h38m50.27s</t>
  </si>
  <si>
    <t>+45d58m10.39s</t>
  </si>
  <si>
    <t>Kepler-1097 b</t>
  </si>
  <si>
    <t>Kepler-1097</t>
  </si>
  <si>
    <t>18h46m22.59s</t>
  </si>
  <si>
    <t>+42d35m47.02s</t>
  </si>
  <si>
    <t>Kepler-1098 b</t>
  </si>
  <si>
    <t>Kepler-1098</t>
  </si>
  <si>
    <t>19h42m00.64s</t>
  </si>
  <si>
    <t>+43d13m57.72s</t>
  </si>
  <si>
    <t>Kepler-1099 b</t>
  </si>
  <si>
    <t>Kepler-1099</t>
  </si>
  <si>
    <t>19h14m60.00s</t>
  </si>
  <si>
    <t>+48d16m37.62s</t>
  </si>
  <si>
    <t>Kepler-11 b</t>
  </si>
  <si>
    <t>Kepler-11</t>
  </si>
  <si>
    <t>19h48m27.62s</t>
  </si>
  <si>
    <t>+41d54m32.79s</t>
  </si>
  <si>
    <t>Kepler-11 c</t>
  </si>
  <si>
    <t>Kepler-11 d</t>
  </si>
  <si>
    <t>Kepler-11 e</t>
  </si>
  <si>
    <t>Kepler-11 f</t>
  </si>
  <si>
    <t>Kepler-11 g</t>
  </si>
  <si>
    <t>Kepler-110 b</t>
  </si>
  <si>
    <t>Kepler-110</t>
  </si>
  <si>
    <t>19h31m43.00s</t>
  </si>
  <si>
    <t>+48d36m10.19s</t>
  </si>
  <si>
    <t>Kepler-110 c</t>
  </si>
  <si>
    <t>Kepler-1100 b</t>
  </si>
  <si>
    <t>Kepler-1100</t>
  </si>
  <si>
    <t>19h27m29.12s</t>
  </si>
  <si>
    <t>+44d05m14.61s</t>
  </si>
  <si>
    <t>Kepler-1101 b</t>
  </si>
  <si>
    <t>Kepler-1101</t>
  </si>
  <si>
    <t>19h38m16.65s</t>
  </si>
  <si>
    <t>+45d40m16.18s</t>
  </si>
  <si>
    <t>Kepler-1102 b</t>
  </si>
  <si>
    <t>Kepler-1102</t>
  </si>
  <si>
    <t>18h45m17.42s</t>
  </si>
  <si>
    <t>+48d03m59.38s</t>
  </si>
  <si>
    <t>Kepler-1103 b</t>
  </si>
  <si>
    <t>Kepler-1103</t>
  </si>
  <si>
    <t>19h09m31.71s</t>
  </si>
  <si>
    <t>+49d27m08.73s</t>
  </si>
  <si>
    <t>Kepler-1104 b</t>
  </si>
  <si>
    <t>Kepler-1104</t>
  </si>
  <si>
    <t>19h37m52.44s</t>
  </si>
  <si>
    <t>+49d19m51.52s</t>
  </si>
  <si>
    <t>Kepler-1105 b</t>
  </si>
  <si>
    <t>Kepler-1105</t>
  </si>
  <si>
    <t>18h44m26.82s</t>
  </si>
  <si>
    <t>+42d27m17.89s</t>
  </si>
  <si>
    <t>Kepler-1106 b</t>
  </si>
  <si>
    <t>Kepler-1106</t>
  </si>
  <si>
    <t>19h24m34.84s</t>
  </si>
  <si>
    <t>+44d03m44.90s</t>
  </si>
  <si>
    <t>Kepler-1107 b</t>
  </si>
  <si>
    <t>Kepler-1107</t>
  </si>
  <si>
    <t>19h24m11.98s</t>
  </si>
  <si>
    <t>+39d08m30.03s</t>
  </si>
  <si>
    <t>Kepler-1108 b</t>
  </si>
  <si>
    <t>Kepler-1108</t>
  </si>
  <si>
    <t>19h44m10.15s</t>
  </si>
  <si>
    <t>+45d59m06.50s</t>
  </si>
  <si>
    <t>Kepler-1109 b</t>
  </si>
  <si>
    <t>Kepler-1109</t>
  </si>
  <si>
    <t>19h26m35.10s</t>
  </si>
  <si>
    <t>+39d23m47.80s</t>
  </si>
  <si>
    <t>Kepler-111 b</t>
  </si>
  <si>
    <t>Kepler-111</t>
  </si>
  <si>
    <t>19h26m36.76s</t>
  </si>
  <si>
    <t>+44d41m17.74s</t>
  </si>
  <si>
    <t>Kepler-111 c</t>
  </si>
  <si>
    <t>Kepler-1110 b</t>
  </si>
  <si>
    <t>Kepler-1110</t>
  </si>
  <si>
    <t>19h27m13.94s</t>
  </si>
  <si>
    <t>+38d37m21.58s</t>
  </si>
  <si>
    <t>Kepler-1111 b</t>
  </si>
  <si>
    <t>Kepler-1111</t>
  </si>
  <si>
    <t>19h41m51.22s</t>
  </si>
  <si>
    <t>+45d48m45.97s</t>
  </si>
  <si>
    <t>Kepler-1112 b</t>
  </si>
  <si>
    <t>Kepler-1112</t>
  </si>
  <si>
    <t>19h47m52.51s</t>
  </si>
  <si>
    <t>+47d45m05.33s</t>
  </si>
  <si>
    <t>Kepler-1113 b</t>
  </si>
  <si>
    <t>Kepler-1113</t>
  </si>
  <si>
    <t>19h17m37.61s</t>
  </si>
  <si>
    <t>+39d20m19.73s</t>
  </si>
  <si>
    <t>Kepler-1114 b</t>
  </si>
  <si>
    <t>Kepler-1114</t>
  </si>
  <si>
    <t>19h56m56.89s</t>
  </si>
  <si>
    <t>+45d50m05.20s</t>
  </si>
  <si>
    <t>Kepler-1115 b</t>
  </si>
  <si>
    <t>Kepler-1115</t>
  </si>
  <si>
    <t>19h39m58.03s</t>
  </si>
  <si>
    <t>+40d08m39.83s</t>
  </si>
  <si>
    <t>Kepler-1116 b</t>
  </si>
  <si>
    <t>Kepler-1116</t>
  </si>
  <si>
    <t>19h27m44.08s</t>
  </si>
  <si>
    <t>+44d06m55.80s</t>
  </si>
  <si>
    <t>Kepler-1117 b</t>
  </si>
  <si>
    <t>Kepler-1117</t>
  </si>
  <si>
    <t>19h28m20.35s</t>
  </si>
  <si>
    <t>+49d14m14.71s</t>
  </si>
  <si>
    <t>Kepler-1118 b</t>
  </si>
  <si>
    <t>Kepler-1118</t>
  </si>
  <si>
    <t>19h59m51.76s</t>
  </si>
  <si>
    <t>+44d09m39.17s</t>
  </si>
  <si>
    <t>Kepler-1119 b</t>
  </si>
  <si>
    <t>Kepler-1119</t>
  </si>
  <si>
    <t>19h48m04.58s</t>
  </si>
  <si>
    <t>+44d19m38.98s</t>
  </si>
  <si>
    <t>Kepler-112 b</t>
  </si>
  <si>
    <t>Kepler-112</t>
  </si>
  <si>
    <t>19h47m55.47s</t>
  </si>
  <si>
    <t>+43d12m34.93s</t>
  </si>
  <si>
    <t>Kepler-112 c</t>
  </si>
  <si>
    <t>Kepler-1120 b</t>
  </si>
  <si>
    <t>Kepler-1120</t>
  </si>
  <si>
    <t>19h23m39.47s</t>
  </si>
  <si>
    <t>+42d17m11.59s</t>
  </si>
  <si>
    <t>Kepler-1121 b</t>
  </si>
  <si>
    <t>Kepler-1121</t>
  </si>
  <si>
    <t>19h51m08.77s</t>
  </si>
  <si>
    <t>+47d53m10.16s</t>
  </si>
  <si>
    <t>Kepler-1122 b</t>
  </si>
  <si>
    <t>Kepler-1122</t>
  </si>
  <si>
    <t>19h13m07.34s</t>
  </si>
  <si>
    <t>+46d20m27.15s</t>
  </si>
  <si>
    <t>Kepler-1123 b</t>
  </si>
  <si>
    <t>Kepler-1123</t>
  </si>
  <si>
    <t>19h38m04.25s</t>
  </si>
  <si>
    <t>+50d40m13.41s</t>
  </si>
  <si>
    <t>Kepler-1124 b</t>
  </si>
  <si>
    <t>Kepler-1124</t>
  </si>
  <si>
    <t>19h06m22.62s</t>
  </si>
  <si>
    <t>+37d53m28.62s</t>
  </si>
  <si>
    <t>Kepler-1125 b</t>
  </si>
  <si>
    <t>Kepler-1125</t>
  </si>
  <si>
    <t>19h41m55.49s</t>
  </si>
  <si>
    <t>+40d43m54.95s</t>
  </si>
  <si>
    <t>Kepler-1126 b</t>
  </si>
  <si>
    <t>Kepler-1126</t>
  </si>
  <si>
    <t>19h02m46.07s</t>
  </si>
  <si>
    <t>+45d41m21.84s</t>
  </si>
  <si>
    <t>Kepler-1127 b</t>
  </si>
  <si>
    <t>Kepler-1127</t>
  </si>
  <si>
    <t>19h32m52.17s</t>
  </si>
  <si>
    <t>+42d43m14.10s</t>
  </si>
  <si>
    <t>Kepler-1128 b</t>
  </si>
  <si>
    <t>Kepler-1128</t>
  </si>
  <si>
    <t>19h32m15.20s</t>
  </si>
  <si>
    <t>+39d24m12.26s</t>
  </si>
  <si>
    <t>Kepler-1129 b</t>
  </si>
  <si>
    <t>Kepler-1129</t>
  </si>
  <si>
    <t>19h26m25.08s</t>
  </si>
  <si>
    <t>+41d18m33.58s</t>
  </si>
  <si>
    <t>Kepler-1129 c</t>
  </si>
  <si>
    <t>Kepler-113 b</t>
  </si>
  <si>
    <t>Kepler-113</t>
  </si>
  <si>
    <t>19h11m59.49s</t>
  </si>
  <si>
    <t>+50d56m39.06s</t>
  </si>
  <si>
    <t>Kepler-113 c</t>
  </si>
  <si>
    <t>Kepler-1130 b</t>
  </si>
  <si>
    <t>Kepler-1130</t>
  </si>
  <si>
    <t>19h00m49.78s</t>
  </si>
  <si>
    <t>+45d23m03.60s</t>
  </si>
  <si>
    <t>Kepler-1130 c</t>
  </si>
  <si>
    <t>Kepler-1130 d</t>
  </si>
  <si>
    <t>Kepler-1131 b</t>
  </si>
  <si>
    <t>Kepler-1131</t>
  </si>
  <si>
    <t>19h42m36.35s</t>
  </si>
  <si>
    <t>+49d15m40.66s</t>
  </si>
  <si>
    <t>Kepler-1132 b</t>
  </si>
  <si>
    <t>Kepler-1132</t>
  </si>
  <si>
    <t>19h05m28.20s</t>
  </si>
  <si>
    <t>+48d25m26.01s</t>
  </si>
  <si>
    <t>Kepler-1133 b</t>
  </si>
  <si>
    <t>Kepler-1133</t>
  </si>
  <si>
    <t>19h33m17.38s</t>
  </si>
  <si>
    <t>+42d52m02.97s</t>
  </si>
  <si>
    <t>Kepler-1134 b</t>
  </si>
  <si>
    <t>Kepler-1134</t>
  </si>
  <si>
    <t>19h42m16.29s</t>
  </si>
  <si>
    <t>+42d28m41.18s</t>
  </si>
  <si>
    <t>Kepler-1135 b</t>
  </si>
  <si>
    <t>Kepler-1135</t>
  </si>
  <si>
    <t>19h04m00.72s</t>
  </si>
  <si>
    <t>+44d45m23.60s</t>
  </si>
  <si>
    <t>Kepler-1136 b</t>
  </si>
  <si>
    <t>Kepler-1136</t>
  </si>
  <si>
    <t>18h56m25.88s</t>
  </si>
  <si>
    <t>+44d14m44.90s</t>
  </si>
  <si>
    <t>Kepler-1137 b</t>
  </si>
  <si>
    <t>Kepler-1137</t>
  </si>
  <si>
    <t>19h08m31.26s</t>
  </si>
  <si>
    <t>+48d39m55.25s</t>
  </si>
  <si>
    <t>Kepler-1138 b</t>
  </si>
  <si>
    <t>Kepler-1138</t>
  </si>
  <si>
    <t>19h03m35.84s</t>
  </si>
  <si>
    <t>+48d18m26.23s</t>
  </si>
  <si>
    <t>Kepler-1139 b</t>
  </si>
  <si>
    <t>Kepler-1139</t>
  </si>
  <si>
    <t>19h11m46.94s</t>
  </si>
  <si>
    <t>+39d13m49.90s</t>
  </si>
  <si>
    <t>Kepler-114 b</t>
  </si>
  <si>
    <t>Kepler-114</t>
  </si>
  <si>
    <t>19h36m29.16s</t>
  </si>
  <si>
    <t>+48d20m59.27s</t>
  </si>
  <si>
    <t>Kepler-114 c</t>
  </si>
  <si>
    <t>Kepler-114 d</t>
  </si>
  <si>
    <t>Kepler-1140 b</t>
  </si>
  <si>
    <t>Kepler-1140</t>
  </si>
  <si>
    <t>18h46m46.57s</t>
  </si>
  <si>
    <t>+46d56m47.48s</t>
  </si>
  <si>
    <t>Kepler-1141 b</t>
  </si>
  <si>
    <t>Kepler-1141</t>
  </si>
  <si>
    <t>19h22m10.48s</t>
  </si>
  <si>
    <t>+47d43m33.27s</t>
  </si>
  <si>
    <t>Kepler-1142 b</t>
  </si>
  <si>
    <t>Kepler-1142</t>
  </si>
  <si>
    <t>19h30m51.48s</t>
  </si>
  <si>
    <t>+44d04m56.21s</t>
  </si>
  <si>
    <t>Kepler-1143 b</t>
  </si>
  <si>
    <t>Kepler-1143</t>
  </si>
  <si>
    <t>19h09m12.67s</t>
  </si>
  <si>
    <t>+39d17m22.70s</t>
  </si>
  <si>
    <t>Kepler-1143 c</t>
  </si>
  <si>
    <t>Kepler-1144 b</t>
  </si>
  <si>
    <t>Kepler-1144</t>
  </si>
  <si>
    <t>19h20m10.39s</t>
  </si>
  <si>
    <t>+47d15m28.39s</t>
  </si>
  <si>
    <t>Kepler-1145 b</t>
  </si>
  <si>
    <t>Kepler-1145</t>
  </si>
  <si>
    <t>19h41m13.96s</t>
  </si>
  <si>
    <t>+43d02m39.85s</t>
  </si>
  <si>
    <t>Kepler-1146 b</t>
  </si>
  <si>
    <t>Kepler-1146</t>
  </si>
  <si>
    <t>19h06m52.01s</t>
  </si>
  <si>
    <t>+47d25m32.37s</t>
  </si>
  <si>
    <t>Kepler-1147 b</t>
  </si>
  <si>
    <t>Kepler-1147</t>
  </si>
  <si>
    <t>19h30m11.39s</t>
  </si>
  <si>
    <t>+41d38m34.52s</t>
  </si>
  <si>
    <t>Kepler-1148 b</t>
  </si>
  <si>
    <t>Kepler-1148</t>
  </si>
  <si>
    <t>19h23m48.87s</t>
  </si>
  <si>
    <t>+45d43m10.40s</t>
  </si>
  <si>
    <t>Kepler-1149 b</t>
  </si>
  <si>
    <t>Kepler-1149</t>
  </si>
  <si>
    <t>19h36m45.40s</t>
  </si>
  <si>
    <t>+45d09m05.49s</t>
  </si>
  <si>
    <t>Kepler-115 b</t>
  </si>
  <si>
    <t>Kepler-115</t>
  </si>
  <si>
    <t>19h50m50.86s</t>
  </si>
  <si>
    <t>+45d15m43.15s</t>
  </si>
  <si>
    <t>Kepler-115 c</t>
  </si>
  <si>
    <t>Kepler-1150 b</t>
  </si>
  <si>
    <t>Kepler-1150</t>
  </si>
  <si>
    <t>19h46m53.87s</t>
  </si>
  <si>
    <t>+49d31m57.66s</t>
  </si>
  <si>
    <t>Kepler-1151 b</t>
  </si>
  <si>
    <t>Kepler-1151</t>
  </si>
  <si>
    <t>19h28m59.47s</t>
  </si>
  <si>
    <t>+47d52m42.33s</t>
  </si>
  <si>
    <t>Kepler-1152 b</t>
  </si>
  <si>
    <t>Kepler-1152</t>
  </si>
  <si>
    <t>19h21m44.20s</t>
  </si>
  <si>
    <t>+44d06m28.01s</t>
  </si>
  <si>
    <t>Kepler-1153 b</t>
  </si>
  <si>
    <t>Kepler-1153</t>
  </si>
  <si>
    <t>19h16m35.32s</t>
  </si>
  <si>
    <t>+45d51m58.07s</t>
  </si>
  <si>
    <t>Kepler-1154 b</t>
  </si>
  <si>
    <t>Kepler-1154</t>
  </si>
  <si>
    <t>19h49m54.51s</t>
  </si>
  <si>
    <t>+39d52m38.04s</t>
  </si>
  <si>
    <t>Kepler-1154 c</t>
  </si>
  <si>
    <t>Kepler-1155 b</t>
  </si>
  <si>
    <t>Kepler-1155</t>
  </si>
  <si>
    <t>19h15m16.95s</t>
  </si>
  <si>
    <t>+39d31m22.34s</t>
  </si>
  <si>
    <t>Kepler-1156 b</t>
  </si>
  <si>
    <t>Kepler-1156</t>
  </si>
  <si>
    <t>19h15m41.78s</t>
  </si>
  <si>
    <t>+46d03m27.31s</t>
  </si>
  <si>
    <t>Kepler-1157 b</t>
  </si>
  <si>
    <t>Kepler-1157</t>
  </si>
  <si>
    <t>18h52m29.02s</t>
  </si>
  <si>
    <t>+43d31m32.05s</t>
  </si>
  <si>
    <t>Kepler-1158 b</t>
  </si>
  <si>
    <t>Kepler-1158</t>
  </si>
  <si>
    <t>19h28m56.14s</t>
  </si>
  <si>
    <t>+41d34m30.66s</t>
  </si>
  <si>
    <t>Kepler-1159 b</t>
  </si>
  <si>
    <t>Kepler-1159</t>
  </si>
  <si>
    <t>19h37m03.92s</t>
  </si>
  <si>
    <t>+45d12m15.23s</t>
  </si>
  <si>
    <t>Kepler-116 b</t>
  </si>
  <si>
    <t>Kepler-116</t>
  </si>
  <si>
    <t>19h38m58.09s</t>
  </si>
  <si>
    <t>+43d32m12.42s</t>
  </si>
  <si>
    <t>Kepler-116 c</t>
  </si>
  <si>
    <t>Kepler-1160 b</t>
  </si>
  <si>
    <t>Kepler-1160</t>
  </si>
  <si>
    <t>19h11m31.05s</t>
  </si>
  <si>
    <t>+43d21m50.67s</t>
  </si>
  <si>
    <t>Kepler-1161 b</t>
  </si>
  <si>
    <t>Kepler-1161</t>
  </si>
  <si>
    <t>19h56m18.49s</t>
  </si>
  <si>
    <t>+45d26m26.01s</t>
  </si>
  <si>
    <t>Kepler-1162 b</t>
  </si>
  <si>
    <t>Kepler-1162</t>
  </si>
  <si>
    <t>18h53m10.09s</t>
  </si>
  <si>
    <t>+45d26m02.33s</t>
  </si>
  <si>
    <t>Kepler-1163 b</t>
  </si>
  <si>
    <t>Kepler-1163</t>
  </si>
  <si>
    <t>19h20m56.61s</t>
  </si>
  <si>
    <t>+50d01m48.24s</t>
  </si>
  <si>
    <t>Kepler-1164 b</t>
  </si>
  <si>
    <t>Kepler-1164</t>
  </si>
  <si>
    <t>19h10m07.11s</t>
  </si>
  <si>
    <t>+38d53m40.22s</t>
  </si>
  <si>
    <t>Kepler-1165 b</t>
  </si>
  <si>
    <t>Kepler-1165</t>
  </si>
  <si>
    <t>19h07m53.09s</t>
  </si>
  <si>
    <t>+44d42m29.76s</t>
  </si>
  <si>
    <t>Kepler-1165 c</t>
  </si>
  <si>
    <t>Kepler-1166 b</t>
  </si>
  <si>
    <t>Kepler-1166</t>
  </si>
  <si>
    <t>19h21m23.64s</t>
  </si>
  <si>
    <t>+50d54m10.22s</t>
  </si>
  <si>
    <t>Kepler-1167 b</t>
  </si>
  <si>
    <t>Kepler-1167</t>
  </si>
  <si>
    <t>19h53m12.64s</t>
  </si>
  <si>
    <t>+47d41m38.28s</t>
  </si>
  <si>
    <t>Kepler-1168 b</t>
  </si>
  <si>
    <t>Kepler-1168</t>
  </si>
  <si>
    <t>19h09m11.47s</t>
  </si>
  <si>
    <t>+47d27m19.76s</t>
  </si>
  <si>
    <t>Kepler-1169 b</t>
  </si>
  <si>
    <t>Kepler-1169</t>
  </si>
  <si>
    <t>19h39m38.78s</t>
  </si>
  <si>
    <t>+46d29m29.30s</t>
  </si>
  <si>
    <t>Kepler-117 b</t>
  </si>
  <si>
    <t>Kepler-117</t>
  </si>
  <si>
    <t>19h15m10.34s</t>
  </si>
  <si>
    <t>+48d02m24.63s</t>
  </si>
  <si>
    <t>Kepler-117 c</t>
  </si>
  <si>
    <t>Kepler-1170 b</t>
  </si>
  <si>
    <t>Kepler-1170</t>
  </si>
  <si>
    <t>19h28m40.45s</t>
  </si>
  <si>
    <t>+43d46m46.55s</t>
  </si>
  <si>
    <t>Kepler-1171 b</t>
  </si>
  <si>
    <t>Kepler-1171</t>
  </si>
  <si>
    <t>19h39m50.14s</t>
  </si>
  <si>
    <t>+38d35m29.75s</t>
  </si>
  <si>
    <t>Kepler-1172 b</t>
  </si>
  <si>
    <t>Kepler-1172</t>
  </si>
  <si>
    <t>19h21m53.88s</t>
  </si>
  <si>
    <t>+37d45m59.58s</t>
  </si>
  <si>
    <t>Kepler-1173 b</t>
  </si>
  <si>
    <t>Kepler-1173</t>
  </si>
  <si>
    <t>19h32m31.48s</t>
  </si>
  <si>
    <t>+45d39m48.30s</t>
  </si>
  <si>
    <t>Kepler-1174 b</t>
  </si>
  <si>
    <t>Kepler-1174</t>
  </si>
  <si>
    <t>18h47m19.54s</t>
  </si>
  <si>
    <t>+42d17m56.01s</t>
  </si>
  <si>
    <t>Kepler-1175 b</t>
  </si>
  <si>
    <t>Kepler-1175</t>
  </si>
  <si>
    <t>19h16m34.24s</t>
  </si>
  <si>
    <t>+46d48m46.68s</t>
  </si>
  <si>
    <t>Kepler-1176 b</t>
  </si>
  <si>
    <t>Kepler-1176</t>
  </si>
  <si>
    <t>19h51m40.73s</t>
  </si>
  <si>
    <t>+45d16m27.13s</t>
  </si>
  <si>
    <t>Kepler-1177 b</t>
  </si>
  <si>
    <t>Kepler-1177</t>
  </si>
  <si>
    <t>19h06m41.16s</t>
  </si>
  <si>
    <t>+49d24m22.67s</t>
  </si>
  <si>
    <t>Kepler-1178 b</t>
  </si>
  <si>
    <t>Kepler-1178</t>
  </si>
  <si>
    <t>19h13m49.47s</t>
  </si>
  <si>
    <t>+45d48m08.01s</t>
  </si>
  <si>
    <t>Kepler-1179 b</t>
  </si>
  <si>
    <t>Kepler-1179</t>
  </si>
  <si>
    <t>18h56m23.38s</t>
  </si>
  <si>
    <t>+47d48m37.75s</t>
  </si>
  <si>
    <t>Kepler-118 b</t>
  </si>
  <si>
    <t>Kepler-118</t>
  </si>
  <si>
    <t>19h56m51.17s</t>
  </si>
  <si>
    <t>+41d25m29.35s</t>
  </si>
  <si>
    <t>Kepler-118 c</t>
  </si>
  <si>
    <t>Kepler-1180 b</t>
  </si>
  <si>
    <t>Kepler-1180</t>
  </si>
  <si>
    <t>19h43m32.99s</t>
  </si>
  <si>
    <t>+43d09m21.58s</t>
  </si>
  <si>
    <t>Kepler-1181 b</t>
  </si>
  <si>
    <t>Kepler-1181</t>
  </si>
  <si>
    <t>19h18m59.36s</t>
  </si>
  <si>
    <t>+39d31m24.29s</t>
  </si>
  <si>
    <t>Kepler-1182 b</t>
  </si>
  <si>
    <t>Kepler-1182</t>
  </si>
  <si>
    <t>19h45m13.92s</t>
  </si>
  <si>
    <t>+43d49m16.93s</t>
  </si>
  <si>
    <t>Kepler-1183 b</t>
  </si>
  <si>
    <t>Kepler-1183</t>
  </si>
  <si>
    <t>19h28m55.78s</t>
  </si>
  <si>
    <t>+38d53m31.90s</t>
  </si>
  <si>
    <t>Kepler-1184 b</t>
  </si>
  <si>
    <t>Kepler-1184</t>
  </si>
  <si>
    <t>19h25m07.69s</t>
  </si>
  <si>
    <t>+46d57m57.43s</t>
  </si>
  <si>
    <t>Kepler-1185 b</t>
  </si>
  <si>
    <t>Kepler-1185</t>
  </si>
  <si>
    <t>19h08m57.88s</t>
  </si>
  <si>
    <t>+39d19m57.71s</t>
  </si>
  <si>
    <t>Kepler-1186 b</t>
  </si>
  <si>
    <t>Kepler-1186</t>
  </si>
  <si>
    <t>19h13m55.11s</t>
  </si>
  <si>
    <t>+47d06m06.28s</t>
  </si>
  <si>
    <t>Kepler-1187 b</t>
  </si>
  <si>
    <t>Kepler-1187</t>
  </si>
  <si>
    <t>19h07m34.08s</t>
  </si>
  <si>
    <t>+38d19m06.61s</t>
  </si>
  <si>
    <t>Kepler-1188 b</t>
  </si>
  <si>
    <t>Kepler-1188</t>
  </si>
  <si>
    <t>18h52m24.92s</t>
  </si>
  <si>
    <t>+43d08m52.98s</t>
  </si>
  <si>
    <t>Kepler-1189 b</t>
  </si>
  <si>
    <t>Kepler-1189</t>
  </si>
  <si>
    <t>19h53m42.34s</t>
  </si>
  <si>
    <t>+47d56m48.55s</t>
  </si>
  <si>
    <t>Kepler-119 b</t>
  </si>
  <si>
    <t>Kepler-119</t>
  </si>
  <si>
    <t>19h43m47.13s</t>
  </si>
  <si>
    <t>+42d39m31.80s</t>
  </si>
  <si>
    <t>Kepler-119 c</t>
  </si>
  <si>
    <t>Kepler-1190 b</t>
  </si>
  <si>
    <t>Kepler-1190</t>
  </si>
  <si>
    <t>18h59m59.92s</t>
  </si>
  <si>
    <t>+49d28m47.82s</t>
  </si>
  <si>
    <t>Kepler-1191 b</t>
  </si>
  <si>
    <t>Kepler-1191</t>
  </si>
  <si>
    <t>19h26m37.87s</t>
  </si>
  <si>
    <t>+48d00m33.34s</t>
  </si>
  <si>
    <t>Kepler-1192 b</t>
  </si>
  <si>
    <t>Kepler-1192</t>
  </si>
  <si>
    <t>18h48m33.73s</t>
  </si>
  <si>
    <t>+43d53m47.38s</t>
  </si>
  <si>
    <t>Kepler-1193 b</t>
  </si>
  <si>
    <t>Kepler-1193</t>
  </si>
  <si>
    <t>19h12m34.74s</t>
  </si>
  <si>
    <t>+51d16m32.32s</t>
  </si>
  <si>
    <t>Kepler-1194 b</t>
  </si>
  <si>
    <t>Kepler-1194</t>
  </si>
  <si>
    <t>19h26m47.88s</t>
  </si>
  <si>
    <t>+38d08m42.74s</t>
  </si>
  <si>
    <t>Kepler-1195 b</t>
  </si>
  <si>
    <t>Kepler-1195</t>
  </si>
  <si>
    <t>18h57m24.25s</t>
  </si>
  <si>
    <t>+40d51m10.55s</t>
  </si>
  <si>
    <t>Kepler-1196 b</t>
  </si>
  <si>
    <t>Kepler-1196</t>
  </si>
  <si>
    <t>19h29m28.70s</t>
  </si>
  <si>
    <t>+43d54m39.12s</t>
  </si>
  <si>
    <t>Kepler-1197 b</t>
  </si>
  <si>
    <t>Kepler-1197</t>
  </si>
  <si>
    <t>19h26m40.64s</t>
  </si>
  <si>
    <t>+42d35m26.68s</t>
  </si>
  <si>
    <t>Kepler-1198 b</t>
  </si>
  <si>
    <t>Kepler-1198</t>
  </si>
  <si>
    <t>19h15m20.15s</t>
  </si>
  <si>
    <t>+44d50m17.51s</t>
  </si>
  <si>
    <t>Kepler-1199 b</t>
  </si>
  <si>
    <t>Kepler-1199</t>
  </si>
  <si>
    <t>19h34m54.19s</t>
  </si>
  <si>
    <t>+47d14m48.92s</t>
  </si>
  <si>
    <t>Kepler-12 b</t>
  </si>
  <si>
    <t>Kepler-12</t>
  </si>
  <si>
    <t>19h04m58.43s</t>
  </si>
  <si>
    <t>+50d02m25.32s</t>
  </si>
  <si>
    <t>Kepler-120 b</t>
  </si>
  <si>
    <t>Kepler-120</t>
  </si>
  <si>
    <t>19h11m33.98s</t>
  </si>
  <si>
    <t>+39d20m20.75s</t>
  </si>
  <si>
    <t>Kepler-120 c</t>
  </si>
  <si>
    <t>Kepler-1200 b</t>
  </si>
  <si>
    <t>Kepler-1200</t>
  </si>
  <si>
    <t>19h46m24.82s</t>
  </si>
  <si>
    <t>+44d07m45.31s</t>
  </si>
  <si>
    <t>Kepler-1201 b</t>
  </si>
  <si>
    <t>Kepler-1201</t>
  </si>
  <si>
    <t>19h38m27.55s</t>
  </si>
  <si>
    <t>+40d49m59.22s</t>
  </si>
  <si>
    <t>Kepler-1202 b</t>
  </si>
  <si>
    <t>Kepler-1202</t>
  </si>
  <si>
    <t>19h29m09.75s</t>
  </si>
  <si>
    <t>+44d39m11.62s</t>
  </si>
  <si>
    <t>Kepler-1203 b</t>
  </si>
  <si>
    <t>Kepler-1203</t>
  </si>
  <si>
    <t>19h31m05.63s</t>
  </si>
  <si>
    <t>+44d10m41.12s</t>
  </si>
  <si>
    <t>Kepler-1204 b</t>
  </si>
  <si>
    <t>Kepler-1204</t>
  </si>
  <si>
    <t>19h17m45.97s</t>
  </si>
  <si>
    <t>+42d29m53.33s</t>
  </si>
  <si>
    <t>Kepler-1205 b</t>
  </si>
  <si>
    <t>Kepler-1205</t>
  </si>
  <si>
    <t>19h21m07.12s</t>
  </si>
  <si>
    <t>+41d30m54.18s</t>
  </si>
  <si>
    <t>Kepler-1206 b</t>
  </si>
  <si>
    <t>Kepler-1206</t>
  </si>
  <si>
    <t>19h43m45.21s</t>
  </si>
  <si>
    <t>+49d47m28.08s</t>
  </si>
  <si>
    <t>Kepler-1207 b</t>
  </si>
  <si>
    <t>Kepler-1207</t>
  </si>
  <si>
    <t>19h40m15.41s</t>
  </si>
  <si>
    <t>+49d21m32.26s</t>
  </si>
  <si>
    <t>Kepler-1208 b</t>
  </si>
  <si>
    <t>Kepler-1208</t>
  </si>
  <si>
    <t>19h27m31.50s</t>
  </si>
  <si>
    <t>+44d33m20.73s</t>
  </si>
  <si>
    <t>Kepler-1209 b</t>
  </si>
  <si>
    <t>Kepler-1209</t>
  </si>
  <si>
    <t>19h10m20.38s</t>
  </si>
  <si>
    <t>+49d09m17.04s</t>
  </si>
  <si>
    <t>Kepler-121 b</t>
  </si>
  <si>
    <t>Kepler-121</t>
  </si>
  <si>
    <t>19h04m38.91s</t>
  </si>
  <si>
    <t>+39d40m40.87s</t>
  </si>
  <si>
    <t>Kepler-121 c</t>
  </si>
  <si>
    <t>Kepler-1210 b</t>
  </si>
  <si>
    <t>Kepler-1210</t>
  </si>
  <si>
    <t>19h31m19.72s</t>
  </si>
  <si>
    <t>+48d13m09.62s</t>
  </si>
  <si>
    <t>Kepler-1211 b</t>
  </si>
  <si>
    <t>Kepler-1211</t>
  </si>
  <si>
    <t>19h02m52.98s</t>
  </si>
  <si>
    <t>+40d51m24.88s</t>
  </si>
  <si>
    <t>Kepler-1212 b</t>
  </si>
  <si>
    <t>Kepler-1212</t>
  </si>
  <si>
    <t>19h47m24.82s</t>
  </si>
  <si>
    <t>+50d02m14.35s</t>
  </si>
  <si>
    <t>Kepler-1213 b</t>
  </si>
  <si>
    <t>Kepler-1213</t>
  </si>
  <si>
    <t>19h17m56.60s</t>
  </si>
  <si>
    <t>+50d56m39.11s</t>
  </si>
  <si>
    <t>Kepler-1214 b</t>
  </si>
  <si>
    <t>Kepler-1214</t>
  </si>
  <si>
    <t>19h00m34.25s</t>
  </si>
  <si>
    <t>+49d48m02.36s</t>
  </si>
  <si>
    <t>Kepler-1215 b</t>
  </si>
  <si>
    <t>Kepler-1215</t>
  </si>
  <si>
    <t>19h49m51.28s</t>
  </si>
  <si>
    <t>+48d10m53.03s</t>
  </si>
  <si>
    <t>Kepler-1216 b</t>
  </si>
  <si>
    <t>Kepler-1216</t>
  </si>
  <si>
    <t>19h09m37.26s</t>
  </si>
  <si>
    <t>+45d55m04.72s</t>
  </si>
  <si>
    <t>Kepler-1217 b</t>
  </si>
  <si>
    <t>Kepler-1217</t>
  </si>
  <si>
    <t>19h16m44.80s</t>
  </si>
  <si>
    <t>+50d56m15.22s</t>
  </si>
  <si>
    <t>Kepler-1218 b</t>
  </si>
  <si>
    <t>Kepler-1218</t>
  </si>
  <si>
    <t>19h26m18.92s</t>
  </si>
  <si>
    <t>+44d31m54.06s</t>
  </si>
  <si>
    <t>Kepler-1219 b</t>
  </si>
  <si>
    <t>Kepler-1219</t>
  </si>
  <si>
    <t>19h48m51.80s</t>
  </si>
  <si>
    <t>+47d22m42.63s</t>
  </si>
  <si>
    <t>Kepler-122 b</t>
  </si>
  <si>
    <t>Kepler-122</t>
  </si>
  <si>
    <t>19h24m26.85s</t>
  </si>
  <si>
    <t>+39d56m56.49s</t>
  </si>
  <si>
    <t>Kepler-122 c</t>
  </si>
  <si>
    <t>Kepler-122 d</t>
  </si>
  <si>
    <t>Kepler-122 e</t>
  </si>
  <si>
    <t>Kepler-122 f</t>
  </si>
  <si>
    <t>Transit Timing Variations</t>
  </si>
  <si>
    <t>Kepler-1220 b</t>
  </si>
  <si>
    <t>Kepler-1220</t>
  </si>
  <si>
    <t>19h48m16.90s</t>
  </si>
  <si>
    <t>+42d58m39.86s</t>
  </si>
  <si>
    <t>Kepler-1221 b</t>
  </si>
  <si>
    <t>Kepler-1221</t>
  </si>
  <si>
    <t>19h03m17.37s</t>
  </si>
  <si>
    <t>+45d42m42.63s</t>
  </si>
  <si>
    <t>Kepler-1222 b</t>
  </si>
  <si>
    <t>Kepler-1222</t>
  </si>
  <si>
    <t>19h39m33.51s</t>
  </si>
  <si>
    <t>+49d22m47.36s</t>
  </si>
  <si>
    <t>Kepler-1223 b</t>
  </si>
  <si>
    <t>Kepler-1223</t>
  </si>
  <si>
    <t>19h01m10.96s</t>
  </si>
  <si>
    <t>+44d33m09.92s</t>
  </si>
  <si>
    <t>Kepler-1224 b</t>
  </si>
  <si>
    <t>Kepler-1224</t>
  </si>
  <si>
    <t>19h06m30.18s</t>
  </si>
  <si>
    <t>+37d32m14.33s</t>
  </si>
  <si>
    <t>Kepler-1225 b</t>
  </si>
  <si>
    <t>Kepler-1225</t>
  </si>
  <si>
    <t>19h22m31.99s</t>
  </si>
  <si>
    <t>+40d08m13.08s</t>
  </si>
  <si>
    <t>Kepler-1226 b</t>
  </si>
  <si>
    <t>Kepler-1226</t>
  </si>
  <si>
    <t>19h45m30.44s</t>
  </si>
  <si>
    <t>+50d37m17.25s</t>
  </si>
  <si>
    <t>Kepler-1227 b</t>
  </si>
  <si>
    <t>Kepler-1227</t>
  </si>
  <si>
    <t>19h08m15.94s</t>
  </si>
  <si>
    <t>+41d52m29.90s</t>
  </si>
  <si>
    <t>Kepler-1228 b</t>
  </si>
  <si>
    <t>Kepler-1228</t>
  </si>
  <si>
    <t>19h46m12.66s</t>
  </si>
  <si>
    <t>+46d57m58.30s</t>
  </si>
  <si>
    <t>Kepler-1229 b</t>
  </si>
  <si>
    <t>Kepler-1229</t>
  </si>
  <si>
    <t>19h49m56.84s</t>
  </si>
  <si>
    <t>+46d59m48.04s</t>
  </si>
  <si>
    <t>Kepler-123 b</t>
  </si>
  <si>
    <t>Kepler-123</t>
  </si>
  <si>
    <t>19h47m59.66s</t>
  </si>
  <si>
    <t>+42d46m55.07s</t>
  </si>
  <si>
    <t>Kepler-123 c</t>
  </si>
  <si>
    <t>Kepler-1230 b</t>
  </si>
  <si>
    <t>Kepler-1230</t>
  </si>
  <si>
    <t>18h53m03.48s</t>
  </si>
  <si>
    <t>+41d42m41.23s</t>
  </si>
  <si>
    <t>Kepler-1231 b</t>
  </si>
  <si>
    <t>Kepler-1231</t>
  </si>
  <si>
    <t>19h14m21.19s</t>
  </si>
  <si>
    <t>+42d36m20.39s</t>
  </si>
  <si>
    <t>Kepler-1232 b</t>
  </si>
  <si>
    <t>Kepler-1232</t>
  </si>
  <si>
    <t>19h46m12.02s</t>
  </si>
  <si>
    <t>+49d06m08.31s</t>
  </si>
  <si>
    <t>Kepler-1233 b</t>
  </si>
  <si>
    <t>Kepler-1233</t>
  </si>
  <si>
    <t>19h49m30.02s</t>
  </si>
  <si>
    <t>+46d39m43.99s</t>
  </si>
  <si>
    <t>Kepler-1234 b</t>
  </si>
  <si>
    <t>Kepler-1234</t>
  </si>
  <si>
    <t>19h10m05.29s</t>
  </si>
  <si>
    <t>+51d22m33.41s</t>
  </si>
  <si>
    <t>Kepler-1235 b</t>
  </si>
  <si>
    <t>Kepler-1235</t>
  </si>
  <si>
    <t>18h59m36.74s</t>
  </si>
  <si>
    <t>+43d57m14.62s</t>
  </si>
  <si>
    <t>Kepler-1236 b</t>
  </si>
  <si>
    <t>Kepler-1236</t>
  </si>
  <si>
    <t>19h42m29.94s</t>
  </si>
  <si>
    <t>+42d32m45.15s</t>
  </si>
  <si>
    <t>Kepler-1237 b</t>
  </si>
  <si>
    <t>Kepler-1237</t>
  </si>
  <si>
    <t>19h42m31.03s</t>
  </si>
  <si>
    <t>+44d41m26.09s</t>
  </si>
  <si>
    <t>Kepler-1238 b</t>
  </si>
  <si>
    <t>Kepler-1238</t>
  </si>
  <si>
    <t>19h51m37.38s</t>
  </si>
  <si>
    <t>+40d09m46.22s</t>
  </si>
  <si>
    <t>Kepler-1239 b</t>
  </si>
  <si>
    <t>Kepler-1239</t>
  </si>
  <si>
    <t>19h32m30.56s</t>
  </si>
  <si>
    <t>+42d19m12.21s</t>
  </si>
  <si>
    <t>Kepler-124 b</t>
  </si>
  <si>
    <t>Kepler-124</t>
  </si>
  <si>
    <t>19h07m00.66s</t>
  </si>
  <si>
    <t>+49d03m53.56s</t>
  </si>
  <si>
    <t>Kepler-124 c</t>
  </si>
  <si>
    <t>Kepler-124 d</t>
  </si>
  <si>
    <t>Kepler-1240 b</t>
  </si>
  <si>
    <t>Kepler-1240</t>
  </si>
  <si>
    <t>18h51m59.94s</t>
  </si>
  <si>
    <t>+40d33m26.76s</t>
  </si>
  <si>
    <t>Kepler-1241 b</t>
  </si>
  <si>
    <t>Kepler-1241</t>
  </si>
  <si>
    <t>19h38m18.29s</t>
  </si>
  <si>
    <t>+38d27m25.05s</t>
  </si>
  <si>
    <t>Kepler-1242 b</t>
  </si>
  <si>
    <t>Kepler-1242</t>
  </si>
  <si>
    <t>18h58m25.49s</t>
  </si>
  <si>
    <t>+41d11m46.84s</t>
  </si>
  <si>
    <t>Kepler-1243 b</t>
  </si>
  <si>
    <t>Kepler-1243</t>
  </si>
  <si>
    <t>19h36m02.26s</t>
  </si>
  <si>
    <t>+42d52m50.80s</t>
  </si>
  <si>
    <t>Kepler-1244 b</t>
  </si>
  <si>
    <t>Kepler-1244</t>
  </si>
  <si>
    <t>18h49m12.30s</t>
  </si>
  <si>
    <t>+46d30m58.25s</t>
  </si>
  <si>
    <t>Kepler-1245 b</t>
  </si>
  <si>
    <t>Kepler-1245</t>
  </si>
  <si>
    <t>19h22m58.63s</t>
  </si>
  <si>
    <t>+43d15m38.71s</t>
  </si>
  <si>
    <t>Kepler-1245 c</t>
  </si>
  <si>
    <t>Kepler-1246 b</t>
  </si>
  <si>
    <t>Kepler-1246</t>
  </si>
  <si>
    <t>19h10m37.74s</t>
  </si>
  <si>
    <t>+48d58m55.94s</t>
  </si>
  <si>
    <t>Kepler-1247 b</t>
  </si>
  <si>
    <t>Kepler-1247</t>
  </si>
  <si>
    <t>19h38m08.06s</t>
  </si>
  <si>
    <t>+46d37m05.65s</t>
  </si>
  <si>
    <t>Kepler-1248 b</t>
  </si>
  <si>
    <t>Kepler-1248</t>
  </si>
  <si>
    <t>19h12m14.21s</t>
  </si>
  <si>
    <t>+51d21m16.04s</t>
  </si>
  <si>
    <t>Kepler-1249 b</t>
  </si>
  <si>
    <t>Kepler-1249</t>
  </si>
  <si>
    <t>19h47m34.76s</t>
  </si>
  <si>
    <t>+44d22m18.27s</t>
  </si>
  <si>
    <t>Kepler-125 b</t>
  </si>
  <si>
    <t>Kepler-125</t>
  </si>
  <si>
    <t>19h53m01.95s</t>
  </si>
  <si>
    <t>+47d36m18.01s</t>
  </si>
  <si>
    <t>Kepler-125 c</t>
  </si>
  <si>
    <t>Kepler-1250 b</t>
  </si>
  <si>
    <t>Kepler-1250</t>
  </si>
  <si>
    <t>19h11m10.52s</t>
  </si>
  <si>
    <t>+45d58m48.90s</t>
  </si>
  <si>
    <t>Kepler-1251 b</t>
  </si>
  <si>
    <t>Kepler-1251</t>
  </si>
  <si>
    <t>19h28m27.63s</t>
  </si>
  <si>
    <t>+49d15m22.97s</t>
  </si>
  <si>
    <t>Kepler-1252 b</t>
  </si>
  <si>
    <t>Kepler-1252</t>
  </si>
  <si>
    <t>19h55m48.09s</t>
  </si>
  <si>
    <t>+46d41m34.24s</t>
  </si>
  <si>
    <t>Kepler-1253 b</t>
  </si>
  <si>
    <t>Kepler-1253</t>
  </si>
  <si>
    <t>18h55m32.45s</t>
  </si>
  <si>
    <t>+47d38m13.74s</t>
  </si>
  <si>
    <t>Kepler-1254 b</t>
  </si>
  <si>
    <t>Kepler-1254</t>
  </si>
  <si>
    <t>19h00m41.60s</t>
  </si>
  <si>
    <t>+48d46m12.04s</t>
  </si>
  <si>
    <t>Kepler-1254 c</t>
  </si>
  <si>
    <t>Kepler-1254 d</t>
  </si>
  <si>
    <t>Kepler-1255 b</t>
  </si>
  <si>
    <t>Kepler-1255</t>
  </si>
  <si>
    <t>19h40m57.42s</t>
  </si>
  <si>
    <t>+42d43m35.34s</t>
  </si>
  <si>
    <t>Kepler-1256 b</t>
  </si>
  <si>
    <t>Kepler-1256</t>
  </si>
  <si>
    <t>19h25m53.82s</t>
  </si>
  <si>
    <t>+44d41m00.28s</t>
  </si>
  <si>
    <t>Kepler-1257 b</t>
  </si>
  <si>
    <t>Kepler-1257</t>
  </si>
  <si>
    <t>19h44m18.15s</t>
  </si>
  <si>
    <t>+45d37m37.26s</t>
  </si>
  <si>
    <t>Kepler-1258 b</t>
  </si>
  <si>
    <t>Kepler-1258</t>
  </si>
  <si>
    <t>19h01m37.19s</t>
  </si>
  <si>
    <t>+49d59m41.35s</t>
  </si>
  <si>
    <t>Kepler-1259 b</t>
  </si>
  <si>
    <t>Kepler-1259</t>
  </si>
  <si>
    <t>19h51m21.95s</t>
  </si>
  <si>
    <t>+46d58m03.46s</t>
  </si>
  <si>
    <t>Kepler-126 b</t>
  </si>
  <si>
    <t>Kepler-126</t>
  </si>
  <si>
    <t>19h17m23.37s</t>
  </si>
  <si>
    <t>+44d12m30.40s</t>
  </si>
  <si>
    <t>Kepler-126 c</t>
  </si>
  <si>
    <t>Kepler-126 d</t>
  </si>
  <si>
    <t>Kepler-1260 b</t>
  </si>
  <si>
    <t>Kepler-1260</t>
  </si>
  <si>
    <t>19h42m21.90s</t>
  </si>
  <si>
    <t>+42d33m18.81s</t>
  </si>
  <si>
    <t>Kepler-1261 b</t>
  </si>
  <si>
    <t>Kepler-1261</t>
  </si>
  <si>
    <t>19h00m55.79s</t>
  </si>
  <si>
    <t>+48d48m24.11s</t>
  </si>
  <si>
    <t>Kepler-1262 b</t>
  </si>
  <si>
    <t>Kepler-1262</t>
  </si>
  <si>
    <t>19h15m05.24s</t>
  </si>
  <si>
    <t>+42d12m47.41s</t>
  </si>
  <si>
    <t>Kepler-1263 b</t>
  </si>
  <si>
    <t>Kepler-1263</t>
  </si>
  <si>
    <t>19h05m56.07s</t>
  </si>
  <si>
    <t>+46d45m09.43s</t>
  </si>
  <si>
    <t>Kepler-1264 b</t>
  </si>
  <si>
    <t>Kepler-1264</t>
  </si>
  <si>
    <t>19h19m32.26s</t>
  </si>
  <si>
    <t>+45d12m41.43s</t>
  </si>
  <si>
    <t>Kepler-1265 b</t>
  </si>
  <si>
    <t>Kepler-1265</t>
  </si>
  <si>
    <t>18h58m20.60s</t>
  </si>
  <si>
    <t>+47d04m46.43s</t>
  </si>
  <si>
    <t>Kepler-1266 b</t>
  </si>
  <si>
    <t>Kepler-1266</t>
  </si>
  <si>
    <t>19h03m28.64s</t>
  </si>
  <si>
    <t>+42d43m40.80s</t>
  </si>
  <si>
    <t>Kepler-1266 c</t>
  </si>
  <si>
    <t>Kepler-1267 b</t>
  </si>
  <si>
    <t>Kepler-1267</t>
  </si>
  <si>
    <t>19h56m40.68s</t>
  </si>
  <si>
    <t>+43d26m27.79s</t>
  </si>
  <si>
    <t>Kepler-1268 b</t>
  </si>
  <si>
    <t>Kepler-1268</t>
  </si>
  <si>
    <t>19h11m21.22s</t>
  </si>
  <si>
    <t>+43d09m11.44s</t>
  </si>
  <si>
    <t>Kepler-1269 b</t>
  </si>
  <si>
    <t>Kepler-1269</t>
  </si>
  <si>
    <t>19h11m13.33s</t>
  </si>
  <si>
    <t>+45d20m25.93s</t>
  </si>
  <si>
    <t>Kepler-127 b</t>
  </si>
  <si>
    <t>Kepler-127</t>
  </si>
  <si>
    <t>19h00m45.59s</t>
  </si>
  <si>
    <t>+46d01m41.01s</t>
  </si>
  <si>
    <t>Kepler-127 c</t>
  </si>
  <si>
    <t>Kepler-127 d</t>
  </si>
  <si>
    <t>Kepler-1270 b</t>
  </si>
  <si>
    <t>Kepler-1270</t>
  </si>
  <si>
    <t>19h06m51.76s</t>
  </si>
  <si>
    <t>+48d38m42.92s</t>
  </si>
  <si>
    <t>Kepler-1271 b</t>
  </si>
  <si>
    <t>Kepler-1271</t>
  </si>
  <si>
    <t>19h05m22.63s</t>
  </si>
  <si>
    <t>+37d24m42.96s</t>
  </si>
  <si>
    <t>Kepler-1272 b</t>
  </si>
  <si>
    <t>Kepler-1272</t>
  </si>
  <si>
    <t>19h00m52.74s</t>
  </si>
  <si>
    <t>+38d48m21.02s</t>
  </si>
  <si>
    <t>Kepler-1273 b</t>
  </si>
  <si>
    <t>Kepler-1273</t>
  </si>
  <si>
    <t>19h03m12.77s</t>
  </si>
  <si>
    <t>+44d52m24.23s</t>
  </si>
  <si>
    <t>Kepler-1274 b</t>
  </si>
  <si>
    <t>Kepler-1274</t>
  </si>
  <si>
    <t>18h58m22.48s</t>
  </si>
  <si>
    <t>+46d26m59.05s</t>
  </si>
  <si>
    <t>Kepler-1275 b</t>
  </si>
  <si>
    <t>Kepler-1275</t>
  </si>
  <si>
    <t>19h34m00.12s</t>
  </si>
  <si>
    <t>+44d55m56.80s</t>
  </si>
  <si>
    <t>Kepler-1276 b</t>
  </si>
  <si>
    <t>Kepler-1276</t>
  </si>
  <si>
    <t>19h11m25.68s</t>
  </si>
  <si>
    <t>+40d32m49.89s</t>
  </si>
  <si>
    <t>Kepler-1277 b</t>
  </si>
  <si>
    <t>Kepler-1277</t>
  </si>
  <si>
    <t>19h40m24.60s</t>
  </si>
  <si>
    <t>+40d34m20.54s</t>
  </si>
  <si>
    <t>Kepler-1278 b</t>
  </si>
  <si>
    <t>Kepler-1278</t>
  </si>
  <si>
    <t>18h51m49.66s</t>
  </si>
  <si>
    <t>+42d49m32.01s</t>
  </si>
  <si>
    <t>Kepler-1279 b</t>
  </si>
  <si>
    <t>Kepler-1279</t>
  </si>
  <si>
    <t>19h12m22.94s</t>
  </si>
  <si>
    <t>+40d21m57.27s</t>
  </si>
  <si>
    <t>Kepler-128 b</t>
  </si>
  <si>
    <t>Kepler-128</t>
  </si>
  <si>
    <t>18h49m58.14s</t>
  </si>
  <si>
    <t>+43d58m48.88s</t>
  </si>
  <si>
    <t>Kepler-128 c</t>
  </si>
  <si>
    <t>Kepler-1280 b</t>
  </si>
  <si>
    <t>Kepler-1280</t>
  </si>
  <si>
    <t>19h34m17.73s</t>
  </si>
  <si>
    <t>+45d23m04.17s</t>
  </si>
  <si>
    <t>Kepler-1281 b</t>
  </si>
  <si>
    <t>Kepler-1281</t>
  </si>
  <si>
    <t>19h41m25.05s</t>
  </si>
  <si>
    <t>+48d30m55.42s</t>
  </si>
  <si>
    <t>Kepler-1282 b</t>
  </si>
  <si>
    <t>Kepler-1282</t>
  </si>
  <si>
    <t>19h20m42.28s</t>
  </si>
  <si>
    <t>+46d41m53.89s</t>
  </si>
  <si>
    <t>Kepler-1283 b</t>
  </si>
  <si>
    <t>Kepler-1283</t>
  </si>
  <si>
    <t>19h41m50.96s</t>
  </si>
  <si>
    <t>+40d46m36.96s</t>
  </si>
  <si>
    <t>Kepler-1284 b</t>
  </si>
  <si>
    <t>Kepler-1284</t>
  </si>
  <si>
    <t>19h25m06.95s</t>
  </si>
  <si>
    <t>+47d41m15.28s</t>
  </si>
  <si>
    <t>Kepler-1285 b</t>
  </si>
  <si>
    <t>Kepler-1285</t>
  </si>
  <si>
    <t>18h47m20.48s</t>
  </si>
  <si>
    <t>+44d09m21.18s</t>
  </si>
  <si>
    <t>Kepler-1286 b</t>
  </si>
  <si>
    <t>Kepler-1286</t>
  </si>
  <si>
    <t>18h41m02.01s</t>
  </si>
  <si>
    <t>+43d50m08.68s</t>
  </si>
  <si>
    <t>Kepler-1287 b</t>
  </si>
  <si>
    <t>Kepler-1287</t>
  </si>
  <si>
    <t>19h16m32.31s</t>
  </si>
  <si>
    <t>+47d03m46.86s</t>
  </si>
  <si>
    <t>Kepler-1288 b</t>
  </si>
  <si>
    <t>Kepler-1288</t>
  </si>
  <si>
    <t>19h02m51.24s</t>
  </si>
  <si>
    <t>+41d36m21.17s</t>
  </si>
  <si>
    <t>Kepler-1289 b</t>
  </si>
  <si>
    <t>Kepler-1289</t>
  </si>
  <si>
    <t>19h45m33.30s</t>
  </si>
  <si>
    <t>+41d02m25.83s</t>
  </si>
  <si>
    <t>Kepler-129 b</t>
  </si>
  <si>
    <t>Kepler-129</t>
  </si>
  <si>
    <t>19h01m14.68s</t>
  </si>
  <si>
    <t>+47d50m54.52s</t>
  </si>
  <si>
    <t>Kepler-129 c</t>
  </si>
  <si>
    <t>Kepler-129 d</t>
  </si>
  <si>
    <t>Kepler-1290 b</t>
  </si>
  <si>
    <t>Kepler-1290</t>
  </si>
  <si>
    <t>19h22m44.45s</t>
  </si>
  <si>
    <t>+43d51m34.62s</t>
  </si>
  <si>
    <t>Kepler-1291 b</t>
  </si>
  <si>
    <t>Kepler-1291</t>
  </si>
  <si>
    <t>19h17m30.48s</t>
  </si>
  <si>
    <t>+40d00m03.88s</t>
  </si>
  <si>
    <t>Kepler-1292 b</t>
  </si>
  <si>
    <t>Kepler-1292</t>
  </si>
  <si>
    <t>18h59m37.37s</t>
  </si>
  <si>
    <t>+43d56m56.92s</t>
  </si>
  <si>
    <t>Kepler-1293 b</t>
  </si>
  <si>
    <t>Kepler-1293</t>
  </si>
  <si>
    <t>19h20m06.21s</t>
  </si>
  <si>
    <t>+48d20m09.32s</t>
  </si>
  <si>
    <t>Kepler-1294 b</t>
  </si>
  <si>
    <t>Kepler-1294</t>
  </si>
  <si>
    <t>19h25m04.34s</t>
  </si>
  <si>
    <t>+44d29m17.38s</t>
  </si>
  <si>
    <t>Kepler-1295 b</t>
  </si>
  <si>
    <t>Kepler-1295</t>
  </si>
  <si>
    <t>19h25m35.48s</t>
  </si>
  <si>
    <t>+45d35m18.79s</t>
  </si>
  <si>
    <t>Kepler-1296 b</t>
  </si>
  <si>
    <t>Kepler-1296</t>
  </si>
  <si>
    <t>19h28m30.02s</t>
  </si>
  <si>
    <t>+41d24m28.05s</t>
  </si>
  <si>
    <t>Kepler-1297 b</t>
  </si>
  <si>
    <t>Kepler-1297</t>
  </si>
  <si>
    <t>19h19m49.55s</t>
  </si>
  <si>
    <t>+47d01m13.25s</t>
  </si>
  <si>
    <t>Kepler-1298 b</t>
  </si>
  <si>
    <t>Kepler-1298</t>
  </si>
  <si>
    <t>18h57m41.46s</t>
  </si>
  <si>
    <t>+49d06m22.29s</t>
  </si>
  <si>
    <t>Kepler-1299 b</t>
  </si>
  <si>
    <t>Kepler-1299</t>
  </si>
  <si>
    <t>19h04m36.03s</t>
  </si>
  <si>
    <t>+37d24m40.84s</t>
  </si>
  <si>
    <t>Kepler-130 b</t>
  </si>
  <si>
    <t>Kepler-130</t>
  </si>
  <si>
    <t>19h13m48.14s</t>
  </si>
  <si>
    <t>+40d14m42.72s</t>
  </si>
  <si>
    <t>Kepler-130 c</t>
  </si>
  <si>
    <t>Kepler-130 d</t>
  </si>
  <si>
    <t>Kepler-1300 b</t>
  </si>
  <si>
    <t>Kepler-1300</t>
  </si>
  <si>
    <t>19h16m07.93s</t>
  </si>
  <si>
    <t>+40d05m12.91s</t>
  </si>
  <si>
    <t>Kepler-1301 b</t>
  </si>
  <si>
    <t>Kepler-1301</t>
  </si>
  <si>
    <t>19h06m25.00s</t>
  </si>
  <si>
    <t>+42d26m25.19s</t>
  </si>
  <si>
    <t>Kepler-1302 b</t>
  </si>
  <si>
    <t>Kepler-1302</t>
  </si>
  <si>
    <t>19h23m57.42s</t>
  </si>
  <si>
    <t>+50d18m29.03s</t>
  </si>
  <si>
    <t>Kepler-1303 b</t>
  </si>
  <si>
    <t>Kepler-1303</t>
  </si>
  <si>
    <t>18h57m08.92s</t>
  </si>
  <si>
    <t>+42d21m20.08s</t>
  </si>
  <si>
    <t>Kepler-1304 b</t>
  </si>
  <si>
    <t>Kepler-1304</t>
  </si>
  <si>
    <t>19h01m06.33s</t>
  </si>
  <si>
    <t>+39d26m48.58s</t>
  </si>
  <si>
    <t>Kepler-1305 b</t>
  </si>
  <si>
    <t>Kepler-1305</t>
  </si>
  <si>
    <t>19h49m21.47s</t>
  </si>
  <si>
    <t>+46d20m49.98s</t>
  </si>
  <si>
    <t>Kepler-1306 b</t>
  </si>
  <si>
    <t>Kepler-1306</t>
  </si>
  <si>
    <t>19h37m54.81s</t>
  </si>
  <si>
    <t>+46d56m45.11s</t>
  </si>
  <si>
    <t>Kepler-1307 b</t>
  </si>
  <si>
    <t>Kepler-1307</t>
  </si>
  <si>
    <t>19h31m28.76s</t>
  </si>
  <si>
    <t>+46d44m30.72s</t>
  </si>
  <si>
    <t>Kepler-1308 b</t>
  </si>
  <si>
    <t>Kepler-1308</t>
  </si>
  <si>
    <t>19h03m42.90s</t>
  </si>
  <si>
    <t>+38d31m14.55s</t>
  </si>
  <si>
    <t>Kepler-1309 b</t>
  </si>
  <si>
    <t>Kepler-1309</t>
  </si>
  <si>
    <t>19h54m56.43s</t>
  </si>
  <si>
    <t>+40d45m50.85s</t>
  </si>
  <si>
    <t>Kepler-131 b</t>
  </si>
  <si>
    <t>Kepler-131</t>
  </si>
  <si>
    <t>19h14m07.41s</t>
  </si>
  <si>
    <t>+40d56m32.54s</t>
  </si>
  <si>
    <t>Kepler-131 c</t>
  </si>
  <si>
    <t>Kepler-1310 b</t>
  </si>
  <si>
    <t>Kepler-1310</t>
  </si>
  <si>
    <t>18h55m40.81s</t>
  </si>
  <si>
    <t>+40d44m24.15s</t>
  </si>
  <si>
    <t>Kepler-1311 b</t>
  </si>
  <si>
    <t>Kepler-1311</t>
  </si>
  <si>
    <t>19h18m36.30s</t>
  </si>
  <si>
    <t>+43d49m28.00s</t>
  </si>
  <si>
    <t>Kepler-1311 c</t>
  </si>
  <si>
    <t>Kepler-1311 d</t>
  </si>
  <si>
    <t>Kepler-1312 b</t>
  </si>
  <si>
    <t>Kepler-1312</t>
  </si>
  <si>
    <t>19h31m53.11s</t>
  </si>
  <si>
    <t>+41d02m08.70s</t>
  </si>
  <si>
    <t>Kepler-1312 c</t>
  </si>
  <si>
    <t>Kepler-1313 b</t>
  </si>
  <si>
    <t>Kepler-1313</t>
  </si>
  <si>
    <t>19h29m33.26s</t>
  </si>
  <si>
    <t>+42d13m59.80s</t>
  </si>
  <si>
    <t>Kepler-1314 b</t>
  </si>
  <si>
    <t>Kepler-1314</t>
  </si>
  <si>
    <t>19h36m56.97s</t>
  </si>
  <si>
    <t>+45d11m48.58s</t>
  </si>
  <si>
    <t>Kepler-1315 b</t>
  </si>
  <si>
    <t>Kepler-1315</t>
  </si>
  <si>
    <t>19h43m17.18s</t>
  </si>
  <si>
    <t>+46d03m11.00s</t>
  </si>
  <si>
    <t>Kepler-1315 c</t>
  </si>
  <si>
    <t>Kepler-1316 b</t>
  </si>
  <si>
    <t>Kepler-1316</t>
  </si>
  <si>
    <t>19h55m20.60s</t>
  </si>
  <si>
    <t>+40d17m35.06s</t>
  </si>
  <si>
    <t>Kepler-1317 b</t>
  </si>
  <si>
    <t>Kepler-1317</t>
  </si>
  <si>
    <t>19h26m26.85s</t>
  </si>
  <si>
    <t>+42d06m57.52s</t>
  </si>
  <si>
    <t>Kepler-1318 b</t>
  </si>
  <si>
    <t>Kepler-1318</t>
  </si>
  <si>
    <t>19h21m30.32s</t>
  </si>
  <si>
    <t>+41d09m02.85s</t>
  </si>
  <si>
    <t>Kepler-1319 b</t>
  </si>
  <si>
    <t>Kepler-1319</t>
  </si>
  <si>
    <t>19h23m49.55s</t>
  </si>
  <si>
    <t>+49d22m00.46s</t>
  </si>
  <si>
    <t>Kepler-132 b</t>
  </si>
  <si>
    <t>Kepler-132</t>
  </si>
  <si>
    <t>18h52m56.59s</t>
  </si>
  <si>
    <t>+41d20m34.93s</t>
  </si>
  <si>
    <t>Kepler-132 c</t>
  </si>
  <si>
    <t>Kepler-132 d</t>
  </si>
  <si>
    <t>Kepler-132 e</t>
  </si>
  <si>
    <t>Kepler-1320 b</t>
  </si>
  <si>
    <t>Kepler-1320</t>
  </si>
  <si>
    <t>19h13m44.06s</t>
  </si>
  <si>
    <t>+40d22m51.07s</t>
  </si>
  <si>
    <t>Kepler-1321 b</t>
  </si>
  <si>
    <t>Kepler-1321</t>
  </si>
  <si>
    <t>19h38m06.86s</t>
  </si>
  <si>
    <t>+46d38m27.15s</t>
  </si>
  <si>
    <t>Kepler-1321 c</t>
  </si>
  <si>
    <t>Kepler-1321 d</t>
  </si>
  <si>
    <t>Kepler-1322 b</t>
  </si>
  <si>
    <t>Kepler-1322</t>
  </si>
  <si>
    <t>19h32m49.08s</t>
  </si>
  <si>
    <t>+45d26m07.41s</t>
  </si>
  <si>
    <t>Kepler-1322 c</t>
  </si>
  <si>
    <t>Kepler-1323 b</t>
  </si>
  <si>
    <t>Kepler-1323</t>
  </si>
  <si>
    <t>19h31m29.34s</t>
  </si>
  <si>
    <t>+46d05m55.42s</t>
  </si>
  <si>
    <t>Kepler-1324 b</t>
  </si>
  <si>
    <t>Kepler-1324</t>
  </si>
  <si>
    <t>19h24m44.39s</t>
  </si>
  <si>
    <t>+40d18m40.33s</t>
  </si>
  <si>
    <t>Kepler-1325 b</t>
  </si>
  <si>
    <t>Kepler-1325</t>
  </si>
  <si>
    <t>19h00m04.12s</t>
  </si>
  <si>
    <t>+42d05m07.12s</t>
  </si>
  <si>
    <t>Kepler-1326 b</t>
  </si>
  <si>
    <t>Kepler-1326</t>
  </si>
  <si>
    <t>19h44m53.33s</t>
  </si>
  <si>
    <t>+39d16m08.19s</t>
  </si>
  <si>
    <t>Kepler-1327 b</t>
  </si>
  <si>
    <t>Kepler-1327</t>
  </si>
  <si>
    <t>19h16m15.55s</t>
  </si>
  <si>
    <t>+50d27m39.31s</t>
  </si>
  <si>
    <t>Kepler-1328 b</t>
  </si>
  <si>
    <t>Kepler-1328</t>
  </si>
  <si>
    <t>18h58m42.09s</t>
  </si>
  <si>
    <t>+44d25m03.80s</t>
  </si>
  <si>
    <t>Kepler-1329 b</t>
  </si>
  <si>
    <t>Kepler-1329</t>
  </si>
  <si>
    <t>18h46m35.43s</t>
  </si>
  <si>
    <t>+48d16m15.43s</t>
  </si>
  <si>
    <t>Kepler-133 b</t>
  </si>
  <si>
    <t>Kepler-133</t>
  </si>
  <si>
    <t>19h49m06.69s</t>
  </si>
  <si>
    <t>+48d19m13.28s</t>
  </si>
  <si>
    <t>Kepler-133 c</t>
  </si>
  <si>
    <t>Kepler-1330 b</t>
  </si>
  <si>
    <t>Kepler-1330</t>
  </si>
  <si>
    <t>19h22m18.41s</t>
  </si>
  <si>
    <t>+39d57m24.81s</t>
  </si>
  <si>
    <t>Kepler-1331 b</t>
  </si>
  <si>
    <t>Kepler-1331</t>
  </si>
  <si>
    <t>19h48m17.71s</t>
  </si>
  <si>
    <t>+41d13m28.06s</t>
  </si>
  <si>
    <t>Kepler-1332 b</t>
  </si>
  <si>
    <t>Kepler-1332</t>
  </si>
  <si>
    <t>19h24m06.87s</t>
  </si>
  <si>
    <t>+43d54m49.34s</t>
  </si>
  <si>
    <t>Kepler-1333 b</t>
  </si>
  <si>
    <t>Kepler-1333</t>
  </si>
  <si>
    <t>19h34m06.62s</t>
  </si>
  <si>
    <t>+41d06m41.02s</t>
  </si>
  <si>
    <t>Kepler-1334 b</t>
  </si>
  <si>
    <t>Kepler-1334</t>
  </si>
  <si>
    <t>19h17m14.77s</t>
  </si>
  <si>
    <t>+51d19m15.26s</t>
  </si>
  <si>
    <t>Kepler-1335 b</t>
  </si>
  <si>
    <t>Kepler-1335</t>
  </si>
  <si>
    <t>18h59m21.23s</t>
  </si>
  <si>
    <t>+42d04m13.21s</t>
  </si>
  <si>
    <t>Kepler-1336 b</t>
  </si>
  <si>
    <t>Kepler-1336</t>
  </si>
  <si>
    <t>19h45m06.64s</t>
  </si>
  <si>
    <t>+46d53m59.28s</t>
  </si>
  <si>
    <t>Kepler-1336 c</t>
  </si>
  <si>
    <t>Kepler-1337 b</t>
  </si>
  <si>
    <t>Kepler-1337</t>
  </si>
  <si>
    <t>19h08m02.19s</t>
  </si>
  <si>
    <t>+46d47m46.04s</t>
  </si>
  <si>
    <t>Kepler-1338 b</t>
  </si>
  <si>
    <t>Kepler-1338</t>
  </si>
  <si>
    <t>18h56m10.14s</t>
  </si>
  <si>
    <t>+41d41m56.53s</t>
  </si>
  <si>
    <t>Kepler-1339 b</t>
  </si>
  <si>
    <t>Kepler-1339</t>
  </si>
  <si>
    <t>18h54m58.98s</t>
  </si>
  <si>
    <t>+48d22m24.49s</t>
  </si>
  <si>
    <t>Kepler-134 b</t>
  </si>
  <si>
    <t>Kepler-134</t>
  </si>
  <si>
    <t>18h58m57.39s</t>
  </si>
  <si>
    <t>+49d35m54.40s</t>
  </si>
  <si>
    <t>Kepler-134 c</t>
  </si>
  <si>
    <t>Kepler-1340 b</t>
  </si>
  <si>
    <t>Kepler-1340</t>
  </si>
  <si>
    <t>19h44m55.87s</t>
  </si>
  <si>
    <t>+42d28m22.07s</t>
  </si>
  <si>
    <t>Kepler-1341 b</t>
  </si>
  <si>
    <t>Kepler-1341</t>
  </si>
  <si>
    <t>18h42m02.80s</t>
  </si>
  <si>
    <t>+44d09m33.66s</t>
  </si>
  <si>
    <t>Kepler-1342 b</t>
  </si>
  <si>
    <t>Kepler-1342</t>
  </si>
  <si>
    <t>19h48m04.81s</t>
  </si>
  <si>
    <t>+43d25m57.14s</t>
  </si>
  <si>
    <t>Kepler-1343 b</t>
  </si>
  <si>
    <t>Kepler-1343</t>
  </si>
  <si>
    <t>19h37m10.68s</t>
  </si>
  <si>
    <t>+50d43m31.39s</t>
  </si>
  <si>
    <t>Kepler-1344 b</t>
  </si>
  <si>
    <t>Kepler-1344</t>
  </si>
  <si>
    <t>19h08m20.71s</t>
  </si>
  <si>
    <t>+46d56m44.88s</t>
  </si>
  <si>
    <t>Kepler-1345 b</t>
  </si>
  <si>
    <t>Kepler-1345</t>
  </si>
  <si>
    <t>19h29m54.71s</t>
  </si>
  <si>
    <t>+46d01m22.16s</t>
  </si>
  <si>
    <t>Kepler-1346 b</t>
  </si>
  <si>
    <t>Kepler-1346</t>
  </si>
  <si>
    <t>19h27m21.92s</t>
  </si>
  <si>
    <t>+45d10m45.07s</t>
  </si>
  <si>
    <t>Kepler-1347 b</t>
  </si>
  <si>
    <t>Kepler-1347</t>
  </si>
  <si>
    <t>19h58m38.30s</t>
  </si>
  <si>
    <t>+40d50m37.87s</t>
  </si>
  <si>
    <t>Kepler-1348 b</t>
  </si>
  <si>
    <t>Kepler-1348</t>
  </si>
  <si>
    <t>19h28m20.98s</t>
  </si>
  <si>
    <t>+49d47m19.35s</t>
  </si>
  <si>
    <t>Kepler-1349 b</t>
  </si>
  <si>
    <t>Kepler-1349</t>
  </si>
  <si>
    <t>19h05m21.25s</t>
  </si>
  <si>
    <t>+48d44m39.37s</t>
  </si>
  <si>
    <t>Kepler-135 b</t>
  </si>
  <si>
    <t>Kepler-135</t>
  </si>
  <si>
    <t>19h21m58.82s</t>
  </si>
  <si>
    <t>+38d47m43.78s</t>
  </si>
  <si>
    <t>Kepler-135 c</t>
  </si>
  <si>
    <t>Kepler-1350 b</t>
  </si>
  <si>
    <t>Kepler-1350</t>
  </si>
  <si>
    <t>19h13m00.15s</t>
  </si>
  <si>
    <t>+46d40m46.14s</t>
  </si>
  <si>
    <t>Kepler-1350 c</t>
  </si>
  <si>
    <t>Kepler-1351 b</t>
  </si>
  <si>
    <t>Kepler-1351</t>
  </si>
  <si>
    <t>19h34m26.02s</t>
  </si>
  <si>
    <t>+42d11m52.35s</t>
  </si>
  <si>
    <t>Kepler-1352 b</t>
  </si>
  <si>
    <t>Kepler-1352</t>
  </si>
  <si>
    <t>19h22m46.51s</t>
  </si>
  <si>
    <t>+48d42m05.19s</t>
  </si>
  <si>
    <t>Kepler-1353 b</t>
  </si>
  <si>
    <t>Kepler-1353</t>
  </si>
  <si>
    <t>19h42m56.49s</t>
  </si>
  <si>
    <t>+42d34m34.43s</t>
  </si>
  <si>
    <t>Kepler-1354 b</t>
  </si>
  <si>
    <t>Kepler-1354</t>
  </si>
  <si>
    <t>19h24m58.83s</t>
  </si>
  <si>
    <t>+37d45m32.43s</t>
  </si>
  <si>
    <t>Kepler-1355 b</t>
  </si>
  <si>
    <t>Kepler-1355</t>
  </si>
  <si>
    <t>18h54m57.94s</t>
  </si>
  <si>
    <t>+49d04m04.74s</t>
  </si>
  <si>
    <t>Kepler-1356 b</t>
  </si>
  <si>
    <t>Kepler-1356</t>
  </si>
  <si>
    <t>19h23m58.89s</t>
  </si>
  <si>
    <t>+43d14m37.97s</t>
  </si>
  <si>
    <t>Kepler-1357 b</t>
  </si>
  <si>
    <t>Kepler-1357</t>
  </si>
  <si>
    <t>19h26m11.54s</t>
  </si>
  <si>
    <t>+50d21m11.73s</t>
  </si>
  <si>
    <t>Kepler-1358 b</t>
  </si>
  <si>
    <t>Kepler-1358</t>
  </si>
  <si>
    <t>19h04m40.93s</t>
  </si>
  <si>
    <t>+43d00m32.04s</t>
  </si>
  <si>
    <t>Kepler-1359 b</t>
  </si>
  <si>
    <t>Kepler-1359</t>
  </si>
  <si>
    <t>19h18m09.32s</t>
  </si>
  <si>
    <t>+41d53m34.14s</t>
  </si>
  <si>
    <t>Kepler-136 b</t>
  </si>
  <si>
    <t>Kepler-136</t>
  </si>
  <si>
    <t>19h45m52.15s</t>
  </si>
  <si>
    <t>+42d35m55.67s</t>
  </si>
  <si>
    <t>Kepler-136 c</t>
  </si>
  <si>
    <t>Kepler-1360 b</t>
  </si>
  <si>
    <t>Kepler-1360</t>
  </si>
  <si>
    <t>20h01m22.57s</t>
  </si>
  <si>
    <t>+45d37m23.46s</t>
  </si>
  <si>
    <t>Kepler-1361 b</t>
  </si>
  <si>
    <t>Kepler-1361</t>
  </si>
  <si>
    <t>18h54m15.69s</t>
  </si>
  <si>
    <t>+46d54m15.22s</t>
  </si>
  <si>
    <t>Kepler-1362 b</t>
  </si>
  <si>
    <t>Kepler-1362</t>
  </si>
  <si>
    <t>19h14m09.25s</t>
  </si>
  <si>
    <t>+40d52m37.66s</t>
  </si>
  <si>
    <t>Kepler-1363 b</t>
  </si>
  <si>
    <t>Kepler-1363</t>
  </si>
  <si>
    <t>19h47m59.16s</t>
  </si>
  <si>
    <t>+49d15m22.76s</t>
  </si>
  <si>
    <t>Kepler-1364 b</t>
  </si>
  <si>
    <t>Kepler-1364</t>
  </si>
  <si>
    <t>19h40m36.51s</t>
  </si>
  <si>
    <t>+49d35m15.42s</t>
  </si>
  <si>
    <t>Kepler-1365 b</t>
  </si>
  <si>
    <t>Kepler-1365</t>
  </si>
  <si>
    <t>19h28m47.92s</t>
  </si>
  <si>
    <t>+42d02m45.58s</t>
  </si>
  <si>
    <t>Kepler-1365 c</t>
  </si>
  <si>
    <t>Kepler-1366 b</t>
  </si>
  <si>
    <t>Kepler-1366</t>
  </si>
  <si>
    <t>19h00m15.57s</t>
  </si>
  <si>
    <t>+41d33m17.45s</t>
  </si>
  <si>
    <t>Kepler-1367 b</t>
  </si>
  <si>
    <t>Kepler-1367</t>
  </si>
  <si>
    <t>19h13m40.00s</t>
  </si>
  <si>
    <t>+47d52m43.43s</t>
  </si>
  <si>
    <t>Kepler-1368 b</t>
  </si>
  <si>
    <t>Kepler-1368</t>
  </si>
  <si>
    <t>19h39m04.08s</t>
  </si>
  <si>
    <t>+41d38m40.72s</t>
  </si>
  <si>
    <t>Kepler-1369 b</t>
  </si>
  <si>
    <t>Kepler-1369</t>
  </si>
  <si>
    <t>19h03m11.34s</t>
  </si>
  <si>
    <t>+40d56m10.29s</t>
  </si>
  <si>
    <t>Kepler-137 b</t>
  </si>
  <si>
    <t>Kepler-137</t>
  </si>
  <si>
    <t>18h48m32.54s</t>
  </si>
  <si>
    <t>+43d02m21.10s</t>
  </si>
  <si>
    <t>Kepler-137 c</t>
  </si>
  <si>
    <t>Kepler-1370 b</t>
  </si>
  <si>
    <t>Kepler-1370</t>
  </si>
  <si>
    <t>18h58m15.77s</t>
  </si>
  <si>
    <t>+41d46m42.52s</t>
  </si>
  <si>
    <t>Kepler-1370 c</t>
  </si>
  <si>
    <t>Kepler-1371 b</t>
  </si>
  <si>
    <t>Kepler-1371</t>
  </si>
  <si>
    <t>19h15m19.54s</t>
  </si>
  <si>
    <t>+47d33m07.11s</t>
  </si>
  <si>
    <t>Kepler-1371 c</t>
  </si>
  <si>
    <t>Kepler-1372 b</t>
  </si>
  <si>
    <t>Kepler-1372</t>
  </si>
  <si>
    <t>19h15m32.78s</t>
  </si>
  <si>
    <t>+44d50m22.08s</t>
  </si>
  <si>
    <t>Kepler-1373 b</t>
  </si>
  <si>
    <t>Kepler-1373</t>
  </si>
  <si>
    <t>19h03m00.49s</t>
  </si>
  <si>
    <t>+39d14m57.02s</t>
  </si>
  <si>
    <t>Kepler-1374 b</t>
  </si>
  <si>
    <t>Kepler-1374</t>
  </si>
  <si>
    <t>19h25m23.99s</t>
  </si>
  <si>
    <t>+45d10m20.11s</t>
  </si>
  <si>
    <t>Kepler-1375 b</t>
  </si>
  <si>
    <t>Kepler-1375</t>
  </si>
  <si>
    <t>19h45m10.44s</t>
  </si>
  <si>
    <t>+43d24m11.59s</t>
  </si>
  <si>
    <t>Kepler-1376 b</t>
  </si>
  <si>
    <t>Kepler-1376</t>
  </si>
  <si>
    <t>19h07m50.02s</t>
  </si>
  <si>
    <t>+42d32m29.07s</t>
  </si>
  <si>
    <t>Kepler-1377 b</t>
  </si>
  <si>
    <t>Kepler-1377</t>
  </si>
  <si>
    <t>19h16m46.90s</t>
  </si>
  <si>
    <t>+46d39m05.78s</t>
  </si>
  <si>
    <t>Kepler-1378 b</t>
  </si>
  <si>
    <t>Kepler-1378</t>
  </si>
  <si>
    <t>19h49m29.62s</t>
  </si>
  <si>
    <t>+40d21m59.03s</t>
  </si>
  <si>
    <t>Kepler-1379 b</t>
  </si>
  <si>
    <t>Kepler-1379</t>
  </si>
  <si>
    <t>19h34m40.91s</t>
  </si>
  <si>
    <t>+41d24m36.76s</t>
  </si>
  <si>
    <t>Kepler-138 b</t>
  </si>
  <si>
    <t>Kepler-138</t>
  </si>
  <si>
    <t>19h21m31.54s</t>
  </si>
  <si>
    <t>+43d17m35.03s</t>
  </si>
  <si>
    <t>Kepler-138 c</t>
  </si>
  <si>
    <t>Kepler-138 d</t>
  </si>
  <si>
    <t>Kepler-1380 b</t>
  </si>
  <si>
    <t>Kepler-1380</t>
  </si>
  <si>
    <t>19h12m27.85s</t>
  </si>
  <si>
    <t>+42d26m25.38s</t>
  </si>
  <si>
    <t>Kepler-1381 b</t>
  </si>
  <si>
    <t>Kepler-1381</t>
  </si>
  <si>
    <t>19h10m08.59s</t>
  </si>
  <si>
    <t>+48d43m40.02s</t>
  </si>
  <si>
    <t>Kepler-1382 b</t>
  </si>
  <si>
    <t>Kepler-1382</t>
  </si>
  <si>
    <t>19h41m30.58s</t>
  </si>
  <si>
    <t>+39d02m52.93s</t>
  </si>
  <si>
    <t>Kepler-1383 b</t>
  </si>
  <si>
    <t>Kepler-1383</t>
  </si>
  <si>
    <t>19h51m46.75s</t>
  </si>
  <si>
    <t>+42d11m30.64s</t>
  </si>
  <si>
    <t>Kepler-1384 b</t>
  </si>
  <si>
    <t>Kepler-1384</t>
  </si>
  <si>
    <t>19h44m51.63s</t>
  </si>
  <si>
    <t>+39d31m37.29s</t>
  </si>
  <si>
    <t>Kepler-1385 b</t>
  </si>
  <si>
    <t>Kepler-1385</t>
  </si>
  <si>
    <t>18h50m31.53s</t>
  </si>
  <si>
    <t>+46d28m51.68s</t>
  </si>
  <si>
    <t>Kepler-1386 b</t>
  </si>
  <si>
    <t>Kepler-1386</t>
  </si>
  <si>
    <t>18h43m17.61s</t>
  </si>
  <si>
    <t>+42d38m09.79s</t>
  </si>
  <si>
    <t>Kepler-1387 b</t>
  </si>
  <si>
    <t>Kepler-1387</t>
  </si>
  <si>
    <t>19h29m45.67s</t>
  </si>
  <si>
    <t>+43d12m33.64s</t>
  </si>
  <si>
    <t>Kepler-1388 b</t>
  </si>
  <si>
    <t>Kepler-1388</t>
  </si>
  <si>
    <t>18h53m20.64s</t>
  </si>
  <si>
    <t>+47d10m28.02s</t>
  </si>
  <si>
    <t>Kepler-1388 c</t>
  </si>
  <si>
    <t>Kepler-1388 d</t>
  </si>
  <si>
    <t>Kepler-1388 e</t>
  </si>
  <si>
    <t>Kepler-1389 b</t>
  </si>
  <si>
    <t>Kepler-1389</t>
  </si>
  <si>
    <t>19h02m52.19s</t>
  </si>
  <si>
    <t>+44d45m30.06s</t>
  </si>
  <si>
    <t>Kepler-139 b</t>
  </si>
  <si>
    <t>Kepler-139</t>
  </si>
  <si>
    <t>18h49m34.07s</t>
  </si>
  <si>
    <t>+43d53m21.90s</t>
  </si>
  <si>
    <t>Kepler-139 c</t>
  </si>
  <si>
    <t>Kepler-1390 b</t>
  </si>
  <si>
    <t>Kepler-1390</t>
  </si>
  <si>
    <t>19h54m38.99s</t>
  </si>
  <si>
    <t>+48d14m55.92s</t>
  </si>
  <si>
    <t>Kepler-1391 b</t>
  </si>
  <si>
    <t>Kepler-1391</t>
  </si>
  <si>
    <t>19h39m19.43s</t>
  </si>
  <si>
    <t>+46d39m34.48s</t>
  </si>
  <si>
    <t>Kepler-1392 b</t>
  </si>
  <si>
    <t>Kepler-1392</t>
  </si>
  <si>
    <t>19h15m04.08s</t>
  </si>
  <si>
    <t>+46d23m40.02s</t>
  </si>
  <si>
    <t>Kepler-1393 b</t>
  </si>
  <si>
    <t>Kepler-1393</t>
  </si>
  <si>
    <t>18h57m50.27s</t>
  </si>
  <si>
    <t>+40d08m32.91s</t>
  </si>
  <si>
    <t>Kepler-1394 b</t>
  </si>
  <si>
    <t>Kepler-1394</t>
  </si>
  <si>
    <t>18h53m48.77s</t>
  </si>
  <si>
    <t>+45d05m02.66s</t>
  </si>
  <si>
    <t>Kepler-1395 b</t>
  </si>
  <si>
    <t>Kepler-1395</t>
  </si>
  <si>
    <t>19h29m21.00s</t>
  </si>
  <si>
    <t>+47d39m51.02s</t>
  </si>
  <si>
    <t>Kepler-1396 b</t>
  </si>
  <si>
    <t>Kepler-1396</t>
  </si>
  <si>
    <t>19h37m20.73s</t>
  </si>
  <si>
    <t>+44d55m05.63s</t>
  </si>
  <si>
    <t>Kepler-1397 b</t>
  </si>
  <si>
    <t>Kepler-1397</t>
  </si>
  <si>
    <t>19h58m42.21s</t>
  </si>
  <si>
    <t>+47d04m32.96s</t>
  </si>
  <si>
    <t>Kepler-1398 b</t>
  </si>
  <si>
    <t>Kepler-1398</t>
  </si>
  <si>
    <t>19h39m27.87s</t>
  </si>
  <si>
    <t>+48d38m20.37s</t>
  </si>
  <si>
    <t>Kepler-1398 c</t>
  </si>
  <si>
    <t>Kepler-1399 b</t>
  </si>
  <si>
    <t>Kepler-1399</t>
  </si>
  <si>
    <t>19h33m14.81s</t>
  </si>
  <si>
    <t>+46d02m29.95s</t>
  </si>
  <si>
    <t>Kepler-14 b</t>
  </si>
  <si>
    <t>Kepler-14</t>
  </si>
  <si>
    <t>19h10m50.12s</t>
  </si>
  <si>
    <t>+47d19m58.98s</t>
  </si>
  <si>
    <t>Kepler-140 b</t>
  </si>
  <si>
    <t>Kepler-140</t>
  </si>
  <si>
    <t>19h09m28.66s</t>
  </si>
  <si>
    <t>+46d46m05.33s</t>
  </si>
  <si>
    <t>Kepler-140 c</t>
  </si>
  <si>
    <t>Kepler-1400 b</t>
  </si>
  <si>
    <t>Kepler-1400</t>
  </si>
  <si>
    <t>19h05m05.20s</t>
  </si>
  <si>
    <t>+45d26m26.90s</t>
  </si>
  <si>
    <t>Kepler-1401 b</t>
  </si>
  <si>
    <t>Kepler-1401</t>
  </si>
  <si>
    <t>19h09m51.85s</t>
  </si>
  <si>
    <t>+40d45m30.31s</t>
  </si>
  <si>
    <t>Kepler-1402 b</t>
  </si>
  <si>
    <t>Kepler-1402</t>
  </si>
  <si>
    <t>19h27m23.48s</t>
  </si>
  <si>
    <t>+48d58m05.40s</t>
  </si>
  <si>
    <t>Kepler-1403 b</t>
  </si>
  <si>
    <t>Kepler-1403</t>
  </si>
  <si>
    <t>19h23m28.23s</t>
  </si>
  <si>
    <t>+38d57m36.28s</t>
  </si>
  <si>
    <t>Kepler-1404 b</t>
  </si>
  <si>
    <t>Kepler-1404</t>
  </si>
  <si>
    <t>19h44m02.28s</t>
  </si>
  <si>
    <t>+50d29m54.21s</t>
  </si>
  <si>
    <t>Kepler-1405 b</t>
  </si>
  <si>
    <t>Kepler-1405</t>
  </si>
  <si>
    <t>19h42m44.37s</t>
  </si>
  <si>
    <t>+39d15m22.06s</t>
  </si>
  <si>
    <t>Kepler-1406 b</t>
  </si>
  <si>
    <t>Kepler-1406</t>
  </si>
  <si>
    <t>19h28m19.65s</t>
  </si>
  <si>
    <t>+38d54m53.81s</t>
  </si>
  <si>
    <t>Kepler-1407 b</t>
  </si>
  <si>
    <t>Kepler-1407</t>
  </si>
  <si>
    <t>18h55m46.18s</t>
  </si>
  <si>
    <t>+41d28m17.59s</t>
  </si>
  <si>
    <t>Kepler-1408 b</t>
  </si>
  <si>
    <t>Kepler-1408</t>
  </si>
  <si>
    <t>18h50m47.97s</t>
  </si>
  <si>
    <t>+45d25m32.84s</t>
  </si>
  <si>
    <t>Kepler-1409 b</t>
  </si>
  <si>
    <t>Kepler-1409</t>
  </si>
  <si>
    <t>19h20m20.34s</t>
  </si>
  <si>
    <t>+51d12m31.01s</t>
  </si>
  <si>
    <t>Kepler-141 b</t>
  </si>
  <si>
    <t>Kepler-141</t>
  </si>
  <si>
    <t>19h51m52.97s</t>
  </si>
  <si>
    <t>+47d43m53.77s</t>
  </si>
  <si>
    <t>Kepler-141 c</t>
  </si>
  <si>
    <t>Kepler-1410 b</t>
  </si>
  <si>
    <t>Kepler-1410</t>
  </si>
  <si>
    <t>19h22m02.47s</t>
  </si>
  <si>
    <t>+38d44m36.60s</t>
  </si>
  <si>
    <t>Kepler-1411 b</t>
  </si>
  <si>
    <t>Kepler-1411</t>
  </si>
  <si>
    <t>19h05m26.77s</t>
  </si>
  <si>
    <t>+42d57m50.00s</t>
  </si>
  <si>
    <t>Kepler-1412 b</t>
  </si>
  <si>
    <t>Kepler-1412</t>
  </si>
  <si>
    <t>19h28m43.24s</t>
  </si>
  <si>
    <t>+49d12m08.93s</t>
  </si>
  <si>
    <t>Kepler-1413 b</t>
  </si>
  <si>
    <t>Kepler-1413</t>
  </si>
  <si>
    <t>19h37m21.99s</t>
  </si>
  <si>
    <t>+46d29m55.54s</t>
  </si>
  <si>
    <t>Kepler-1414 b</t>
  </si>
  <si>
    <t>Kepler-1414</t>
  </si>
  <si>
    <t>18h59m42.86s</t>
  </si>
  <si>
    <t>+42d25m20.31s</t>
  </si>
  <si>
    <t>Kepler-1415 b</t>
  </si>
  <si>
    <t>Kepler-1415</t>
  </si>
  <si>
    <t>19h00m37.63s</t>
  </si>
  <si>
    <t>+47d52m23.70s</t>
  </si>
  <si>
    <t>Kepler-1416 b</t>
  </si>
  <si>
    <t>Kepler-1416</t>
  </si>
  <si>
    <t>19h54m39.23s</t>
  </si>
  <si>
    <t>+43d53m38.61s</t>
  </si>
  <si>
    <t>Kepler-1417 b</t>
  </si>
  <si>
    <t>Kepler-1417</t>
  </si>
  <si>
    <t>19h23m47.98s</t>
  </si>
  <si>
    <t>+40d36m18.71s</t>
  </si>
  <si>
    <t>Kepler-1418 b</t>
  </si>
  <si>
    <t>Kepler-1418</t>
  </si>
  <si>
    <t>18h51m59.41s</t>
  </si>
  <si>
    <t>+41d40m42.92s</t>
  </si>
  <si>
    <t>Kepler-1419 b</t>
  </si>
  <si>
    <t>Kepler-1419</t>
  </si>
  <si>
    <t>19h29m01.10s</t>
  </si>
  <si>
    <t>+37d58m16.95s</t>
  </si>
  <si>
    <t>Kepler-142 b</t>
  </si>
  <si>
    <t>Kepler-142</t>
  </si>
  <si>
    <t>19h40m28.56s</t>
  </si>
  <si>
    <t>+48d28m52.91s</t>
  </si>
  <si>
    <t>Kepler-142 c</t>
  </si>
  <si>
    <t>Kepler-142 d</t>
  </si>
  <si>
    <t>Kepler-1420 b</t>
  </si>
  <si>
    <t>Kepler-1420</t>
  </si>
  <si>
    <t>19h44m48.93s</t>
  </si>
  <si>
    <t>+42d46m40.14s</t>
  </si>
  <si>
    <t>Kepler-1421 b</t>
  </si>
  <si>
    <t>Kepler-1421</t>
  </si>
  <si>
    <t>19h06m19.35s</t>
  </si>
  <si>
    <t>+48d32m39.23s</t>
  </si>
  <si>
    <t>Kepler-1422 b</t>
  </si>
  <si>
    <t>Kepler-1422</t>
  </si>
  <si>
    <t>19h35m33.65s</t>
  </si>
  <si>
    <t>+48d20m09.93s</t>
  </si>
  <si>
    <t>Kepler-1423 b</t>
  </si>
  <si>
    <t>Kepler-1423</t>
  </si>
  <si>
    <t>19h12m58.50s</t>
  </si>
  <si>
    <t>+41d06m36.24s</t>
  </si>
  <si>
    <t>Kepler-1424 b</t>
  </si>
  <si>
    <t>Kepler-1424</t>
  </si>
  <si>
    <t>19h23m58.00s</t>
  </si>
  <si>
    <t>+40d13m45.60s</t>
  </si>
  <si>
    <t>Kepler-1425 b</t>
  </si>
  <si>
    <t>Kepler-1425</t>
  </si>
  <si>
    <t>19h39m48.25s</t>
  </si>
  <si>
    <t>+43d00m44.77s</t>
  </si>
  <si>
    <t>Kepler-1426 b</t>
  </si>
  <si>
    <t>Kepler-1426</t>
  </si>
  <si>
    <t>19h30m10.97s</t>
  </si>
  <si>
    <t>+49d25m00.83s</t>
  </si>
  <si>
    <t>Kepler-1427 b</t>
  </si>
  <si>
    <t>Kepler-1427</t>
  </si>
  <si>
    <t>19h41m23.92s</t>
  </si>
  <si>
    <t>+45d06m52.33s</t>
  </si>
  <si>
    <t>Kepler-1428 b</t>
  </si>
  <si>
    <t>Kepler-1428</t>
  </si>
  <si>
    <t>19h50m34.14s</t>
  </si>
  <si>
    <t>+49d35m41.85s</t>
  </si>
  <si>
    <t>Kepler-1429 b</t>
  </si>
  <si>
    <t>Kepler-1429</t>
  </si>
  <si>
    <t>19h01m27.90s</t>
  </si>
  <si>
    <t>+49d02m41.34s</t>
  </si>
  <si>
    <t>Kepler-143 b</t>
  </si>
  <si>
    <t>Kepler-143</t>
  </si>
  <si>
    <t>19h52m16.24s</t>
  </si>
  <si>
    <t>+49d24m45.15s</t>
  </si>
  <si>
    <t>Kepler-143 c</t>
  </si>
  <si>
    <t>Kepler-1430 b</t>
  </si>
  <si>
    <t>Kepler-1430</t>
  </si>
  <si>
    <t>19h18m47.41s</t>
  </si>
  <si>
    <t>+43d22m19.05s</t>
  </si>
  <si>
    <t>Kepler-1431 b</t>
  </si>
  <si>
    <t>Kepler-1431</t>
  </si>
  <si>
    <t>19h30m38.01s</t>
  </si>
  <si>
    <t>+49d51m54.55s</t>
  </si>
  <si>
    <t>Kepler-1432 b</t>
  </si>
  <si>
    <t>Kepler-1432</t>
  </si>
  <si>
    <t>19h42m05.78s</t>
  </si>
  <si>
    <t>+49d49m46.28s</t>
  </si>
  <si>
    <t>Kepler-1433 b</t>
  </si>
  <si>
    <t>Kepler-1433</t>
  </si>
  <si>
    <t>19h09m27.23s</t>
  </si>
  <si>
    <t>+49d27m24.71s</t>
  </si>
  <si>
    <t>Kepler-1434 b</t>
  </si>
  <si>
    <t>Kepler-1434</t>
  </si>
  <si>
    <t>19h42m09.23s</t>
  </si>
  <si>
    <t>+51d12m10.80s</t>
  </si>
  <si>
    <t>Kepler-1435 b</t>
  </si>
  <si>
    <t>Kepler-1435</t>
  </si>
  <si>
    <t>19h24m41.59s</t>
  </si>
  <si>
    <t>+44d55m15.90s</t>
  </si>
  <si>
    <t>Kepler-1436 b</t>
  </si>
  <si>
    <t>Kepler-1436</t>
  </si>
  <si>
    <t>19h50m50.77s</t>
  </si>
  <si>
    <t>+46d46m04.73s</t>
  </si>
  <si>
    <t>Kepler-1437 b</t>
  </si>
  <si>
    <t>Kepler-1437</t>
  </si>
  <si>
    <t>19h27m27.58s</t>
  </si>
  <si>
    <t>+49d19m33.13s</t>
  </si>
  <si>
    <t>Kepler-1438 b</t>
  </si>
  <si>
    <t>Kepler-1438</t>
  </si>
  <si>
    <t>19h17m09.56s</t>
  </si>
  <si>
    <t>+40d40m53.85s</t>
  </si>
  <si>
    <t>Kepler-1439 b</t>
  </si>
  <si>
    <t>Kepler-1439</t>
  </si>
  <si>
    <t>19h02m57.53s</t>
  </si>
  <si>
    <t>+40d58m47.53s</t>
  </si>
  <si>
    <t>Kepler-144 b</t>
  </si>
  <si>
    <t>Kepler-144</t>
  </si>
  <si>
    <t>18h47m39.75s</t>
  </si>
  <si>
    <t>+42d46m31.99s</t>
  </si>
  <si>
    <t>Kepler-144 c</t>
  </si>
  <si>
    <t>Kepler-1440 b</t>
  </si>
  <si>
    <t>Kepler-1440</t>
  </si>
  <si>
    <t>19h01m23.27s</t>
  </si>
  <si>
    <t>+48d18m44.02s</t>
  </si>
  <si>
    <t>Kepler-1441 b</t>
  </si>
  <si>
    <t>Kepler-1441</t>
  </si>
  <si>
    <t>19h34m52.59s</t>
  </si>
  <si>
    <t>+43d07m28.47s</t>
  </si>
  <si>
    <t>Kepler-1442 b</t>
  </si>
  <si>
    <t>Kepler-1442</t>
  </si>
  <si>
    <t>19h25m01.35s</t>
  </si>
  <si>
    <t>+48d50m48.90s</t>
  </si>
  <si>
    <t>Kepler-1443 b</t>
  </si>
  <si>
    <t>Kepler-1443</t>
  </si>
  <si>
    <t>18h53m44.58s</t>
  </si>
  <si>
    <t>+47d04m00.47s</t>
  </si>
  <si>
    <t>Kepler-1444 b</t>
  </si>
  <si>
    <t>Kepler-1444</t>
  </si>
  <si>
    <t>19h01m19.36s</t>
  </si>
  <si>
    <t>+42d02m25.81s</t>
  </si>
  <si>
    <t>Kepler-1445 b</t>
  </si>
  <si>
    <t>Kepler-1445</t>
  </si>
  <si>
    <t>18h40m59.88s</t>
  </si>
  <si>
    <t>+43d54m54.24s</t>
  </si>
  <si>
    <t>Kepler-1446 b</t>
  </si>
  <si>
    <t>Kepler-1446</t>
  </si>
  <si>
    <t>19h17m41.77s</t>
  </si>
  <si>
    <t>+46d43m33.90s</t>
  </si>
  <si>
    <t>Kepler-1447 b</t>
  </si>
  <si>
    <t>Kepler-1447</t>
  </si>
  <si>
    <t>19h18m34.42s</t>
  </si>
  <si>
    <t>+50d43m37.26s</t>
  </si>
  <si>
    <t>Kepler-1448 b</t>
  </si>
  <si>
    <t>Kepler-1448</t>
  </si>
  <si>
    <t>19h11m28.18s</t>
  </si>
  <si>
    <t>+50d35m44.10s</t>
  </si>
  <si>
    <t>Kepler-1449 b</t>
  </si>
  <si>
    <t>Kepler-1449</t>
  </si>
  <si>
    <t>19h12m55.62s</t>
  </si>
  <si>
    <t>+50d34m04.20s</t>
  </si>
  <si>
    <t>Kepler-145 b</t>
  </si>
  <si>
    <t>Kepler-145</t>
  </si>
  <si>
    <t>19h25m33.06s</t>
  </si>
  <si>
    <t>+44d31m44.57s</t>
  </si>
  <si>
    <t>Kepler-145 c</t>
  </si>
  <si>
    <t>Kepler-1450 b</t>
  </si>
  <si>
    <t>Kepler-1450</t>
  </si>
  <si>
    <t>19h38m12.88s</t>
  </si>
  <si>
    <t>+45d04m52.68s</t>
  </si>
  <si>
    <t>Kepler-1451 b</t>
  </si>
  <si>
    <t>Kepler-1451</t>
  </si>
  <si>
    <t>19h33m47.14s</t>
  </si>
  <si>
    <t>+40d24m35.57s</t>
  </si>
  <si>
    <t>Kepler-1452 b</t>
  </si>
  <si>
    <t>Kepler-1452</t>
  </si>
  <si>
    <t>19h29m41.47s</t>
  </si>
  <si>
    <t>+38d15m58.62s</t>
  </si>
  <si>
    <t>Kepler-1453 b</t>
  </si>
  <si>
    <t>Kepler-1453</t>
  </si>
  <si>
    <t>19h04m30.12s</t>
  </si>
  <si>
    <t>+47d56m51.21s</t>
  </si>
  <si>
    <t>Kepler-1454 b</t>
  </si>
  <si>
    <t>Kepler-1454</t>
  </si>
  <si>
    <t>18h56m53.60s</t>
  </si>
  <si>
    <t>+48d49m54.20s</t>
  </si>
  <si>
    <t>Kepler-1455 b</t>
  </si>
  <si>
    <t>Kepler-1455</t>
  </si>
  <si>
    <t>19h36m19.94s</t>
  </si>
  <si>
    <t>+50d30m09.93s</t>
  </si>
  <si>
    <t>Kepler-1456 b</t>
  </si>
  <si>
    <t>Kepler-1456</t>
  </si>
  <si>
    <t>19h07m46.88s</t>
  </si>
  <si>
    <t>+43d49m22.09s</t>
  </si>
  <si>
    <t>Kepler-1457 b</t>
  </si>
  <si>
    <t>Kepler-1457</t>
  </si>
  <si>
    <t>18h55m04.93s</t>
  </si>
  <si>
    <t>+42d01m37.93s</t>
  </si>
  <si>
    <t>Kepler-1458 b</t>
  </si>
  <si>
    <t>Kepler-1458</t>
  </si>
  <si>
    <t>18h52m50.78s</t>
  </si>
  <si>
    <t>+41d02m16.85s</t>
  </si>
  <si>
    <t>Kepler-1459 b</t>
  </si>
  <si>
    <t>Kepler-1459</t>
  </si>
  <si>
    <t>18h49m41.51s</t>
  </si>
  <si>
    <t>+46d00m50.31s</t>
  </si>
  <si>
    <t>Kepler-146 b</t>
  </si>
  <si>
    <t>Kepler-146</t>
  </si>
  <si>
    <t>19h36m26.58s</t>
  </si>
  <si>
    <t>+38d42m36.80s</t>
  </si>
  <si>
    <t>Kepler-146 c</t>
  </si>
  <si>
    <t>Kepler-1460 b</t>
  </si>
  <si>
    <t>Kepler-1460</t>
  </si>
  <si>
    <t>19h02m13.87s</t>
  </si>
  <si>
    <t>+44d00m38.96s</t>
  </si>
  <si>
    <t>Kepler-1461 b</t>
  </si>
  <si>
    <t>Kepler-1461</t>
  </si>
  <si>
    <t>19h03m19.32s</t>
  </si>
  <si>
    <t>+43d11m54.16s</t>
  </si>
  <si>
    <t>Kepler-1462 b</t>
  </si>
  <si>
    <t>Kepler-1462</t>
  </si>
  <si>
    <t>19h45m35.41s</t>
  </si>
  <si>
    <t>+42d23m48.94s</t>
  </si>
  <si>
    <t>Kepler-1463 b</t>
  </si>
  <si>
    <t>Kepler-1463</t>
  </si>
  <si>
    <t>19h37m56.95s</t>
  </si>
  <si>
    <t>+42d00m24.86s</t>
  </si>
  <si>
    <t>Kepler-1464 b</t>
  </si>
  <si>
    <t>Kepler-1464</t>
  </si>
  <si>
    <t>19h08m56.56s</t>
  </si>
  <si>
    <t>+38d45m14.70s</t>
  </si>
  <si>
    <t>Kepler-1464 c</t>
  </si>
  <si>
    <t>Kepler-1465 b</t>
  </si>
  <si>
    <t>Kepler-1465</t>
  </si>
  <si>
    <t>19h19m16.66s</t>
  </si>
  <si>
    <t>+51d54m17.47s</t>
  </si>
  <si>
    <t>Kepler-1466 b</t>
  </si>
  <si>
    <t>Kepler-1466</t>
  </si>
  <si>
    <t>19h19m19.50s</t>
  </si>
  <si>
    <t>+44d36m35.43s</t>
  </si>
  <si>
    <t>Kepler-1467 b</t>
  </si>
  <si>
    <t>Kepler-1467</t>
  </si>
  <si>
    <t>19h40m11.65s</t>
  </si>
  <si>
    <t>+45d20m33.64s</t>
  </si>
  <si>
    <t>Kepler-1468 b</t>
  </si>
  <si>
    <t>Kepler-1468</t>
  </si>
  <si>
    <t>19h34m04.76s</t>
  </si>
  <si>
    <t>+41d16m38.52s</t>
  </si>
  <si>
    <t>Kepler-1468 c</t>
  </si>
  <si>
    <t>Kepler-1468 d</t>
  </si>
  <si>
    <t>Kepler-1469 b</t>
  </si>
  <si>
    <t>Kepler-1469</t>
  </si>
  <si>
    <t>19h35m17.12s</t>
  </si>
  <si>
    <t>+39d23m28.82s</t>
  </si>
  <si>
    <t>Kepler-147 b</t>
  </si>
  <si>
    <t>Kepler-147</t>
  </si>
  <si>
    <t>19h11m54.17s</t>
  </si>
  <si>
    <t>+39d05m13.80s</t>
  </si>
  <si>
    <t>Kepler-147 c</t>
  </si>
  <si>
    <t>Kepler-1470 b</t>
  </si>
  <si>
    <t>Kepler-1470</t>
  </si>
  <si>
    <t>19h14m46.79s</t>
  </si>
  <si>
    <t>+39d52m59.09s</t>
  </si>
  <si>
    <t>Kepler-1471 b</t>
  </si>
  <si>
    <t>Kepler-1471</t>
  </si>
  <si>
    <t>19h18m39.58s</t>
  </si>
  <si>
    <t>+50d01m12.22s</t>
  </si>
  <si>
    <t>Kepler-1472 b</t>
  </si>
  <si>
    <t>Kepler-1472</t>
  </si>
  <si>
    <t>19h39m24.63s</t>
  </si>
  <si>
    <t>+49d03m26.81s</t>
  </si>
  <si>
    <t>Kepler-1473 b</t>
  </si>
  <si>
    <t>Kepler-1473</t>
  </si>
  <si>
    <t>19h22m32.76s</t>
  </si>
  <si>
    <t>+48d59m46.14s</t>
  </si>
  <si>
    <t>Kepler-1474 b</t>
  </si>
  <si>
    <t>Kepler-1474</t>
  </si>
  <si>
    <t>19h38m46.57s</t>
  </si>
  <si>
    <t>+45d52m00.51s</t>
  </si>
  <si>
    <t>Kepler-1475 b</t>
  </si>
  <si>
    <t>Kepler-1475</t>
  </si>
  <si>
    <t>19h43m47.59s</t>
  </si>
  <si>
    <t>+44d45m11.15s</t>
  </si>
  <si>
    <t>Kepler-1476 b</t>
  </si>
  <si>
    <t>Kepler-1476</t>
  </si>
  <si>
    <t>18h58m07.70s</t>
  </si>
  <si>
    <t>+43d59m23.63s</t>
  </si>
  <si>
    <t>Kepler-1477 b</t>
  </si>
  <si>
    <t>Kepler-1477</t>
  </si>
  <si>
    <t>18h45m11.65s</t>
  </si>
  <si>
    <t>+42d41m08.42s</t>
  </si>
  <si>
    <t>Kepler-1478 b</t>
  </si>
  <si>
    <t>Kepler-1478</t>
  </si>
  <si>
    <t>19h32m39.60s</t>
  </si>
  <si>
    <t>+41d44m46.26s</t>
  </si>
  <si>
    <t>Kepler-1479 b</t>
  </si>
  <si>
    <t>Kepler-1479</t>
  </si>
  <si>
    <t>19h02m50.88s</t>
  </si>
  <si>
    <t>+49d42m24.33s</t>
  </si>
  <si>
    <t>Kepler-148 b</t>
  </si>
  <si>
    <t>Kepler-148</t>
  </si>
  <si>
    <t>19h19m08.68s</t>
  </si>
  <si>
    <t>+46d51m31.74s</t>
  </si>
  <si>
    <t>Kepler-148 c</t>
  </si>
  <si>
    <t>Kepler-148 d</t>
  </si>
  <si>
    <t>Kepler-1480 b</t>
  </si>
  <si>
    <t>Kepler-1480</t>
  </si>
  <si>
    <t>19h27m59.95s</t>
  </si>
  <si>
    <t>+49d18m06.60s</t>
  </si>
  <si>
    <t>Kepler-1481 b</t>
  </si>
  <si>
    <t>Kepler-1481</t>
  </si>
  <si>
    <t>19h17m45.36s</t>
  </si>
  <si>
    <t>+49d43m52.40s</t>
  </si>
  <si>
    <t>Kepler-1482 b</t>
  </si>
  <si>
    <t>Kepler-1482</t>
  </si>
  <si>
    <t>19h01m15.32s</t>
  </si>
  <si>
    <t>+48d43m30.97s</t>
  </si>
  <si>
    <t>Kepler-1483 b</t>
  </si>
  <si>
    <t>Kepler-1483</t>
  </si>
  <si>
    <t>19h41m38.34s</t>
  </si>
  <si>
    <t>+42d09m02.86s</t>
  </si>
  <si>
    <t>Kepler-1484 b</t>
  </si>
  <si>
    <t>Kepler-1484</t>
  </si>
  <si>
    <t>19h30m44.23s</t>
  </si>
  <si>
    <t>+38d07m34.54s</t>
  </si>
  <si>
    <t>Kepler-1485 b</t>
  </si>
  <si>
    <t>Kepler-1485</t>
  </si>
  <si>
    <t>19h52m22.91s</t>
  </si>
  <si>
    <t>+44d44m13.42s</t>
  </si>
  <si>
    <t>Kepler-1486 b</t>
  </si>
  <si>
    <t>Kepler-1486</t>
  </si>
  <si>
    <t>19h22m21.69s</t>
  </si>
  <si>
    <t>+45d26m22.90s</t>
  </si>
  <si>
    <t>Kepler-1487 b</t>
  </si>
  <si>
    <t>Kepler-1487</t>
  </si>
  <si>
    <t>19h41m59.54s</t>
  </si>
  <si>
    <t>+38d38m40.02s</t>
  </si>
  <si>
    <t>Kepler-1488 b</t>
  </si>
  <si>
    <t>Kepler-1488</t>
  </si>
  <si>
    <t>19h06m35.14s</t>
  </si>
  <si>
    <t>+49d56m15.98s</t>
  </si>
  <si>
    <t>Kepler-1488 c</t>
  </si>
  <si>
    <t>Kepler-1489 b</t>
  </si>
  <si>
    <t>Kepler-1489</t>
  </si>
  <si>
    <t>18h45m10.99s</t>
  </si>
  <si>
    <t>+44d27m55.46s</t>
  </si>
  <si>
    <t>Kepler-149 b</t>
  </si>
  <si>
    <t>Kepler-149</t>
  </si>
  <si>
    <t>19h03m24.89s</t>
  </si>
  <si>
    <t>+38d23m02.73s</t>
  </si>
  <si>
    <t>Kepler-149 c</t>
  </si>
  <si>
    <t>Kepler-149 d</t>
  </si>
  <si>
    <t>Kepler-1490 b</t>
  </si>
  <si>
    <t>Kepler-1490</t>
  </si>
  <si>
    <t>19h42m46.46s</t>
  </si>
  <si>
    <t>+42d36m34.04s</t>
  </si>
  <si>
    <t>Kepler-1491 b</t>
  </si>
  <si>
    <t>Kepler-1491</t>
  </si>
  <si>
    <t>19h34m31.14s</t>
  </si>
  <si>
    <t>+45d44m26.27s</t>
  </si>
  <si>
    <t>Kepler-1492 b</t>
  </si>
  <si>
    <t>Kepler-1492</t>
  </si>
  <si>
    <t>19h14m23.30s</t>
  </si>
  <si>
    <t>+41d02m10.77s</t>
  </si>
  <si>
    <t>Kepler-1493 b</t>
  </si>
  <si>
    <t>Kepler-1493</t>
  </si>
  <si>
    <t>19h14m11.85s</t>
  </si>
  <si>
    <t>+38d33m54.71s</t>
  </si>
  <si>
    <t>Kepler-1494 b</t>
  </si>
  <si>
    <t>Kepler-1494</t>
  </si>
  <si>
    <t>18h50m37.77s</t>
  </si>
  <si>
    <t>+43d09m45.12s</t>
  </si>
  <si>
    <t>Kepler-1495 b</t>
  </si>
  <si>
    <t>Kepler-1495</t>
  </si>
  <si>
    <t>19h04m31.37s</t>
  </si>
  <si>
    <t>+38d46m46.38s</t>
  </si>
  <si>
    <t>Kepler-1496 b</t>
  </si>
  <si>
    <t>Kepler-1496</t>
  </si>
  <si>
    <t>19h35m53.74s</t>
  </si>
  <si>
    <t>+45d21m02.58s</t>
  </si>
  <si>
    <t>Kepler-1497 b</t>
  </si>
  <si>
    <t>Kepler-1497</t>
  </si>
  <si>
    <t>19h44m47.08s</t>
  </si>
  <si>
    <t>+45d38m03.52s</t>
  </si>
  <si>
    <t>Kepler-1498 b</t>
  </si>
  <si>
    <t>Kepler-1498</t>
  </si>
  <si>
    <t>18h59m06.74s</t>
  </si>
  <si>
    <t>+44d55m00.30s</t>
  </si>
  <si>
    <t>Kepler-1499 b</t>
  </si>
  <si>
    <t>Kepler-1499</t>
  </si>
  <si>
    <t>18h55m56.72s</t>
  </si>
  <si>
    <t>+41d39m01.83s</t>
  </si>
  <si>
    <t>Kepler-15 b</t>
  </si>
  <si>
    <t>Kepler-15</t>
  </si>
  <si>
    <t>19h44m48.13s</t>
  </si>
  <si>
    <t>+49d08m24.11s</t>
  </si>
  <si>
    <t>Kepler-150 b</t>
  </si>
  <si>
    <t>Kepler-150</t>
  </si>
  <si>
    <t>19h12m56.18s</t>
  </si>
  <si>
    <t>+40d31m15.23s</t>
  </si>
  <si>
    <t>Kepler-150 c</t>
  </si>
  <si>
    <t>Kepler-150 d</t>
  </si>
  <si>
    <t>Kepler-150 e</t>
  </si>
  <si>
    <t>Kepler-150 f</t>
  </si>
  <si>
    <t>Kepler-1500 b</t>
  </si>
  <si>
    <t>Kepler-1500</t>
  </si>
  <si>
    <t>19h15m32.03s</t>
  </si>
  <si>
    <t>+39d44m40.76s</t>
  </si>
  <si>
    <t>Kepler-1501 b</t>
  </si>
  <si>
    <t>Kepler-1501</t>
  </si>
  <si>
    <t>19h19m40.46s</t>
  </si>
  <si>
    <t>+42d00m05.14s</t>
  </si>
  <si>
    <t>Kepler-1502 b</t>
  </si>
  <si>
    <t>Kepler-1502</t>
  </si>
  <si>
    <t>19h44m25.90s</t>
  </si>
  <si>
    <t>+39d19m11.71s</t>
  </si>
  <si>
    <t>Kepler-1503 b</t>
  </si>
  <si>
    <t>Kepler-1503</t>
  </si>
  <si>
    <t>19h34m54.52s</t>
  </si>
  <si>
    <t>+42d48m24.16s</t>
  </si>
  <si>
    <t>Kepler-1504 b</t>
  </si>
  <si>
    <t>Kepler-1504</t>
  </si>
  <si>
    <t>19h18m50.88s</t>
  </si>
  <si>
    <t>+50d07m41.62s</t>
  </si>
  <si>
    <t>Kepler-1505 b</t>
  </si>
  <si>
    <t>Kepler-1505</t>
  </si>
  <si>
    <t>19h28m00.49s</t>
  </si>
  <si>
    <t>+41d47m13.07s</t>
  </si>
  <si>
    <t>Kepler-1506 b</t>
  </si>
  <si>
    <t>Kepler-1506</t>
  </si>
  <si>
    <t>19h20m35.97s</t>
  </si>
  <si>
    <t>+41d27m52.42s</t>
  </si>
  <si>
    <t>Kepler-1507 b</t>
  </si>
  <si>
    <t>Kepler-1507</t>
  </si>
  <si>
    <t>19h14m14.79s</t>
  </si>
  <si>
    <t>+46d32m10.05s</t>
  </si>
  <si>
    <t>Kepler-1508 b</t>
  </si>
  <si>
    <t>Kepler-1508</t>
  </si>
  <si>
    <t>19h52m28.53s</t>
  </si>
  <si>
    <t>+40d22m30.11s</t>
  </si>
  <si>
    <t>Kepler-1509 b</t>
  </si>
  <si>
    <t>Kepler-1509</t>
  </si>
  <si>
    <t>18h55m11.47s</t>
  </si>
  <si>
    <t>+46d55m51.65s</t>
  </si>
  <si>
    <t>Kepler-151 b</t>
  </si>
  <si>
    <t>Kepler-151</t>
  </si>
  <si>
    <t>19h28m39.07s</t>
  </si>
  <si>
    <t>+41d01m23.50s</t>
  </si>
  <si>
    <t>Kepler-151 c</t>
  </si>
  <si>
    <t>Kepler-1510 b</t>
  </si>
  <si>
    <t>Kepler-1510</t>
  </si>
  <si>
    <t>19h55m50.19s</t>
  </si>
  <si>
    <t>+48d15m28.19s</t>
  </si>
  <si>
    <t>Kepler-1511 b</t>
  </si>
  <si>
    <t>Kepler-1511</t>
  </si>
  <si>
    <t>19h13m41.09s</t>
  </si>
  <si>
    <t>+43d10m47.18s</t>
  </si>
  <si>
    <t>Kepler-1512 b</t>
  </si>
  <si>
    <t>Kepler-1512</t>
  </si>
  <si>
    <t>19h17m05.88s</t>
  </si>
  <si>
    <t>+44d28m13.46s</t>
  </si>
  <si>
    <t>Kepler-1513 b</t>
  </si>
  <si>
    <t>Kepler-1513</t>
  </si>
  <si>
    <t>19h19m10.02s</t>
  </si>
  <si>
    <t>+39d17m06.96s</t>
  </si>
  <si>
    <t>Kepler-1514 b</t>
  </si>
  <si>
    <t>Kepler-1514</t>
  </si>
  <si>
    <t>19h30m30.60s</t>
  </si>
  <si>
    <t>+37d51m36.60s</t>
  </si>
  <si>
    <t>Kepler-1514 c</t>
  </si>
  <si>
    <t>Kepler-1515 b</t>
  </si>
  <si>
    <t>Kepler-1515</t>
  </si>
  <si>
    <t>19h23m53.74s</t>
  </si>
  <si>
    <t>+48d10m41.54s</t>
  </si>
  <si>
    <t>Kepler-1516 b</t>
  </si>
  <si>
    <t>Kepler-1516</t>
  </si>
  <si>
    <t>19h25m58.70s</t>
  </si>
  <si>
    <t>+44d31m24.32s</t>
  </si>
  <si>
    <t>Kepler-1517 b</t>
  </si>
  <si>
    <t>Kepler-1517</t>
  </si>
  <si>
    <t>19h11m13.73s</t>
  </si>
  <si>
    <t>+43d11m19.68s</t>
  </si>
  <si>
    <t>Kepler-1518 b</t>
  </si>
  <si>
    <t>Kepler-1518</t>
  </si>
  <si>
    <t>20h01m19.76s</t>
  </si>
  <si>
    <t>+44d59m09.98s</t>
  </si>
  <si>
    <t>Kepler-1519 b</t>
  </si>
  <si>
    <t>Kepler-1519</t>
  </si>
  <si>
    <t>19h46m40.31s</t>
  </si>
  <si>
    <t>+49d27m42.40s</t>
  </si>
  <si>
    <t>Kepler-152 b</t>
  </si>
  <si>
    <t>Kepler-152</t>
  </si>
  <si>
    <t>19h07m27.69s</t>
  </si>
  <si>
    <t>+41d59m20.25s</t>
  </si>
  <si>
    <t>Kepler-152 c</t>
  </si>
  <si>
    <t>Kepler-1520 b</t>
  </si>
  <si>
    <t>Kepler-1520</t>
  </si>
  <si>
    <t>19h23m51.89s</t>
  </si>
  <si>
    <t>+51d30m17.16s</t>
  </si>
  <si>
    <t>Kepler-1521 b</t>
  </si>
  <si>
    <t>Kepler-1521</t>
  </si>
  <si>
    <t>19h30m45.69s</t>
  </si>
  <si>
    <t>+37d50m06.20s</t>
  </si>
  <si>
    <t>Kepler-1522 b</t>
  </si>
  <si>
    <t>Kepler-1522</t>
  </si>
  <si>
    <t>19h19m22.38s</t>
  </si>
  <si>
    <t>+52d04m12.75s</t>
  </si>
  <si>
    <t>Kepler-1523 b</t>
  </si>
  <si>
    <t>Kepler-1523</t>
  </si>
  <si>
    <t>19h44m12.98s</t>
  </si>
  <si>
    <t>+45d49m37.36s</t>
  </si>
  <si>
    <t>Kepler-1524 b</t>
  </si>
  <si>
    <t>Kepler-1524</t>
  </si>
  <si>
    <t>19h35m32.49s</t>
  </si>
  <si>
    <t>+39d31m11.41s</t>
  </si>
  <si>
    <t>Kepler-1525 b</t>
  </si>
  <si>
    <t>Kepler-1525</t>
  </si>
  <si>
    <t>19h22m14.27s</t>
  </si>
  <si>
    <t>+49d56m34.31s</t>
  </si>
  <si>
    <t>Kepler-1526 b</t>
  </si>
  <si>
    <t>Kepler-1526</t>
  </si>
  <si>
    <t>19h00m28.73s</t>
  </si>
  <si>
    <t>+38d51m59.26s</t>
  </si>
  <si>
    <t>Kepler-1527 b</t>
  </si>
  <si>
    <t>Kepler-1527</t>
  </si>
  <si>
    <t>19h49m39.47s</t>
  </si>
  <si>
    <t>+46d03m38.91s</t>
  </si>
  <si>
    <t>Kepler-1528 b</t>
  </si>
  <si>
    <t>Kepler-1528</t>
  </si>
  <si>
    <t>19h09m36.72s</t>
  </si>
  <si>
    <t>+46d34m26.43s</t>
  </si>
  <si>
    <t>Kepler-1529 b</t>
  </si>
  <si>
    <t>Kepler-1529</t>
  </si>
  <si>
    <t>19h19m28.98s</t>
  </si>
  <si>
    <t>+41d02m26.69s</t>
  </si>
  <si>
    <t>Kepler-153 b</t>
  </si>
  <si>
    <t>Kepler-153</t>
  </si>
  <si>
    <t>18h49m50.52s</t>
  </si>
  <si>
    <t>+48d15m25.31s</t>
  </si>
  <si>
    <t>Kepler-153 c</t>
  </si>
  <si>
    <t>Kepler-1530 b</t>
  </si>
  <si>
    <t>Kepler-1530</t>
  </si>
  <si>
    <t>19h12m38.99s</t>
  </si>
  <si>
    <t>+48d09m54.55s</t>
  </si>
  <si>
    <t>Kepler-1530 c</t>
  </si>
  <si>
    <t>Kepler-1530 d</t>
  </si>
  <si>
    <t>Kepler-1531 b</t>
  </si>
  <si>
    <t>Kepler-1531</t>
  </si>
  <si>
    <t>19h00m35.19s</t>
  </si>
  <si>
    <t>+39d22m14.90s</t>
  </si>
  <si>
    <t>Kepler-1532 b</t>
  </si>
  <si>
    <t>Kepler-1532</t>
  </si>
  <si>
    <t>19h47m36.67s</t>
  </si>
  <si>
    <t>+41d11m53.31s</t>
  </si>
  <si>
    <t>Kepler-1533 b</t>
  </si>
  <si>
    <t>Kepler-1533</t>
  </si>
  <si>
    <t>19h43m54.14s</t>
  </si>
  <si>
    <t>+44d42m48.15s</t>
  </si>
  <si>
    <t>Kepler-1534 b</t>
  </si>
  <si>
    <t>Kepler-1534</t>
  </si>
  <si>
    <t>19h29m34.89s</t>
  </si>
  <si>
    <t>+43d52m08.88s</t>
  </si>
  <si>
    <t>Kepler-1535 b</t>
  </si>
  <si>
    <t>Kepler-1535</t>
  </si>
  <si>
    <t>19h06m27.28s</t>
  </si>
  <si>
    <t>+38d53m31.02s</t>
  </si>
  <si>
    <t>Kepler-1536 b</t>
  </si>
  <si>
    <t>Kepler-1536</t>
  </si>
  <si>
    <t>19h26m20.46s</t>
  </si>
  <si>
    <t>+45d42m57.15s</t>
  </si>
  <si>
    <t>Kepler-1537 b</t>
  </si>
  <si>
    <t>Kepler-1537</t>
  </si>
  <si>
    <t>19h37m32.49s</t>
  </si>
  <si>
    <t>+43d49m31.61s</t>
  </si>
  <si>
    <t>Kepler-1538 b</t>
  </si>
  <si>
    <t>Kepler-1538</t>
  </si>
  <si>
    <t>18h53m22.95s</t>
  </si>
  <si>
    <t>+45d16m27.69s</t>
  </si>
  <si>
    <t>Kepler-1539 b</t>
  </si>
  <si>
    <t>Kepler-1539</t>
  </si>
  <si>
    <t>18h56m52.67s</t>
  </si>
  <si>
    <t>+44d16m06.65s</t>
  </si>
  <si>
    <t>Kepler-154 b</t>
  </si>
  <si>
    <t>Kepler-154</t>
  </si>
  <si>
    <t>19h19m07.33s</t>
  </si>
  <si>
    <t>+49d53m47.62s</t>
  </si>
  <si>
    <t>Kepler-154 c</t>
  </si>
  <si>
    <t>Kepler-154 d</t>
  </si>
  <si>
    <t>Kepler-154 e</t>
  </si>
  <si>
    <t>Kepler-154 f</t>
  </si>
  <si>
    <t>Kepler-1540 b</t>
  </si>
  <si>
    <t>Kepler-1540</t>
  </si>
  <si>
    <t>18h53m22.69s</t>
  </si>
  <si>
    <t>+41d12m06.32s</t>
  </si>
  <si>
    <t>Kepler-1541 b</t>
  </si>
  <si>
    <t>Kepler-1541</t>
  </si>
  <si>
    <t>18h55m08.90s</t>
  </si>
  <si>
    <t>+48d01m46.57s</t>
  </si>
  <si>
    <t>Kepler-1542 b</t>
  </si>
  <si>
    <t>Kepler-1542</t>
  </si>
  <si>
    <t>19h02m54.83s</t>
  </si>
  <si>
    <t>+42d39m16.07s</t>
  </si>
  <si>
    <t>Kepler-1542 c</t>
  </si>
  <si>
    <t>Kepler-1542 d</t>
  </si>
  <si>
    <t>Kepler-1542 e</t>
  </si>
  <si>
    <t>Kepler-1543 b</t>
  </si>
  <si>
    <t>Kepler-1543</t>
  </si>
  <si>
    <t>19h48m29.83s</t>
  </si>
  <si>
    <t>+47d02m13.16s</t>
  </si>
  <si>
    <t>Kepler-1544 b</t>
  </si>
  <si>
    <t>Kepler-1544</t>
  </si>
  <si>
    <t>19h49m08.45s</t>
  </si>
  <si>
    <t>+49d12m44.83s</t>
  </si>
  <si>
    <t>Kepler-1545 b</t>
  </si>
  <si>
    <t>Kepler-1545</t>
  </si>
  <si>
    <t>19h55m35.72s</t>
  </si>
  <si>
    <t>+47d27m47.05s</t>
  </si>
  <si>
    <t>Kepler-1546 b</t>
  </si>
  <si>
    <t>Kepler-1546</t>
  </si>
  <si>
    <t>19h50m20.14s</t>
  </si>
  <si>
    <t>+41d32m28.32s</t>
  </si>
  <si>
    <t>Kepler-1547 b</t>
  </si>
  <si>
    <t>Kepler-1547</t>
  </si>
  <si>
    <t>18h55m03.37s</t>
  </si>
  <si>
    <t>+42d13m19.56s</t>
  </si>
  <si>
    <t>Kepler-1548 b</t>
  </si>
  <si>
    <t>Kepler-1548</t>
  </si>
  <si>
    <t>19h09m53.08s</t>
  </si>
  <si>
    <t>+46d04m50.05s</t>
  </si>
  <si>
    <t>Kepler-1549 b</t>
  </si>
  <si>
    <t>Kepler-1549</t>
  </si>
  <si>
    <t>19h04m12.59s</t>
  </si>
  <si>
    <t>+39d05m45.70s</t>
  </si>
  <si>
    <t>Kepler-155 b</t>
  </si>
  <si>
    <t>Kepler-155</t>
  </si>
  <si>
    <t>19h13m58.99s</t>
  </si>
  <si>
    <t>+51d04m54.94s</t>
  </si>
  <si>
    <t>Kepler-155 c</t>
  </si>
  <si>
    <t>Kepler-1550 b</t>
  </si>
  <si>
    <t>Kepler-1550</t>
  </si>
  <si>
    <t>19h11m03.51s</t>
  </si>
  <si>
    <t>+38d17m40.95s</t>
  </si>
  <si>
    <t>Kepler-1551 b</t>
  </si>
  <si>
    <t>Kepler-1551</t>
  </si>
  <si>
    <t>19h43m08.53s</t>
  </si>
  <si>
    <t>+39d54m28.42s</t>
  </si>
  <si>
    <t>Kepler-1552 b</t>
  </si>
  <si>
    <t>Kepler-1552</t>
  </si>
  <si>
    <t>19h26m42.45s</t>
  </si>
  <si>
    <t>+38d52m29.69s</t>
  </si>
  <si>
    <t>Kepler-1553 b</t>
  </si>
  <si>
    <t>Kepler-1553</t>
  </si>
  <si>
    <t>19h27m40.59s</t>
  </si>
  <si>
    <t>+39d01m19.84s</t>
  </si>
  <si>
    <t>Kepler-1554 b</t>
  </si>
  <si>
    <t>Kepler-1554</t>
  </si>
  <si>
    <t>19h06m18.24s</t>
  </si>
  <si>
    <t>+41d44m29.67s</t>
  </si>
  <si>
    <t>Kepler-1555 b</t>
  </si>
  <si>
    <t>Kepler-1555</t>
  </si>
  <si>
    <t>19h10m32.51s</t>
  </si>
  <si>
    <t>+45d42m57.72s</t>
  </si>
  <si>
    <t>Kepler-1556 b</t>
  </si>
  <si>
    <t>Kepler-1556</t>
  </si>
  <si>
    <t>19h13m35.27s</t>
  </si>
  <si>
    <t>+40d12m47.48s</t>
  </si>
  <si>
    <t>Kepler-1557 b</t>
  </si>
  <si>
    <t>Kepler-1557</t>
  </si>
  <si>
    <t>19h35m31.53s</t>
  </si>
  <si>
    <t>+46d50m19.74s</t>
  </si>
  <si>
    <t>Kepler-1558 b</t>
  </si>
  <si>
    <t>Kepler-1558</t>
  </si>
  <si>
    <t>19h07m16.66s</t>
  </si>
  <si>
    <t>+46d54m42.42s</t>
  </si>
  <si>
    <t>Kepler-1559 b</t>
  </si>
  <si>
    <t>Kepler-1559</t>
  </si>
  <si>
    <t>19h29m08.80s</t>
  </si>
  <si>
    <t>+42d04m21.34s</t>
  </si>
  <si>
    <t>Kepler-156 b</t>
  </si>
  <si>
    <t>Kepler-156</t>
  </si>
  <si>
    <t>19h21m11.14s</t>
  </si>
  <si>
    <t>+37d44m57.94s</t>
  </si>
  <si>
    <t>Kepler-156 c</t>
  </si>
  <si>
    <t>Kepler-1560 b</t>
  </si>
  <si>
    <t>Kepler-1560</t>
  </si>
  <si>
    <t>19h31m08.30s</t>
  </si>
  <si>
    <t>+43d12m57.64s</t>
  </si>
  <si>
    <t>Kepler-1561 b</t>
  </si>
  <si>
    <t>Kepler-1561</t>
  </si>
  <si>
    <t>19h47m41.66s</t>
  </si>
  <si>
    <t>+43d33m59.27s</t>
  </si>
  <si>
    <t>Kepler-1562 b</t>
  </si>
  <si>
    <t>Kepler-1562</t>
  </si>
  <si>
    <t>19h37m49.36s</t>
  </si>
  <si>
    <t>+46d44m36.73s</t>
  </si>
  <si>
    <t>Kepler-1563 b</t>
  </si>
  <si>
    <t>Kepler-1563</t>
  </si>
  <si>
    <t>19h14m17.66s</t>
  </si>
  <si>
    <t>+51d28m21.97s</t>
  </si>
  <si>
    <t>Kepler-1564 b</t>
  </si>
  <si>
    <t>Kepler-1564</t>
  </si>
  <si>
    <t>19h22m20.67s</t>
  </si>
  <si>
    <t>+46d38m33.89s</t>
  </si>
  <si>
    <t>Kepler-1565 b</t>
  </si>
  <si>
    <t>Kepler-1565</t>
  </si>
  <si>
    <t>19h51m48.72s</t>
  </si>
  <si>
    <t>+40d48m24.44s</t>
  </si>
  <si>
    <t>Kepler-1566 b</t>
  </si>
  <si>
    <t>Kepler-1566</t>
  </si>
  <si>
    <t>18h54m21.01s</t>
  </si>
  <si>
    <t>+40d34m29.65s</t>
  </si>
  <si>
    <t>Kepler-1567 b</t>
  </si>
  <si>
    <t>Kepler-1567</t>
  </si>
  <si>
    <t>19h06m46.84s</t>
  </si>
  <si>
    <t>+40d17m30.80s</t>
  </si>
  <si>
    <t>Kepler-1568 b</t>
  </si>
  <si>
    <t>Kepler-1568</t>
  </si>
  <si>
    <t>19h16m43.84s</t>
  </si>
  <si>
    <t>+47d52m23.99s</t>
  </si>
  <si>
    <t>Kepler-1569 b</t>
  </si>
  <si>
    <t>Kepler-1569</t>
  </si>
  <si>
    <t>19h28m49.12s</t>
  </si>
  <si>
    <t>+37d13m16.34s</t>
  </si>
  <si>
    <t>Kepler-157 b</t>
  </si>
  <si>
    <t>Kepler-157</t>
  </si>
  <si>
    <t>19h24m23.33s</t>
  </si>
  <si>
    <t>+38d52m32.18s</t>
  </si>
  <si>
    <t>Kepler-157 c</t>
  </si>
  <si>
    <t>Kepler-157 d</t>
  </si>
  <si>
    <t>Kepler-1570 b</t>
  </si>
  <si>
    <t>Kepler-1570</t>
  </si>
  <si>
    <t>19h59m26.83s</t>
  </si>
  <si>
    <t>+45d49m38.72s</t>
  </si>
  <si>
    <t>Kepler-1571 b</t>
  </si>
  <si>
    <t>Kepler-1571</t>
  </si>
  <si>
    <t>20h03m44.50s</t>
  </si>
  <si>
    <t>+45d35m47.34s</t>
  </si>
  <si>
    <t>Kepler-1572 b</t>
  </si>
  <si>
    <t>Kepler-1572</t>
  </si>
  <si>
    <t>18h47m35.36s</t>
  </si>
  <si>
    <t>+46d43m21.74s</t>
  </si>
  <si>
    <t>Kepler-1573 b</t>
  </si>
  <si>
    <t>Kepler-1573</t>
  </si>
  <si>
    <t>19h31m57.20s</t>
  </si>
  <si>
    <t>+49d29m05.88s</t>
  </si>
  <si>
    <t>Kepler-1574 b</t>
  </si>
  <si>
    <t>Kepler-1574</t>
  </si>
  <si>
    <t>19h28m38.08s</t>
  </si>
  <si>
    <t>+49d38m16.05s</t>
  </si>
  <si>
    <t>Kepler-1575 b</t>
  </si>
  <si>
    <t>Kepler-1575</t>
  </si>
  <si>
    <t>19h34m58.37s</t>
  </si>
  <si>
    <t>+45d45m41.58s</t>
  </si>
  <si>
    <t>Kepler-1576 b</t>
  </si>
  <si>
    <t>Kepler-1576</t>
  </si>
  <si>
    <t>19h16m17.75s</t>
  </si>
  <si>
    <t>+40d21m57.69s</t>
  </si>
  <si>
    <t>Kepler-1577 b</t>
  </si>
  <si>
    <t>Kepler-1577</t>
  </si>
  <si>
    <t>19h31m49.26s</t>
  </si>
  <si>
    <t>+47d34m22.96s</t>
  </si>
  <si>
    <t>Kepler-1578 b</t>
  </si>
  <si>
    <t>Kepler-1578</t>
  </si>
  <si>
    <t>19h13m12.51s</t>
  </si>
  <si>
    <t>+47d46m32.24s</t>
  </si>
  <si>
    <t>Kepler-1579 b</t>
  </si>
  <si>
    <t>Kepler-1579</t>
  </si>
  <si>
    <t>19h33m09.13s</t>
  </si>
  <si>
    <t>+43d30m53.66s</t>
  </si>
  <si>
    <t>Kepler-158 b</t>
  </si>
  <si>
    <t>Kepler-158</t>
  </si>
  <si>
    <t>18h56m07.77s</t>
  </si>
  <si>
    <t>+39d46m53.53s</t>
  </si>
  <si>
    <t>Kepler-158 c</t>
  </si>
  <si>
    <t>Kepler-1580 b</t>
  </si>
  <si>
    <t>Kepler-1580</t>
  </si>
  <si>
    <t>19h03m52.49s</t>
  </si>
  <si>
    <t>+41d21m48.70s</t>
  </si>
  <si>
    <t>Kepler-1581 b</t>
  </si>
  <si>
    <t>Kepler-1581</t>
  </si>
  <si>
    <t>19h09m29.12s</t>
  </si>
  <si>
    <t>+39d36m13.04s</t>
  </si>
  <si>
    <t>Kepler-1582 b</t>
  </si>
  <si>
    <t>Kepler-1582</t>
  </si>
  <si>
    <t>19h17m30.37s</t>
  </si>
  <si>
    <t>+41d09m29.10s</t>
  </si>
  <si>
    <t>Kepler-1583 b</t>
  </si>
  <si>
    <t>Kepler-1583</t>
  </si>
  <si>
    <t>19h05m32.86s</t>
  </si>
  <si>
    <t>+47d00m59.47s</t>
  </si>
  <si>
    <t>Kepler-1584 b</t>
  </si>
  <si>
    <t>Kepler-1584</t>
  </si>
  <si>
    <t>19h11m03.04s</t>
  </si>
  <si>
    <t>+43d16m27.81s</t>
  </si>
  <si>
    <t>Kepler-1585 b</t>
  </si>
  <si>
    <t>Kepler-1585</t>
  </si>
  <si>
    <t>19h44m38.16s</t>
  </si>
  <si>
    <t>+44d33m46.96s</t>
  </si>
  <si>
    <t>Kepler-1586 b</t>
  </si>
  <si>
    <t>Kepler-1586</t>
  </si>
  <si>
    <t>19h52m48.63s</t>
  </si>
  <si>
    <t>+44d55m33.09s</t>
  </si>
  <si>
    <t>Kepler-1587 b</t>
  </si>
  <si>
    <t>Kepler-1587</t>
  </si>
  <si>
    <t>19h30m42.66s</t>
  </si>
  <si>
    <t>+49d39m49.92s</t>
  </si>
  <si>
    <t>Kepler-1588 b</t>
  </si>
  <si>
    <t>Kepler-1588</t>
  </si>
  <si>
    <t>19h12m55.85s</t>
  </si>
  <si>
    <t>+48d00m07.91s</t>
  </si>
  <si>
    <t>Kepler-1589 b</t>
  </si>
  <si>
    <t>Kepler-1589</t>
  </si>
  <si>
    <t>19h37m46.04s</t>
  </si>
  <si>
    <t>+40d34m17.80s</t>
  </si>
  <si>
    <t>Kepler-159 b</t>
  </si>
  <si>
    <t>Kepler-159</t>
  </si>
  <si>
    <t>19h48m16.85s</t>
  </si>
  <si>
    <t>+40d52m07.44s</t>
  </si>
  <si>
    <t>Kepler-159 c</t>
  </si>
  <si>
    <t>Kepler-1590 b</t>
  </si>
  <si>
    <t>Kepler-1590</t>
  </si>
  <si>
    <t>19h25m37.90s</t>
  </si>
  <si>
    <t>+48d01m04.41s</t>
  </si>
  <si>
    <t>Kepler-1591 b</t>
  </si>
  <si>
    <t>Kepler-1591</t>
  </si>
  <si>
    <t>19h46m04.00s</t>
  </si>
  <si>
    <t>+44d36m31.04s</t>
  </si>
  <si>
    <t>Kepler-1592 b</t>
  </si>
  <si>
    <t>Kepler-1592</t>
  </si>
  <si>
    <t>19h35m24.15s</t>
  </si>
  <si>
    <t>+38d23m51.86s</t>
  </si>
  <si>
    <t>Kepler-1593 b</t>
  </si>
  <si>
    <t>Kepler-1593</t>
  </si>
  <si>
    <t>20h01m57.17s</t>
  </si>
  <si>
    <t>+44d27m38.41s</t>
  </si>
  <si>
    <t>Kepler-1594 b</t>
  </si>
  <si>
    <t>Kepler-1594</t>
  </si>
  <si>
    <t>19h34m29.53s</t>
  </si>
  <si>
    <t>+47d57m42.89s</t>
  </si>
  <si>
    <t>Kepler-1595 b</t>
  </si>
  <si>
    <t>Kepler-1595</t>
  </si>
  <si>
    <t>19h02m53.46s</t>
  </si>
  <si>
    <t>+43d00m34.15s</t>
  </si>
  <si>
    <t>Kepler-1596 b</t>
  </si>
  <si>
    <t>Kepler-1596</t>
  </si>
  <si>
    <t>19h02m13.80s</t>
  </si>
  <si>
    <t>+49d19m48.31s</t>
  </si>
  <si>
    <t>Kepler-1597 b</t>
  </si>
  <si>
    <t>Kepler-1597</t>
  </si>
  <si>
    <t>19h12m39.35s</t>
  </si>
  <si>
    <t>+42d28m51.64s</t>
  </si>
  <si>
    <t>Kepler-1598 b</t>
  </si>
  <si>
    <t>Kepler-1598</t>
  </si>
  <si>
    <t>19h13m52.59s</t>
  </si>
  <si>
    <t>+46d47m01.13s</t>
  </si>
  <si>
    <t>Kepler-1599 b</t>
  </si>
  <si>
    <t>Kepler-1599</t>
  </si>
  <si>
    <t>19h04m53.01s</t>
  </si>
  <si>
    <t>+41d09m04.28s</t>
  </si>
  <si>
    <t>Kepler-16 b</t>
  </si>
  <si>
    <t>Kepler-16</t>
  </si>
  <si>
    <t>19h16m18.20s</t>
  </si>
  <si>
    <t>+51d45m26.02s</t>
  </si>
  <si>
    <t>Kepler-160 b</t>
  </si>
  <si>
    <t>Kepler-160</t>
  </si>
  <si>
    <t>19h11m05.66s</t>
  </si>
  <si>
    <t>+42d52m09.39s</t>
  </si>
  <si>
    <t>Kepler-160 c</t>
  </si>
  <si>
    <t>Kepler-160 d</t>
  </si>
  <si>
    <t>Kepler-1600 b</t>
  </si>
  <si>
    <t>Kepler-1600</t>
  </si>
  <si>
    <t>19h25m35.85s</t>
  </si>
  <si>
    <t>+38d47m15.92s</t>
  </si>
  <si>
    <t>Kepler-1600 c</t>
  </si>
  <si>
    <t>Kepler-1601 b</t>
  </si>
  <si>
    <t>Kepler-1601</t>
  </si>
  <si>
    <t>19h02m03.11s</t>
  </si>
  <si>
    <t>+38d04m47.42s</t>
  </si>
  <si>
    <t>Kepler-1602 b</t>
  </si>
  <si>
    <t>Kepler-1602</t>
  </si>
  <si>
    <t>19h34m19.41s</t>
  </si>
  <si>
    <t>+40d25m39.14s</t>
  </si>
  <si>
    <t>Kepler-1603 b</t>
  </si>
  <si>
    <t>Kepler-1603</t>
  </si>
  <si>
    <t>19h41m19.16s</t>
  </si>
  <si>
    <t>+42d32m05.89s</t>
  </si>
  <si>
    <t>Kepler-1604 b</t>
  </si>
  <si>
    <t>Kepler-1604</t>
  </si>
  <si>
    <t>19h01m38.56s</t>
  </si>
  <si>
    <t>+44d24m44.03s</t>
  </si>
  <si>
    <t>Kepler-1605 b</t>
  </si>
  <si>
    <t>Kepler-1605</t>
  </si>
  <si>
    <t>19h08m32.39s</t>
  </si>
  <si>
    <t>+47d29m19.05s</t>
  </si>
  <si>
    <t>Kepler-1606 b</t>
  </si>
  <si>
    <t>Kepler-1606</t>
  </si>
  <si>
    <t>19h05m30.79s</t>
  </si>
  <si>
    <t>+43d04m23.62s</t>
  </si>
  <si>
    <t>Kepler-1607 b</t>
  </si>
  <si>
    <t>Kepler-1607</t>
  </si>
  <si>
    <t>19h44m14.37s</t>
  </si>
  <si>
    <t>+42d39m21.81s</t>
  </si>
  <si>
    <t>Kepler-1608 b</t>
  </si>
  <si>
    <t>Kepler-1608</t>
  </si>
  <si>
    <t>19h42m15.25s</t>
  </si>
  <si>
    <t>+39d25m03.25s</t>
  </si>
  <si>
    <t>Kepler-1609 b</t>
  </si>
  <si>
    <t>Kepler-1609</t>
  </si>
  <si>
    <t>19h20m35.17s</t>
  </si>
  <si>
    <t>+39d39m56.89s</t>
  </si>
  <si>
    <t>Kepler-161 b</t>
  </si>
  <si>
    <t>Kepler-161</t>
  </si>
  <si>
    <t>19h22m03.95s</t>
  </si>
  <si>
    <t>+43d05m01.91s</t>
  </si>
  <si>
    <t>Kepler-161 c</t>
  </si>
  <si>
    <t>Kepler-1610 b</t>
  </si>
  <si>
    <t>Kepler-1610</t>
  </si>
  <si>
    <t>19h43m37.20s</t>
  </si>
  <si>
    <t>+45d24m19.55s</t>
  </si>
  <si>
    <t>Kepler-1611 b</t>
  </si>
  <si>
    <t>Kepler-1611</t>
  </si>
  <si>
    <t>19h46m02.88s</t>
  </si>
  <si>
    <t>+49d43m39.90s</t>
  </si>
  <si>
    <t>Kepler-1612 b</t>
  </si>
  <si>
    <t>Kepler-1612</t>
  </si>
  <si>
    <t>19h25m00.07s</t>
  </si>
  <si>
    <t>+45d39m18.19s</t>
  </si>
  <si>
    <t>Kepler-1613 b</t>
  </si>
  <si>
    <t>Kepler-1613</t>
  </si>
  <si>
    <t>19h19m30.00s</t>
  </si>
  <si>
    <t>+43d25m15.35s</t>
  </si>
  <si>
    <t>Kepler-1614 b</t>
  </si>
  <si>
    <t>Kepler-1614</t>
  </si>
  <si>
    <t>18h59m29.13s</t>
  </si>
  <si>
    <t>+49d46m33.19s</t>
  </si>
  <si>
    <t>Kepler-1615 b</t>
  </si>
  <si>
    <t>Kepler-1615</t>
  </si>
  <si>
    <t>19h05m26.21s</t>
  </si>
  <si>
    <t>+42d13m38.63s</t>
  </si>
  <si>
    <t>Kepler-1616 b</t>
  </si>
  <si>
    <t>Kepler-1616</t>
  </si>
  <si>
    <t>19h06m10.48s</t>
  </si>
  <si>
    <t>+45d18m17.54s</t>
  </si>
  <si>
    <t>Kepler-1617 b</t>
  </si>
  <si>
    <t>Kepler-1617</t>
  </si>
  <si>
    <t>19h11m44.92s</t>
  </si>
  <si>
    <t>+46d25m06.52s</t>
  </si>
  <si>
    <t>Kepler-1618 b</t>
  </si>
  <si>
    <t>Kepler-1618</t>
  </si>
  <si>
    <t>19h40m42.09s</t>
  </si>
  <si>
    <t>+45d55m51.09s</t>
  </si>
  <si>
    <t>Kepler-1619 b</t>
  </si>
  <si>
    <t>Kepler-1619</t>
  </si>
  <si>
    <t>19h02m48.86s</t>
  </si>
  <si>
    <t>+44d25m19.75s</t>
  </si>
  <si>
    <t>Kepler-162 b</t>
  </si>
  <si>
    <t>Kepler-162</t>
  </si>
  <si>
    <t>19h49m06.94s</t>
  </si>
  <si>
    <t>+43d43m26.29s</t>
  </si>
  <si>
    <t>Kepler-162 c</t>
  </si>
  <si>
    <t>Kepler-1620 b</t>
  </si>
  <si>
    <t>Kepler-1620</t>
  </si>
  <si>
    <t>19h49m05.02s</t>
  </si>
  <si>
    <t>+46d55m42.51s</t>
  </si>
  <si>
    <t>Kepler-1621 b</t>
  </si>
  <si>
    <t>Kepler-1621</t>
  </si>
  <si>
    <t>19h50m21.25s</t>
  </si>
  <si>
    <t>+43d50m28.30s</t>
  </si>
  <si>
    <t>Kepler-1622 b</t>
  </si>
  <si>
    <t>Kepler-1622</t>
  </si>
  <si>
    <t>19h49m18.92s</t>
  </si>
  <si>
    <t>+47d48m55.65s</t>
  </si>
  <si>
    <t>Kepler-1623 b</t>
  </si>
  <si>
    <t>Kepler-1623</t>
  </si>
  <si>
    <t>19h36m19.85s</t>
  </si>
  <si>
    <t>+39d33m21.84s</t>
  </si>
  <si>
    <t>Kepler-1624 b</t>
  </si>
  <si>
    <t>Kepler-1624</t>
  </si>
  <si>
    <t>19h30m19.17s</t>
  </si>
  <si>
    <t>+37d22m34.54s</t>
  </si>
  <si>
    <t>Kepler-1625 b</t>
  </si>
  <si>
    <t>Kepler-1625</t>
  </si>
  <si>
    <t>19h41m43.04s</t>
  </si>
  <si>
    <t>+39d53m11.42s</t>
  </si>
  <si>
    <t>Kepler-1626 b</t>
  </si>
  <si>
    <t>Kepler-1626</t>
  </si>
  <si>
    <t>19h46m00.11s</t>
  </si>
  <si>
    <t>+40d43m16.34s</t>
  </si>
  <si>
    <t>Kepler-1627 b</t>
  </si>
  <si>
    <t>Kepler-1627</t>
  </si>
  <si>
    <t>18h56m13.60s</t>
  </si>
  <si>
    <t>+41d34m36.22s</t>
  </si>
  <si>
    <t>Kepler-1628 b</t>
  </si>
  <si>
    <t>Kepler-1628</t>
  </si>
  <si>
    <t>18h46m32.09s</t>
  </si>
  <si>
    <t>+43d24m41.60s</t>
  </si>
  <si>
    <t>Kepler-1629 b</t>
  </si>
  <si>
    <t>Kepler-1629</t>
  </si>
  <si>
    <t>18h40m49.59s</t>
  </si>
  <si>
    <t>+43d46m27.58s</t>
  </si>
  <si>
    <t>Kepler-163 b</t>
  </si>
  <si>
    <t>Kepler-163</t>
  </si>
  <si>
    <t>19h40m00.66s</t>
  </si>
  <si>
    <t>+46d59m14.42s</t>
  </si>
  <si>
    <t>Kepler-163 c</t>
  </si>
  <si>
    <t>Kepler-1630 b</t>
  </si>
  <si>
    <t>Kepler-1630</t>
  </si>
  <si>
    <t>19h50m01.99s</t>
  </si>
  <si>
    <t>+43d42m39.80s</t>
  </si>
  <si>
    <t>Kepler-1631 b</t>
  </si>
  <si>
    <t>Kepler-1631</t>
  </si>
  <si>
    <t>19h38m31.82s</t>
  </si>
  <si>
    <t>+43d48m27.61s</t>
  </si>
  <si>
    <t>Kepler-1632 b</t>
  </si>
  <si>
    <t>Kepler-1632</t>
  </si>
  <si>
    <t>19h37m58.77s</t>
  </si>
  <si>
    <t>+43d54m48.81s</t>
  </si>
  <si>
    <t>Kepler-1633 b</t>
  </si>
  <si>
    <t>Kepler-1633</t>
  </si>
  <si>
    <t>19h14m03.64s</t>
  </si>
  <si>
    <t>+44d55m23.72s</t>
  </si>
  <si>
    <t>Kepler-1634 b</t>
  </si>
  <si>
    <t>Kepler-1634</t>
  </si>
  <si>
    <t>19h36m10.42s</t>
  </si>
  <si>
    <t>+45d08m23.35s</t>
  </si>
  <si>
    <t>Kepler-1635 b</t>
  </si>
  <si>
    <t>Kepler-1635</t>
  </si>
  <si>
    <t>19h01m23.77s</t>
  </si>
  <si>
    <t>+45d33m22.24s</t>
  </si>
  <si>
    <t>Kepler-1636 b</t>
  </si>
  <si>
    <t>Kepler-1636</t>
  </si>
  <si>
    <t>19h36m13.82s</t>
  </si>
  <si>
    <t>+46d26m27.54s</t>
  </si>
  <si>
    <t>Kepler-1637 b</t>
  </si>
  <si>
    <t>Kepler-1637</t>
  </si>
  <si>
    <t>18h48m56.83s</t>
  </si>
  <si>
    <t>+48d09m15.13s</t>
  </si>
  <si>
    <t>Kepler-1638 b</t>
  </si>
  <si>
    <t>Kepler-1638</t>
  </si>
  <si>
    <t>19h41m55.76s</t>
  </si>
  <si>
    <t>+48d31m28.09s</t>
  </si>
  <si>
    <t>Kepler-1639 b</t>
  </si>
  <si>
    <t>Kepler-1639</t>
  </si>
  <si>
    <t>18h52m16.48s</t>
  </si>
  <si>
    <t>+48d48m07.64s</t>
  </si>
  <si>
    <t>Kepler-164 b</t>
  </si>
  <si>
    <t>Kepler-164</t>
  </si>
  <si>
    <t>19h11m07.39s</t>
  </si>
  <si>
    <t>+47d37m47.44s</t>
  </si>
  <si>
    <t>Kepler-164 c</t>
  </si>
  <si>
    <t>Kepler-164 d</t>
  </si>
  <si>
    <t>Kepler-1640 b</t>
  </si>
  <si>
    <t>Kepler-1640</t>
  </si>
  <si>
    <t>19h38m13.87s</t>
  </si>
  <si>
    <t>+40d51m01.78s</t>
  </si>
  <si>
    <t>Kepler-1641 b</t>
  </si>
  <si>
    <t>Kepler-1641</t>
  </si>
  <si>
    <t>19h45m26.27s</t>
  </si>
  <si>
    <t>+41d34m28.32s</t>
  </si>
  <si>
    <t>Kepler-1641 c</t>
  </si>
  <si>
    <t>Kepler-1642 b</t>
  </si>
  <si>
    <t>Kepler-1642</t>
  </si>
  <si>
    <t>19h48m50.91s</t>
  </si>
  <si>
    <t>+43d38m37.64s</t>
  </si>
  <si>
    <t>Kepler-1642 c</t>
  </si>
  <si>
    <t>Kepler-1643 b</t>
  </si>
  <si>
    <t>Kepler-1643</t>
  </si>
  <si>
    <t>20h01m43.44s</t>
  </si>
  <si>
    <t>+44d45m03.65s</t>
  </si>
  <si>
    <t>Kepler-1644 b</t>
  </si>
  <si>
    <t>Kepler-1644</t>
  </si>
  <si>
    <t>19h01m54.01s</t>
  </si>
  <si>
    <t>+48d02m05.41s</t>
  </si>
  <si>
    <t>Kepler-1645 b</t>
  </si>
  <si>
    <t>Kepler-1645</t>
  </si>
  <si>
    <t>19h49m55.08s</t>
  </si>
  <si>
    <t>+48d25m06.90s</t>
  </si>
  <si>
    <t>Kepler-1646 b</t>
  </si>
  <si>
    <t>Kepler-1646</t>
  </si>
  <si>
    <t>19h10m06.36s</t>
  </si>
  <si>
    <t>+42d54m46.57s</t>
  </si>
  <si>
    <t>Kepler-1647 b</t>
  </si>
  <si>
    <t>Kepler-1647</t>
  </si>
  <si>
    <t>19h52m36.01s</t>
  </si>
  <si>
    <t>+40d39m22.23s</t>
  </si>
  <si>
    <t>Kepler-1649 b</t>
  </si>
  <si>
    <t>Kepler-1649</t>
  </si>
  <si>
    <t>19h30m00.71s</t>
  </si>
  <si>
    <t>+41d49m47.98s</t>
  </si>
  <si>
    <t>Kepler-1649 c</t>
  </si>
  <si>
    <t>Kepler-165 b</t>
  </si>
  <si>
    <t>Kepler-165</t>
  </si>
  <si>
    <t>18h42m45.82s</t>
  </si>
  <si>
    <t>+47d48m34.81s</t>
  </si>
  <si>
    <t>Kepler-165 c</t>
  </si>
  <si>
    <t>Kepler-1650 b</t>
  </si>
  <si>
    <t>Kepler-1650</t>
  </si>
  <si>
    <t>19h50m55.02s</t>
  </si>
  <si>
    <t>+42d52m00.09s</t>
  </si>
  <si>
    <t>Kepler-1651 b</t>
  </si>
  <si>
    <t>Kepler-1651</t>
  </si>
  <si>
    <t>18h54m30.78s</t>
  </si>
  <si>
    <t>+48d23m26.91s</t>
  </si>
  <si>
    <t>Kepler-1652 b</t>
  </si>
  <si>
    <t>Kepler-1652</t>
  </si>
  <si>
    <t>19h37m27.85s</t>
  </si>
  <si>
    <t>+49d54m54.08s</t>
  </si>
  <si>
    <t>Kepler-1653 b</t>
  </si>
  <si>
    <t>Kepler-1653</t>
  </si>
  <si>
    <t>19h45m49.85s</t>
  </si>
  <si>
    <t>+41d15m57.68s</t>
  </si>
  <si>
    <t>Kepler-1654 b</t>
  </si>
  <si>
    <t>Kepler-1654</t>
  </si>
  <si>
    <t>18h48m44.57s</t>
  </si>
  <si>
    <t>+44d26m04.06s</t>
  </si>
  <si>
    <t>Kepler-1655 b</t>
  </si>
  <si>
    <t>Kepler-1655</t>
  </si>
  <si>
    <t>19h06m45.50s</t>
  </si>
  <si>
    <t>+39d12m43.49s</t>
  </si>
  <si>
    <t>Kepler-1656 b</t>
  </si>
  <si>
    <t>Kepler-1656</t>
  </si>
  <si>
    <t>18h57m53.34s</t>
  </si>
  <si>
    <t>+39d54m42.80s</t>
  </si>
  <si>
    <t>Kepler-1656 c</t>
  </si>
  <si>
    <t>Kepler-1658 b</t>
  </si>
  <si>
    <t>Kepler-1658</t>
  </si>
  <si>
    <t>19h37m25.57s</t>
  </si>
  <si>
    <t>+38d56m50.43s</t>
  </si>
  <si>
    <t>Kepler-166 b</t>
  </si>
  <si>
    <t>Kepler-166</t>
  </si>
  <si>
    <t>19h32m38.42s</t>
  </si>
  <si>
    <t>+48d52m52.35s</t>
  </si>
  <si>
    <t>Kepler-166 c</t>
  </si>
  <si>
    <t>Kepler-166 d</t>
  </si>
  <si>
    <t>Kepler-1661 b</t>
  </si>
  <si>
    <t>Kepler-1661</t>
  </si>
  <si>
    <t>19h00m40.10s</t>
  </si>
  <si>
    <t>+41d58m00.98s</t>
  </si>
  <si>
    <t>Kepler-1663 b</t>
  </si>
  <si>
    <t>Kepler-1663</t>
  </si>
  <si>
    <t>19h21m36.36s</t>
  </si>
  <si>
    <t>+48d49m21.80s</t>
  </si>
  <si>
    <t>Kepler-1664 b</t>
  </si>
  <si>
    <t>Kepler-1664</t>
  </si>
  <si>
    <t>19h07m24.65s</t>
  </si>
  <si>
    <t>+49d15m42.00s</t>
  </si>
  <si>
    <t>Kepler-1665 b</t>
  </si>
  <si>
    <t>Kepler-1665</t>
  </si>
  <si>
    <t>19h21m35.10s</t>
  </si>
  <si>
    <t>+41d02m23.72s</t>
  </si>
  <si>
    <t>Kepler-1666 b</t>
  </si>
  <si>
    <t>Kepler-1666</t>
  </si>
  <si>
    <t>19h51m48.39s</t>
  </si>
  <si>
    <t>+46d15m52.93s</t>
  </si>
  <si>
    <t>Kepler-1666 c</t>
  </si>
  <si>
    <t>Kepler-1667 b</t>
  </si>
  <si>
    <t>Kepler-1667</t>
  </si>
  <si>
    <t>18h54m07.91s</t>
  </si>
  <si>
    <t>+48d05m39.70s</t>
  </si>
  <si>
    <t>Kepler-1668 b</t>
  </si>
  <si>
    <t>Kepler-1668</t>
  </si>
  <si>
    <t>19h49m24.55s</t>
  </si>
  <si>
    <t>+46d05m45.35s</t>
  </si>
  <si>
    <t>Kepler-1669 b</t>
  </si>
  <si>
    <t>Kepler-1669</t>
  </si>
  <si>
    <t>19h49m43.29s</t>
  </si>
  <si>
    <t>+39d50m52.37s</t>
  </si>
  <si>
    <t>Kepler-1669 c</t>
  </si>
  <si>
    <t>Kepler-167 b</t>
  </si>
  <si>
    <t>Kepler-167</t>
  </si>
  <si>
    <t>19h30m38.05s</t>
  </si>
  <si>
    <t>+38d20m44.00s</t>
  </si>
  <si>
    <t>Kepler-167 c</t>
  </si>
  <si>
    <t>Kepler-167 d</t>
  </si>
  <si>
    <t>Kepler-167 e</t>
  </si>
  <si>
    <t>Kepler-1670 b</t>
  </si>
  <si>
    <t>Kepler-1670</t>
  </si>
  <si>
    <t>19h21m18.35s</t>
  </si>
  <si>
    <t>+43d07m18.32s</t>
  </si>
  <si>
    <t>Kepler-1671 b</t>
  </si>
  <si>
    <t>Kepler-1671</t>
  </si>
  <si>
    <t>19h26m59.62s</t>
  </si>
  <si>
    <t>+39d26m48.41s</t>
  </si>
  <si>
    <t>Kepler-1672 b</t>
  </si>
  <si>
    <t>Kepler-1672</t>
  </si>
  <si>
    <t>19h51m45.62s</t>
  </si>
  <si>
    <t>+40d16m42.80s</t>
  </si>
  <si>
    <t>Kepler-1673 b</t>
  </si>
  <si>
    <t>Kepler-1673</t>
  </si>
  <si>
    <t>19h02m40.12s</t>
  </si>
  <si>
    <t>+48d43m10.51s</t>
  </si>
  <si>
    <t>Kepler-1674 b</t>
  </si>
  <si>
    <t>Kepler-1674</t>
  </si>
  <si>
    <t>19h39m15.85s</t>
  </si>
  <si>
    <t>+45d18m21.90s</t>
  </si>
  <si>
    <t>Kepler-1675 b</t>
  </si>
  <si>
    <t>Kepler-1675</t>
  </si>
  <si>
    <t>18h55m14.29s</t>
  </si>
  <si>
    <t>+41d02m28.51s</t>
  </si>
  <si>
    <t>Kepler-1676 b</t>
  </si>
  <si>
    <t>Kepler-1676</t>
  </si>
  <si>
    <t>19h08m56.85s</t>
  </si>
  <si>
    <t>+43d34m01.80s</t>
  </si>
  <si>
    <t>Kepler-1677 b</t>
  </si>
  <si>
    <t>Kepler-1677</t>
  </si>
  <si>
    <t>19h53m58.39s</t>
  </si>
  <si>
    <t>+47d00m47.00s</t>
  </si>
  <si>
    <t>Kepler-1678 b</t>
  </si>
  <si>
    <t>Kepler-1678</t>
  </si>
  <si>
    <t>19h30m21.99s</t>
  </si>
  <si>
    <t>+38d23m58.43s</t>
  </si>
  <si>
    <t>Kepler-1679 b</t>
  </si>
  <si>
    <t>Kepler-1679</t>
  </si>
  <si>
    <t>19h35m36.14s</t>
  </si>
  <si>
    <t>+50d25m37.38s</t>
  </si>
  <si>
    <t>Kepler-168 b</t>
  </si>
  <si>
    <t>Kepler-168</t>
  </si>
  <si>
    <t>19h38m50.44s</t>
  </si>
  <si>
    <t>+39d49m30.16s</t>
  </si>
  <si>
    <t>Kepler-168 c</t>
  </si>
  <si>
    <t>Kepler-1680 b</t>
  </si>
  <si>
    <t>Kepler-1680</t>
  </si>
  <si>
    <t>19h48m17.92s</t>
  </si>
  <si>
    <t>+39d56m02.00s</t>
  </si>
  <si>
    <t>Kepler-1681 b</t>
  </si>
  <si>
    <t>Kepler-1681</t>
  </si>
  <si>
    <t>19h46m47.35s</t>
  </si>
  <si>
    <t>+46d22m18.11s</t>
  </si>
  <si>
    <t>Kepler-1682 b</t>
  </si>
  <si>
    <t>Kepler-1682</t>
  </si>
  <si>
    <t>19h35m56.06s</t>
  </si>
  <si>
    <t>+39d34m22.25s</t>
  </si>
  <si>
    <t>Kepler-1683 b</t>
  </si>
  <si>
    <t>Kepler-1683</t>
  </si>
  <si>
    <t>19h53m48.02s</t>
  </si>
  <si>
    <t>+44d17m02.47s</t>
  </si>
  <si>
    <t>Kepler-1684 b</t>
  </si>
  <si>
    <t>Kepler-1684</t>
  </si>
  <si>
    <t>19h36m01.30s</t>
  </si>
  <si>
    <t>+46d18m38.38s</t>
  </si>
  <si>
    <t>Kepler-1685 b</t>
  </si>
  <si>
    <t>Kepler-1685</t>
  </si>
  <si>
    <t>19h44m45.18s</t>
  </si>
  <si>
    <t>+43d56m12.52s</t>
  </si>
  <si>
    <t>Kepler-1686 b</t>
  </si>
  <si>
    <t>Kepler-1686</t>
  </si>
  <si>
    <t>19h26m25.61s</t>
  </si>
  <si>
    <t>+42d02m09.52s</t>
  </si>
  <si>
    <t>Kepler-1687 b</t>
  </si>
  <si>
    <t>Kepler-1687</t>
  </si>
  <si>
    <t>19h18m58.28s</t>
  </si>
  <si>
    <t>+50d47m13.43s</t>
  </si>
  <si>
    <t>Kepler-1688 b</t>
  </si>
  <si>
    <t>Kepler-1688</t>
  </si>
  <si>
    <t>19h18m12.72s</t>
  </si>
  <si>
    <t>+41d17m52.27s</t>
  </si>
  <si>
    <t>Kepler-1689 b</t>
  </si>
  <si>
    <t>Kepler-1689</t>
  </si>
  <si>
    <t>19h26m17.80s</t>
  </si>
  <si>
    <t>+38d39m21.40s</t>
  </si>
  <si>
    <t>Kepler-169 b</t>
  </si>
  <si>
    <t>Kepler-169</t>
  </si>
  <si>
    <t>19h03m59.98s</t>
  </si>
  <si>
    <t>+40d55m09.78s</t>
  </si>
  <si>
    <t>Kepler-169 c</t>
  </si>
  <si>
    <t>Kepler-169 d</t>
  </si>
  <si>
    <t>Kepler-169 e</t>
  </si>
  <si>
    <t>Kepler-169 f</t>
  </si>
  <si>
    <t>Kepler-1690 b</t>
  </si>
  <si>
    <t>Kepler-1690</t>
  </si>
  <si>
    <t>19h12m37.60s</t>
  </si>
  <si>
    <t>+41d52m40.59s</t>
  </si>
  <si>
    <t>Kepler-1691 b</t>
  </si>
  <si>
    <t>Kepler-1691</t>
  </si>
  <si>
    <t>19h05m01.06s</t>
  </si>
  <si>
    <t>+41d01m18.61s</t>
  </si>
  <si>
    <t>Kepler-1692 b</t>
  </si>
  <si>
    <t>Kepler-1692</t>
  </si>
  <si>
    <t>19h07m41.80s</t>
  </si>
  <si>
    <t>+47d03m13.35s</t>
  </si>
  <si>
    <t>Kepler-1693 b</t>
  </si>
  <si>
    <t>Kepler-1693</t>
  </si>
  <si>
    <t>19h20m48.37s</t>
  </si>
  <si>
    <t>+48d11m08.81s</t>
  </si>
  <si>
    <t>Kepler-1693 c</t>
  </si>
  <si>
    <t>Kepler-1694 b</t>
  </si>
  <si>
    <t>Kepler-1694</t>
  </si>
  <si>
    <t>19h35m10.47s</t>
  </si>
  <si>
    <t>+40d14m27.68s</t>
  </si>
  <si>
    <t>Kepler-1695 b</t>
  </si>
  <si>
    <t>Kepler-1695</t>
  </si>
  <si>
    <t>19h34m28.63s</t>
  </si>
  <si>
    <t>+46d24m48.25s</t>
  </si>
  <si>
    <t>Kepler-1696 b</t>
  </si>
  <si>
    <t>Kepler-1696</t>
  </si>
  <si>
    <t>19h42m18.26s</t>
  </si>
  <si>
    <t>+42d01m24.11s</t>
  </si>
  <si>
    <t>Kepler-1697 b</t>
  </si>
  <si>
    <t>Kepler-1697</t>
  </si>
  <si>
    <t>19h10m39.20s</t>
  </si>
  <si>
    <t>+43d28m16.96s</t>
  </si>
  <si>
    <t>Kepler-1698 b</t>
  </si>
  <si>
    <t>Kepler-1698</t>
  </si>
  <si>
    <t>19h33m22.80s</t>
  </si>
  <si>
    <t>+39d15m27.89s</t>
  </si>
  <si>
    <t>Kepler-1699 b</t>
  </si>
  <si>
    <t>Kepler-1699</t>
  </si>
  <si>
    <t>19h28m32.96s</t>
  </si>
  <si>
    <t>+48d55m01.77s</t>
  </si>
  <si>
    <t>Kepler-17 b</t>
  </si>
  <si>
    <t>Kepler-17</t>
  </si>
  <si>
    <t>19h53m34.86s</t>
  </si>
  <si>
    <t>+47d48m53.95s</t>
  </si>
  <si>
    <t>Kepler-170 b</t>
  </si>
  <si>
    <t>Kepler-170</t>
  </si>
  <si>
    <t>18h58m05.09s</t>
  </si>
  <si>
    <t>+41d37m46.76s</t>
  </si>
  <si>
    <t>Kepler-170 c</t>
  </si>
  <si>
    <t>Kepler-1700 b</t>
  </si>
  <si>
    <t>Kepler-1700</t>
  </si>
  <si>
    <t>19h07m47.94s</t>
  </si>
  <si>
    <t>+45d21m13.55s</t>
  </si>
  <si>
    <t>Kepler-1701 b</t>
  </si>
  <si>
    <t>Kepler-1701</t>
  </si>
  <si>
    <t>19h06m26.13s</t>
  </si>
  <si>
    <t>+41d53m21.47s</t>
  </si>
  <si>
    <t>Kepler-1702 b</t>
  </si>
  <si>
    <t>Kepler-1702</t>
  </si>
  <si>
    <t>18h59m53.40s</t>
  </si>
  <si>
    <t>+44d34m02.93s</t>
  </si>
  <si>
    <t>Kepler-1704 b</t>
  </si>
  <si>
    <t>Kepler-1704</t>
  </si>
  <si>
    <t>19h24m48.30s</t>
  </si>
  <si>
    <t>+51d08m39.28s</t>
  </si>
  <si>
    <t>Kepler-1705 b</t>
  </si>
  <si>
    <t>Kepler-1705</t>
  </si>
  <si>
    <t>20h06m18.85s</t>
  </si>
  <si>
    <t>+44d18m43.79s</t>
  </si>
  <si>
    <t>Kepler-1705 c</t>
  </si>
  <si>
    <t>Kepler-1708 b</t>
  </si>
  <si>
    <t>Kepler-1708</t>
  </si>
  <si>
    <t>19h47m17.79s</t>
  </si>
  <si>
    <t>+43d37m29.35s</t>
  </si>
  <si>
    <t>Kepler-1709 b</t>
  </si>
  <si>
    <t>Kepler-1709</t>
  </si>
  <si>
    <t>18h53m29.97s</t>
  </si>
  <si>
    <t>+43d47m18.13s</t>
  </si>
  <si>
    <t>Kepler-171 b</t>
  </si>
  <si>
    <t>Kepler-171</t>
  </si>
  <si>
    <t>19h47m05.26s</t>
  </si>
  <si>
    <t>+41d45m20.14s</t>
  </si>
  <si>
    <t>Kepler-171 c</t>
  </si>
  <si>
    <t>Kepler-171 d</t>
  </si>
  <si>
    <t>Kepler-1710 b</t>
  </si>
  <si>
    <t>Kepler-1710</t>
  </si>
  <si>
    <t>19h26m43.99s</t>
  </si>
  <si>
    <t>+37d45m05.30s</t>
  </si>
  <si>
    <t>Kepler-1711 b</t>
  </si>
  <si>
    <t>Kepler-1711</t>
  </si>
  <si>
    <t>19h52m42.55s</t>
  </si>
  <si>
    <t>+42d14m13.30s</t>
  </si>
  <si>
    <t>Kepler-1712 b</t>
  </si>
  <si>
    <t>Kepler-1712</t>
  </si>
  <si>
    <t>18h59m59.69s</t>
  </si>
  <si>
    <t>+50d08m48.09s</t>
  </si>
  <si>
    <t>Kepler-1713 b</t>
  </si>
  <si>
    <t>Kepler-1713</t>
  </si>
  <si>
    <t>19h09m22.96s</t>
  </si>
  <si>
    <t>+43d22m42.20s</t>
  </si>
  <si>
    <t>Kepler-1714 b</t>
  </si>
  <si>
    <t>Kepler-1714</t>
  </si>
  <si>
    <t>19h34m51.95s</t>
  </si>
  <si>
    <t>+46d13m36.08s</t>
  </si>
  <si>
    <t>Kepler-1715 b</t>
  </si>
  <si>
    <t>Kepler-1715</t>
  </si>
  <si>
    <t>19h35m43.14s</t>
  </si>
  <si>
    <t>+41d36m10.46s</t>
  </si>
  <si>
    <t>Kepler-1716 b</t>
  </si>
  <si>
    <t>Kepler-1716</t>
  </si>
  <si>
    <t>19h49m05.21s</t>
  </si>
  <si>
    <t>+43d19m59.03s</t>
  </si>
  <si>
    <t>Kepler-1717 b</t>
  </si>
  <si>
    <t>Kepler-1717</t>
  </si>
  <si>
    <t>19h40m51.04s</t>
  </si>
  <si>
    <t>+49d33m43.78s</t>
  </si>
  <si>
    <t>Kepler-1718 b</t>
  </si>
  <si>
    <t>Kepler-1718</t>
  </si>
  <si>
    <t>19h28m56.38s</t>
  </si>
  <si>
    <t>+42d54m34.06s</t>
  </si>
  <si>
    <t>Kepler-1719 b</t>
  </si>
  <si>
    <t>Kepler-1719</t>
  </si>
  <si>
    <t>18h58m49.65s</t>
  </si>
  <si>
    <t>+38d56m12.32s</t>
  </si>
  <si>
    <t>Kepler-172 b</t>
  </si>
  <si>
    <t>Kepler-172</t>
  </si>
  <si>
    <t>18h53m28.42s</t>
  </si>
  <si>
    <t>+41d49m18.62s</t>
  </si>
  <si>
    <t>Kepler-172 c</t>
  </si>
  <si>
    <t>Kepler-172 d</t>
  </si>
  <si>
    <t>Kepler-172 e</t>
  </si>
  <si>
    <t>Kepler-1720 b</t>
  </si>
  <si>
    <t>Kepler-1720</t>
  </si>
  <si>
    <t>19h47m14.08s</t>
  </si>
  <si>
    <t>+47d10m18.68s</t>
  </si>
  <si>
    <t>Kepler-1721 b</t>
  </si>
  <si>
    <t>Kepler-1721</t>
  </si>
  <si>
    <t>18h54m10.61s</t>
  </si>
  <si>
    <t>+45d13m32.36s</t>
  </si>
  <si>
    <t>Kepler-1722 b</t>
  </si>
  <si>
    <t>Kepler-1722</t>
  </si>
  <si>
    <t>19h46m39.06s</t>
  </si>
  <si>
    <t>+41d15m40.31s</t>
  </si>
  <si>
    <t>Kepler-1723 b</t>
  </si>
  <si>
    <t>Kepler-1723</t>
  </si>
  <si>
    <t>19h37m51.06s</t>
  </si>
  <si>
    <t>+46d49m17.05s</t>
  </si>
  <si>
    <t>Kepler-1724 b</t>
  </si>
  <si>
    <t>Kepler-1724</t>
  </si>
  <si>
    <t>19h44m28.97s</t>
  </si>
  <si>
    <t>+47d55m17.30s</t>
  </si>
  <si>
    <t>Kepler-1725 b</t>
  </si>
  <si>
    <t>Kepler-1725</t>
  </si>
  <si>
    <t>19h37m29.65s</t>
  </si>
  <si>
    <t>+40d11m40.68s</t>
  </si>
  <si>
    <t>Kepler-1726 b</t>
  </si>
  <si>
    <t>Kepler-1726</t>
  </si>
  <si>
    <t>18h57m32.68s</t>
  </si>
  <si>
    <t>+45d43m11.04s</t>
  </si>
  <si>
    <t>Kepler-1727 b</t>
  </si>
  <si>
    <t>Kepler-1727</t>
  </si>
  <si>
    <t>19h21m20.07s</t>
  </si>
  <si>
    <t>+38d43m41.78s</t>
  </si>
  <si>
    <t>Kepler-1728 b</t>
  </si>
  <si>
    <t>Kepler-1728</t>
  </si>
  <si>
    <t>19h08m22.56s</t>
  </si>
  <si>
    <t>+39d03m38.81s</t>
  </si>
  <si>
    <t>Kepler-1729 b</t>
  </si>
  <si>
    <t>Kepler-1729</t>
  </si>
  <si>
    <t>19h46m46.55s</t>
  </si>
  <si>
    <t>+42d37m34.01s</t>
  </si>
  <si>
    <t>Kepler-173 b</t>
  </si>
  <si>
    <t>Kepler-173</t>
  </si>
  <si>
    <t>19h38m35.19s</t>
  </si>
  <si>
    <t>+41d53m02.74s</t>
  </si>
  <si>
    <t>Kepler-173 c</t>
  </si>
  <si>
    <t>Kepler-1730 b</t>
  </si>
  <si>
    <t>Kepler-1730</t>
  </si>
  <si>
    <t>18h47m50.54s</t>
  </si>
  <si>
    <t>+43d42m10.94s</t>
  </si>
  <si>
    <t>Kepler-1731 b</t>
  </si>
  <si>
    <t>Kepler-1731</t>
  </si>
  <si>
    <t>19h25m01.06s</t>
  </si>
  <si>
    <t>+36d44m36.35s</t>
  </si>
  <si>
    <t>Kepler-1732 b</t>
  </si>
  <si>
    <t>Kepler-1732</t>
  </si>
  <si>
    <t>19h29m09.84s</t>
  </si>
  <si>
    <t>+37d34m50.77s</t>
  </si>
  <si>
    <t>Kepler-1733 b</t>
  </si>
  <si>
    <t>Kepler-1733</t>
  </si>
  <si>
    <t>19h24m33.23s</t>
  </si>
  <si>
    <t>+37d51m33.28s</t>
  </si>
  <si>
    <t>Kepler-1734 b</t>
  </si>
  <si>
    <t>Kepler-1734</t>
  </si>
  <si>
    <t>19h36m39.16s</t>
  </si>
  <si>
    <t>+41d27m06.23s</t>
  </si>
  <si>
    <t>Kepler-1735 b</t>
  </si>
  <si>
    <t>Kepler-1735</t>
  </si>
  <si>
    <t>18h44m12.08s</t>
  </si>
  <si>
    <t>+47d11m17.52s</t>
  </si>
  <si>
    <t>Kepler-1736 b</t>
  </si>
  <si>
    <t>Kepler-1736</t>
  </si>
  <si>
    <t>19h19m06.41s</t>
  </si>
  <si>
    <t>+38d15m44.05s</t>
  </si>
  <si>
    <t>Kepler-1737 b</t>
  </si>
  <si>
    <t>Kepler-1737</t>
  </si>
  <si>
    <t>19h48m03.55s</t>
  </si>
  <si>
    <t>+47d29m11.10s</t>
  </si>
  <si>
    <t>Kepler-1738 b</t>
  </si>
  <si>
    <t>Kepler-1738</t>
  </si>
  <si>
    <t>19h44m31.52s</t>
  </si>
  <si>
    <t>+47d26m19.72s</t>
  </si>
  <si>
    <t>Kepler-1739 b</t>
  </si>
  <si>
    <t>Kepler-1739</t>
  </si>
  <si>
    <t>19h44m55.69s</t>
  </si>
  <si>
    <t>+47d40m43.91s</t>
  </si>
  <si>
    <t>Kepler-174 b</t>
  </si>
  <si>
    <t>Kepler-174</t>
  </si>
  <si>
    <t>19h09m45.35s</t>
  </si>
  <si>
    <t>+43d49m55.22s</t>
  </si>
  <si>
    <t>Kepler-174 c</t>
  </si>
  <si>
    <t>Kepler-174 d</t>
  </si>
  <si>
    <t>Kepler-1740 b</t>
  </si>
  <si>
    <t>Kepler-1740</t>
  </si>
  <si>
    <t>19h35m29.68s</t>
  </si>
  <si>
    <t>+38d55m20.84s</t>
  </si>
  <si>
    <t>Kepler-1741 b</t>
  </si>
  <si>
    <t>Kepler-1741</t>
  </si>
  <si>
    <t>19h30m18.50s</t>
  </si>
  <si>
    <t>+39d07m15.38s</t>
  </si>
  <si>
    <t>Kepler-1742 b</t>
  </si>
  <si>
    <t>Kepler-1742</t>
  </si>
  <si>
    <t>19h07m52.03s</t>
  </si>
  <si>
    <t>+44d59m32.75s</t>
  </si>
  <si>
    <t>Kepler-1743 b</t>
  </si>
  <si>
    <t>Kepler-1743</t>
  </si>
  <si>
    <t>19h22m12.57s</t>
  </si>
  <si>
    <t>+48d07m34.53s</t>
  </si>
  <si>
    <t>Kepler-1744 b</t>
  </si>
  <si>
    <t>Kepler-1744</t>
  </si>
  <si>
    <t>19h24m04.96s</t>
  </si>
  <si>
    <t>+42d27m44.87s</t>
  </si>
  <si>
    <t>Kepler-1745 b</t>
  </si>
  <si>
    <t>Kepler-1745</t>
  </si>
  <si>
    <t>19h33m52.56s</t>
  </si>
  <si>
    <t>+42d49m20.49s</t>
  </si>
  <si>
    <t>Kepler-1746 b</t>
  </si>
  <si>
    <t>Kepler-1746</t>
  </si>
  <si>
    <t>19h13m16.90s</t>
  </si>
  <si>
    <t>+42d15m40.99s</t>
  </si>
  <si>
    <t>Kepler-1747 b</t>
  </si>
  <si>
    <t>Kepler-1747</t>
  </si>
  <si>
    <t>18h56m50.32s</t>
  </si>
  <si>
    <t>+45d15m29.10s</t>
  </si>
  <si>
    <t>Kepler-1748 b</t>
  </si>
  <si>
    <t>Kepler-1748</t>
  </si>
  <si>
    <t>19h03m52.30s</t>
  </si>
  <si>
    <t>+45d44m20.68s</t>
  </si>
  <si>
    <t>Kepler-1749 b</t>
  </si>
  <si>
    <t>Kepler-1749</t>
  </si>
  <si>
    <t>19h21m10.70s</t>
  </si>
  <si>
    <t>+45d33m52.27s</t>
  </si>
  <si>
    <t>Kepler-175 b</t>
  </si>
  <si>
    <t>Kepler-175</t>
  </si>
  <si>
    <t>19h18m12.78s</t>
  </si>
  <si>
    <t>+43d52m34.02s</t>
  </si>
  <si>
    <t>Kepler-175 c</t>
  </si>
  <si>
    <t>Kepler-1750 b</t>
  </si>
  <si>
    <t>Kepler-1750</t>
  </si>
  <si>
    <t>19h29m24.36s</t>
  </si>
  <si>
    <t>+48d30m39.86s</t>
  </si>
  <si>
    <t>Kepler-1751 b</t>
  </si>
  <si>
    <t>Kepler-1751</t>
  </si>
  <si>
    <t>18h59m23.17s</t>
  </si>
  <si>
    <t>+49d41m32.43s</t>
  </si>
  <si>
    <t>Kepler-1752 b</t>
  </si>
  <si>
    <t>Kepler-1752</t>
  </si>
  <si>
    <t>19h23m24.99s</t>
  </si>
  <si>
    <t>+51d13m21.88s</t>
  </si>
  <si>
    <t>Kepler-1753 b</t>
  </si>
  <si>
    <t>Kepler-1753</t>
  </si>
  <si>
    <t>19h12m56.80s</t>
  </si>
  <si>
    <t>+46d36m21.15s</t>
  </si>
  <si>
    <t>Kepler-1754 b</t>
  </si>
  <si>
    <t>Kepler-1754</t>
  </si>
  <si>
    <t>19h41m49.70s</t>
  </si>
  <si>
    <t>+50d04m37.86s</t>
  </si>
  <si>
    <t>Kepler-1755 b</t>
  </si>
  <si>
    <t>Kepler-1755</t>
  </si>
  <si>
    <t>19h47m23.06s</t>
  </si>
  <si>
    <t>+40d08m18.88s</t>
  </si>
  <si>
    <t>Kepler-1756 b</t>
  </si>
  <si>
    <t>Kepler-1756</t>
  </si>
  <si>
    <t>19h37m27.58s</t>
  </si>
  <si>
    <t>+40d43m15.20s</t>
  </si>
  <si>
    <t>Kepler-1757 b</t>
  </si>
  <si>
    <t>Kepler-1757</t>
  </si>
  <si>
    <t>19h50m57.55s</t>
  </si>
  <si>
    <t>+46d56m30.82s</t>
  </si>
  <si>
    <t>Kepler-1758 b</t>
  </si>
  <si>
    <t>Kepler-1758</t>
  </si>
  <si>
    <t>19h51m11.24s</t>
  </si>
  <si>
    <t>+39d55m16.82s</t>
  </si>
  <si>
    <t>Kepler-1759 b</t>
  </si>
  <si>
    <t>Kepler-1759</t>
  </si>
  <si>
    <t>19h53m51.75s</t>
  </si>
  <si>
    <t>+48d33m33.60s</t>
  </si>
  <si>
    <t>Kepler-176 b</t>
  </si>
  <si>
    <t>Kepler-176</t>
  </si>
  <si>
    <t>19h38m40.30s</t>
  </si>
  <si>
    <t>+43d51m11.56s</t>
  </si>
  <si>
    <t>Kepler-176 c</t>
  </si>
  <si>
    <t>Kepler-176 d</t>
  </si>
  <si>
    <t>Kepler-176 e</t>
  </si>
  <si>
    <t>Kepler-1760 b</t>
  </si>
  <si>
    <t>Kepler-1760</t>
  </si>
  <si>
    <t>18h56m31.83s</t>
  </si>
  <si>
    <t>+48d49m30.52s</t>
  </si>
  <si>
    <t>Kepler-1761 b</t>
  </si>
  <si>
    <t>Kepler-1761</t>
  </si>
  <si>
    <t>18h56m31.91s</t>
  </si>
  <si>
    <t>+49d08m33.48s</t>
  </si>
  <si>
    <t>Kepler-1762 b</t>
  </si>
  <si>
    <t>Kepler-1762</t>
  </si>
  <si>
    <t>19h21m58.36s</t>
  </si>
  <si>
    <t>+39d47m07.84s</t>
  </si>
  <si>
    <t>Kepler-1763 b</t>
  </si>
  <si>
    <t>Kepler-1763</t>
  </si>
  <si>
    <t>19h36m27.13s</t>
  </si>
  <si>
    <t>+40d21m46.39s</t>
  </si>
  <si>
    <t>Kepler-1764 b</t>
  </si>
  <si>
    <t>Kepler-1764</t>
  </si>
  <si>
    <t>19h35m31.18s</t>
  </si>
  <si>
    <t>+41d23m37.81s</t>
  </si>
  <si>
    <t>Kepler-1765 b</t>
  </si>
  <si>
    <t>Kepler-1765</t>
  </si>
  <si>
    <t>19h52m03.47s</t>
  </si>
  <si>
    <t>+42d57m26.75s</t>
  </si>
  <si>
    <t>Kepler-1766 b</t>
  </si>
  <si>
    <t>Kepler-1766</t>
  </si>
  <si>
    <t>19h37m06.54s</t>
  </si>
  <si>
    <t>+46d40m30.85s</t>
  </si>
  <si>
    <t>Kepler-1767 b</t>
  </si>
  <si>
    <t>Kepler-1767</t>
  </si>
  <si>
    <t>19h34m34.59s</t>
  </si>
  <si>
    <t>+46d59m22.81s</t>
  </si>
  <si>
    <t>Kepler-1768 b</t>
  </si>
  <si>
    <t>Kepler-1768</t>
  </si>
  <si>
    <t>19h59m49.74s</t>
  </si>
  <si>
    <t>+44d46m18.79s</t>
  </si>
  <si>
    <t>Kepler-1769 b</t>
  </si>
  <si>
    <t>Kepler-1769</t>
  </si>
  <si>
    <t>19h38m58.41s</t>
  </si>
  <si>
    <t>+43d27m40.19s</t>
  </si>
  <si>
    <t>Kepler-177 b</t>
  </si>
  <si>
    <t>Kepler-177</t>
  </si>
  <si>
    <t>19h04m11.31s</t>
  </si>
  <si>
    <t>+45d03m11.53s</t>
  </si>
  <si>
    <t>Kepler-177 c</t>
  </si>
  <si>
    <t>Kepler-1770 b</t>
  </si>
  <si>
    <t>Kepler-1770</t>
  </si>
  <si>
    <t>19h57m00.07s</t>
  </si>
  <si>
    <t>+43d24m37.32s</t>
  </si>
  <si>
    <t>Kepler-1771 b</t>
  </si>
  <si>
    <t>Kepler-1771</t>
  </si>
  <si>
    <t>19h28m03.23s</t>
  </si>
  <si>
    <t>+49d01m08.86s</t>
  </si>
  <si>
    <t>Kepler-1772 b</t>
  </si>
  <si>
    <t>Kepler-1772</t>
  </si>
  <si>
    <t>19h17m45.15s</t>
  </si>
  <si>
    <t>+39d16m13.29s</t>
  </si>
  <si>
    <t>Kepler-1773 b</t>
  </si>
  <si>
    <t>Kepler-1773</t>
  </si>
  <si>
    <t>19h04m53.57s</t>
  </si>
  <si>
    <t>+38d15m29.40s</t>
  </si>
  <si>
    <t>Kepler-1774 b</t>
  </si>
  <si>
    <t>Kepler-1774</t>
  </si>
  <si>
    <t>19h14m17.86s</t>
  </si>
  <si>
    <t>+40d59m18.98s</t>
  </si>
  <si>
    <t>Kepler-1775 b</t>
  </si>
  <si>
    <t>Kepler-1775</t>
  </si>
  <si>
    <t>19h05m36.56s</t>
  </si>
  <si>
    <t>+38d44m18.84s</t>
  </si>
  <si>
    <t>Kepler-1776 b</t>
  </si>
  <si>
    <t>Kepler-1776</t>
  </si>
  <si>
    <t>19h26m08.26s</t>
  </si>
  <si>
    <t>+47d02m32.98s</t>
  </si>
  <si>
    <t>Kepler-1777 b</t>
  </si>
  <si>
    <t>Kepler-1777</t>
  </si>
  <si>
    <t>19h21m18.87s</t>
  </si>
  <si>
    <t>+37d43m23.23s</t>
  </si>
  <si>
    <t>Kepler-1778 b</t>
  </si>
  <si>
    <t>Kepler-1778</t>
  </si>
  <si>
    <t>19h09m26.71s</t>
  </si>
  <si>
    <t>+43d44m19.68s</t>
  </si>
  <si>
    <t>Kepler-1779 b</t>
  </si>
  <si>
    <t>Kepler-1779</t>
  </si>
  <si>
    <t>20h01m40.19s</t>
  </si>
  <si>
    <t>+45d36m19.75s</t>
  </si>
  <si>
    <t>Kepler-178 b</t>
  </si>
  <si>
    <t>Kepler-178</t>
  </si>
  <si>
    <t>19h08m24.25s</t>
  </si>
  <si>
    <t>+46d53m47.05s</t>
  </si>
  <si>
    <t>Kepler-178 c</t>
  </si>
  <si>
    <t>Kepler-178 d</t>
  </si>
  <si>
    <t>Kepler-1780 b</t>
  </si>
  <si>
    <t>Kepler-1780</t>
  </si>
  <si>
    <t>19h36m20.14s</t>
  </si>
  <si>
    <t>+42d48m34.24s</t>
  </si>
  <si>
    <t>Kepler-1781 b</t>
  </si>
  <si>
    <t>Kepler-1781</t>
  </si>
  <si>
    <t>19h26m50.76s</t>
  </si>
  <si>
    <t>+42d20m29.43s</t>
  </si>
  <si>
    <t>Kepler-1782 b</t>
  </si>
  <si>
    <t>Kepler-1782</t>
  </si>
  <si>
    <t>18h43m42.28s</t>
  </si>
  <si>
    <t>+44d05m16.09s</t>
  </si>
  <si>
    <t>Kepler-1783 b</t>
  </si>
  <si>
    <t>Kepler-1783</t>
  </si>
  <si>
    <t>19h48m05.06s</t>
  </si>
  <si>
    <t>+41d22m37.80s</t>
  </si>
  <si>
    <t>Kepler-1784 b</t>
  </si>
  <si>
    <t>Kepler-1784</t>
  </si>
  <si>
    <t>19h51m49.00s</t>
  </si>
  <si>
    <t>+44d40m02.82s</t>
  </si>
  <si>
    <t>Kepler-1785 b</t>
  </si>
  <si>
    <t>Kepler-1785</t>
  </si>
  <si>
    <t>19h43m10.12s</t>
  </si>
  <si>
    <t>+47d36m00.25s</t>
  </si>
  <si>
    <t>Kepler-1786 b</t>
  </si>
  <si>
    <t>Kepler-1786</t>
  </si>
  <si>
    <t>19h30m21.07s</t>
  </si>
  <si>
    <t>+38d31m19.14s</t>
  </si>
  <si>
    <t>Kepler-1787 b</t>
  </si>
  <si>
    <t>Kepler-1787</t>
  </si>
  <si>
    <t>19h16m15.43s</t>
  </si>
  <si>
    <t>+47d07m02.65s</t>
  </si>
  <si>
    <t>Kepler-1788 b</t>
  </si>
  <si>
    <t>Kepler-1788</t>
  </si>
  <si>
    <t>19h24m53.85s</t>
  </si>
  <si>
    <t>+45d46m41.16s</t>
  </si>
  <si>
    <t>Kepler-1789 b</t>
  </si>
  <si>
    <t>Kepler-1789</t>
  </si>
  <si>
    <t>18h51m27.15s</t>
  </si>
  <si>
    <t>+41d47m47.88s</t>
  </si>
  <si>
    <t>Kepler-179 b</t>
  </si>
  <si>
    <t>Kepler-179</t>
  </si>
  <si>
    <t>19h54m39.27s</t>
  </si>
  <si>
    <t>+47d45m42.96s</t>
  </si>
  <si>
    <t>Kepler-179 c</t>
  </si>
  <si>
    <t>Kepler-1790 b</t>
  </si>
  <si>
    <t>Kepler-1790</t>
  </si>
  <si>
    <t>19h38m16.05s</t>
  </si>
  <si>
    <t>+46d04m32.63s</t>
  </si>
  <si>
    <t>Kepler-1791 b</t>
  </si>
  <si>
    <t>Kepler-1791</t>
  </si>
  <si>
    <t>18h57m57.68s</t>
  </si>
  <si>
    <t>+42d38m53.75s</t>
  </si>
  <si>
    <t>Kepler-1792 b</t>
  </si>
  <si>
    <t>Kepler-1792</t>
  </si>
  <si>
    <t>19h39m21.62s</t>
  </si>
  <si>
    <t>+39d05m09.51s</t>
  </si>
  <si>
    <t>Kepler-1793 b</t>
  </si>
  <si>
    <t>Kepler-1793</t>
  </si>
  <si>
    <t>19h27m39.11s</t>
  </si>
  <si>
    <t>+40d57m14.14s</t>
  </si>
  <si>
    <t>Kepler-1794 b</t>
  </si>
  <si>
    <t>Kepler-1794</t>
  </si>
  <si>
    <t>20h02m28.72s</t>
  </si>
  <si>
    <t>+45d47m19.70s</t>
  </si>
  <si>
    <t>Kepler-1795 b</t>
  </si>
  <si>
    <t>Kepler-1795</t>
  </si>
  <si>
    <t>19h05m55.02s</t>
  </si>
  <si>
    <t>+39d16m11.57s</t>
  </si>
  <si>
    <t>Kepler-1796 b</t>
  </si>
  <si>
    <t>Kepler-1796</t>
  </si>
  <si>
    <t>20h06m10.33s</t>
  </si>
  <si>
    <t>+44d36m20.25s</t>
  </si>
  <si>
    <t>Kepler-1797 b</t>
  </si>
  <si>
    <t>Kepler-1797</t>
  </si>
  <si>
    <t>19h29m51.42s</t>
  </si>
  <si>
    <t>+45d58m05.81s</t>
  </si>
  <si>
    <t>Kepler-1798 b</t>
  </si>
  <si>
    <t>Kepler-1798</t>
  </si>
  <si>
    <t>19h26m54.29s</t>
  </si>
  <si>
    <t>+37d31m44.28s</t>
  </si>
  <si>
    <t>Kepler-1799 b</t>
  </si>
  <si>
    <t>Kepler-1799</t>
  </si>
  <si>
    <t>19h13m14.09s</t>
  </si>
  <si>
    <t>+51d28m42.01s</t>
  </si>
  <si>
    <t>Kepler-18 b</t>
  </si>
  <si>
    <t>Kepler-18</t>
  </si>
  <si>
    <t>19h52m19.07s</t>
  </si>
  <si>
    <t>+44d44m46.49s</t>
  </si>
  <si>
    <t>Kepler-18 c</t>
  </si>
  <si>
    <t>Kepler-18 d</t>
  </si>
  <si>
    <t>Kepler-180 b</t>
  </si>
  <si>
    <t>Kepler-180</t>
  </si>
  <si>
    <t>19h42m17.10s</t>
  </si>
  <si>
    <t>+49d46m28.25s</t>
  </si>
  <si>
    <t>Kepler-180 c</t>
  </si>
  <si>
    <t>Kepler-1800 b</t>
  </si>
  <si>
    <t>Kepler-1800</t>
  </si>
  <si>
    <t>19h50m36.32s</t>
  </si>
  <si>
    <t>+40d21m08.70s</t>
  </si>
  <si>
    <t>Kepler-1801 b</t>
  </si>
  <si>
    <t>Kepler-1801</t>
  </si>
  <si>
    <t>19h40m39.36s</t>
  </si>
  <si>
    <t>+39d12m05.05s</t>
  </si>
  <si>
    <t>Kepler-1802 b</t>
  </si>
  <si>
    <t>Kepler-1802</t>
  </si>
  <si>
    <t>20h00m58.10s</t>
  </si>
  <si>
    <t>+44d08m28.63s</t>
  </si>
  <si>
    <t>Kepler-1802 c</t>
  </si>
  <si>
    <t>Kepler-1804 b</t>
  </si>
  <si>
    <t>Kepler-1804</t>
  </si>
  <si>
    <t>20h05m22.29s</t>
  </si>
  <si>
    <t>+44d40m19.83s</t>
  </si>
  <si>
    <t>Kepler-1805 b</t>
  </si>
  <si>
    <t>Kepler-1805</t>
  </si>
  <si>
    <t>19h00m20.77s</t>
  </si>
  <si>
    <t>+40d53m56.58s</t>
  </si>
  <si>
    <t>Kepler-1806 b</t>
  </si>
  <si>
    <t>Kepler-1806</t>
  </si>
  <si>
    <t>19h10m08.39s</t>
  </si>
  <si>
    <t>+49d48m05.86s</t>
  </si>
  <si>
    <t>Kepler-1807 b</t>
  </si>
  <si>
    <t>Kepler-1807</t>
  </si>
  <si>
    <t>19h26m11.86s</t>
  </si>
  <si>
    <t>+44d31m38.20s</t>
  </si>
  <si>
    <t>Kepler-1808 b</t>
  </si>
  <si>
    <t>Kepler-1808</t>
  </si>
  <si>
    <t>19h09m10.19s</t>
  </si>
  <si>
    <t>+39d22m59.53s</t>
  </si>
  <si>
    <t>Kepler-1809 b</t>
  </si>
  <si>
    <t>Kepler-1809</t>
  </si>
  <si>
    <t>19h21m03.64s</t>
  </si>
  <si>
    <t>+40d32m54.58s</t>
  </si>
  <si>
    <t>Kepler-181 b</t>
  </si>
  <si>
    <t>Kepler-181</t>
  </si>
  <si>
    <t>19h44m36.31s</t>
  </si>
  <si>
    <t>+50d05m44.81s</t>
  </si>
  <si>
    <t>Kepler-181 c</t>
  </si>
  <si>
    <t>Kepler-1810 b</t>
  </si>
  <si>
    <t>Kepler-1810</t>
  </si>
  <si>
    <t>19h27m15.12s</t>
  </si>
  <si>
    <t>+38d05m17.15s</t>
  </si>
  <si>
    <t>Kepler-1811 b</t>
  </si>
  <si>
    <t>Kepler-1811</t>
  </si>
  <si>
    <t>19h19m55.04s</t>
  </si>
  <si>
    <t>+40d08m34.03s</t>
  </si>
  <si>
    <t>Kepler-1812 b</t>
  </si>
  <si>
    <t>Kepler-1812</t>
  </si>
  <si>
    <t>19h52m20.28s</t>
  </si>
  <si>
    <t>+40d16m59.71s</t>
  </si>
  <si>
    <t>Kepler-1813 b</t>
  </si>
  <si>
    <t>Kepler-1813</t>
  </si>
  <si>
    <t>19h28m57.58s</t>
  </si>
  <si>
    <t>+48d30m41.48s</t>
  </si>
  <si>
    <t>Kepler-1814 b</t>
  </si>
  <si>
    <t>Kepler-1814</t>
  </si>
  <si>
    <t>19h00m52.00s</t>
  </si>
  <si>
    <t>+41d16m56.80s</t>
  </si>
  <si>
    <t>Kepler-1815 b</t>
  </si>
  <si>
    <t>Kepler-1815</t>
  </si>
  <si>
    <t>20h00m40.91s</t>
  </si>
  <si>
    <t>+43d59m05.66s</t>
  </si>
  <si>
    <t>Kepler-1816 b</t>
  </si>
  <si>
    <t>Kepler-1816</t>
  </si>
  <si>
    <t>19h47m24.24s</t>
  </si>
  <si>
    <t>+50d41m55.58s</t>
  </si>
  <si>
    <t>Kepler-1817 b</t>
  </si>
  <si>
    <t>Kepler-1817</t>
  </si>
  <si>
    <t>18h48m08.00s</t>
  </si>
  <si>
    <t>+44d28m40.78s</t>
  </si>
  <si>
    <t>Kepler-1818 b</t>
  </si>
  <si>
    <t>Kepler-1818</t>
  </si>
  <si>
    <t>18h57m18.84s</t>
  </si>
  <si>
    <t>+40d34m07.95s</t>
  </si>
  <si>
    <t>Kepler-1819 b</t>
  </si>
  <si>
    <t>Kepler-1819</t>
  </si>
  <si>
    <t>19h46m14.41s</t>
  </si>
  <si>
    <t>+46d51m26.87s</t>
  </si>
  <si>
    <t>Kepler-182 b</t>
  </si>
  <si>
    <t>Kepler-182</t>
  </si>
  <si>
    <t>19h19m19.23s</t>
  </si>
  <si>
    <t>+50d35m10.33s</t>
  </si>
  <si>
    <t>Kepler-182 c</t>
  </si>
  <si>
    <t>Kepler-1820 b</t>
  </si>
  <si>
    <t>Kepler-1820</t>
  </si>
  <si>
    <t>19h46m51.06s</t>
  </si>
  <si>
    <t>+48d16m20.22s</t>
  </si>
  <si>
    <t>Kepler-1821 b</t>
  </si>
  <si>
    <t>Kepler-1821</t>
  </si>
  <si>
    <t>19h38m06.11s</t>
  </si>
  <si>
    <t>+49d52m20.94s</t>
  </si>
  <si>
    <t>Kepler-1822 b</t>
  </si>
  <si>
    <t>Kepler-1822</t>
  </si>
  <si>
    <t>19h49m08.52s</t>
  </si>
  <si>
    <t>+41d18m20.06s</t>
  </si>
  <si>
    <t>Kepler-1823 b</t>
  </si>
  <si>
    <t>Kepler-1823</t>
  </si>
  <si>
    <t>18h55m01.15s</t>
  </si>
  <si>
    <t>+45d20m06.45s</t>
  </si>
  <si>
    <t>Kepler-1824 b</t>
  </si>
  <si>
    <t>Kepler-1824</t>
  </si>
  <si>
    <t>19h46m49.73s</t>
  </si>
  <si>
    <t>+41d12m13.03s</t>
  </si>
  <si>
    <t>Kepler-1825 b</t>
  </si>
  <si>
    <t>Kepler-1825</t>
  </si>
  <si>
    <t>19h30m03.38s</t>
  </si>
  <si>
    <t>+42d39m06.32s</t>
  </si>
  <si>
    <t>Kepler-1826 b</t>
  </si>
  <si>
    <t>Kepler-1826</t>
  </si>
  <si>
    <t>19h31m04.80s</t>
  </si>
  <si>
    <t>+48d53m59.45s</t>
  </si>
  <si>
    <t>Kepler-1827 b</t>
  </si>
  <si>
    <t>Kepler-1827</t>
  </si>
  <si>
    <t>19h29m00.61s</t>
  </si>
  <si>
    <t>+40d47m34.04s</t>
  </si>
  <si>
    <t>Kepler-1828 b</t>
  </si>
  <si>
    <t>Kepler-1828</t>
  </si>
  <si>
    <t>19h29m42.62s</t>
  </si>
  <si>
    <t>+37d19m14.74s</t>
  </si>
  <si>
    <t>Kepler-1829 b</t>
  </si>
  <si>
    <t>Kepler-1829</t>
  </si>
  <si>
    <t>19h14m39.48s</t>
  </si>
  <si>
    <t>+51d29m54.17s</t>
  </si>
  <si>
    <t>Kepler-183 b</t>
  </si>
  <si>
    <t>Kepler-183</t>
  </si>
  <si>
    <t>19h34m07.39s</t>
  </si>
  <si>
    <t>+39d18m57.36s</t>
  </si>
  <si>
    <t>Kepler-183 c</t>
  </si>
  <si>
    <t>Kepler-1830 b</t>
  </si>
  <si>
    <t>Kepler-1830</t>
  </si>
  <si>
    <t>19h40m33.37s</t>
  </si>
  <si>
    <t>+40d58m44.59s</t>
  </si>
  <si>
    <t>Kepler-1831 b</t>
  </si>
  <si>
    <t>Kepler-1831</t>
  </si>
  <si>
    <t>19h41m12.59s</t>
  </si>
  <si>
    <t>+49d35m20.56s</t>
  </si>
  <si>
    <t>Kepler-1832 b</t>
  </si>
  <si>
    <t>Kepler-1832</t>
  </si>
  <si>
    <t>19h59m24.43s</t>
  </si>
  <si>
    <t>+43d43m55.42s</t>
  </si>
  <si>
    <t>Kepler-1833 b</t>
  </si>
  <si>
    <t>Kepler-1833</t>
  </si>
  <si>
    <t>19h23m29.14s</t>
  </si>
  <si>
    <t>+45d24m37.01s</t>
  </si>
  <si>
    <t>Kepler-1834 b</t>
  </si>
  <si>
    <t>Kepler-1834</t>
  </si>
  <si>
    <t>19h38m39.52s</t>
  </si>
  <si>
    <t>+39d47m01.85s</t>
  </si>
  <si>
    <t>Kepler-1835 b</t>
  </si>
  <si>
    <t>Kepler-1835</t>
  </si>
  <si>
    <t>18h41m15.56s</t>
  </si>
  <si>
    <t>+43d59m08.48s</t>
  </si>
  <si>
    <t>Kepler-1836 b</t>
  </si>
  <si>
    <t>Kepler-1836</t>
  </si>
  <si>
    <t>19h29m15.62s</t>
  </si>
  <si>
    <t>+40d50m19.61s</t>
  </si>
  <si>
    <t>Kepler-1837 b</t>
  </si>
  <si>
    <t>Kepler-1837</t>
  </si>
  <si>
    <t>19h12m49.82s</t>
  </si>
  <si>
    <t>+45d41m00.41s</t>
  </si>
  <si>
    <t>Kepler-1838 b</t>
  </si>
  <si>
    <t>Kepler-1838</t>
  </si>
  <si>
    <t>19h55m58.01s</t>
  </si>
  <si>
    <t>+40d08m32.14s</t>
  </si>
  <si>
    <t>Kepler-1839 b</t>
  </si>
  <si>
    <t>Kepler-1839</t>
  </si>
  <si>
    <t>19h36m53.87s</t>
  </si>
  <si>
    <t>+50d04m32.07s</t>
  </si>
  <si>
    <t>Kepler-184 b</t>
  </si>
  <si>
    <t>Kepler-184</t>
  </si>
  <si>
    <t>19h27m48.45s</t>
  </si>
  <si>
    <t>+43d04m28.62s</t>
  </si>
  <si>
    <t>Kepler-184 c</t>
  </si>
  <si>
    <t>Kepler-184 d</t>
  </si>
  <si>
    <t>Kepler-1840 b</t>
  </si>
  <si>
    <t>Kepler-1840</t>
  </si>
  <si>
    <t>19h54m22.77s</t>
  </si>
  <si>
    <t>+41d26m09.47s</t>
  </si>
  <si>
    <t>Kepler-1841 b</t>
  </si>
  <si>
    <t>Kepler-1841</t>
  </si>
  <si>
    <t>19h10m49.66s</t>
  </si>
  <si>
    <t>+40d41m06.78s</t>
  </si>
  <si>
    <t>Kepler-1842 b</t>
  </si>
  <si>
    <t>Kepler-1842</t>
  </si>
  <si>
    <t>19h05m00.38s</t>
  </si>
  <si>
    <t>+42d22m42.37s</t>
  </si>
  <si>
    <t>Kepler-1843 b</t>
  </si>
  <si>
    <t>Kepler-1843</t>
  </si>
  <si>
    <t>19h31m32.46s</t>
  </si>
  <si>
    <t>+41d16m45.01s</t>
  </si>
  <si>
    <t>Kepler-1844 b</t>
  </si>
  <si>
    <t>Kepler-1844</t>
  </si>
  <si>
    <t>19h30m45.70s</t>
  </si>
  <si>
    <t>+37d56m04.45s</t>
  </si>
  <si>
    <t>Kepler-1845 b</t>
  </si>
  <si>
    <t>Kepler-1845</t>
  </si>
  <si>
    <t>19h31m36.39s</t>
  </si>
  <si>
    <t>+38d17m49.32s</t>
  </si>
  <si>
    <t>Kepler-1846 b</t>
  </si>
  <si>
    <t>Kepler-1846</t>
  </si>
  <si>
    <t>19h37m33.83s</t>
  </si>
  <si>
    <t>+44d45m46.63s</t>
  </si>
  <si>
    <t>Kepler-1847 b</t>
  </si>
  <si>
    <t>Kepler-1847</t>
  </si>
  <si>
    <t>19h46m24.34s</t>
  </si>
  <si>
    <t>+44d19m30.82s</t>
  </si>
  <si>
    <t>Kepler-1848 b</t>
  </si>
  <si>
    <t>Kepler-1848</t>
  </si>
  <si>
    <t>19h57m31.56s</t>
  </si>
  <si>
    <t>+45d35m31.50s</t>
  </si>
  <si>
    <t>Kepler-1849 b</t>
  </si>
  <si>
    <t>Kepler-1849</t>
  </si>
  <si>
    <t>19h01m10.06s</t>
  </si>
  <si>
    <t>+41d15m20.62s</t>
  </si>
  <si>
    <t>Kepler-185 b</t>
  </si>
  <si>
    <t>Kepler-185</t>
  </si>
  <si>
    <t>18h49m52.36s</t>
  </si>
  <si>
    <t>+43d53m23.81s</t>
  </si>
  <si>
    <t>Kepler-185 c</t>
  </si>
  <si>
    <t>Kepler-1850 b</t>
  </si>
  <si>
    <t>Kepler-1850</t>
  </si>
  <si>
    <t>19h08m34.28s</t>
  </si>
  <si>
    <t>+43d36m58.02s</t>
  </si>
  <si>
    <t>Kepler-1851 b</t>
  </si>
  <si>
    <t>Kepler-1851</t>
  </si>
  <si>
    <t>19h02m41.70s</t>
  </si>
  <si>
    <t>+45d38m23.41s</t>
  </si>
  <si>
    <t>Kepler-1852 b</t>
  </si>
  <si>
    <t>Kepler-1852</t>
  </si>
  <si>
    <t>19h12m07.13s</t>
  </si>
  <si>
    <t>+40d20m39.10s</t>
  </si>
  <si>
    <t>Kepler-1853 b</t>
  </si>
  <si>
    <t>Kepler-1853</t>
  </si>
  <si>
    <t>18h58m59.49s</t>
  </si>
  <si>
    <t>+46d22m24.75s</t>
  </si>
  <si>
    <t>Kepler-1854 b</t>
  </si>
  <si>
    <t>Kepler-1854</t>
  </si>
  <si>
    <t>+37d23m13.17s</t>
  </si>
  <si>
    <t>Kepler-1855 b</t>
  </si>
  <si>
    <t>Kepler-1855</t>
  </si>
  <si>
    <t>18h53m36.45s</t>
  </si>
  <si>
    <t>+41d30m58.16s</t>
  </si>
  <si>
    <t>Kepler-1856 b</t>
  </si>
  <si>
    <t>Kepler-1856</t>
  </si>
  <si>
    <t>19h43m38.20s</t>
  </si>
  <si>
    <t>+51d20m52.36s</t>
  </si>
  <si>
    <t>Kepler-1857 b</t>
  </si>
  <si>
    <t>Kepler-1857</t>
  </si>
  <si>
    <t>19h45m49.37s</t>
  </si>
  <si>
    <t>+39d35m54.73s</t>
  </si>
  <si>
    <t>Kepler-1858 b</t>
  </si>
  <si>
    <t>Kepler-1858</t>
  </si>
  <si>
    <t>19h29m13.78s</t>
  </si>
  <si>
    <t>+46d37m35.68s</t>
  </si>
  <si>
    <t>Kepler-1859 b</t>
  </si>
  <si>
    <t>Kepler-1859</t>
  </si>
  <si>
    <t>19h35m57.28s</t>
  </si>
  <si>
    <t>+46d43m04.80s</t>
  </si>
  <si>
    <t>Kepler-186 b</t>
  </si>
  <si>
    <t>Kepler-186</t>
  </si>
  <si>
    <t>[Me/H]</t>
  </si>
  <si>
    <t>19h54m36.66s</t>
  </si>
  <si>
    <t>+43d57m17.96s</t>
  </si>
  <si>
    <t>Kepler-186 c</t>
  </si>
  <si>
    <t>Kepler-186 d</t>
  </si>
  <si>
    <t>Kepler-186 e</t>
  </si>
  <si>
    <t>Kepler-186 f</t>
  </si>
  <si>
    <t>Kepler-1860 b</t>
  </si>
  <si>
    <t>Kepler-1860</t>
  </si>
  <si>
    <t>19h37m24.20s</t>
  </si>
  <si>
    <t>+50d04m51.47s</t>
  </si>
  <si>
    <t>Kepler-1861 b</t>
  </si>
  <si>
    <t>Kepler-1861</t>
  </si>
  <si>
    <t>19h43m23.16s</t>
  </si>
  <si>
    <t>+49d56m10.17s</t>
  </si>
  <si>
    <t>Kepler-1862 b</t>
  </si>
  <si>
    <t>Kepler-1862</t>
  </si>
  <si>
    <t>19h47m00.81s</t>
  </si>
  <si>
    <t>+49d22m41.06s</t>
  </si>
  <si>
    <t>Kepler-1863 b</t>
  </si>
  <si>
    <t>Kepler-1863</t>
  </si>
  <si>
    <t>18h48m57.53s</t>
  </si>
  <si>
    <t>+43d14m38.71s</t>
  </si>
  <si>
    <t>Kepler-1864 b</t>
  </si>
  <si>
    <t>Kepler-1864</t>
  </si>
  <si>
    <t>19h18m44.82s</t>
  </si>
  <si>
    <t>+41d35m20.10s</t>
  </si>
  <si>
    <t>Kepler-1865 b</t>
  </si>
  <si>
    <t>Kepler-1865</t>
  </si>
  <si>
    <t>19h35m45.90s</t>
  </si>
  <si>
    <t>+41d35m25.49s</t>
  </si>
  <si>
    <t>Kepler-1866 b</t>
  </si>
  <si>
    <t>Kepler-1866</t>
  </si>
  <si>
    <t>19h04m53.91s</t>
  </si>
  <si>
    <t>+44d39m16.15s</t>
  </si>
  <si>
    <t>Kepler-1867 b</t>
  </si>
  <si>
    <t>Kepler-1867</t>
  </si>
  <si>
    <t>19h39m59.30s</t>
  </si>
  <si>
    <t>+43d26m09.13s</t>
  </si>
  <si>
    <t>Kepler-1868 b</t>
  </si>
  <si>
    <t>Kepler-1868</t>
  </si>
  <si>
    <t>19h33m11.61s</t>
  </si>
  <si>
    <t>+43d33m20.89s</t>
  </si>
  <si>
    <t>Kepler-1869 b</t>
  </si>
  <si>
    <t>Kepler-1869</t>
  </si>
  <si>
    <t>19h30m27.60s</t>
  </si>
  <si>
    <t>+42d45m51.64s</t>
  </si>
  <si>
    <t>Kepler-187 b</t>
  </si>
  <si>
    <t>Kepler-187</t>
  </si>
  <si>
    <t>19h59m11.16s</t>
  </si>
  <si>
    <t>+44d05m21.28s</t>
  </si>
  <si>
    <t>Kepler-187 c</t>
  </si>
  <si>
    <t>Kepler-1870 b</t>
  </si>
  <si>
    <t>Kepler-1870</t>
  </si>
  <si>
    <t>19h35m44.04s</t>
  </si>
  <si>
    <t>+40d35m26.53s</t>
  </si>
  <si>
    <t>Kepler-1871 b</t>
  </si>
  <si>
    <t>Kepler-1871</t>
  </si>
  <si>
    <t>19h29m42.60s</t>
  </si>
  <si>
    <t>+38d28m22.38s</t>
  </si>
  <si>
    <t>Kepler-1872 b</t>
  </si>
  <si>
    <t>Kepler-1872</t>
  </si>
  <si>
    <t>18h44m11.81s</t>
  </si>
  <si>
    <t>+43d19m21.36s</t>
  </si>
  <si>
    <t>Kepler-1873 b</t>
  </si>
  <si>
    <t>Kepler-1873</t>
  </si>
  <si>
    <t>19h38m23.17s</t>
  </si>
  <si>
    <t>+46d02m54.13s</t>
  </si>
  <si>
    <t>Kepler-1874 b</t>
  </si>
  <si>
    <t>Kepler-1874</t>
  </si>
  <si>
    <t>19h05m29.24s</t>
  </si>
  <si>
    <t>+43d41m31.49s</t>
  </si>
  <si>
    <t>Kepler-1875 b</t>
  </si>
  <si>
    <t>Kepler-1875</t>
  </si>
  <si>
    <t>19h47m05.46s</t>
  </si>
  <si>
    <t>+50d11m18.12s</t>
  </si>
  <si>
    <t>Kepler-1876 b</t>
  </si>
  <si>
    <t>Kepler-1876</t>
  </si>
  <si>
    <t>19h56m38.52s</t>
  </si>
  <si>
    <t>+41d08m37.67s</t>
  </si>
  <si>
    <t>Kepler-1877 b</t>
  </si>
  <si>
    <t>Kepler-1877</t>
  </si>
  <si>
    <t>19h39m28.06s</t>
  </si>
  <si>
    <t>+46d47m25.73s</t>
  </si>
  <si>
    <t>Kepler-1878 b</t>
  </si>
  <si>
    <t>Kepler-1878</t>
  </si>
  <si>
    <t>20h02m55.78s</t>
  </si>
  <si>
    <t>+44d06m25.28s</t>
  </si>
  <si>
    <t>Kepler-1879 b</t>
  </si>
  <si>
    <t>Kepler-1879</t>
  </si>
  <si>
    <t>19h17m27.46s</t>
  </si>
  <si>
    <t>+41d31m59.73s</t>
  </si>
  <si>
    <t>Kepler-188 b</t>
  </si>
  <si>
    <t>Kepler-188</t>
  </si>
  <si>
    <t>18h45m07.13s</t>
  </si>
  <si>
    <t>+44d18m55.71s</t>
  </si>
  <si>
    <t>Kepler-188 c</t>
  </si>
  <si>
    <t>Kepler-1880 b</t>
  </si>
  <si>
    <t>Kepler-1880</t>
  </si>
  <si>
    <t>19h11m18.35s</t>
  </si>
  <si>
    <t>+40d41m47.76s</t>
  </si>
  <si>
    <t>Kepler-1881 b</t>
  </si>
  <si>
    <t>Kepler-1881</t>
  </si>
  <si>
    <t>19h34m33.43s</t>
  </si>
  <si>
    <t>+44d58m57.16s</t>
  </si>
  <si>
    <t>Kepler-1882 b</t>
  </si>
  <si>
    <t>Kepler-1882</t>
  </si>
  <si>
    <t>19h22m39.38s</t>
  </si>
  <si>
    <t>+43d29m59.23s</t>
  </si>
  <si>
    <t>Kepler-1883 b</t>
  </si>
  <si>
    <t>Kepler-1883</t>
  </si>
  <si>
    <t>19h27m41.41s</t>
  </si>
  <si>
    <t>+42d00m09.08s</t>
  </si>
  <si>
    <t>Kepler-1884 b</t>
  </si>
  <si>
    <t>Kepler-1884</t>
  </si>
  <si>
    <t>19h46m59.14s</t>
  </si>
  <si>
    <t>+43d02m43.51s</t>
  </si>
  <si>
    <t>Kepler-1885 b</t>
  </si>
  <si>
    <t>Kepler-1885</t>
  </si>
  <si>
    <t>19h15m00.17s</t>
  </si>
  <si>
    <t>+47d29m27.31s</t>
  </si>
  <si>
    <t>Kepler-1886 b</t>
  </si>
  <si>
    <t>Kepler-1886</t>
  </si>
  <si>
    <t>19h45m03.48s</t>
  </si>
  <si>
    <t>+39d24m21.51s</t>
  </si>
  <si>
    <t>Kepler-1887 b</t>
  </si>
  <si>
    <t>Kepler-1887</t>
  </si>
  <si>
    <t>19h15m49.33s</t>
  </si>
  <si>
    <t>+44d42m20.55s</t>
  </si>
  <si>
    <t>Kepler-1888 b</t>
  </si>
  <si>
    <t>Kepler-1888</t>
  </si>
  <si>
    <t>19h17m34.69s</t>
  </si>
  <si>
    <t>+41d46m56.13s</t>
  </si>
  <si>
    <t>Kepler-1889 b</t>
  </si>
  <si>
    <t>Kepler-1889</t>
  </si>
  <si>
    <t>19h48m47.82s</t>
  </si>
  <si>
    <t>+41d13m35.19s</t>
  </si>
  <si>
    <t>Kepler-189 b</t>
  </si>
  <si>
    <t>Kepler-189</t>
  </si>
  <si>
    <t>19h10m15.51s</t>
  </si>
  <si>
    <t>+44d18m18.24s</t>
  </si>
  <si>
    <t>Kepler-189 c</t>
  </si>
  <si>
    <t>Kepler-1890 b</t>
  </si>
  <si>
    <t>Kepler-1890</t>
  </si>
  <si>
    <t>19h30m18.68s</t>
  </si>
  <si>
    <t>+40d40m04.45s</t>
  </si>
  <si>
    <t>Kepler-1891 b</t>
  </si>
  <si>
    <t>Kepler-1891</t>
  </si>
  <si>
    <t>19h20m10.52s</t>
  </si>
  <si>
    <t>+44d22m13.93s</t>
  </si>
  <si>
    <t>Kepler-1892 b</t>
  </si>
  <si>
    <t>Kepler-1892</t>
  </si>
  <si>
    <t>19h56m19.44s</t>
  </si>
  <si>
    <t>+42d01m05.14s</t>
  </si>
  <si>
    <t>Kepler-1893 b</t>
  </si>
  <si>
    <t>Kepler-1893</t>
  </si>
  <si>
    <t>19h53m36.31s</t>
  </si>
  <si>
    <t>+44d50m17.42s</t>
  </si>
  <si>
    <t>Kepler-1894 b</t>
  </si>
  <si>
    <t>Kepler-1894</t>
  </si>
  <si>
    <t>19h42m20.75s</t>
  </si>
  <si>
    <t>+49d40m00.67s</t>
  </si>
  <si>
    <t>Kepler-1895 b</t>
  </si>
  <si>
    <t>Kepler-1895</t>
  </si>
  <si>
    <t>19h26m42.14s</t>
  </si>
  <si>
    <t>+48d45m45.15s</t>
  </si>
  <si>
    <t>Kepler-1896 b</t>
  </si>
  <si>
    <t>Kepler-1896</t>
  </si>
  <si>
    <t>19h18m42.86s</t>
  </si>
  <si>
    <t>+40d14m58.73s</t>
  </si>
  <si>
    <t>Kepler-1897 b</t>
  </si>
  <si>
    <t>Kepler-1897</t>
  </si>
  <si>
    <t>19h37m09.63s</t>
  </si>
  <si>
    <t>+39d07m36.74s</t>
  </si>
  <si>
    <t>Kepler-1898 b</t>
  </si>
  <si>
    <t>Kepler-1898</t>
  </si>
  <si>
    <t>19h08m49.39s</t>
  </si>
  <si>
    <t>+38d29m53.49s</t>
  </si>
  <si>
    <t>Kepler-1899 b</t>
  </si>
  <si>
    <t>Kepler-1899</t>
  </si>
  <si>
    <t>19h28m08.01s</t>
  </si>
  <si>
    <t>+37d58m28.04s</t>
  </si>
  <si>
    <t>Kepler-19 b</t>
  </si>
  <si>
    <t>Kepler-19</t>
  </si>
  <si>
    <t>19h21m41.03s</t>
  </si>
  <si>
    <t>+37d51m05.96s</t>
  </si>
  <si>
    <t>Kepler-19 c</t>
  </si>
  <si>
    <t>Kepler-19 d</t>
  </si>
  <si>
    <t>Kepler-190 b</t>
  </si>
  <si>
    <t>Kepler-190</t>
  </si>
  <si>
    <t>19h14m20.15s</t>
  </si>
  <si>
    <t>+44d44m01.57s</t>
  </si>
  <si>
    <t>Kepler-190 c</t>
  </si>
  <si>
    <t>Kepler-1900 b</t>
  </si>
  <si>
    <t>Kepler-1900</t>
  </si>
  <si>
    <t>19h27m32.72s</t>
  </si>
  <si>
    <t>+44d28m44.51s</t>
  </si>
  <si>
    <t>Kepler-1901 b</t>
  </si>
  <si>
    <t>Kepler-1901</t>
  </si>
  <si>
    <t>19h24m39.45s</t>
  </si>
  <si>
    <t>+45d19m05.90s</t>
  </si>
  <si>
    <t>Kepler-1902 b</t>
  </si>
  <si>
    <t>Kepler-1902</t>
  </si>
  <si>
    <t>19h30m57.04s</t>
  </si>
  <si>
    <t>+42d00m53.21s</t>
  </si>
  <si>
    <t>Kepler-1903 b</t>
  </si>
  <si>
    <t>Kepler-1903</t>
  </si>
  <si>
    <t>19h23m33.19s</t>
  </si>
  <si>
    <t>+51d14m53.38s</t>
  </si>
  <si>
    <t>Kepler-1904 b</t>
  </si>
  <si>
    <t>Kepler-1904</t>
  </si>
  <si>
    <t>19h15m29.86s</t>
  </si>
  <si>
    <t>+51d09m15.20s</t>
  </si>
  <si>
    <t>Kepler-1905 b</t>
  </si>
  <si>
    <t>Kepler-1905</t>
  </si>
  <si>
    <t>19h30m17.60s</t>
  </si>
  <si>
    <t>+46d22m00.58s</t>
  </si>
  <si>
    <t>Kepler-1906 b</t>
  </si>
  <si>
    <t>Kepler-1906</t>
  </si>
  <si>
    <t>19h35m18.39s</t>
  </si>
  <si>
    <t>+38d51m23.73s</t>
  </si>
  <si>
    <t>Kepler-1907 b</t>
  </si>
  <si>
    <t>Kepler-1907</t>
  </si>
  <si>
    <t>18h42m50.06s</t>
  </si>
  <si>
    <t>+47d19m40.52s</t>
  </si>
  <si>
    <t>Kepler-1907 c</t>
  </si>
  <si>
    <t>Kepler-1909 b</t>
  </si>
  <si>
    <t>Kepler-1909</t>
  </si>
  <si>
    <t>19h23m33.46s</t>
  </si>
  <si>
    <t>+42d27m34.65s</t>
  </si>
  <si>
    <t>Kepler-191 b</t>
  </si>
  <si>
    <t>Kepler-191</t>
  </si>
  <si>
    <t>19h24m44.00s</t>
  </si>
  <si>
    <t>+45d19m23.14s</t>
  </si>
  <si>
    <t>Kepler-191 c</t>
  </si>
  <si>
    <t>Kepler-191 d</t>
  </si>
  <si>
    <t>Kepler-1910 b</t>
  </si>
  <si>
    <t>Kepler-1910</t>
  </si>
  <si>
    <t>19h46m28.12s</t>
  </si>
  <si>
    <t>+41d16m52.20s</t>
  </si>
  <si>
    <t>Kepler-1911 b</t>
  </si>
  <si>
    <t>Kepler-1911</t>
  </si>
  <si>
    <t>19h57m12.85s</t>
  </si>
  <si>
    <t>+41d26m27.68s</t>
  </si>
  <si>
    <t>Kepler-1912 b</t>
  </si>
  <si>
    <t>Kepler-1912</t>
  </si>
  <si>
    <t>18h48m28.28s</t>
  </si>
  <si>
    <t>+46d13m26.24s</t>
  </si>
  <si>
    <t>Kepler-1913 b</t>
  </si>
  <si>
    <t>Kepler-1913</t>
  </si>
  <si>
    <t>19h20m52.01s</t>
  </si>
  <si>
    <t>+44d46m46.51s</t>
  </si>
  <si>
    <t>Kepler-1914 b</t>
  </si>
  <si>
    <t>Kepler-1914</t>
  </si>
  <si>
    <t>19h25m43.54s</t>
  </si>
  <si>
    <t>+38d39m15.71s</t>
  </si>
  <si>
    <t>Kepler-1915 b</t>
  </si>
  <si>
    <t>Kepler-1915</t>
  </si>
  <si>
    <t>20h05m06.88s</t>
  </si>
  <si>
    <t>+44d15m01.84s</t>
  </si>
  <si>
    <t>Kepler-1916 b</t>
  </si>
  <si>
    <t>Kepler-1916</t>
  </si>
  <si>
    <t>19h32m16.94s</t>
  </si>
  <si>
    <t>+48d23m15.64s</t>
  </si>
  <si>
    <t>Kepler-1917 b</t>
  </si>
  <si>
    <t>Kepler-1917</t>
  </si>
  <si>
    <t>19h36m24.93s</t>
  </si>
  <si>
    <t>+45d00m04.87s</t>
  </si>
  <si>
    <t>Kepler-1918 b</t>
  </si>
  <si>
    <t>Kepler-1918</t>
  </si>
  <si>
    <t>19h30m07.33s</t>
  </si>
  <si>
    <t>+42d12m52.48s</t>
  </si>
  <si>
    <t>Kepler-1919 b</t>
  </si>
  <si>
    <t>Kepler-1919</t>
  </si>
  <si>
    <t>18h52m31.66s</t>
  </si>
  <si>
    <t>+43d57m21.62s</t>
  </si>
  <si>
    <t>Kepler-192 b</t>
  </si>
  <si>
    <t>Kepler-192</t>
  </si>
  <si>
    <t>19h11m40.31s</t>
  </si>
  <si>
    <t>+45d35m34.38s</t>
  </si>
  <si>
    <t>Kepler-192 c</t>
  </si>
  <si>
    <t>Kepler-192 d</t>
  </si>
  <si>
    <t>Kepler-1920 b</t>
  </si>
  <si>
    <t>Kepler-1920</t>
  </si>
  <si>
    <t>19h24m14.89s</t>
  </si>
  <si>
    <t>+38d51m47.84s</t>
  </si>
  <si>
    <t>Kepler-1921 b</t>
  </si>
  <si>
    <t>Kepler-1921</t>
  </si>
  <si>
    <t>20h01m15.88s</t>
  </si>
  <si>
    <t>+45d29m43.18s</t>
  </si>
  <si>
    <t>Kepler-1922 b</t>
  </si>
  <si>
    <t>Kepler-1922</t>
  </si>
  <si>
    <t>19h29m19.29s</t>
  </si>
  <si>
    <t>+37d59m49.45s</t>
  </si>
  <si>
    <t>Kepler-1923 b</t>
  </si>
  <si>
    <t>Kepler-1923</t>
  </si>
  <si>
    <t>19h52m20.03s</t>
  </si>
  <si>
    <t>+40d20m46.52s</t>
  </si>
  <si>
    <t>Kepler-1924 b</t>
  </si>
  <si>
    <t>Kepler-1924</t>
  </si>
  <si>
    <t>19h35m04.17s</t>
  </si>
  <si>
    <t>+42d49m44.96s</t>
  </si>
  <si>
    <t>Kepler-1925 b</t>
  </si>
  <si>
    <t>Kepler-1925</t>
  </si>
  <si>
    <t>19h19m18.90s</t>
  </si>
  <si>
    <t>+45d06m09.68s</t>
  </si>
  <si>
    <t>Kepler-1926 b</t>
  </si>
  <si>
    <t>Kepler-1926</t>
  </si>
  <si>
    <t>19h24m47.71s</t>
  </si>
  <si>
    <t>+44d09m58.33s</t>
  </si>
  <si>
    <t>Kepler-1927 b</t>
  </si>
  <si>
    <t>Kepler-1927</t>
  </si>
  <si>
    <t>19h45m25.11s</t>
  </si>
  <si>
    <t>+41d20m08.05s</t>
  </si>
  <si>
    <t>Kepler-1928 b</t>
  </si>
  <si>
    <t>Kepler-1928</t>
  </si>
  <si>
    <t>19h21m45.75s</t>
  </si>
  <si>
    <t>+38d31m24.86s</t>
  </si>
  <si>
    <t>Kepler-1929 b</t>
  </si>
  <si>
    <t>Kepler-1929</t>
  </si>
  <si>
    <t>19h58m20.00s</t>
  </si>
  <si>
    <t>+47d26m53.25s</t>
  </si>
  <si>
    <t>Kepler-193 b</t>
  </si>
  <si>
    <t>Kepler-193</t>
  </si>
  <si>
    <t>19h45m59.66s</t>
  </si>
  <si>
    <t>+46d34m38.09s</t>
  </si>
  <si>
    <t>Kepler-193 c</t>
  </si>
  <si>
    <t>Kepler-1930 b</t>
  </si>
  <si>
    <t>Kepler-1930</t>
  </si>
  <si>
    <t>19h50m18.51s</t>
  </si>
  <si>
    <t>+40d01m39.64s</t>
  </si>
  <si>
    <t>Kepler-1931 b</t>
  </si>
  <si>
    <t>Kepler-1931</t>
  </si>
  <si>
    <t>19h23m29.35s</t>
  </si>
  <si>
    <t>+43d19m58.84s</t>
  </si>
  <si>
    <t>Kepler-1932 b</t>
  </si>
  <si>
    <t>Kepler-1932</t>
  </si>
  <si>
    <t>19h01m19.56s</t>
  </si>
  <si>
    <t>+41d03m49.84s</t>
  </si>
  <si>
    <t>Kepler-1933 b</t>
  </si>
  <si>
    <t>Kepler-1933</t>
  </si>
  <si>
    <t>18h55m58.82s</t>
  </si>
  <si>
    <t>+39d55m01.24s</t>
  </si>
  <si>
    <t>Kepler-1934 b</t>
  </si>
  <si>
    <t>Kepler-1934</t>
  </si>
  <si>
    <t>19h23m40.64s</t>
  </si>
  <si>
    <t>+37d17m13.80s</t>
  </si>
  <si>
    <t>Kepler-1935 b</t>
  </si>
  <si>
    <t>Kepler-1935</t>
  </si>
  <si>
    <t>19h45m36.91s</t>
  </si>
  <si>
    <t>+39d43m21.73s</t>
  </si>
  <si>
    <t>Kepler-1936 b</t>
  </si>
  <si>
    <t>Kepler-1936</t>
  </si>
  <si>
    <t>19h22m55.20s</t>
  </si>
  <si>
    <t>+44d50m10.06s</t>
  </si>
  <si>
    <t>Kepler-1937 b</t>
  </si>
  <si>
    <t>Kepler-1937</t>
  </si>
  <si>
    <t>19h22m38.01s</t>
  </si>
  <si>
    <t>+40d46m42.74s</t>
  </si>
  <si>
    <t>Kepler-1938 b</t>
  </si>
  <si>
    <t>Kepler-1938</t>
  </si>
  <si>
    <t>19h57m24.45s</t>
  </si>
  <si>
    <t>+41d11m44.62s</t>
  </si>
  <si>
    <t>Kepler-1939 b</t>
  </si>
  <si>
    <t>Kepler-1939</t>
  </si>
  <si>
    <t>19h02m45.58s</t>
  </si>
  <si>
    <t>+40d59m40.80s</t>
  </si>
  <si>
    <t>Kepler-194 b</t>
  </si>
  <si>
    <t>Kepler-194</t>
  </si>
  <si>
    <t>19h27m53.14s</t>
  </si>
  <si>
    <t>+47d51m50.58s</t>
  </si>
  <si>
    <t>Kepler-194 c</t>
  </si>
  <si>
    <t>Kepler-194 d</t>
  </si>
  <si>
    <t>Kepler-1940 b</t>
  </si>
  <si>
    <t>Kepler-1940</t>
  </si>
  <si>
    <t>19h24m49.01s</t>
  </si>
  <si>
    <t>+45d14m18.00s</t>
  </si>
  <si>
    <t>Kepler-1941 b</t>
  </si>
  <si>
    <t>Kepler-1941</t>
  </si>
  <si>
    <t>19h46m30.48s</t>
  </si>
  <si>
    <t>+49d21m14.01s</t>
  </si>
  <si>
    <t>Kepler-1942 b</t>
  </si>
  <si>
    <t>Kepler-1942</t>
  </si>
  <si>
    <t>19h39m55.33s</t>
  </si>
  <si>
    <t>+44d25m30.86s</t>
  </si>
  <si>
    <t>Kepler-1943 b</t>
  </si>
  <si>
    <t>Kepler-1943</t>
  </si>
  <si>
    <t>19h33m16.39s</t>
  </si>
  <si>
    <t>+41d07m00.01s</t>
  </si>
  <si>
    <t>Kepler-1944 b</t>
  </si>
  <si>
    <t>Kepler-1944</t>
  </si>
  <si>
    <t>19h46m02.52s</t>
  </si>
  <si>
    <t>+39d10m23.75s</t>
  </si>
  <si>
    <t>Kepler-1945 b</t>
  </si>
  <si>
    <t>Kepler-1945</t>
  </si>
  <si>
    <t>18h47m35.54s</t>
  </si>
  <si>
    <t>+42d17m08.95s</t>
  </si>
  <si>
    <t>Kepler-1946 b</t>
  </si>
  <si>
    <t>Kepler-1946</t>
  </si>
  <si>
    <t>18h49m20.53s</t>
  </si>
  <si>
    <t>+42d50m43.23s</t>
  </si>
  <si>
    <t>Kepler-1947 b</t>
  </si>
  <si>
    <t>Kepler-1947</t>
  </si>
  <si>
    <t>19h44m24.97s</t>
  </si>
  <si>
    <t>+42d20m33.29s</t>
  </si>
  <si>
    <t>Kepler-1948 b</t>
  </si>
  <si>
    <t>Kepler-1948</t>
  </si>
  <si>
    <t>19h09m27.38s</t>
  </si>
  <si>
    <t>+47d47m07.10s</t>
  </si>
  <si>
    <t>Kepler-1949 b</t>
  </si>
  <si>
    <t>Kepler-1949</t>
  </si>
  <si>
    <t>19h34m10.14s</t>
  </si>
  <si>
    <t>+43d01m33.80s</t>
  </si>
  <si>
    <t>Kepler-195 b</t>
  </si>
  <si>
    <t>Kepler-195</t>
  </si>
  <si>
    <t>19h12m29.02s</t>
  </si>
  <si>
    <t>+47d57m59.81s</t>
  </si>
  <si>
    <t>Kepler-195 c</t>
  </si>
  <si>
    <t>Kepler-1950 b</t>
  </si>
  <si>
    <t>Kepler-1950</t>
  </si>
  <si>
    <t>19h08m20.99s</t>
  </si>
  <si>
    <t>+42d40m07.15s</t>
  </si>
  <si>
    <t>Kepler-1951 b</t>
  </si>
  <si>
    <t>Kepler-1951</t>
  </si>
  <si>
    <t>19h21m59.98s</t>
  </si>
  <si>
    <t>+40d17m15.78s</t>
  </si>
  <si>
    <t>Kepler-1952 b</t>
  </si>
  <si>
    <t>Kepler-1952</t>
  </si>
  <si>
    <t>19h12m18.34s</t>
  </si>
  <si>
    <t>+43d57m30.54s</t>
  </si>
  <si>
    <t>Kepler-1953 b</t>
  </si>
  <si>
    <t>Kepler-1953</t>
  </si>
  <si>
    <t>19h11m52.34s</t>
  </si>
  <si>
    <t>+46d28m14.15s</t>
  </si>
  <si>
    <t>Kepler-1954 b</t>
  </si>
  <si>
    <t>Kepler-1954</t>
  </si>
  <si>
    <t>19h52m00.70s</t>
  </si>
  <si>
    <t>+43d21m16.52s</t>
  </si>
  <si>
    <t>Kepler-1955 b</t>
  </si>
  <si>
    <t>Kepler-1955</t>
  </si>
  <si>
    <t>19h58m08.34s</t>
  </si>
  <si>
    <t>+40d28m39.91s</t>
  </si>
  <si>
    <t>Kepler-1956 b</t>
  </si>
  <si>
    <t>Kepler-1956</t>
  </si>
  <si>
    <t>19h38m29.00s</t>
  </si>
  <si>
    <t>+49d53m39.19s</t>
  </si>
  <si>
    <t>Kepler-1957 b</t>
  </si>
  <si>
    <t>Kepler-1957</t>
  </si>
  <si>
    <t>19h34m50.74s</t>
  </si>
  <si>
    <t>+47d53m14.81s</t>
  </si>
  <si>
    <t>Kepler-1958 b</t>
  </si>
  <si>
    <t>Kepler-1958</t>
  </si>
  <si>
    <t>19h16m25.00s</t>
  </si>
  <si>
    <t>+41d41m24.41s</t>
  </si>
  <si>
    <t>Kepler-1959 b</t>
  </si>
  <si>
    <t>Kepler-1959</t>
  </si>
  <si>
    <t>19h44m05.35s</t>
  </si>
  <si>
    <t>+44d43m57.61s</t>
  </si>
  <si>
    <t>Kepler-196 b</t>
  </si>
  <si>
    <t>Kepler-196</t>
  </si>
  <si>
    <t>18h59m52.44s</t>
  </si>
  <si>
    <t>+42d04m44.84s</t>
  </si>
  <si>
    <t>Kepler-196 c</t>
  </si>
  <si>
    <t>Kepler-196 d</t>
  </si>
  <si>
    <t>Kepler-1960 b</t>
  </si>
  <si>
    <t>Kepler-1960</t>
  </si>
  <si>
    <t>19h38m47.26s</t>
  </si>
  <si>
    <t>+46d43m12.74s</t>
  </si>
  <si>
    <t>Kepler-1961 b</t>
  </si>
  <si>
    <t>Kepler-1961</t>
  </si>
  <si>
    <t>19h05m19.22s</t>
  </si>
  <si>
    <t>+39d40m59.26s</t>
  </si>
  <si>
    <t>Kepler-1962 b</t>
  </si>
  <si>
    <t>Kepler-1962</t>
  </si>
  <si>
    <t>19h18m11.62s</t>
  </si>
  <si>
    <t>+40d09m50.92s</t>
  </si>
  <si>
    <t>Kepler-1963 b</t>
  </si>
  <si>
    <t>Kepler-1963</t>
  </si>
  <si>
    <t>19h46m21.00s</t>
  </si>
  <si>
    <t>+47d12m25.66s</t>
  </si>
  <si>
    <t>Kepler-1964 b</t>
  </si>
  <si>
    <t>Kepler-1964</t>
  </si>
  <si>
    <t>19h48m14.11s</t>
  </si>
  <si>
    <t>+49d28m42.37s</t>
  </si>
  <si>
    <t>Kepler-1965 b</t>
  </si>
  <si>
    <t>Kepler-1965</t>
  </si>
  <si>
    <t>19h30m03.53s</t>
  </si>
  <si>
    <t>+38d01m19.15s</t>
  </si>
  <si>
    <t>Kepler-1966 b</t>
  </si>
  <si>
    <t>Kepler-1966</t>
  </si>
  <si>
    <t>19h29m51.31s</t>
  </si>
  <si>
    <t>+41d17m56.56s</t>
  </si>
  <si>
    <t>Kepler-1967 b</t>
  </si>
  <si>
    <t>Kepler-1967</t>
  </si>
  <si>
    <t>19h56m33.03s</t>
  </si>
  <si>
    <t>+43d29m54.50s</t>
  </si>
  <si>
    <t>Kepler-1968 b</t>
  </si>
  <si>
    <t>Kepler-1968</t>
  </si>
  <si>
    <t>19h26m01.93s</t>
  </si>
  <si>
    <t>+45d22m12.34s</t>
  </si>
  <si>
    <t>Kepler-1969 b</t>
  </si>
  <si>
    <t>Kepler-1969</t>
  </si>
  <si>
    <t>19h39m08.22s</t>
  </si>
  <si>
    <t>+49d29m31.40s</t>
  </si>
  <si>
    <t>Kepler-197 b</t>
  </si>
  <si>
    <t>Kepler-197</t>
  </si>
  <si>
    <t>19h40m54.35s</t>
  </si>
  <si>
    <t>+50d33m33.25s</t>
  </si>
  <si>
    <t>Kepler-197 c</t>
  </si>
  <si>
    <t>Kepler-197 d</t>
  </si>
  <si>
    <t>Kepler-197 e</t>
  </si>
  <si>
    <t>Kepler-1972 b</t>
  </si>
  <si>
    <t>Kepler-1972</t>
  </si>
  <si>
    <t>19h13m34.87s</t>
  </si>
  <si>
    <t>+39d52m21.02s</t>
  </si>
  <si>
    <t>Kepler-1972 c</t>
  </si>
  <si>
    <t>Kepler-198 b</t>
  </si>
  <si>
    <t>Kepler-198</t>
  </si>
  <si>
    <t>19h22m41.55s</t>
  </si>
  <si>
    <t>+38d41m27.62s</t>
  </si>
  <si>
    <t>Kepler-198 c</t>
  </si>
  <si>
    <t>Kepler-198 d</t>
  </si>
  <si>
    <t>Kepler-199 b</t>
  </si>
  <si>
    <t>Kepler-199</t>
  </si>
  <si>
    <t>19h42m14.26s</t>
  </si>
  <si>
    <t>+40d14m10.50s</t>
  </si>
  <si>
    <t>Kepler-199 c</t>
  </si>
  <si>
    <t>Kepler-20 b</t>
  </si>
  <si>
    <t>Kepler-20</t>
  </si>
  <si>
    <t>19h10m47.52s</t>
  </si>
  <si>
    <t>+42d20m18.88s</t>
  </si>
  <si>
    <t>Kepler-20 c</t>
  </si>
  <si>
    <t>Kepler-20 d</t>
  </si>
  <si>
    <t>Kepler-20 e</t>
  </si>
  <si>
    <t>Kepler-20 f</t>
  </si>
  <si>
    <t>Kepler-20 g</t>
  </si>
  <si>
    <t>Kepler-200 b</t>
  </si>
  <si>
    <t>Kepler-200</t>
  </si>
  <si>
    <t>18h57m38.39s</t>
  </si>
  <si>
    <t>+41d14m14.97s</t>
  </si>
  <si>
    <t>Kepler-200 c</t>
  </si>
  <si>
    <t>Kepler-201 b</t>
  </si>
  <si>
    <t>Kepler-201</t>
  </si>
  <si>
    <t>19h34m30.25s</t>
  </si>
  <si>
    <t>+41d16m22.08s</t>
  </si>
  <si>
    <t>Kepler-201 c</t>
  </si>
  <si>
    <t>Kepler-202 b</t>
  </si>
  <si>
    <t>Kepler-202</t>
  </si>
  <si>
    <t>18h51m53.64s</t>
  </si>
  <si>
    <t>+41d19m18.48s</t>
  </si>
  <si>
    <t>Kepler-202 c</t>
  </si>
  <si>
    <t>Kepler-203 b</t>
  </si>
  <si>
    <t>Kepler-203</t>
  </si>
  <si>
    <t>19h48m21.59s</t>
  </si>
  <si>
    <t>+41d23m17.05s</t>
  </si>
  <si>
    <t>Kepler-203 c</t>
  </si>
  <si>
    <t>Kepler-203 d</t>
  </si>
  <si>
    <t>Kepler-204 b</t>
  </si>
  <si>
    <t>Kepler-204</t>
  </si>
  <si>
    <t>19h01m23.32s</t>
  </si>
  <si>
    <t>+41d45m42.64s</t>
  </si>
  <si>
    <t>Kepler-204 c</t>
  </si>
  <si>
    <t>Kepler-205 b</t>
  </si>
  <si>
    <t>Kepler-205</t>
  </si>
  <si>
    <t>19h01m08.81s</t>
  </si>
  <si>
    <t>+41d51m39.37s</t>
  </si>
  <si>
    <t>Kepler-205 c</t>
  </si>
  <si>
    <t>Kepler-206 b</t>
  </si>
  <si>
    <t>Kepler-206</t>
  </si>
  <si>
    <t>19h26m32.32s</t>
  </si>
  <si>
    <t>+41d50m01.83s</t>
  </si>
  <si>
    <t>Kepler-206 c</t>
  </si>
  <si>
    <t>Kepler-206 d</t>
  </si>
  <si>
    <t>Kepler-207 b</t>
  </si>
  <si>
    <t>Kepler-207</t>
  </si>
  <si>
    <t>19h20m07.32s</t>
  </si>
  <si>
    <t>+42d09m57.80s</t>
  </si>
  <si>
    <t>Kepler-207 c</t>
  </si>
  <si>
    <t>Kepler-207 d</t>
  </si>
  <si>
    <t>Kepler-208 b</t>
  </si>
  <si>
    <t>Kepler-208</t>
  </si>
  <si>
    <t>+42d31m40.59s</t>
  </si>
  <si>
    <t>Kepler-208 c</t>
  </si>
  <si>
    <t>Kepler-208 d</t>
  </si>
  <si>
    <t>Kepler-208 e</t>
  </si>
  <si>
    <t>Kepler-209 b</t>
  </si>
  <si>
    <t>Kepler-209</t>
  </si>
  <si>
    <t>19h24m40.67s</t>
  </si>
  <si>
    <t>+42d38m26.62s</t>
  </si>
  <si>
    <t>Kepler-209 c</t>
  </si>
  <si>
    <t>Kepler-21 b</t>
  </si>
  <si>
    <t>Kepler-21</t>
  </si>
  <si>
    <t>19h09m26.87s</t>
  </si>
  <si>
    <t>+38d42m50.90s</t>
  </si>
  <si>
    <t>Kepler-210 b</t>
  </si>
  <si>
    <t>Kepler-210</t>
  </si>
  <si>
    <t>19h30m00.82s</t>
  </si>
  <si>
    <t>+43d04m59.59s</t>
  </si>
  <si>
    <t>Kepler-210 c</t>
  </si>
  <si>
    <t>Kepler-211 b</t>
  </si>
  <si>
    <t>Kepler-211</t>
  </si>
  <si>
    <t>19h01m45.39s</t>
  </si>
  <si>
    <t>+43d10m06.62s</t>
  </si>
  <si>
    <t>Kepler-211 c</t>
  </si>
  <si>
    <t>Kepler-212 b</t>
  </si>
  <si>
    <t>Kepler-212</t>
  </si>
  <si>
    <t>19h10m29.00s</t>
  </si>
  <si>
    <t>+43d08m29.85s</t>
  </si>
  <si>
    <t>Kepler-212 c</t>
  </si>
  <si>
    <t>Kepler-213 b</t>
  </si>
  <si>
    <t>Kepler-213</t>
  </si>
  <si>
    <t>19h23m17.81s</t>
  </si>
  <si>
    <t>+44d38m50.22s</t>
  </si>
  <si>
    <t>Kepler-213 c</t>
  </si>
  <si>
    <t>Kepler-214 b</t>
  </si>
  <si>
    <t>Kepler-214</t>
  </si>
  <si>
    <t>18h59m01.16s</t>
  </si>
  <si>
    <t>+44d57m21.78s</t>
  </si>
  <si>
    <t>Kepler-214 c</t>
  </si>
  <si>
    <t>Kepler-215 b</t>
  </si>
  <si>
    <t>Kepler-215</t>
  </si>
  <si>
    <t>19h39m53.65s</t>
  </si>
  <si>
    <t>+45d12m49.27s</t>
  </si>
  <si>
    <t>Kepler-215 c</t>
  </si>
  <si>
    <t>Kepler-215 d</t>
  </si>
  <si>
    <t>Kepler-215 e</t>
  </si>
  <si>
    <t>Kepler-216 b</t>
  </si>
  <si>
    <t>Kepler-216</t>
  </si>
  <si>
    <t>19h34m54.74s</t>
  </si>
  <si>
    <t>+46d07m44.81s</t>
  </si>
  <si>
    <t>Kepler-216 c</t>
  </si>
  <si>
    <t>Kepler-217 b</t>
  </si>
  <si>
    <t>Kepler-217</t>
  </si>
  <si>
    <t>19h32m09.06s</t>
  </si>
  <si>
    <t>+46d16m39.08s</t>
  </si>
  <si>
    <t>Kepler-217 c</t>
  </si>
  <si>
    <t>Kepler-217 d</t>
  </si>
  <si>
    <t>Kepler-218 b</t>
  </si>
  <si>
    <t>Kepler-218</t>
  </si>
  <si>
    <t>19h41m39.09s</t>
  </si>
  <si>
    <t>+46d15m59.69s</t>
  </si>
  <si>
    <t>Kepler-218 c</t>
  </si>
  <si>
    <t>Kepler-218 d</t>
  </si>
  <si>
    <t>Kepler-219 b</t>
  </si>
  <si>
    <t>Kepler-219</t>
  </si>
  <si>
    <t>19h14m57.35s</t>
  </si>
  <si>
    <t>+46d45m45.33s</t>
  </si>
  <si>
    <t>Kepler-219 c</t>
  </si>
  <si>
    <t>Kepler-219 d</t>
  </si>
  <si>
    <t>Kepler-22 b</t>
  </si>
  <si>
    <t>Kepler-22</t>
  </si>
  <si>
    <t>19h16m52.13s</t>
  </si>
  <si>
    <t>+47d53m02.91s</t>
  </si>
  <si>
    <t>Kepler-220 b</t>
  </si>
  <si>
    <t>Kepler-220</t>
  </si>
  <si>
    <t>19h26m01.45s</t>
  </si>
  <si>
    <t>+46d53m44.25s</t>
  </si>
  <si>
    <t>Kepler-220 c</t>
  </si>
  <si>
    <t>Kepler-220 d</t>
  </si>
  <si>
    <t>Kepler-220 e</t>
  </si>
  <si>
    <t>Kepler-221 b</t>
  </si>
  <si>
    <t>Kepler-221</t>
  </si>
  <si>
    <t>19h46m37.14s</t>
  </si>
  <si>
    <t>+46d50m06.81s</t>
  </si>
  <si>
    <t>Kepler-221 c</t>
  </si>
  <si>
    <t>Kepler-221 d</t>
  </si>
  <si>
    <t>Kepler-221 e</t>
  </si>
  <si>
    <t>Kepler-222 b</t>
  </si>
  <si>
    <t>Kepler-222</t>
  </si>
  <si>
    <t>19h11m37.46s</t>
  </si>
  <si>
    <t>+46d56m15.89s</t>
  </si>
  <si>
    <t>Kepler-222 c</t>
  </si>
  <si>
    <t>Kepler-222 d</t>
  </si>
  <si>
    <t>Kepler-223 b</t>
  </si>
  <si>
    <t>Kepler-223</t>
  </si>
  <si>
    <t>19h53m16.41s</t>
  </si>
  <si>
    <t>+47d16m46.14s</t>
  </si>
  <si>
    <t>Kepler-223 c</t>
  </si>
  <si>
    <t>Kepler-223 d</t>
  </si>
  <si>
    <t>Kepler-223 e</t>
  </si>
  <si>
    <t>Kepler-224 b</t>
  </si>
  <si>
    <t>Kepler-224</t>
  </si>
  <si>
    <t>19h23m44.22s</t>
  </si>
  <si>
    <t>+47d21m27.15s</t>
  </si>
  <si>
    <t>Kepler-224 c</t>
  </si>
  <si>
    <t>Kepler-224 d</t>
  </si>
  <si>
    <t>Kepler-224 e</t>
  </si>
  <si>
    <t>Kepler-225 b</t>
  </si>
  <si>
    <t>Kepler-225</t>
  </si>
  <si>
    <t>19h28m46.56s</t>
  </si>
  <si>
    <t>+47d27m25.49s</t>
  </si>
  <si>
    <t>Kepler-225 c</t>
  </si>
  <si>
    <t>Kepler-226 b</t>
  </si>
  <si>
    <t>Kepler-226</t>
  </si>
  <si>
    <t>19h29m30.26s</t>
  </si>
  <si>
    <t>+47d52m51.45s</t>
  </si>
  <si>
    <t>Kepler-226 c</t>
  </si>
  <si>
    <t>Kepler-226 d</t>
  </si>
  <si>
    <t>Kepler-227 b</t>
  </si>
  <si>
    <t>Kepler-227</t>
  </si>
  <si>
    <t>19h27m44.23s</t>
  </si>
  <si>
    <t>+48d08m30.03s</t>
  </si>
  <si>
    <t>Kepler-227 c</t>
  </si>
  <si>
    <t>Kepler-228 b</t>
  </si>
  <si>
    <t>Kepler-228</t>
  </si>
  <si>
    <t>19h45m08.66s</t>
  </si>
  <si>
    <t>+48d13m28.68s</t>
  </si>
  <si>
    <t>Kepler-228 c</t>
  </si>
  <si>
    <t>Kepler-228 d</t>
  </si>
  <si>
    <t>Kepler-229 b</t>
  </si>
  <si>
    <t>Kepler-229</t>
  </si>
  <si>
    <t>19h07m59.87s</t>
  </si>
  <si>
    <t>+48d22m32.83s</t>
  </si>
  <si>
    <t>Kepler-229 c</t>
  </si>
  <si>
    <t>Kepler-229 d</t>
  </si>
  <si>
    <t>Kepler-23 b</t>
  </si>
  <si>
    <t>Kepler-23</t>
  </si>
  <si>
    <t>19h36m52.54s</t>
  </si>
  <si>
    <t>+49d28m45.31s</t>
  </si>
  <si>
    <t>Kepler-23 c</t>
  </si>
  <si>
    <t>Kepler-23 d</t>
  </si>
  <si>
    <t>Kepler-230 b</t>
  </si>
  <si>
    <t>Kepler-230</t>
  </si>
  <si>
    <t>19h02m52.46s</t>
  </si>
  <si>
    <t>+48d30m20.89s</t>
  </si>
  <si>
    <t>Kepler-230 c</t>
  </si>
  <si>
    <t>Kepler-231 b</t>
  </si>
  <si>
    <t>Kepler-231</t>
  </si>
  <si>
    <t>19h35m53.61s</t>
  </si>
  <si>
    <t>+50d31m54.65s</t>
  </si>
  <si>
    <t>Kepler-231 c</t>
  </si>
  <si>
    <t>Kepler-232 b</t>
  </si>
  <si>
    <t>Kepler-232</t>
  </si>
  <si>
    <t>19h43m15.88s</t>
  </si>
  <si>
    <t>+51d07m18.21s</t>
  </si>
  <si>
    <t>Kepler-232 c</t>
  </si>
  <si>
    <t>Kepler-233 b</t>
  </si>
  <si>
    <t>Kepler-233</t>
  </si>
  <si>
    <t>19h45m27.96s</t>
  </si>
  <si>
    <t>+51d19m10.04s</t>
  </si>
  <si>
    <t>Kepler-233 c</t>
  </si>
  <si>
    <t>Kepler-234 b</t>
  </si>
  <si>
    <t>Kepler-234</t>
  </si>
  <si>
    <t>19h26m36.85s</t>
  </si>
  <si>
    <t>+38d29m40.77s</t>
  </si>
  <si>
    <t>Kepler-234 c</t>
  </si>
  <si>
    <t>Kepler-235 b</t>
  </si>
  <si>
    <t>Kepler-235</t>
  </si>
  <si>
    <t>19h04m18.98s</t>
  </si>
  <si>
    <t>+39d16m41.65s</t>
  </si>
  <si>
    <t>Kepler-235 c</t>
  </si>
  <si>
    <t>Kepler-235 d</t>
  </si>
  <si>
    <t>Kepler-235 e</t>
  </si>
  <si>
    <t>Kepler-236 b</t>
  </si>
  <si>
    <t>Kepler-236</t>
  </si>
  <si>
    <t>18h55m27.94s</t>
  </si>
  <si>
    <t>+39d53m53.49s</t>
  </si>
  <si>
    <t>Kepler-236 c</t>
  </si>
  <si>
    <t>Kepler-237 b</t>
  </si>
  <si>
    <t>Kepler-237</t>
  </si>
  <si>
    <t>18h52m53.12s</t>
  </si>
  <si>
    <t>+40d25m18.34s</t>
  </si>
  <si>
    <t>Kepler-237 c</t>
  </si>
  <si>
    <t>Kepler-238 b</t>
  </si>
  <si>
    <t>Kepler-238</t>
  </si>
  <si>
    <t>19h11m35.31s</t>
  </si>
  <si>
    <t>+40d38m16.13s</t>
  </si>
  <si>
    <t>Kepler-238 c</t>
  </si>
  <si>
    <t>Kepler-238 d</t>
  </si>
  <si>
    <t>Kepler-238 e</t>
  </si>
  <si>
    <t>Kepler-238 f</t>
  </si>
  <si>
    <t>Kepler-239 b</t>
  </si>
  <si>
    <t>Kepler-239</t>
  </si>
  <si>
    <t>19h36m48.49s</t>
  </si>
  <si>
    <t>+40d39m47.99s</t>
  </si>
  <si>
    <t>Kepler-239 c</t>
  </si>
  <si>
    <t>Kepler-24 b</t>
  </si>
  <si>
    <t>Kepler-24</t>
  </si>
  <si>
    <t>19h21m39.18s</t>
  </si>
  <si>
    <t>+38d20m37.42s</t>
  </si>
  <si>
    <t>Kepler-24 c</t>
  </si>
  <si>
    <t>Kepler-24 d</t>
  </si>
  <si>
    <t>Kepler-24 e</t>
  </si>
  <si>
    <t>Kepler-240 b</t>
  </si>
  <si>
    <t>Kepler-240</t>
  </si>
  <si>
    <t>19h24m38.10s</t>
  </si>
  <si>
    <t>+40d45m00.76s</t>
  </si>
  <si>
    <t>Kepler-240 c</t>
  </si>
  <si>
    <t>Kepler-241 b</t>
  </si>
  <si>
    <t>Kepler-241</t>
  </si>
  <si>
    <t>19h31m39.15s</t>
  </si>
  <si>
    <t>+41d03m39.52s</t>
  </si>
  <si>
    <t>Kepler-241 c</t>
  </si>
  <si>
    <t>Kepler-242 b</t>
  </si>
  <si>
    <t>Kepler-242</t>
  </si>
  <si>
    <t>19h06m15.77s</t>
  </si>
  <si>
    <t>+41d48m30.30s</t>
  </si>
  <si>
    <t>Kepler-242 c</t>
  </si>
  <si>
    <t>Kepler-243 b</t>
  </si>
  <si>
    <t>Kepler-243</t>
  </si>
  <si>
    <t>19h00m26.52s</t>
  </si>
  <si>
    <t>+42d02m02.26s</t>
  </si>
  <si>
    <t>Kepler-243 c</t>
  </si>
  <si>
    <t>Kepler-244 b</t>
  </si>
  <si>
    <t>Kepler-244</t>
  </si>
  <si>
    <t>19h08m58.23s</t>
  </si>
  <si>
    <t>+42d18m05.11s</t>
  </si>
  <si>
    <t>Kepler-244 c</t>
  </si>
  <si>
    <t>Kepler-244 d</t>
  </si>
  <si>
    <t>Kepler-245 b</t>
  </si>
  <si>
    <t>Kepler-245</t>
  </si>
  <si>
    <t>19h26m33.36s</t>
  </si>
  <si>
    <t>+42d26m10.85s</t>
  </si>
  <si>
    <t>Kepler-245 c</t>
  </si>
  <si>
    <t>Kepler-245 d</t>
  </si>
  <si>
    <t>Kepler-245 e</t>
  </si>
  <si>
    <t>Kepler-246 b</t>
  </si>
  <si>
    <t>Kepler-246</t>
  </si>
  <si>
    <t>19h45m56.02s</t>
  </si>
  <si>
    <t>+42d39m48.17s</t>
  </si>
  <si>
    <t>Kepler-246 c</t>
  </si>
  <si>
    <t>Kepler-247 b</t>
  </si>
  <si>
    <t>Kepler-247</t>
  </si>
  <si>
    <t>19h14m34.21s</t>
  </si>
  <si>
    <t>+43d02m21.76s</t>
  </si>
  <si>
    <t>Kepler-247 c</t>
  </si>
  <si>
    <t>Kepler-247 d</t>
  </si>
  <si>
    <t>Kepler-248 b</t>
  </si>
  <si>
    <t>Kepler-248</t>
  </si>
  <si>
    <t>19h32m14.72s</t>
  </si>
  <si>
    <t>+43d34m52.89s</t>
  </si>
  <si>
    <t>Kepler-248 c</t>
  </si>
  <si>
    <t>Kepler-249 b</t>
  </si>
  <si>
    <t>Kepler-249</t>
  </si>
  <si>
    <t>19h47m56.47s</t>
  </si>
  <si>
    <t>+43d39m30.98s</t>
  </si>
  <si>
    <t>Kepler-249 c</t>
  </si>
  <si>
    <t>Kepler-249 d</t>
  </si>
  <si>
    <t>Kepler-25 b</t>
  </si>
  <si>
    <t>Kepler-25</t>
  </si>
  <si>
    <t>19h06m33.21s</t>
  </si>
  <si>
    <t>+39d29m16.45s</t>
  </si>
  <si>
    <t>Kepler-25 c</t>
  </si>
  <si>
    <t>Kepler-25 d</t>
  </si>
  <si>
    <t>Kepler-250 b</t>
  </si>
  <si>
    <t>Kepler-250</t>
  </si>
  <si>
    <t>19h18m22.74s</t>
  </si>
  <si>
    <t>+44d08m30.52s</t>
  </si>
  <si>
    <t>Kepler-250 c</t>
  </si>
  <si>
    <t>Kepler-250 d</t>
  </si>
  <si>
    <t>Kepler-251 b</t>
  </si>
  <si>
    <t>Kepler-251</t>
  </si>
  <si>
    <t>19h46m15.89s</t>
  </si>
  <si>
    <t>+44d06m20.91s</t>
  </si>
  <si>
    <t>Kepler-251 c</t>
  </si>
  <si>
    <t>Kepler-251 d</t>
  </si>
  <si>
    <t>Kepler-251 e</t>
  </si>
  <si>
    <t>Kepler-252 b</t>
  </si>
  <si>
    <t>Kepler-252</t>
  </si>
  <si>
    <t>19h42m19.04s</t>
  </si>
  <si>
    <t>+44d32m45.26s</t>
  </si>
  <si>
    <t>Kepler-252 c</t>
  </si>
  <si>
    <t>Kepler-253 b</t>
  </si>
  <si>
    <t>Kepler-253</t>
  </si>
  <si>
    <t>19h27m22.06s</t>
  </si>
  <si>
    <t>+44d51m29.25s</t>
  </si>
  <si>
    <t>Kepler-253 c</t>
  </si>
  <si>
    <t>Kepler-253 d</t>
  </si>
  <si>
    <t>Kepler-254 b</t>
  </si>
  <si>
    <t>Kepler-254</t>
  </si>
  <si>
    <t>19h12m39.52s</t>
  </si>
  <si>
    <t>+45d48m59.13s</t>
  </si>
  <si>
    <t>Kepler-254 c</t>
  </si>
  <si>
    <t>Kepler-254 d</t>
  </si>
  <si>
    <t>Kepler-255 b</t>
  </si>
  <si>
    <t>Kepler-255</t>
  </si>
  <si>
    <t>19h44m15.42s</t>
  </si>
  <si>
    <t>+45d58m36.35s</t>
  </si>
  <si>
    <t>Kepler-255 c</t>
  </si>
  <si>
    <t>Kepler-255 d</t>
  </si>
  <si>
    <t>Kepler-256 b</t>
  </si>
  <si>
    <t>Kepler-256</t>
  </si>
  <si>
    <t>19h30m19.30s</t>
  </si>
  <si>
    <t>+46d05m50.49s</t>
  </si>
  <si>
    <t>Kepler-256 c</t>
  </si>
  <si>
    <t>Kepler-256 d</t>
  </si>
  <si>
    <t>Kepler-256 e</t>
  </si>
  <si>
    <t>Kepler-257 b</t>
  </si>
  <si>
    <t>Kepler-257</t>
  </si>
  <si>
    <t>19h49m15.84s</t>
  </si>
  <si>
    <t>+46d01m23.75s</t>
  </si>
  <si>
    <t>Kepler-257 c</t>
  </si>
  <si>
    <t>Kepler-257 d</t>
  </si>
  <si>
    <t>Kepler-258 b</t>
  </si>
  <si>
    <t>Kepler-258</t>
  </si>
  <si>
    <t>19h36m16.42s</t>
  </si>
  <si>
    <t>+46d34m44.89s</t>
  </si>
  <si>
    <t>Kepler-258 c</t>
  </si>
  <si>
    <t>Kepler-259 b</t>
  </si>
  <si>
    <t>Kepler-259</t>
  </si>
  <si>
    <t>19h12m50.87s</t>
  </si>
  <si>
    <t>+46d36m54.17s</t>
  </si>
  <si>
    <t>Kepler-259 c</t>
  </si>
  <si>
    <t>Kepler-26 b</t>
  </si>
  <si>
    <t>Kepler-26</t>
  </si>
  <si>
    <t>18h59m45.86s</t>
  </si>
  <si>
    <t>+46d33m59.22s</t>
  </si>
  <si>
    <t>Kepler-26 c</t>
  </si>
  <si>
    <t>Kepler-26 d</t>
  </si>
  <si>
    <t>Kepler-26 e</t>
  </si>
  <si>
    <t>Kepler-260 b</t>
  </si>
  <si>
    <t>Kepler-260</t>
  </si>
  <si>
    <t>19h27m42.23s</t>
  </si>
  <si>
    <t>+38d00m50.59s</t>
  </si>
  <si>
    <t>Kepler-260 c</t>
  </si>
  <si>
    <t>Kepler-261 b</t>
  </si>
  <si>
    <t>Kepler-261</t>
  </si>
  <si>
    <t>19h25m27.54s</t>
  </si>
  <si>
    <t>+37d36m33.26s</t>
  </si>
  <si>
    <t>Kepler-261 c</t>
  </si>
  <si>
    <t>Kepler-262 b</t>
  </si>
  <si>
    <t>Kepler-262</t>
  </si>
  <si>
    <t>19h22m54.89s</t>
  </si>
  <si>
    <t>+37d15m09.57s</t>
  </si>
  <si>
    <t>Kepler-262 c</t>
  </si>
  <si>
    <t>Kepler-263 b</t>
  </si>
  <si>
    <t>Kepler-263</t>
  </si>
  <si>
    <t>19h29m52.75s</t>
  </si>
  <si>
    <t>+37d34m04.06s</t>
  </si>
  <si>
    <t>Kepler-263 c</t>
  </si>
  <si>
    <t>Kepler-264 b</t>
  </si>
  <si>
    <t>Kepler-264</t>
  </si>
  <si>
    <t>19h28m10.71s</t>
  </si>
  <si>
    <t>+37d22m34.27s</t>
  </si>
  <si>
    <t>Kepler-264 c</t>
  </si>
  <si>
    <t>Kepler-265 b</t>
  </si>
  <si>
    <t>Kepler-265</t>
  </si>
  <si>
    <t>19h22m02.51s</t>
  </si>
  <si>
    <t>+41d14m41.07s</t>
  </si>
  <si>
    <t>Kepler-265 c</t>
  </si>
  <si>
    <t>Kepler-265 d</t>
  </si>
  <si>
    <t>Kepler-265 e</t>
  </si>
  <si>
    <t>Kepler-266 b</t>
  </si>
  <si>
    <t>Kepler-266</t>
  </si>
  <si>
    <t>19h37m56.25s</t>
  </si>
  <si>
    <t>+44d10m00.97s</t>
  </si>
  <si>
    <t>Kepler-266 c</t>
  </si>
  <si>
    <t>Kepler-267 b</t>
  </si>
  <si>
    <t>Kepler-267</t>
  </si>
  <si>
    <t>19h59m19.34s</t>
  </si>
  <si>
    <t>+47d09m27.27s</t>
  </si>
  <si>
    <t>Kepler-267 c</t>
  </si>
  <si>
    <t>Kepler-267 d</t>
  </si>
  <si>
    <t>Kepler-268 b</t>
  </si>
  <si>
    <t>Kepler-268</t>
  </si>
  <si>
    <t>19h27m54.28s</t>
  </si>
  <si>
    <t>+38d03m18.12s</t>
  </si>
  <si>
    <t>Kepler-268 c</t>
  </si>
  <si>
    <t>Kepler-269 b</t>
  </si>
  <si>
    <t>Kepler-269</t>
  </si>
  <si>
    <t>19h20m51.64s</t>
  </si>
  <si>
    <t>+41d46m33.53s</t>
  </si>
  <si>
    <t>Kepler-269 c</t>
  </si>
  <si>
    <t>Kepler-27 b</t>
  </si>
  <si>
    <t>Kepler-27</t>
  </si>
  <si>
    <t>19h28m56.82s</t>
  </si>
  <si>
    <t>+41d05m09.14s</t>
  </si>
  <si>
    <t>Kepler-27 c</t>
  </si>
  <si>
    <t>Kepler-27 d</t>
  </si>
  <si>
    <t>Kepler-270 b</t>
  </si>
  <si>
    <t>Kepler-270</t>
  </si>
  <si>
    <t>18h48m48.03s</t>
  </si>
  <si>
    <t>+44d25m20.21s</t>
  </si>
  <si>
    <t>Kepler-270 c</t>
  </si>
  <si>
    <t>Kepler-271 b</t>
  </si>
  <si>
    <t>Kepler-271</t>
  </si>
  <si>
    <t>18h52m00.70s</t>
  </si>
  <si>
    <t>+44d17m02.79s</t>
  </si>
  <si>
    <t>Kepler-271 c</t>
  </si>
  <si>
    <t>Kepler-271 d</t>
  </si>
  <si>
    <t>Kepler-272 b</t>
  </si>
  <si>
    <t>Kepler-272</t>
  </si>
  <si>
    <t>19h56m30.61s</t>
  </si>
  <si>
    <t>+47d35m37.79s</t>
  </si>
  <si>
    <t>Kepler-272 c</t>
  </si>
  <si>
    <t>Kepler-272 d</t>
  </si>
  <si>
    <t>Kepler-273 b</t>
  </si>
  <si>
    <t>Kepler-273</t>
  </si>
  <si>
    <t>19h25m12.51s</t>
  </si>
  <si>
    <t>+47d41m51.57s</t>
  </si>
  <si>
    <t>Kepler-273 c</t>
  </si>
  <si>
    <t>Kepler-274 b</t>
  </si>
  <si>
    <t>Kepler-274</t>
  </si>
  <si>
    <t>19h31m41.47s</t>
  </si>
  <si>
    <t>+38d28m37.98s</t>
  </si>
  <si>
    <t>Kepler-274 c</t>
  </si>
  <si>
    <t>Kepler-275 b</t>
  </si>
  <si>
    <t>Kepler-275</t>
  </si>
  <si>
    <t>19h29m55.13s</t>
  </si>
  <si>
    <t>+38d30m53.65s</t>
  </si>
  <si>
    <t>Kepler-275 c</t>
  </si>
  <si>
    <t>Kepler-275 d</t>
  </si>
  <si>
    <t>Kepler-276 b</t>
  </si>
  <si>
    <t>Kepler-276</t>
  </si>
  <si>
    <t>19h34m16.37s</t>
  </si>
  <si>
    <t>+39d02m10.72s</t>
  </si>
  <si>
    <t>Kepler-276 c</t>
  </si>
  <si>
    <t>Kepler-276 d</t>
  </si>
  <si>
    <t>Kepler-277 b</t>
  </si>
  <si>
    <t>Kepler-277</t>
  </si>
  <si>
    <t>19h06m19.97s</t>
  </si>
  <si>
    <t>+39d04m38.13s</t>
  </si>
  <si>
    <t>Kepler-277 c</t>
  </si>
  <si>
    <t>Kepler-278 b</t>
  </si>
  <si>
    <t>Kepler-278</t>
  </si>
  <si>
    <t>19h20m25.73s</t>
  </si>
  <si>
    <t>+38d42m08.17s</t>
  </si>
  <si>
    <t>Kepler-278 c</t>
  </si>
  <si>
    <t>Kepler-279 b</t>
  </si>
  <si>
    <t>Kepler-279</t>
  </si>
  <si>
    <t>19h09m33.91s</t>
  </si>
  <si>
    <t>+42d11m41.36s</t>
  </si>
  <si>
    <t>Kepler-279 c</t>
  </si>
  <si>
    <t>Kepler-279 d</t>
  </si>
  <si>
    <t>Kepler-28 b</t>
  </si>
  <si>
    <t>Kepler-28</t>
  </si>
  <si>
    <t>19h28m32.89s</t>
  </si>
  <si>
    <t>+42d25m46.14s</t>
  </si>
  <si>
    <t>Kepler-28 c</t>
  </si>
  <si>
    <t>Kepler-280 b</t>
  </si>
  <si>
    <t>Kepler-280</t>
  </si>
  <si>
    <t>19h25m33.73s</t>
  </si>
  <si>
    <t>+42d10m49.70s</t>
  </si>
  <si>
    <t>Kepler-280 c</t>
  </si>
  <si>
    <t>Kepler-281 b</t>
  </si>
  <si>
    <t>Kepler-281</t>
  </si>
  <si>
    <t>19h36m25.96s</t>
  </si>
  <si>
    <t>+44d46m14.35s</t>
  </si>
  <si>
    <t>Kepler-281 c</t>
  </si>
  <si>
    <t>Kepler-281 d</t>
  </si>
  <si>
    <t>Kepler-282 b</t>
  </si>
  <si>
    <t>Kepler-282</t>
  </si>
  <si>
    <t>18h58m42.54s</t>
  </si>
  <si>
    <t>+44d47m51.50s</t>
  </si>
  <si>
    <t>Kepler-282 c</t>
  </si>
  <si>
    <t>Kepler-282 d</t>
  </si>
  <si>
    <t>Kepler-282 e</t>
  </si>
  <si>
    <t>Kepler-283 b</t>
  </si>
  <si>
    <t>Kepler-283</t>
  </si>
  <si>
    <t>19h34m27.30s</t>
  </si>
  <si>
    <t>+47d50m20.18s</t>
  </si>
  <si>
    <t>Kepler-283 c</t>
  </si>
  <si>
    <t>Kepler-284 b</t>
  </si>
  <si>
    <t>Kepler-284</t>
  </si>
  <si>
    <t>19h32m35.18s</t>
  </si>
  <si>
    <t>+47d43m46.94s</t>
  </si>
  <si>
    <t>Kepler-284 c</t>
  </si>
  <si>
    <t>Kepler-285 b</t>
  </si>
  <si>
    <t>Kepler-285</t>
  </si>
  <si>
    <t>19h25m33.80s</t>
  </si>
  <si>
    <t>+48d03m55.94s</t>
  </si>
  <si>
    <t>Kepler-285 c</t>
  </si>
  <si>
    <t>Kepler-286 b</t>
  </si>
  <si>
    <t>Kepler-286</t>
  </si>
  <si>
    <t>19h22m42.28s</t>
  </si>
  <si>
    <t>+48d17m39.25s</t>
  </si>
  <si>
    <t>Kepler-286 c</t>
  </si>
  <si>
    <t>Kepler-286 d</t>
  </si>
  <si>
    <t>Kepler-286 e</t>
  </si>
  <si>
    <t>Kepler-287 b</t>
  </si>
  <si>
    <t>Kepler-287</t>
  </si>
  <si>
    <t>19h23m42.58s</t>
  </si>
  <si>
    <t>+48d26m36.45s</t>
  </si>
  <si>
    <t>Kepler-287 c</t>
  </si>
  <si>
    <t>Kepler-288 b</t>
  </si>
  <si>
    <t>Kepler-288</t>
  </si>
  <si>
    <t>19h15m39.94s</t>
  </si>
  <si>
    <t>+39d35m41.11s</t>
  </si>
  <si>
    <t>Kepler-288 c</t>
  </si>
  <si>
    <t>Kepler-288 d</t>
  </si>
  <si>
    <t>Kepler-289 b</t>
  </si>
  <si>
    <t>Kepler-289</t>
  </si>
  <si>
    <t>19h49m51.68s</t>
  </si>
  <si>
    <t>+42d52m58.27s</t>
  </si>
  <si>
    <t>Kepler-289 c</t>
  </si>
  <si>
    <t>Kepler-289 d</t>
  </si>
  <si>
    <t>Kepler-29 b</t>
  </si>
  <si>
    <t>Kepler-29</t>
  </si>
  <si>
    <t>19h53m23.61s</t>
  </si>
  <si>
    <t>+47d29m28.69s</t>
  </si>
  <si>
    <t>Kepler-29 c</t>
  </si>
  <si>
    <t>Kepler-290 b</t>
  </si>
  <si>
    <t>Kepler-290</t>
  </si>
  <si>
    <t>19h05m38.41s</t>
  </si>
  <si>
    <t>+42d40m53.45s</t>
  </si>
  <si>
    <t>Kepler-290 c</t>
  </si>
  <si>
    <t>Kepler-291 b</t>
  </si>
  <si>
    <t>Kepler-291</t>
  </si>
  <si>
    <t>19h11m39.91s</t>
  </si>
  <si>
    <t>+42d26m14.16s</t>
  </si>
  <si>
    <t>Kepler-291 c</t>
  </si>
  <si>
    <t>Kepler-292 b</t>
  </si>
  <si>
    <t>Kepler-292</t>
  </si>
  <si>
    <t>19h43m03.89s</t>
  </si>
  <si>
    <t>+42d25m27.42s</t>
  </si>
  <si>
    <t>Kepler-292 c</t>
  </si>
  <si>
    <t>Kepler-292 d</t>
  </si>
  <si>
    <t>Kepler-292 e</t>
  </si>
  <si>
    <t>Kepler-292 f</t>
  </si>
  <si>
    <t>Kepler-293 b</t>
  </si>
  <si>
    <t>Kepler-293</t>
  </si>
  <si>
    <t>19h05m25.93s</t>
  </si>
  <si>
    <t>+42d24m23.37s</t>
  </si>
  <si>
    <t>Kepler-293 c</t>
  </si>
  <si>
    <t>Kepler-294 b</t>
  </si>
  <si>
    <t>Kepler-294</t>
  </si>
  <si>
    <t>19h09m34.09s</t>
  </si>
  <si>
    <t>+46d03m33.33s</t>
  </si>
  <si>
    <t>Kepler-294 c</t>
  </si>
  <si>
    <t>Kepler-295 b</t>
  </si>
  <si>
    <t>Kepler-295</t>
  </si>
  <si>
    <t>19h01m23.00s</t>
  </si>
  <si>
    <t>+45d22m03.99s</t>
  </si>
  <si>
    <t>Kepler-295 c</t>
  </si>
  <si>
    <t>Kepler-295 d</t>
  </si>
  <si>
    <t>Kepler-296 b</t>
  </si>
  <si>
    <t>Kepler-296</t>
  </si>
  <si>
    <t>19h06m09.61s</t>
  </si>
  <si>
    <t>+49d26m14.14s</t>
  </si>
  <si>
    <t>Kepler-296 c</t>
  </si>
  <si>
    <t>Kepler-296 d</t>
  </si>
  <si>
    <t>Kepler-296 e</t>
  </si>
  <si>
    <t>Kepler-296 f</t>
  </si>
  <si>
    <t>Kepler-297 b</t>
  </si>
  <si>
    <t>Kepler-297</t>
  </si>
  <si>
    <t>18h52m50.20s</t>
  </si>
  <si>
    <t>+48d46m39.42s</t>
  </si>
  <si>
    <t>Kepler-297 c</t>
  </si>
  <si>
    <t>Kepler-298 b</t>
  </si>
  <si>
    <t>Kepler-298</t>
  </si>
  <si>
    <t>18h52m09.56s</t>
  </si>
  <si>
    <t>+48d49m31.19s</t>
  </si>
  <si>
    <t>Kepler-298 c</t>
  </si>
  <si>
    <t>Kepler-298 d</t>
  </si>
  <si>
    <t>Kepler-299 b</t>
  </si>
  <si>
    <t>Kepler-299</t>
  </si>
  <si>
    <t>18h52m49.68s</t>
  </si>
  <si>
    <t>+48d34m49.88s</t>
  </si>
  <si>
    <t>Kepler-299 c</t>
  </si>
  <si>
    <t>Kepler-299 d</t>
  </si>
  <si>
    <t>Kepler-299 e</t>
  </si>
  <si>
    <t>Kepler-30 b</t>
  </si>
  <si>
    <t>Kepler-30</t>
  </si>
  <si>
    <t>19h01m08.08s</t>
  </si>
  <si>
    <t>+38d56m50.15s</t>
  </si>
  <si>
    <t>Kepler-30 c</t>
  </si>
  <si>
    <t>Kepler-30 d</t>
  </si>
  <si>
    <t>Kepler-300 b</t>
  </si>
  <si>
    <t>Kepler-300</t>
  </si>
  <si>
    <t>19h41m09.29s</t>
  </si>
  <si>
    <t>+48d35m59.01s</t>
  </si>
  <si>
    <t>Kepler-300 c</t>
  </si>
  <si>
    <t>Kepler-301 b</t>
  </si>
  <si>
    <t>Kepler-301</t>
  </si>
  <si>
    <t>18h55m55.90s</t>
  </si>
  <si>
    <t>+49d13m58.62s</t>
  </si>
  <si>
    <t>Kepler-301 c</t>
  </si>
  <si>
    <t>Kepler-301 d</t>
  </si>
  <si>
    <t>Kepler-302 b</t>
  </si>
  <si>
    <t>Kepler-302</t>
  </si>
  <si>
    <t>19h37m16.06s</t>
  </si>
  <si>
    <t>+43d37m45.28s</t>
  </si>
  <si>
    <t>Kepler-302 c</t>
  </si>
  <si>
    <t>Kepler-303 b</t>
  </si>
  <si>
    <t>Kepler-303</t>
  </si>
  <si>
    <t>18h52m32.51s</t>
  </si>
  <si>
    <t>+43d39m24.13s</t>
  </si>
  <si>
    <t>Kepler-303 c</t>
  </si>
  <si>
    <t>Kepler-304 b</t>
  </si>
  <si>
    <t>Kepler-304</t>
  </si>
  <si>
    <t>19h37m46.03s</t>
  </si>
  <si>
    <t>+40d33m27.15s</t>
  </si>
  <si>
    <t>Kepler-304 c</t>
  </si>
  <si>
    <t>Kepler-304 d</t>
  </si>
  <si>
    <t>Kepler-304 e</t>
  </si>
  <si>
    <t>Kepler-305 b</t>
  </si>
  <si>
    <t>Kepler-305</t>
  </si>
  <si>
    <t>19h56m53.82s</t>
  </si>
  <si>
    <t>+40d20m35.40s</t>
  </si>
  <si>
    <t>Kepler-305 c</t>
  </si>
  <si>
    <t>Kepler-305 d</t>
  </si>
  <si>
    <t>Kepler-305 e</t>
  </si>
  <si>
    <t>Kepler-306 b</t>
  </si>
  <si>
    <t>Kepler-306</t>
  </si>
  <si>
    <t>19h14m09.29s</t>
  </si>
  <si>
    <t>+40d36m57.80s</t>
  </si>
  <si>
    <t>Kepler-306 c</t>
  </si>
  <si>
    <t>Kepler-306 d</t>
  </si>
  <si>
    <t>Kepler-306 e</t>
  </si>
  <si>
    <t>Kepler-307 b</t>
  </si>
  <si>
    <t>Kepler-307</t>
  </si>
  <si>
    <t>19h51m10.82s</t>
  </si>
  <si>
    <t>+40d25m03.51s</t>
  </si>
  <si>
    <t>Kepler-307 c</t>
  </si>
  <si>
    <t>Kepler-308 b</t>
  </si>
  <si>
    <t>Kepler-308</t>
  </si>
  <si>
    <t>19h43m08.46s</t>
  </si>
  <si>
    <t>+40d26m22.47s</t>
  </si>
  <si>
    <t>Kepler-308 c</t>
  </si>
  <si>
    <t>Kepler-309 b</t>
  </si>
  <si>
    <t>Kepler-309</t>
  </si>
  <si>
    <t>19h50m02.37s</t>
  </si>
  <si>
    <t>+46d57m41.08s</t>
  </si>
  <si>
    <t>Kepler-309 c</t>
  </si>
  <si>
    <t>Kepler-31 b</t>
  </si>
  <si>
    <t>Kepler-31</t>
  </si>
  <si>
    <t>19h36m05.53s</t>
  </si>
  <si>
    <t>+45d51m10.99s</t>
  </si>
  <si>
    <t>Kepler-31 c</t>
  </si>
  <si>
    <t>Kepler-31 d</t>
  </si>
  <si>
    <t>Kepler-310 b</t>
  </si>
  <si>
    <t>Kepler-310</t>
  </si>
  <si>
    <t>19h15m21.43s</t>
  </si>
  <si>
    <t>+46d59m12.29s</t>
  </si>
  <si>
    <t>Kepler-310 c</t>
  </si>
  <si>
    <t>Kepler-310 d</t>
  </si>
  <si>
    <t>Kepler-311 b</t>
  </si>
  <si>
    <t>Kepler-311</t>
  </si>
  <si>
    <t>18h48m14.71s</t>
  </si>
  <si>
    <t>+47d05m07.79s</t>
  </si>
  <si>
    <t>Kepler-311 c</t>
  </si>
  <si>
    <t>Kepler-312 b</t>
  </si>
  <si>
    <t>Kepler-312</t>
  </si>
  <si>
    <t>19h53m34.98s</t>
  </si>
  <si>
    <t>+42d27m35.18s</t>
  </si>
  <si>
    <t>Kepler-312 c</t>
  </si>
  <si>
    <t>Kepler-313 b</t>
  </si>
  <si>
    <t>Kepler-313</t>
  </si>
  <si>
    <t>19h53m10.77s</t>
  </si>
  <si>
    <t>+48d46m31.44s</t>
  </si>
  <si>
    <t>Kepler-313 c</t>
  </si>
  <si>
    <t>Kepler-314 b</t>
  </si>
  <si>
    <t>Kepler-314</t>
  </si>
  <si>
    <t>19h38m41.80s</t>
  </si>
  <si>
    <t>+42d04m32.17s</t>
  </si>
  <si>
    <t>Kepler-314 c</t>
  </si>
  <si>
    <t>Kepler-315 b</t>
  </si>
  <si>
    <t>Kepler-315</t>
  </si>
  <si>
    <t>19h52m05.54s</t>
  </si>
  <si>
    <t>+43d21m48.51s</t>
  </si>
  <si>
    <t>Kepler-315 c</t>
  </si>
  <si>
    <t>Kepler-316 b</t>
  </si>
  <si>
    <t>Kepler-316</t>
  </si>
  <si>
    <t>19h23m18.20s</t>
  </si>
  <si>
    <t>+44d11m02.04s</t>
  </si>
  <si>
    <t>Kepler-316 c</t>
  </si>
  <si>
    <t>Kepler-317 b</t>
  </si>
  <si>
    <t>Kepler-317</t>
  </si>
  <si>
    <t>19h39m46.53s</t>
  </si>
  <si>
    <t>+39d01m55.38s</t>
  </si>
  <si>
    <t>Kepler-317 c</t>
  </si>
  <si>
    <t>Kepler-318 b</t>
  </si>
  <si>
    <t>Kepler-318</t>
  </si>
  <si>
    <t>19h53m55.88s</t>
  </si>
  <si>
    <t>+46d47m37.09s</t>
  </si>
  <si>
    <t>Kepler-318 c</t>
  </si>
  <si>
    <t>Kepler-319 b</t>
  </si>
  <si>
    <t>Kepler-319</t>
  </si>
  <si>
    <t>19h15m14.87s</t>
  </si>
  <si>
    <t>+39d46m14.32s</t>
  </si>
  <si>
    <t>Kepler-319 c</t>
  </si>
  <si>
    <t>Kepler-319 d</t>
  </si>
  <si>
    <t>Kepler-32 b</t>
  </si>
  <si>
    <t>Kepler-32</t>
  </si>
  <si>
    <t>19h51m22.15s</t>
  </si>
  <si>
    <t>+46d34m27.69s</t>
  </si>
  <si>
    <t>Kepler-32 c</t>
  </si>
  <si>
    <t>Kepler-32 d</t>
  </si>
  <si>
    <t>Kepler-32 e</t>
  </si>
  <si>
    <t>Kepler-32 f</t>
  </si>
  <si>
    <t>Kepler-320 b</t>
  </si>
  <si>
    <t>Kepler-320</t>
  </si>
  <si>
    <t>19h32m51.24s</t>
  </si>
  <si>
    <t>+46d10m30.52s</t>
  </si>
  <si>
    <t>Kepler-320 c</t>
  </si>
  <si>
    <t>Kepler-321 b</t>
  </si>
  <si>
    <t>Kepler-321</t>
  </si>
  <si>
    <t>19h37m48.89s</t>
  </si>
  <si>
    <t>+44d08m44.75s</t>
  </si>
  <si>
    <t>Kepler-321 c</t>
  </si>
  <si>
    <t>Kepler-322 b</t>
  </si>
  <si>
    <t>Kepler-322</t>
  </si>
  <si>
    <t>18h45m23.70s</t>
  </si>
  <si>
    <t>+44d17m42.91s</t>
  </si>
  <si>
    <t>Kepler-322 c</t>
  </si>
  <si>
    <t>Kepler-323 b</t>
  </si>
  <si>
    <t>Kepler-323</t>
  </si>
  <si>
    <t>19h25m31.75s</t>
  </si>
  <si>
    <t>+38d07m38.85s</t>
  </si>
  <si>
    <t>Kepler-323 c</t>
  </si>
  <si>
    <t>Kepler-324 b</t>
  </si>
  <si>
    <t>Kepler-324 c</t>
  </si>
  <si>
    <t>Kepler-324 e</t>
  </si>
  <si>
    <t>Kepler-325 b</t>
  </si>
  <si>
    <t>Kepler-325</t>
  </si>
  <si>
    <t>19h19m20.50s</t>
  </si>
  <si>
    <t>+49d49m32.19s</t>
  </si>
  <si>
    <t>Kepler-325 c</t>
  </si>
  <si>
    <t>Kepler-325 d</t>
  </si>
  <si>
    <t>Kepler-326 b</t>
  </si>
  <si>
    <t>Kepler-326</t>
  </si>
  <si>
    <t>19h37m18.14s</t>
  </si>
  <si>
    <t>+46d00m08.15s</t>
  </si>
  <si>
    <t>Kepler-326 c</t>
  </si>
  <si>
    <t>Kepler-326 d</t>
  </si>
  <si>
    <t>Kepler-327 b</t>
  </si>
  <si>
    <t>Kepler-327</t>
  </si>
  <si>
    <t>19h30m34.15s</t>
  </si>
  <si>
    <t>+44d05m15.45s</t>
  </si>
  <si>
    <t>Kepler-327 c</t>
  </si>
  <si>
    <t>Kepler-327 d</t>
  </si>
  <si>
    <t>Kepler-328 b</t>
  </si>
  <si>
    <t>Kepler-328</t>
  </si>
  <si>
    <t>19h43m14.23s</t>
  </si>
  <si>
    <t>+40d00m30.55s</t>
  </si>
  <si>
    <t>Kepler-328 c</t>
  </si>
  <si>
    <t>Kepler-329 b</t>
  </si>
  <si>
    <t>Kepler-329</t>
  </si>
  <si>
    <t>19h57m04.36s</t>
  </si>
  <si>
    <t>+45d13m38.23s</t>
  </si>
  <si>
    <t>Kepler-329 c</t>
  </si>
  <si>
    <t>Kepler-33 b</t>
  </si>
  <si>
    <t>Kepler-33</t>
  </si>
  <si>
    <t>19h16m18.61s</t>
  </si>
  <si>
    <t>+46d00m18.61s</t>
  </si>
  <si>
    <t>Kepler-33 c</t>
  </si>
  <si>
    <t>Kepler-33 d</t>
  </si>
  <si>
    <t>Kepler-33 e</t>
  </si>
  <si>
    <t>Kepler-33 f</t>
  </si>
  <si>
    <t>Kepler-330 b</t>
  </si>
  <si>
    <t>Kepler-330</t>
  </si>
  <si>
    <t>19h13m47.38s</t>
  </si>
  <si>
    <t>+44d48m06.34s</t>
  </si>
  <si>
    <t>Kepler-330 c</t>
  </si>
  <si>
    <t>Kepler-331 b</t>
  </si>
  <si>
    <t>Kepler-331</t>
  </si>
  <si>
    <t>19h27m20.24s</t>
  </si>
  <si>
    <t>+39d18m26.45s</t>
  </si>
  <si>
    <t>Kepler-331 c</t>
  </si>
  <si>
    <t>Kepler-331 d</t>
  </si>
  <si>
    <t>Kepler-332 b</t>
  </si>
  <si>
    <t>Kepler-332</t>
  </si>
  <si>
    <t>19h06m39.07s</t>
  </si>
  <si>
    <t>+47d24m49.30s</t>
  </si>
  <si>
    <t>Kepler-332 c</t>
  </si>
  <si>
    <t>Kepler-332 d</t>
  </si>
  <si>
    <t>Kepler-333 b</t>
  </si>
  <si>
    <t>Kepler-333</t>
  </si>
  <si>
    <t>19h29m08.67s</t>
  </si>
  <si>
    <t>+40d54m48.75s</t>
  </si>
  <si>
    <t>Kepler-333 c</t>
  </si>
  <si>
    <t>Kepler-334 b</t>
  </si>
  <si>
    <t>Kepler-334</t>
  </si>
  <si>
    <t>19h08m33.75s</t>
  </si>
  <si>
    <t>+47d06m54.42s</t>
  </si>
  <si>
    <t>Kepler-334 c</t>
  </si>
  <si>
    <t>Kepler-334 d</t>
  </si>
  <si>
    <t>Kepler-335 b</t>
  </si>
  <si>
    <t>Kepler-335</t>
  </si>
  <si>
    <t>19h44m15.43s</t>
  </si>
  <si>
    <t>+45d25m42.95s</t>
  </si>
  <si>
    <t>Kepler-335 c</t>
  </si>
  <si>
    <t>Kepler-336 b</t>
  </si>
  <si>
    <t>Kepler-336</t>
  </si>
  <si>
    <t>19h20m57.03s</t>
  </si>
  <si>
    <t>+41d19m52.91s</t>
  </si>
  <si>
    <t>Kepler-336 c</t>
  </si>
  <si>
    <t>Kepler-336 d</t>
  </si>
  <si>
    <t>Kepler-337 b</t>
  </si>
  <si>
    <t>Kepler-337</t>
  </si>
  <si>
    <t>19h20m14.52s</t>
  </si>
  <si>
    <t>+47d09m50.23s</t>
  </si>
  <si>
    <t>Kepler-337 c</t>
  </si>
  <si>
    <t>Kepler-338 b</t>
  </si>
  <si>
    <t>Kepler-338</t>
  </si>
  <si>
    <t>18h51m54.97s</t>
  </si>
  <si>
    <t>+40d47m03.91s</t>
  </si>
  <si>
    <t>Kepler-338 c</t>
  </si>
  <si>
    <t>Kepler-338 d</t>
  </si>
  <si>
    <t>Kepler-338 e</t>
  </si>
  <si>
    <t>Kepler-339 b</t>
  </si>
  <si>
    <t>Kepler-339</t>
  </si>
  <si>
    <t>19h33m24.41s</t>
  </si>
  <si>
    <t>+48d26m40.53s</t>
  </si>
  <si>
    <t>Kepler-339 c</t>
  </si>
  <si>
    <t>Kepler-339 d</t>
  </si>
  <si>
    <t>Kepler-34 b</t>
  </si>
  <si>
    <t>Kepler-34</t>
  </si>
  <si>
    <t>19h45m44.59s</t>
  </si>
  <si>
    <t>+44d38m29.53s</t>
  </si>
  <si>
    <t>Kepler-340 b</t>
  </si>
  <si>
    <t>Kepler-340</t>
  </si>
  <si>
    <t>19h43m44.03s</t>
  </si>
  <si>
    <t>+40d18m01.99s</t>
  </si>
  <si>
    <t>Kepler-340 c</t>
  </si>
  <si>
    <t>Kepler-341 b</t>
  </si>
  <si>
    <t>Kepler-341</t>
  </si>
  <si>
    <t>19h19m26.77s</t>
  </si>
  <si>
    <t>+43d28m21.87s</t>
  </si>
  <si>
    <t>Kepler-341 c</t>
  </si>
  <si>
    <t>Kepler-341 d</t>
  </si>
  <si>
    <t>Kepler-341 e</t>
  </si>
  <si>
    <t>Kepler-342 b</t>
  </si>
  <si>
    <t>Kepler-342</t>
  </si>
  <si>
    <t>19h30m42.73s</t>
  </si>
  <si>
    <t>+46d43m36.05s</t>
  </si>
  <si>
    <t>Kepler-342 c</t>
  </si>
  <si>
    <t>Kepler-342 d</t>
  </si>
  <si>
    <t>Kepler-342 e</t>
  </si>
  <si>
    <t>Kepler-343 b</t>
  </si>
  <si>
    <t>Kepler-343</t>
  </si>
  <si>
    <t>19h27m50.56s</t>
  </si>
  <si>
    <t>+42d25m58.64s</t>
  </si>
  <si>
    <t>Kepler-343 c</t>
  </si>
  <si>
    <t>Kepler-344 b</t>
  </si>
  <si>
    <t>Kepler-344</t>
  </si>
  <si>
    <t>19h29m59.91s</t>
  </si>
  <si>
    <t>+46d19m27.63s</t>
  </si>
  <si>
    <t>Kepler-344 c</t>
  </si>
  <si>
    <t>Kepler-345 b</t>
  </si>
  <si>
    <t>Kepler-345</t>
  </si>
  <si>
    <t>19h40m54.92s</t>
  </si>
  <si>
    <t>+45d58m15.76s</t>
  </si>
  <si>
    <t>Kepler-345 c</t>
  </si>
  <si>
    <t>Kepler-346 b</t>
  </si>
  <si>
    <t>Kepler-346</t>
  </si>
  <si>
    <t>19h12m02.86s</t>
  </si>
  <si>
    <t>+46d07m03.36s</t>
  </si>
  <si>
    <t>Kepler-346 c</t>
  </si>
  <si>
    <t>Kepler-347 b</t>
  </si>
  <si>
    <t>Kepler-347</t>
  </si>
  <si>
    <t>19h16m47.90s</t>
  </si>
  <si>
    <t>+49d18m20.31s</t>
  </si>
  <si>
    <t>Kepler-347 c</t>
  </si>
  <si>
    <t>Kepler-348 b</t>
  </si>
  <si>
    <t>Kepler-348</t>
  </si>
  <si>
    <t>19h49m01.22s</t>
  </si>
  <si>
    <t>+40d32m54.20s</t>
  </si>
  <si>
    <t>Kepler-348 c</t>
  </si>
  <si>
    <t>Kepler-349 b</t>
  </si>
  <si>
    <t>Kepler-349</t>
  </si>
  <si>
    <t>19h34m42.35s</t>
  </si>
  <si>
    <t>+44d36m56.15s</t>
  </si>
  <si>
    <t>Kepler-349 c</t>
  </si>
  <si>
    <t>Kepler-35 b</t>
  </si>
  <si>
    <t>Kepler-35</t>
  </si>
  <si>
    <t>19h37m59.27s</t>
  </si>
  <si>
    <t>+46d41m22.82s</t>
  </si>
  <si>
    <t>Kepler-350 b</t>
  </si>
  <si>
    <t>Kepler-350</t>
  </si>
  <si>
    <t>19h01m40.70s</t>
  </si>
  <si>
    <t>+39d42m21.96s</t>
  </si>
  <si>
    <t>Kepler-350 c</t>
  </si>
  <si>
    <t>Kepler-350 d</t>
  </si>
  <si>
    <t>Kepler-351 b</t>
  </si>
  <si>
    <t>Kepler-351</t>
  </si>
  <si>
    <t>19h05m48.67s</t>
  </si>
  <si>
    <t>+42d39m28.04s</t>
  </si>
  <si>
    <t>Kepler-351 c</t>
  </si>
  <si>
    <t>Kepler-351 d</t>
  </si>
  <si>
    <t>Kepler-352 b</t>
  </si>
  <si>
    <t>Kepler-352</t>
  </si>
  <si>
    <t>19h59m35.19s</t>
  </si>
  <si>
    <t>+46d03m06.85s</t>
  </si>
  <si>
    <t>Kepler-352 c</t>
  </si>
  <si>
    <t>Kepler-352 d</t>
  </si>
  <si>
    <t>Kepler-353 b</t>
  </si>
  <si>
    <t>Kepler-353</t>
  </si>
  <si>
    <t>19h47m25.57s</t>
  </si>
  <si>
    <t>+41d45m29.07s</t>
  </si>
  <si>
    <t>Kepler-353 c</t>
  </si>
  <si>
    <t>Kepler-354 b</t>
  </si>
  <si>
    <t>Kepler-354</t>
  </si>
  <si>
    <t>19h03m00.37s</t>
  </si>
  <si>
    <t>+41d20m08.43s</t>
  </si>
  <si>
    <t>Kepler-354 c</t>
  </si>
  <si>
    <t>Kepler-354 d</t>
  </si>
  <si>
    <t>Kepler-355 b</t>
  </si>
  <si>
    <t>Kepler-355</t>
  </si>
  <si>
    <t>19h03m11.88s</t>
  </si>
  <si>
    <t>+42d48m42.27s</t>
  </si>
  <si>
    <t>Kepler-355 c</t>
  </si>
  <si>
    <t>Kepler-356 b</t>
  </si>
  <si>
    <t>Kepler-356</t>
  </si>
  <si>
    <t>19h29m41.06s</t>
  </si>
  <si>
    <t>+37d40m58.05s</t>
  </si>
  <si>
    <t>Kepler-356 c</t>
  </si>
  <si>
    <t>Kepler-357 b</t>
  </si>
  <si>
    <t>Kepler-357</t>
  </si>
  <si>
    <t>19h24m58.31s</t>
  </si>
  <si>
    <t>+44d00m31.08s</t>
  </si>
  <si>
    <t>Kepler-357 c</t>
  </si>
  <si>
    <t>Kepler-357 d</t>
  </si>
  <si>
    <t>Kepler-358 b</t>
  </si>
  <si>
    <t>Kepler-358</t>
  </si>
  <si>
    <t>19h32m55.26s</t>
  </si>
  <si>
    <t>+48d16m53.00s</t>
  </si>
  <si>
    <t>Kepler-358 c</t>
  </si>
  <si>
    <t>Kepler-359 b</t>
  </si>
  <si>
    <t>Kepler-359</t>
  </si>
  <si>
    <t>19h33m10.47s</t>
  </si>
  <si>
    <t>+42d11m46.86s</t>
  </si>
  <si>
    <t>Kepler-359 c</t>
  </si>
  <si>
    <t>Kepler-359 d</t>
  </si>
  <si>
    <t>Kepler-36 b</t>
  </si>
  <si>
    <t>Kepler-36</t>
  </si>
  <si>
    <t>19h25m00.04s</t>
  </si>
  <si>
    <t>+49d13m54.51s</t>
  </si>
  <si>
    <t>Kepler-36 c</t>
  </si>
  <si>
    <t>Kepler-360 b</t>
  </si>
  <si>
    <t>Kepler-360</t>
  </si>
  <si>
    <t>19h05m08.33s</t>
  </si>
  <si>
    <t>+44d46m53.69s</t>
  </si>
  <si>
    <t>Kepler-360 c</t>
  </si>
  <si>
    <t>Kepler-361 b</t>
  </si>
  <si>
    <t>Kepler-361</t>
  </si>
  <si>
    <t>19h47m12.82s</t>
  </si>
  <si>
    <t>+46d44m27.96s</t>
  </si>
  <si>
    <t>Kepler-361 c</t>
  </si>
  <si>
    <t>Kepler-362 b</t>
  </si>
  <si>
    <t>Kepler-362</t>
  </si>
  <si>
    <t>19h27m05.18s</t>
  </si>
  <si>
    <t>+47d31m47.71s</t>
  </si>
  <si>
    <t>Kepler-362 c</t>
  </si>
  <si>
    <t>Kepler-363 b</t>
  </si>
  <si>
    <t>Kepler-363</t>
  </si>
  <si>
    <t>18h52m46.10s</t>
  </si>
  <si>
    <t>+41d18m19.50s</t>
  </si>
  <si>
    <t>Kepler-363 c</t>
  </si>
  <si>
    <t>Kepler-363 d</t>
  </si>
  <si>
    <t>Kepler-364 b</t>
  </si>
  <si>
    <t>Kepler-364</t>
  </si>
  <si>
    <t>18h46m16.80s</t>
  </si>
  <si>
    <t>+47d23m55.04s</t>
  </si>
  <si>
    <t>Kepler-364 c</t>
  </si>
  <si>
    <t>Kepler-365 b</t>
  </si>
  <si>
    <t>Kepler-365</t>
  </si>
  <si>
    <t>19h42m30.38s</t>
  </si>
  <si>
    <t>+49d07m49.48s</t>
  </si>
  <si>
    <t>Kepler-365 c</t>
  </si>
  <si>
    <t>Kepler-366 b</t>
  </si>
  <si>
    <t>Kepler-366</t>
  </si>
  <si>
    <t>19h47m24.49s</t>
  </si>
  <si>
    <t>+49d05m03.97s</t>
  </si>
  <si>
    <t>Kepler-366 c</t>
  </si>
  <si>
    <t>Kepler-367 b</t>
  </si>
  <si>
    <t>Kepler-367</t>
  </si>
  <si>
    <t>19h49m10.21s</t>
  </si>
  <si>
    <t>+49d58m54.30s</t>
  </si>
  <si>
    <t>Kepler-367 c</t>
  </si>
  <si>
    <t>Kepler-368 b</t>
  </si>
  <si>
    <t>Kepler-368</t>
  </si>
  <si>
    <t>19h27m31.20s</t>
  </si>
  <si>
    <t>+45d23m16.23s</t>
  </si>
  <si>
    <t>Kepler-368 c</t>
  </si>
  <si>
    <t>Kepler-369 b</t>
  </si>
  <si>
    <t>Kepler-369</t>
  </si>
  <si>
    <t>19h34m41.84s</t>
  </si>
  <si>
    <t>+47d54m30.50s</t>
  </si>
  <si>
    <t>Kepler-369 c</t>
  </si>
  <si>
    <t>Kepler-37 b</t>
  </si>
  <si>
    <t>Kepler-37</t>
  </si>
  <si>
    <t>18h56m14.22s</t>
  </si>
  <si>
    <t>+44d31m06.14s</t>
  </si>
  <si>
    <t>Kepler-37 c</t>
  </si>
  <si>
    <t>Kepler-37 d</t>
  </si>
  <si>
    <t>Kepler-37 e</t>
  </si>
  <si>
    <t>Kepler-370 b</t>
  </si>
  <si>
    <t>Kepler-370</t>
  </si>
  <si>
    <t>19h28m41.06s</t>
  </si>
  <si>
    <t>+40d54m58.46s</t>
  </si>
  <si>
    <t>Kepler-370 c</t>
  </si>
  <si>
    <t>Kepler-371 b</t>
  </si>
  <si>
    <t>Kepler-371</t>
  </si>
  <si>
    <t>19h29m18.36s</t>
  </si>
  <si>
    <t>+38d39m27.16s</t>
  </si>
  <si>
    <t>Kepler-371 c</t>
  </si>
  <si>
    <t>Kepler-372 b</t>
  </si>
  <si>
    <t>Kepler-372</t>
  </si>
  <si>
    <t>19h25m01.49s</t>
  </si>
  <si>
    <t>+49d15m32.14s</t>
  </si>
  <si>
    <t>Kepler-372 c</t>
  </si>
  <si>
    <t>Kepler-372 d</t>
  </si>
  <si>
    <t>Kepler-373 b</t>
  </si>
  <si>
    <t>Kepler-373</t>
  </si>
  <si>
    <t>19h17m33.12s</t>
  </si>
  <si>
    <t>+50d35m49.24s</t>
  </si>
  <si>
    <t>Kepler-373 c</t>
  </si>
  <si>
    <t>Kepler-374 b</t>
  </si>
  <si>
    <t>Kepler-374</t>
  </si>
  <si>
    <t>19h36m33.09s</t>
  </si>
  <si>
    <t>+42d22m13.47s</t>
  </si>
  <si>
    <t>Kepler-374 c</t>
  </si>
  <si>
    <t>Kepler-374 d</t>
  </si>
  <si>
    <t>Kepler-375 b</t>
  </si>
  <si>
    <t>Kepler-375</t>
  </si>
  <si>
    <t>19h14m28.29s</t>
  </si>
  <si>
    <t>+48d05m54.11s</t>
  </si>
  <si>
    <t>Kepler-375 c</t>
  </si>
  <si>
    <t>Kepler-376 b</t>
  </si>
  <si>
    <t>Kepler-376</t>
  </si>
  <si>
    <t>19h26m25.71s</t>
  </si>
  <si>
    <t>+38d24m37.15s</t>
  </si>
  <si>
    <t>Kepler-376 c</t>
  </si>
  <si>
    <t>Kepler-377 b</t>
  </si>
  <si>
    <t>Kepler-377</t>
  </si>
  <si>
    <t>19h41m41.30s</t>
  </si>
  <si>
    <t>+38d44m08.43s</t>
  </si>
  <si>
    <t>Kepler-377 c</t>
  </si>
  <si>
    <t>Kepler-378 b</t>
  </si>
  <si>
    <t>Kepler-378</t>
  </si>
  <si>
    <t>19h39m47.75s</t>
  </si>
  <si>
    <t>+46d26m19.92s</t>
  </si>
  <si>
    <t>Kepler-378 c</t>
  </si>
  <si>
    <t>Kepler-379 b</t>
  </si>
  <si>
    <t>Kepler-379</t>
  </si>
  <si>
    <t>19h42m48.26s</t>
  </si>
  <si>
    <t>+38d56m44.96s</t>
  </si>
  <si>
    <t>Kepler-379 c</t>
  </si>
  <si>
    <t>Kepler-38 b</t>
  </si>
  <si>
    <t>Kepler-38</t>
  </si>
  <si>
    <t>19h07m19.27s</t>
  </si>
  <si>
    <t>+42d16m44.92s</t>
  </si>
  <si>
    <t>Kepler-380 b</t>
  </si>
  <si>
    <t>Kepler-380</t>
  </si>
  <si>
    <t>18h49m34.73s</t>
  </si>
  <si>
    <t>+48d45m32.88s</t>
  </si>
  <si>
    <t>Kepler-380 c</t>
  </si>
  <si>
    <t>Kepler-381 b</t>
  </si>
  <si>
    <t>Kepler-381</t>
  </si>
  <si>
    <t>19h00m43.89s</t>
  </si>
  <si>
    <t>+43d49m51.70s</t>
  </si>
  <si>
    <t>Kepler-381 c</t>
  </si>
  <si>
    <t>Kepler-381 d</t>
  </si>
  <si>
    <t>Kepler-382 b</t>
  </si>
  <si>
    <t>Kepler-382</t>
  </si>
  <si>
    <t>19h56m32.70s</t>
  </si>
  <si>
    <t>+45d52m11.85s</t>
  </si>
  <si>
    <t>Kepler-382 c</t>
  </si>
  <si>
    <t>Kepler-383 b</t>
  </si>
  <si>
    <t>Kepler-383</t>
  </si>
  <si>
    <t>19h25m22.23s</t>
  </si>
  <si>
    <t>+38d21m47.38s</t>
  </si>
  <si>
    <t>Kepler-383 c</t>
  </si>
  <si>
    <t>Kepler-384 b</t>
  </si>
  <si>
    <t>Kepler-384</t>
  </si>
  <si>
    <t>19h04m06.27s</t>
  </si>
  <si>
    <t>+44d46m58.29s</t>
  </si>
  <si>
    <t>Kepler-384 c</t>
  </si>
  <si>
    <t>Kepler-385 b</t>
  </si>
  <si>
    <t>Kepler-385</t>
  </si>
  <si>
    <t>19h37m21.24s</t>
  </si>
  <si>
    <t>+50d20m11.46s</t>
  </si>
  <si>
    <t>Kepler-385 c</t>
  </si>
  <si>
    <t>Kepler-385 d</t>
  </si>
  <si>
    <t>Kepler-386 b</t>
  </si>
  <si>
    <t>Kepler-386</t>
  </si>
  <si>
    <t>19h19m26.14s</t>
  </si>
  <si>
    <t>+48d41m37.71s</t>
  </si>
  <si>
    <t>Kepler-386 c</t>
  </si>
  <si>
    <t>Kepler-387 b</t>
  </si>
  <si>
    <t>Kepler-387</t>
  </si>
  <si>
    <t>19h11m11.58s</t>
  </si>
  <si>
    <t>+45d39m24.36s</t>
  </si>
  <si>
    <t>Kepler-387 c</t>
  </si>
  <si>
    <t>Kepler-388 b</t>
  </si>
  <si>
    <t>Kepler-388</t>
  </si>
  <si>
    <t>18h59m18.73s</t>
  </si>
  <si>
    <t>+44d36m31.12s</t>
  </si>
  <si>
    <t>Kepler-388 c</t>
  </si>
  <si>
    <t>Kepler-389 b</t>
  </si>
  <si>
    <t>Kepler-389</t>
  </si>
  <si>
    <t>19h27m50.40s</t>
  </si>
  <si>
    <t>+44d54m00.21s</t>
  </si>
  <si>
    <t>Kepler-389 c</t>
  </si>
  <si>
    <t>Kepler-39 b</t>
  </si>
  <si>
    <t>Kepler-39</t>
  </si>
  <si>
    <t>19h47m50.48s</t>
  </si>
  <si>
    <t>+46d02m03.46s</t>
  </si>
  <si>
    <t>Kepler-390 b</t>
  </si>
  <si>
    <t>Kepler-390</t>
  </si>
  <si>
    <t>19h26m30.91s</t>
  </si>
  <si>
    <t>+41d12m31.81s</t>
  </si>
  <si>
    <t>Kepler-390 c</t>
  </si>
  <si>
    <t>Kepler-391 b</t>
  </si>
  <si>
    <t>Kepler-391</t>
  </si>
  <si>
    <t>19h22m29.25s</t>
  </si>
  <si>
    <t>+51d03m26.44s</t>
  </si>
  <si>
    <t>Kepler-391 c</t>
  </si>
  <si>
    <t>Kepler-392 b</t>
  </si>
  <si>
    <t>Kepler-392</t>
  </si>
  <si>
    <t>19h14m38.60s</t>
  </si>
  <si>
    <t>+43d22m05.50s</t>
  </si>
  <si>
    <t>Kepler-392 c</t>
  </si>
  <si>
    <t>Kepler-393 b</t>
  </si>
  <si>
    <t>Kepler-393</t>
  </si>
  <si>
    <t>19h23m58.85s</t>
  </si>
  <si>
    <t>+45d11m31.88s</t>
  </si>
  <si>
    <t>Kepler-393 c</t>
  </si>
  <si>
    <t>Kepler-394 b</t>
  </si>
  <si>
    <t>Kepler-394</t>
  </si>
  <si>
    <t>19h45m12.48s</t>
  </si>
  <si>
    <t>+50d40m20.32s</t>
  </si>
  <si>
    <t>Kepler-394 c</t>
  </si>
  <si>
    <t>Kepler-394 d</t>
  </si>
  <si>
    <t>Kepler-395 b</t>
  </si>
  <si>
    <t>Kepler-395</t>
  </si>
  <si>
    <t>19h34m02.69s</t>
  </si>
  <si>
    <t>+45d08m11.85s</t>
  </si>
  <si>
    <t>Kepler-395 c</t>
  </si>
  <si>
    <t>Kepler-396 b</t>
  </si>
  <si>
    <t>Kepler-396</t>
  </si>
  <si>
    <t>19h44m31.88s</t>
  </si>
  <si>
    <t>+48d58m38.31s</t>
  </si>
  <si>
    <t>Kepler-396 c</t>
  </si>
  <si>
    <t>Kepler-397 b</t>
  </si>
  <si>
    <t>Kepler-397</t>
  </si>
  <si>
    <t>19h43m34.57s</t>
  </si>
  <si>
    <t>+42d22m49.86s</t>
  </si>
  <si>
    <t>Kepler-397 c</t>
  </si>
  <si>
    <t>Kepler-398 b</t>
  </si>
  <si>
    <t>Kepler-398</t>
  </si>
  <si>
    <t>19h25m52.52s</t>
  </si>
  <si>
    <t>+40d20m37.32s</t>
  </si>
  <si>
    <t>Kepler-398 c</t>
  </si>
  <si>
    <t>Kepler-398 d</t>
  </si>
  <si>
    <t>Kepler-399 b</t>
  </si>
  <si>
    <t>Kepler-399</t>
  </si>
  <si>
    <t>19h58m00.41s</t>
  </si>
  <si>
    <t>+40d40m14.76s</t>
  </si>
  <si>
    <t>Kepler-399 c</t>
  </si>
  <si>
    <t>Kepler-399 d</t>
  </si>
  <si>
    <t>Kepler-4 b</t>
  </si>
  <si>
    <t>Kepler-4</t>
  </si>
  <si>
    <t>19h02m27.71s</t>
  </si>
  <si>
    <t>+50d08m08.78s</t>
  </si>
  <si>
    <t>Kepler-40 b</t>
  </si>
  <si>
    <t>Kepler-40</t>
  </si>
  <si>
    <t>F5 IV</t>
  </si>
  <si>
    <t>19h47m15.29s</t>
  </si>
  <si>
    <t>+47d31m35.56s</t>
  </si>
  <si>
    <t>Kepler-400 b</t>
  </si>
  <si>
    <t>Kepler-400</t>
  </si>
  <si>
    <t>19h23m46.67s</t>
  </si>
  <si>
    <t>+40d28m48.19s</t>
  </si>
  <si>
    <t>Kepler-400 c</t>
  </si>
  <si>
    <t>Kepler-401 b</t>
  </si>
  <si>
    <t>Kepler-401</t>
  </si>
  <si>
    <t>19h20m19.86s</t>
  </si>
  <si>
    <t>+50d51m48.37s</t>
  </si>
  <si>
    <t>Kepler-401 c</t>
  </si>
  <si>
    <t>Kepler-401 d</t>
  </si>
  <si>
    <t>Kepler-402 b</t>
  </si>
  <si>
    <t>Kepler-402</t>
  </si>
  <si>
    <t>19h13m28.85s</t>
  </si>
  <si>
    <t>+43d21m16.60s</t>
  </si>
  <si>
    <t>Kepler-402 c</t>
  </si>
  <si>
    <t>Kepler-402 d</t>
  </si>
  <si>
    <t>Kepler-402 e</t>
  </si>
  <si>
    <t>Kepler-403 b</t>
  </si>
  <si>
    <t>Kepler-403</t>
  </si>
  <si>
    <t>19h19m41.14s</t>
  </si>
  <si>
    <t>+46d44m40.30s</t>
  </si>
  <si>
    <t>Kepler-403 c</t>
  </si>
  <si>
    <t>Kepler-403 d</t>
  </si>
  <si>
    <t>Kepler-404 b</t>
  </si>
  <si>
    <t>Kepler-404</t>
  </si>
  <si>
    <t>19h05m35.66s</t>
  </si>
  <si>
    <t>+45d20m36.69s</t>
  </si>
  <si>
    <t>Kepler-404 c</t>
  </si>
  <si>
    <t>Kepler-405 b</t>
  </si>
  <si>
    <t>Kepler-405</t>
  </si>
  <si>
    <t>19h25m38.27s</t>
  </si>
  <si>
    <t>+38d20m24.04s</t>
  </si>
  <si>
    <t>Kepler-405 c</t>
  </si>
  <si>
    <t>Kepler-406 b</t>
  </si>
  <si>
    <t>Kepler-406</t>
  </si>
  <si>
    <t>19h27m23.56s</t>
  </si>
  <si>
    <t>+44d58m05.81s</t>
  </si>
  <si>
    <t>Kepler-406 c</t>
  </si>
  <si>
    <t>Kepler-407 b</t>
  </si>
  <si>
    <t>Kepler-407</t>
  </si>
  <si>
    <t>19h04m08.71s</t>
  </si>
  <si>
    <t>+49d36m52.21s</t>
  </si>
  <si>
    <t>Kepler-407 c</t>
  </si>
  <si>
    <t>Kepler-408 b</t>
  </si>
  <si>
    <t>Kepler-408</t>
  </si>
  <si>
    <t>18h59m08.69s</t>
  </si>
  <si>
    <t>+48d25m23.74s</t>
  </si>
  <si>
    <t>Kepler-409 b</t>
  </si>
  <si>
    <t>Kepler-409</t>
  </si>
  <si>
    <t>19h34m43.01s</t>
  </si>
  <si>
    <t>+46d51m09.84s</t>
  </si>
  <si>
    <t>Kepler-41 b</t>
  </si>
  <si>
    <t>Kepler-41</t>
  </si>
  <si>
    <t>19h38m03.18s</t>
  </si>
  <si>
    <t>+45d58m53.92s</t>
  </si>
  <si>
    <t>Kepler-410 A b</t>
  </si>
  <si>
    <t>Kepler-410 A</t>
  </si>
  <si>
    <t>18h52m36.25s</t>
  </si>
  <si>
    <t>+45d08m24.30s</t>
  </si>
  <si>
    <t>Kepler-411 b</t>
  </si>
  <si>
    <t>Kepler-411</t>
  </si>
  <si>
    <t>19h10m25.37s</t>
  </si>
  <si>
    <t>+49d31m24.22s</t>
  </si>
  <si>
    <t>Kepler-411 c</t>
  </si>
  <si>
    <t>Kepler-411 d</t>
  </si>
  <si>
    <t>Kepler-411 e</t>
  </si>
  <si>
    <t>Kepler-412 b</t>
  </si>
  <si>
    <t>Kepler-412</t>
  </si>
  <si>
    <t>19h04m26.47s</t>
  </si>
  <si>
    <t>+43d40m51.46s</t>
  </si>
  <si>
    <t>Kepler-413 b</t>
  </si>
  <si>
    <t>Kepler-413</t>
  </si>
  <si>
    <t>19h14m02.56s</t>
  </si>
  <si>
    <t>+51d09m44.72s</t>
  </si>
  <si>
    <t>Kepler-414 b</t>
  </si>
  <si>
    <t>Kepler-414</t>
  </si>
  <si>
    <t>19h51m50.77s</t>
  </si>
  <si>
    <t>+48d14m39.61s</t>
  </si>
  <si>
    <t>Kepler-414 c</t>
  </si>
  <si>
    <t>Kepler-415 b</t>
  </si>
  <si>
    <t>Kepler-415</t>
  </si>
  <si>
    <t>19h35m13.08s</t>
  </si>
  <si>
    <t>+38d38m20.59s</t>
  </si>
  <si>
    <t>Kepler-415 c</t>
  </si>
  <si>
    <t>Kepler-416 b</t>
  </si>
  <si>
    <t>Kepler-416</t>
  </si>
  <si>
    <t>19h26m13.67s</t>
  </si>
  <si>
    <t>+39d13m38.25s</t>
  </si>
  <si>
    <t>Kepler-416 c</t>
  </si>
  <si>
    <t>Kepler-417 b</t>
  </si>
  <si>
    <t>Kepler-417</t>
  </si>
  <si>
    <t>19h35m17.80s</t>
  </si>
  <si>
    <t>+42d46m46.73s</t>
  </si>
  <si>
    <t>Kepler-417 c</t>
  </si>
  <si>
    <t>Kepler-418 b</t>
  </si>
  <si>
    <t>Kepler-418</t>
  </si>
  <si>
    <t>19h37m44.05s</t>
  </si>
  <si>
    <t>+38d21m19.70s</t>
  </si>
  <si>
    <t>Kepler-418 c</t>
  </si>
  <si>
    <t>Kepler-419 b</t>
  </si>
  <si>
    <t>Kepler-419</t>
  </si>
  <si>
    <t>19h41m40.30s</t>
  </si>
  <si>
    <t>+51d11m05.15s</t>
  </si>
  <si>
    <t>Kepler-419 c</t>
  </si>
  <si>
    <t>Kepler-42 b</t>
  </si>
  <si>
    <t>Kepler-42</t>
  </si>
  <si>
    <t>19h28m52.70s</t>
  </si>
  <si>
    <t>+44d37m02.52s</t>
  </si>
  <si>
    <t>Kepler-42 c</t>
  </si>
  <si>
    <t>Kepler-42 d</t>
  </si>
  <si>
    <t>Kepler-421 b</t>
  </si>
  <si>
    <t>Kepler-421</t>
  </si>
  <si>
    <t>G9/K0</t>
  </si>
  <si>
    <t>18h53m01.63s</t>
  </si>
  <si>
    <t>+45d05m15.66s</t>
  </si>
  <si>
    <t>Kepler-422 b</t>
  </si>
  <si>
    <t>Kepler-422</t>
  </si>
  <si>
    <t>18h50m31.11s</t>
  </si>
  <si>
    <t>+46d19m23.81s</t>
  </si>
  <si>
    <t>Kepler-423 b</t>
  </si>
  <si>
    <t>Kepler-423</t>
  </si>
  <si>
    <t>19h31m25.37s</t>
  </si>
  <si>
    <t>+46d23m28.28s</t>
  </si>
  <si>
    <t>Kepler-424 b</t>
  </si>
  <si>
    <t>Kepler-424</t>
  </si>
  <si>
    <t>19h54m30.00s</t>
  </si>
  <si>
    <t>+48d34m38.82s</t>
  </si>
  <si>
    <t>Kepler-424 c</t>
  </si>
  <si>
    <t>Kepler-425 b</t>
  </si>
  <si>
    <t>Kepler-425</t>
  </si>
  <si>
    <t>19h21m25.91s</t>
  </si>
  <si>
    <t>+40d34m03.71s</t>
  </si>
  <si>
    <t>Kepler-426 b</t>
  </si>
  <si>
    <t>Kepler-426</t>
  </si>
  <si>
    <t>19h17m44.32s</t>
  </si>
  <si>
    <t>+49d28m24.44s</t>
  </si>
  <si>
    <t>Kepler-427 b</t>
  </si>
  <si>
    <t>Kepler-427</t>
  </si>
  <si>
    <t>19h13m01.10s</t>
  </si>
  <si>
    <t>+43d42m17.42s</t>
  </si>
  <si>
    <t>Kepler-428 b</t>
  </si>
  <si>
    <t>Kepler-428</t>
  </si>
  <si>
    <t>19h22m19.62s</t>
  </si>
  <si>
    <t>+40d34m38.32s</t>
  </si>
  <si>
    <t>Kepler-43 b</t>
  </si>
  <si>
    <t>Kepler-43</t>
  </si>
  <si>
    <t>19h00m57.80s</t>
  </si>
  <si>
    <t>+46d40m05.67s</t>
  </si>
  <si>
    <t>Kepler-430 b</t>
  </si>
  <si>
    <t>Kepler-430</t>
  </si>
  <si>
    <t>19h31m14.06s</t>
  </si>
  <si>
    <t>+49d34m45.93s</t>
  </si>
  <si>
    <t>Kepler-430 c</t>
  </si>
  <si>
    <t>Kepler-431 b</t>
  </si>
  <si>
    <t>Kepler-431</t>
  </si>
  <si>
    <t>18h44m26.95s</t>
  </si>
  <si>
    <t>+43d13m39.96s</t>
  </si>
  <si>
    <t>Kepler-431 c</t>
  </si>
  <si>
    <t>Kepler-431 d</t>
  </si>
  <si>
    <t>Kepler-432 b</t>
  </si>
  <si>
    <t>Kepler-432</t>
  </si>
  <si>
    <t>19h33m07.74s</t>
  </si>
  <si>
    <t>+48d17m09.30s</t>
  </si>
  <si>
    <t>Kepler-432 c</t>
  </si>
  <si>
    <t>Kepler-433 b</t>
  </si>
  <si>
    <t>Kepler-433</t>
  </si>
  <si>
    <t>19h50m22.47s</t>
  </si>
  <si>
    <t>+40d58m38.12s</t>
  </si>
  <si>
    <t>Kepler-434 b</t>
  </si>
  <si>
    <t>Kepler-434</t>
  </si>
  <si>
    <t>19h34m20.73s</t>
  </si>
  <si>
    <t>+42d55m43.90s</t>
  </si>
  <si>
    <t>Kepler-435 b</t>
  </si>
  <si>
    <t>Kepler-435</t>
  </si>
  <si>
    <t>19h29m08.95s</t>
  </si>
  <si>
    <t>+43d11m50.12s</t>
  </si>
  <si>
    <t>Kepler-436 b</t>
  </si>
  <si>
    <t>Kepler-436</t>
  </si>
  <si>
    <t>20h06m52.99s</t>
  </si>
  <si>
    <t>+44d24m43.51s</t>
  </si>
  <si>
    <t>Kepler-436 c</t>
  </si>
  <si>
    <t>Kepler-437 b</t>
  </si>
  <si>
    <t>Kepler-437</t>
  </si>
  <si>
    <t>19h49m23.36s</t>
  </si>
  <si>
    <t>+44d01m36.93s</t>
  </si>
  <si>
    <t>Kepler-438 b</t>
  </si>
  <si>
    <t>Kepler-438</t>
  </si>
  <si>
    <t>18h46m34.97s</t>
  </si>
  <si>
    <t>+41d57m03.85s</t>
  </si>
  <si>
    <t>Kepler-439 b</t>
  </si>
  <si>
    <t>Kepler-439</t>
  </si>
  <si>
    <t>18h43m12.36s</t>
  </si>
  <si>
    <t>+44d02m02.30s</t>
  </si>
  <si>
    <t>Kepler-44 b</t>
  </si>
  <si>
    <t>Kepler-44</t>
  </si>
  <si>
    <t>20h00m24.56s</t>
  </si>
  <si>
    <t>+45d45m43.89s</t>
  </si>
  <si>
    <t>Kepler-440 b</t>
  </si>
  <si>
    <t>Kepler-440</t>
  </si>
  <si>
    <t>19h01m24.02s</t>
  </si>
  <si>
    <t>+41d27m08.53s</t>
  </si>
  <si>
    <t>Kepler-441 b</t>
  </si>
  <si>
    <t>Kepler-441</t>
  </si>
  <si>
    <t>18h58m16.07s</t>
  </si>
  <si>
    <t>+49d00m45.75s</t>
  </si>
  <si>
    <t>Kepler-442 b</t>
  </si>
  <si>
    <t>Kepler-442</t>
  </si>
  <si>
    <t>19h01m27.98s</t>
  </si>
  <si>
    <t>+39d16m48.25s</t>
  </si>
  <si>
    <t>Kepler-443 b</t>
  </si>
  <si>
    <t>Kepler-443</t>
  </si>
  <si>
    <t>19h14m26.52s</t>
  </si>
  <si>
    <t>+49d58m06.76s</t>
  </si>
  <si>
    <t>Kepler-444 b</t>
  </si>
  <si>
    <t>Kepler-444</t>
  </si>
  <si>
    <t>19h19m00.68s</t>
  </si>
  <si>
    <t>+41d37m54.78s</t>
  </si>
  <si>
    <t>Kepler-444 c</t>
  </si>
  <si>
    <t>Kepler-444 d</t>
  </si>
  <si>
    <t>Kepler-444 e</t>
  </si>
  <si>
    <t>Kepler-444 f</t>
  </si>
  <si>
    <t>Kepler-445 b</t>
  </si>
  <si>
    <t>Kepler-445</t>
  </si>
  <si>
    <t>19h54m56.72s</t>
  </si>
  <si>
    <t>+46d29m56.84s</t>
  </si>
  <si>
    <t>Kepler-445 c</t>
  </si>
  <si>
    <t>Kepler-445 d</t>
  </si>
  <si>
    <t>Kepler-446 b</t>
  </si>
  <si>
    <t>Kepler-446</t>
  </si>
  <si>
    <t>18h49m00.03s</t>
  </si>
  <si>
    <t>+44d55m15.61s</t>
  </si>
  <si>
    <t>Kepler-446 c</t>
  </si>
  <si>
    <t>Kepler-446 d</t>
  </si>
  <si>
    <t>Kepler-447 b</t>
  </si>
  <si>
    <t>Kepler-447</t>
  </si>
  <si>
    <t>19h01m04.45s</t>
  </si>
  <si>
    <t>+48d33m35.58s</t>
  </si>
  <si>
    <t>Kepler-448 c</t>
  </si>
  <si>
    <t>Kepler-449 b</t>
  </si>
  <si>
    <t>Kepler-449</t>
  </si>
  <si>
    <t>19h34m55.87s</t>
  </si>
  <si>
    <t>+41d54m02.29s</t>
  </si>
  <si>
    <t>Kepler-449 c</t>
  </si>
  <si>
    <t>Kepler-45 b</t>
  </si>
  <si>
    <t>Kepler-45</t>
  </si>
  <si>
    <t>19h31m29.50s</t>
  </si>
  <si>
    <t>+41d03m51.02s</t>
  </si>
  <si>
    <t>Kepler-450 b</t>
  </si>
  <si>
    <t>Kepler-450</t>
  </si>
  <si>
    <t>19h41m56.78s</t>
  </si>
  <si>
    <t>+51d00m48.69s</t>
  </si>
  <si>
    <t>Kepler-450 c</t>
  </si>
  <si>
    <t>Kepler-450 d</t>
  </si>
  <si>
    <t>Kepler-451 c</t>
  </si>
  <si>
    <t>Kepler-451 d</t>
  </si>
  <si>
    <t>Kepler-452 b</t>
  </si>
  <si>
    <t>Kepler-452</t>
  </si>
  <si>
    <t>19h44m00.90s</t>
  </si>
  <si>
    <t>+44d16m39.31s</t>
  </si>
  <si>
    <t>Kepler-453 b</t>
  </si>
  <si>
    <t>Kepler-453</t>
  </si>
  <si>
    <t>18h52m57.92s</t>
  </si>
  <si>
    <t>+46d22m42.49s</t>
  </si>
  <si>
    <t>Kepler-454 b</t>
  </si>
  <si>
    <t>Kepler-454</t>
  </si>
  <si>
    <t>19h09m54.88s</t>
  </si>
  <si>
    <t>+38d13m44.67s</t>
  </si>
  <si>
    <t>Kepler-454 c</t>
  </si>
  <si>
    <t>Kepler-457 d</t>
  </si>
  <si>
    <t>Kepler-458 c</t>
  </si>
  <si>
    <t>Kepler-46 b</t>
  </si>
  <si>
    <t>Kepler-46</t>
  </si>
  <si>
    <t>19h17m04.50s</t>
  </si>
  <si>
    <t>+42d36m15.05s</t>
  </si>
  <si>
    <t>Kepler-46 c</t>
  </si>
  <si>
    <t>Kepler-46 d</t>
  </si>
  <si>
    <t>Kepler-460 c</t>
  </si>
  <si>
    <t>Kepler-461 b</t>
  </si>
  <si>
    <t>Kepler-461</t>
  </si>
  <si>
    <t>19h28m59.77s</t>
  </si>
  <si>
    <t>+46d09m53.25s</t>
  </si>
  <si>
    <t>Kepler-462 b</t>
  </si>
  <si>
    <t>Kepler-462</t>
  </si>
  <si>
    <t>19h59m17.08s</t>
  </si>
  <si>
    <t>+43d48m51.41s</t>
  </si>
  <si>
    <t>Kepler-462 c</t>
  </si>
  <si>
    <t>Kepler-463 b</t>
  </si>
  <si>
    <t>Kepler-463</t>
  </si>
  <si>
    <t>19h55m44.84s</t>
  </si>
  <si>
    <t>+44d51m28.31s</t>
  </si>
  <si>
    <t>Kepler-464 b</t>
  </si>
  <si>
    <t>Kepler-464</t>
  </si>
  <si>
    <t>19h39m20.43s</t>
  </si>
  <si>
    <t>+48d58m56.35s</t>
  </si>
  <si>
    <t>Kepler-465 b</t>
  </si>
  <si>
    <t>Kepler-465</t>
  </si>
  <si>
    <t>18h58m13.39s</t>
  </si>
  <si>
    <t>+46d03m49.99s</t>
  </si>
  <si>
    <t>Kepler-466 b</t>
  </si>
  <si>
    <t>Kepler-466</t>
  </si>
  <si>
    <t>19h42m35.68s</t>
  </si>
  <si>
    <t>+48d29m43.87s</t>
  </si>
  <si>
    <t>Kepler-466 c</t>
  </si>
  <si>
    <t>Kepler-467 b</t>
  </si>
  <si>
    <t>Kepler-467</t>
  </si>
  <si>
    <t>19h09m27.10s</t>
  </si>
  <si>
    <t>+38d38m59.04s</t>
  </si>
  <si>
    <t>Kepler-468 b</t>
  </si>
  <si>
    <t>Kepler-468</t>
  </si>
  <si>
    <t>19h15m36.55s</t>
  </si>
  <si>
    <t>+49d22m13.47s</t>
  </si>
  <si>
    <t>Kepler-47 b</t>
  </si>
  <si>
    <t>Kepler-47</t>
  </si>
  <si>
    <t>19h41m11.49s</t>
  </si>
  <si>
    <t>+46d55m13.55s</t>
  </si>
  <si>
    <t>Kepler-47 c</t>
  </si>
  <si>
    <t>Kepler-47 d</t>
  </si>
  <si>
    <t>Kepler-470 b</t>
  </si>
  <si>
    <t>Kepler-470</t>
  </si>
  <si>
    <t>19h48m02.26s</t>
  </si>
  <si>
    <t>+50d22m20.22s</t>
  </si>
  <si>
    <t>Kepler-471 b</t>
  </si>
  <si>
    <t>Kepler-471</t>
  </si>
  <si>
    <t>19h56m23.40s</t>
  </si>
  <si>
    <t>+43d29m51.31s</t>
  </si>
  <si>
    <t>Kepler-472 b</t>
  </si>
  <si>
    <t>Kepler-472</t>
  </si>
  <si>
    <t>19h46m05.88s</t>
  </si>
  <si>
    <t>+39d14m59.46s</t>
  </si>
  <si>
    <t>Kepler-473 b</t>
  </si>
  <si>
    <t>Kepler-473</t>
  </si>
  <si>
    <t>19h06m31.22s</t>
  </si>
  <si>
    <t>+38d56m44.13s</t>
  </si>
  <si>
    <t>Kepler-474 b</t>
  </si>
  <si>
    <t>Kepler-474</t>
  </si>
  <si>
    <t>19h29m17.16s</t>
  </si>
  <si>
    <t>+43d52m52.22s</t>
  </si>
  <si>
    <t>Kepler-475 b</t>
  </si>
  <si>
    <t>Kepler-475</t>
  </si>
  <si>
    <t>19h08m12.41s</t>
  </si>
  <si>
    <t>+40d12m41.12s</t>
  </si>
  <si>
    <t>Kepler-476 b</t>
  </si>
  <si>
    <t>Kepler-476</t>
  </si>
  <si>
    <t>19h40m39.30s</t>
  </si>
  <si>
    <t>+43d57m47.06s</t>
  </si>
  <si>
    <t>Kepler-477 b</t>
  </si>
  <si>
    <t>Kepler-477</t>
  </si>
  <si>
    <t>19h12m16.19s</t>
  </si>
  <si>
    <t>+42d21m19.10s</t>
  </si>
  <si>
    <t>Kepler-478 b</t>
  </si>
  <si>
    <t>Kepler-478</t>
  </si>
  <si>
    <t>19h29m56.88s</t>
  </si>
  <si>
    <t>+46d11m46.27s</t>
  </si>
  <si>
    <t>Kepler-479 b</t>
  </si>
  <si>
    <t>Kepler-479</t>
  </si>
  <si>
    <t>19h24m05.25s</t>
  </si>
  <si>
    <t>+37d46m11.54s</t>
  </si>
  <si>
    <t>Kepler-48 b</t>
  </si>
  <si>
    <t>Kepler-48</t>
  </si>
  <si>
    <t>19h56m33.43s</t>
  </si>
  <si>
    <t>+40d56m56.18s</t>
  </si>
  <si>
    <t>Kepler-48 c</t>
  </si>
  <si>
    <t>Kepler-48 d</t>
  </si>
  <si>
    <t>Kepler-48 e</t>
  </si>
  <si>
    <t>Kepler-480 b</t>
  </si>
  <si>
    <t>Kepler-480</t>
  </si>
  <si>
    <t>19h37m51.34s</t>
  </si>
  <si>
    <t>+49d45m54.17s</t>
  </si>
  <si>
    <t>Kepler-481 b</t>
  </si>
  <si>
    <t>Kepler-481</t>
  </si>
  <si>
    <t>19h27m37.68s</t>
  </si>
  <si>
    <t>+49d15m43.47s</t>
  </si>
  <si>
    <t>Kepler-482 b</t>
  </si>
  <si>
    <t>Kepler-482</t>
  </si>
  <si>
    <t>19h47m17.50s</t>
  </si>
  <si>
    <t>+48d06m27.95s</t>
  </si>
  <si>
    <t>Kepler-483 b</t>
  </si>
  <si>
    <t>Kepler-483</t>
  </si>
  <si>
    <t>19h26m35.23s</t>
  </si>
  <si>
    <t>+41d53m04.86s</t>
  </si>
  <si>
    <t>Kepler-484 b</t>
  </si>
  <si>
    <t>Kepler-484</t>
  </si>
  <si>
    <t>18h57m34.63s</t>
  </si>
  <si>
    <t>+46d14m56.80s</t>
  </si>
  <si>
    <t>Kepler-485 b</t>
  </si>
  <si>
    <t>Kepler-485</t>
  </si>
  <si>
    <t>19h39m59.12s</t>
  </si>
  <si>
    <t>+50d28m12.16s</t>
  </si>
  <si>
    <t>Kepler-486 b</t>
  </si>
  <si>
    <t>Kepler-486</t>
  </si>
  <si>
    <t>18h59m31.19s</t>
  </si>
  <si>
    <t>+49d16m01.27s</t>
  </si>
  <si>
    <t>Kepler-487 b</t>
  </si>
  <si>
    <t>Kepler-487</t>
  </si>
  <si>
    <t>19h41m08.94s</t>
  </si>
  <si>
    <t>+41d13m19.21s</t>
  </si>
  <si>
    <t>Kepler-487 c</t>
  </si>
  <si>
    <t>Kepler-487 d</t>
  </si>
  <si>
    <t>Kepler-488 b</t>
  </si>
  <si>
    <t>Kepler-488</t>
  </si>
  <si>
    <t>18h51m51.89s</t>
  </si>
  <si>
    <t>+48d20m42.20s</t>
  </si>
  <si>
    <t>Kepler-489 b</t>
  </si>
  <si>
    <t>Kepler-489</t>
  </si>
  <si>
    <t>19h23m19.98s</t>
  </si>
  <si>
    <t>+38d11m03.07s</t>
  </si>
  <si>
    <t>Kepler-49 b</t>
  </si>
  <si>
    <t>Kepler-49</t>
  </si>
  <si>
    <t>19h29m10.68s</t>
  </si>
  <si>
    <t>+40d35m30.52s</t>
  </si>
  <si>
    <t>Kepler-49 c</t>
  </si>
  <si>
    <t>Kepler-49 d</t>
  </si>
  <si>
    <t>Kepler-49 e</t>
  </si>
  <si>
    <t>Kepler-490 b</t>
  </si>
  <si>
    <t>Kepler-490</t>
  </si>
  <si>
    <t>19h40m06.16s</t>
  </si>
  <si>
    <t>+46d57m21.43s</t>
  </si>
  <si>
    <t>Kepler-491 b</t>
  </si>
  <si>
    <t>Kepler-491</t>
  </si>
  <si>
    <t>19h08m31.34s</t>
  </si>
  <si>
    <t>+42d21m00.55s</t>
  </si>
  <si>
    <t>Kepler-492 b</t>
  </si>
  <si>
    <t>Kepler-492</t>
  </si>
  <si>
    <t>19h41m59.21s</t>
  </si>
  <si>
    <t>+42d32m16.56s</t>
  </si>
  <si>
    <t>Kepler-493 b</t>
  </si>
  <si>
    <t>Kepler-493</t>
  </si>
  <si>
    <t>19h41m13.81s</t>
  </si>
  <si>
    <t>+38d52m53.66s</t>
  </si>
  <si>
    <t>Kepler-494 b</t>
  </si>
  <si>
    <t>Kepler-494</t>
  </si>
  <si>
    <t>19h48m51.37s</t>
  </si>
  <si>
    <t>+41d39m50.43s</t>
  </si>
  <si>
    <t>Kepler-495 b</t>
  </si>
  <si>
    <t>Kepler-495</t>
  </si>
  <si>
    <t>19h03m43.38s</t>
  </si>
  <si>
    <t>+39d05m53.23s</t>
  </si>
  <si>
    <t>Kepler-495 c</t>
  </si>
  <si>
    <t>Kepler-496 b</t>
  </si>
  <si>
    <t>Kepler-496</t>
  </si>
  <si>
    <t>19h26m33.82s</t>
  </si>
  <si>
    <t>+41d14m27.98s</t>
  </si>
  <si>
    <t>Kepler-497 b</t>
  </si>
  <si>
    <t>Kepler-497</t>
  </si>
  <si>
    <t>19h23m03.83s</t>
  </si>
  <si>
    <t>+38d55m40.61s</t>
  </si>
  <si>
    <t>Kepler-498 b</t>
  </si>
  <si>
    <t>Kepler-498</t>
  </si>
  <si>
    <t>19h21m25.96s</t>
  </si>
  <si>
    <t>+44d31m07.40s</t>
  </si>
  <si>
    <t>Kepler-499 b</t>
  </si>
  <si>
    <t>Kepler-499</t>
  </si>
  <si>
    <t>19h40m26.39s</t>
  </si>
  <si>
    <t>+43d54m54.36s</t>
  </si>
  <si>
    <t>Kepler-5 b</t>
  </si>
  <si>
    <t>Kepler-5</t>
  </si>
  <si>
    <t>19h57m37.69s</t>
  </si>
  <si>
    <t>+44d02m06.14s</t>
  </si>
  <si>
    <t>Kepler-50 b</t>
  </si>
  <si>
    <t>Kepler-50</t>
  </si>
  <si>
    <t>19h12m24.22s</t>
  </si>
  <si>
    <t>+50d02m01.26s</t>
  </si>
  <si>
    <t>Kepler-50 c</t>
  </si>
  <si>
    <t>Kepler-500 b</t>
  </si>
  <si>
    <t>Kepler-500</t>
  </si>
  <si>
    <t>19h43m48.32s</t>
  </si>
  <si>
    <t>+43d51m07.16s</t>
  </si>
  <si>
    <t>Kepler-501 b</t>
  </si>
  <si>
    <t>Kepler-501</t>
  </si>
  <si>
    <t>19h48m48.36s</t>
  </si>
  <si>
    <t>+41d43m48.55s</t>
  </si>
  <si>
    <t>Kepler-501 c</t>
  </si>
  <si>
    <t>Kepler-502 b</t>
  </si>
  <si>
    <t>Kepler-502</t>
  </si>
  <si>
    <t>19h24m19.23s</t>
  </si>
  <si>
    <t>+43d51m36.69s</t>
  </si>
  <si>
    <t>Kepler-504 b</t>
  </si>
  <si>
    <t>Kepler-504</t>
  </si>
  <si>
    <t>18h59m41.27s</t>
  </si>
  <si>
    <t>+45d58m20.38s</t>
  </si>
  <si>
    <t>Kepler-505 b</t>
  </si>
  <si>
    <t>Kepler-505</t>
  </si>
  <si>
    <t>19h11m25.91s</t>
  </si>
  <si>
    <t>+42d32m33.63s</t>
  </si>
  <si>
    <t>Kepler-506 b</t>
  </si>
  <si>
    <t>Kepler-506</t>
  </si>
  <si>
    <t>18h58m32.45s</t>
  </si>
  <si>
    <t>+40d43m11.39s</t>
  </si>
  <si>
    <t>Kepler-507 b</t>
  </si>
  <si>
    <t>Kepler-507</t>
  </si>
  <si>
    <t>19h48m04.51s</t>
  </si>
  <si>
    <t>+50d24m32.57s</t>
  </si>
  <si>
    <t>Kepler-508 b</t>
  </si>
  <si>
    <t>Kepler-508</t>
  </si>
  <si>
    <t>19h41m37.02s</t>
  </si>
  <si>
    <t>+42d58m52.60s</t>
  </si>
  <si>
    <t>Kepler-509 b</t>
  </si>
  <si>
    <t>Kepler-509</t>
  </si>
  <si>
    <t>19h18m39.45s</t>
  </si>
  <si>
    <t>+48d42m22.19s</t>
  </si>
  <si>
    <t>Kepler-51 b</t>
  </si>
  <si>
    <t>Kepler-51</t>
  </si>
  <si>
    <t>19h45m55.14s</t>
  </si>
  <si>
    <t>+49d56m15.53s</t>
  </si>
  <si>
    <t>Kepler-51 c</t>
  </si>
  <si>
    <t>Kepler-51 d</t>
  </si>
  <si>
    <t>Kepler-510 b</t>
  </si>
  <si>
    <t>Kepler-510</t>
  </si>
  <si>
    <t>19h10m37.20s</t>
  </si>
  <si>
    <t>+39d14m39.02s</t>
  </si>
  <si>
    <t>Kepler-511 b</t>
  </si>
  <si>
    <t>Kepler-511</t>
  </si>
  <si>
    <t>18h51m46.93s</t>
  </si>
  <si>
    <t>+47d34m29.71s</t>
  </si>
  <si>
    <t>Kepler-511 c</t>
  </si>
  <si>
    <t>Kepler-512 b</t>
  </si>
  <si>
    <t>Kepler-512</t>
  </si>
  <si>
    <t>19h53m04.54s</t>
  </si>
  <si>
    <t>+48d55m00.26s</t>
  </si>
  <si>
    <t>Kepler-513 b</t>
  </si>
  <si>
    <t>Kepler-513</t>
  </si>
  <si>
    <t>19h00m09.99s</t>
  </si>
  <si>
    <t>+50d04m31.41s</t>
  </si>
  <si>
    <t>Kepler-514 b</t>
  </si>
  <si>
    <t>Kepler-514</t>
  </si>
  <si>
    <t>19h04m59.32s</t>
  </si>
  <si>
    <t>+50d14m32.53s</t>
  </si>
  <si>
    <t>Kepler-515 b</t>
  </si>
  <si>
    <t>Kepler-515</t>
  </si>
  <si>
    <t>19h21m58.54s</t>
  </si>
  <si>
    <t>+52d03m20.20s</t>
  </si>
  <si>
    <t>Kepler-516 b</t>
  </si>
  <si>
    <t>Kepler-516</t>
  </si>
  <si>
    <t>19h42m26.10s</t>
  </si>
  <si>
    <t>+38d44m08.65s</t>
  </si>
  <si>
    <t>Kepler-517 b</t>
  </si>
  <si>
    <t>Kepler-517</t>
  </si>
  <si>
    <t>19h34m42.12s</t>
  </si>
  <si>
    <t>+41d17m42.74s</t>
  </si>
  <si>
    <t>Kepler-518 b</t>
  </si>
  <si>
    <t>Kepler-518</t>
  </si>
  <si>
    <t>19h08m21.60s</t>
  </si>
  <si>
    <t>+41d22m25.53s</t>
  </si>
  <si>
    <t>Kepler-519 b</t>
  </si>
  <si>
    <t>Kepler-519</t>
  </si>
  <si>
    <t>19h57m16.72s</t>
  </si>
  <si>
    <t>+41d23m05.08s</t>
  </si>
  <si>
    <t>Kepler-52 b</t>
  </si>
  <si>
    <t>Kepler-52</t>
  </si>
  <si>
    <t>19h06m57.12s</t>
  </si>
  <si>
    <t>+49d58m32.66s</t>
  </si>
  <si>
    <t>Kepler-52 c</t>
  </si>
  <si>
    <t>Kepler-52 d</t>
  </si>
  <si>
    <t>Kepler-520 b</t>
  </si>
  <si>
    <t>Kepler-520</t>
  </si>
  <si>
    <t>19h32m43.27s</t>
  </si>
  <si>
    <t>+41d37m03.87s</t>
  </si>
  <si>
    <t>Kepler-520 c</t>
  </si>
  <si>
    <t>Kepler-521 b</t>
  </si>
  <si>
    <t>Kepler-521</t>
  </si>
  <si>
    <t>19h55m15.93s</t>
  </si>
  <si>
    <t>+43d59m52.87s</t>
  </si>
  <si>
    <t>Kepler-522 b</t>
  </si>
  <si>
    <t>Kepler-522</t>
  </si>
  <si>
    <t>19h12m36.95s</t>
  </si>
  <si>
    <t>+44d04m07.74s</t>
  </si>
  <si>
    <t>Kepler-523 b</t>
  </si>
  <si>
    <t>Kepler-523</t>
  </si>
  <si>
    <t>18h56m14.67s</t>
  </si>
  <si>
    <t>+45d30m24.53s</t>
  </si>
  <si>
    <t>Kepler-524 b</t>
  </si>
  <si>
    <t>Kepler-524</t>
  </si>
  <si>
    <t>19h47m26.20s</t>
  </si>
  <si>
    <t>+49d09m43.25s</t>
  </si>
  <si>
    <t>Kepler-524 c</t>
  </si>
  <si>
    <t>Kepler-525 b</t>
  </si>
  <si>
    <t>Kepler-525</t>
  </si>
  <si>
    <t>19h44m44.02s</t>
  </si>
  <si>
    <t>+47d21m31.60s</t>
  </si>
  <si>
    <t>Kepler-526 b</t>
  </si>
  <si>
    <t>Kepler-526</t>
  </si>
  <si>
    <t>19h50m36.22s</t>
  </si>
  <si>
    <t>+47d23m46.41s</t>
  </si>
  <si>
    <t>Kepler-527 b</t>
  </si>
  <si>
    <t>Kepler-527</t>
  </si>
  <si>
    <t>19h23m49.90s</t>
  </si>
  <si>
    <t>+47d24m22.56s</t>
  </si>
  <si>
    <t>Kepler-528 b</t>
  </si>
  <si>
    <t>Kepler-528</t>
  </si>
  <si>
    <t>+47d44m53.13s</t>
  </si>
  <si>
    <t>Kepler-529 b</t>
  </si>
  <si>
    <t>Kepler-529</t>
  </si>
  <si>
    <t>19h03m33.22s</t>
  </si>
  <si>
    <t>+47d52m49.31s</t>
  </si>
  <si>
    <t>Kepler-529 c</t>
  </si>
  <si>
    <t>Kepler-529 d</t>
  </si>
  <si>
    <t>Kepler-53 b</t>
  </si>
  <si>
    <t>Kepler-53</t>
  </si>
  <si>
    <t>19h21m50.83s</t>
  </si>
  <si>
    <t>+40d33m44.99s</t>
  </si>
  <si>
    <t>Kepler-53 c</t>
  </si>
  <si>
    <t>Kepler-53 d</t>
  </si>
  <si>
    <t>Kepler-530 b</t>
  </si>
  <si>
    <t>Kepler-530</t>
  </si>
  <si>
    <t>18h53m21.67s</t>
  </si>
  <si>
    <t>+48d32m56.62s</t>
  </si>
  <si>
    <t>Kepler-531 b</t>
  </si>
  <si>
    <t>Kepler-531</t>
  </si>
  <si>
    <t>19h06m05.92s</t>
  </si>
  <si>
    <t>+48d41m00.77s</t>
  </si>
  <si>
    <t>Kepler-532 b</t>
  </si>
  <si>
    <t>Kepler-532</t>
  </si>
  <si>
    <t>19h54m38.62s</t>
  </si>
  <si>
    <t>+48d36m22.69s</t>
  </si>
  <si>
    <t>Kepler-533 b</t>
  </si>
  <si>
    <t>Kepler-533</t>
  </si>
  <si>
    <t>19h34m44.57s</t>
  </si>
  <si>
    <t>+48d49m29.97s</t>
  </si>
  <si>
    <t>Kepler-534 b</t>
  </si>
  <si>
    <t>Kepler-534</t>
  </si>
  <si>
    <t>19h45m40.46s</t>
  </si>
  <si>
    <t>+49d32m24.53s</t>
  </si>
  <si>
    <t>Kepler-534 c</t>
  </si>
  <si>
    <t>Kepler-535 b</t>
  </si>
  <si>
    <t>Kepler-535</t>
  </si>
  <si>
    <t>19h46m16.00s</t>
  </si>
  <si>
    <t>+49d41m46.23s</t>
  </si>
  <si>
    <t>Kepler-536 b</t>
  </si>
  <si>
    <t>Kepler-536</t>
  </si>
  <si>
    <t>19h50m56.73s</t>
  </si>
  <si>
    <t>+49d38m13.56s</t>
  </si>
  <si>
    <t>Kepler-537 b</t>
  </si>
  <si>
    <t>Kepler-537</t>
  </si>
  <si>
    <t>19h19m31.34s</t>
  </si>
  <si>
    <t>+51d16m37.17s</t>
  </si>
  <si>
    <t>Kepler-538 b</t>
  </si>
  <si>
    <t>Kepler-538</t>
  </si>
  <si>
    <t>19h49m56.77s</t>
  </si>
  <si>
    <t>+49d37m24.23s</t>
  </si>
  <si>
    <t>Kepler-539 b</t>
  </si>
  <si>
    <t>Kepler-539</t>
  </si>
  <si>
    <t>19h56m29.39s</t>
  </si>
  <si>
    <t>+41d52m00.46s</t>
  </si>
  <si>
    <t>Kepler-539 c</t>
  </si>
  <si>
    <t>Kepler-54 b</t>
  </si>
  <si>
    <t>Kepler-54</t>
  </si>
  <si>
    <t>19h39m05.74s</t>
  </si>
  <si>
    <t>+43d03m22.31s</t>
  </si>
  <si>
    <t>Kepler-54 c</t>
  </si>
  <si>
    <t>Kepler-54 d</t>
  </si>
  <si>
    <t>Kepler-540 b</t>
  </si>
  <si>
    <t>Kepler-540</t>
  </si>
  <si>
    <t>19h22m30.00s</t>
  </si>
  <si>
    <t>+44d52m25.59s</t>
  </si>
  <si>
    <t>Kepler-541 b</t>
  </si>
  <si>
    <t>Kepler-541</t>
  </si>
  <si>
    <t>19h36m35.92s</t>
  </si>
  <si>
    <t>+38d27m29.55s</t>
  </si>
  <si>
    <t>Kepler-542 b</t>
  </si>
  <si>
    <t>Kepler-542</t>
  </si>
  <si>
    <t>19h28m51.59s</t>
  </si>
  <si>
    <t>+38d32m54.77s</t>
  </si>
  <si>
    <t>Kepler-543 b</t>
  </si>
  <si>
    <t>Kepler-543</t>
  </si>
  <si>
    <t>19h08m52.49s</t>
  </si>
  <si>
    <t>+38d51m45.13s</t>
  </si>
  <si>
    <t>Kepler-544 b</t>
  </si>
  <si>
    <t>Kepler-544</t>
  </si>
  <si>
    <t>19h36m06.98s</t>
  </si>
  <si>
    <t>+39d03m06.44s</t>
  </si>
  <si>
    <t>Kepler-545 b</t>
  </si>
  <si>
    <t>Kepler-545</t>
  </si>
  <si>
    <t>19h22m15.92s</t>
  </si>
  <si>
    <t>+40d41m31.47s</t>
  </si>
  <si>
    <t>Kepler-546 b</t>
  </si>
  <si>
    <t>Kepler-546</t>
  </si>
  <si>
    <t>18h53m01.82s</t>
  </si>
  <si>
    <t>+40d59m25.47s</t>
  </si>
  <si>
    <t>Kepler-547 b</t>
  </si>
  <si>
    <t>Kepler-547</t>
  </si>
  <si>
    <t>19h04m28.46s</t>
  </si>
  <si>
    <t>+44d20m42.74s</t>
  </si>
  <si>
    <t>Kepler-548 b</t>
  </si>
  <si>
    <t>Kepler-548</t>
  </si>
  <si>
    <t>19h59m37.42s</t>
  </si>
  <si>
    <t>+45d26m22.60s</t>
  </si>
  <si>
    <t>Kepler-549 b</t>
  </si>
  <si>
    <t>Kepler-549</t>
  </si>
  <si>
    <t>18h52m05.48s</t>
  </si>
  <si>
    <t>+47d15m40.12s</t>
  </si>
  <si>
    <t>Kepler-549 c</t>
  </si>
  <si>
    <t>Kepler-55 b</t>
  </si>
  <si>
    <t>Kepler-55</t>
  </si>
  <si>
    <t>19h00m40.40s</t>
  </si>
  <si>
    <t>+44d01m35.36s</t>
  </si>
  <si>
    <t>Kepler-55 c</t>
  </si>
  <si>
    <t>Kepler-55 d</t>
  </si>
  <si>
    <t>Kepler-55 e</t>
  </si>
  <si>
    <t>Kepler-55 f</t>
  </si>
  <si>
    <t>Kepler-550 b</t>
  </si>
  <si>
    <t>Kepler-550</t>
  </si>
  <si>
    <t>19h50m48.04s</t>
  </si>
  <si>
    <t>+47d51m49.34s</t>
  </si>
  <si>
    <t>Kepler-551 b</t>
  </si>
  <si>
    <t>Kepler-551</t>
  </si>
  <si>
    <t>19h01m56.41s</t>
  </si>
  <si>
    <t>+48d03m15.76s</t>
  </si>
  <si>
    <t>Kepler-552 b</t>
  </si>
  <si>
    <t>Kepler-552</t>
  </si>
  <si>
    <t>19h22m59.45s</t>
  </si>
  <si>
    <t>+48d14m31.14s</t>
  </si>
  <si>
    <t>Kepler-553 b</t>
  </si>
  <si>
    <t>Kepler-553</t>
  </si>
  <si>
    <t>19h54m12.21s</t>
  </si>
  <si>
    <t>+48d19m57.15s</t>
  </si>
  <si>
    <t>Kepler-553 c</t>
  </si>
  <si>
    <t>Kepler-554 b</t>
  </si>
  <si>
    <t>Kepler-554</t>
  </si>
  <si>
    <t>19h45m37.66s</t>
  </si>
  <si>
    <t>+51d21m29.50s</t>
  </si>
  <si>
    <t>Kepler-555 b</t>
  </si>
  <si>
    <t>Kepler-555</t>
  </si>
  <si>
    <t>19h02m04.05s</t>
  </si>
  <si>
    <t>+38d55m56.85s</t>
  </si>
  <si>
    <t>Kepler-556 b</t>
  </si>
  <si>
    <t>Kepler-556</t>
  </si>
  <si>
    <t>19h22m07.08s</t>
  </si>
  <si>
    <t>+38d56m33.83s</t>
  </si>
  <si>
    <t>Kepler-557 b</t>
  </si>
  <si>
    <t>Kepler-557</t>
  </si>
  <si>
    <t>19h34m50.02s</t>
  </si>
  <si>
    <t>+41d36m54.39s</t>
  </si>
  <si>
    <t>Kepler-558 b</t>
  </si>
  <si>
    <t>Kepler-558</t>
  </si>
  <si>
    <t>18h58m37.91s</t>
  </si>
  <si>
    <t>+42d39m09.63s</t>
  </si>
  <si>
    <t>Kepler-559 b</t>
  </si>
  <si>
    <t>Kepler-559</t>
  </si>
  <si>
    <t>19h46m32.85s</t>
  </si>
  <si>
    <t>+43d48m10.06s</t>
  </si>
  <si>
    <t>Kepler-56 b</t>
  </si>
  <si>
    <t>Kepler-56</t>
  </si>
  <si>
    <t>19h35m01.99s</t>
  </si>
  <si>
    <t>+41d52m18.51s</t>
  </si>
  <si>
    <t>Kepler-56 c</t>
  </si>
  <si>
    <t>Kepler-56 d</t>
  </si>
  <si>
    <t>Kepler-560 b</t>
  </si>
  <si>
    <t>Kepler-560</t>
  </si>
  <si>
    <t>20h00m49.59s</t>
  </si>
  <si>
    <t>+45d01m05.66s</t>
  </si>
  <si>
    <t>Kepler-561 b</t>
  </si>
  <si>
    <t>Kepler-561</t>
  </si>
  <si>
    <t>19h34m59.31s</t>
  </si>
  <si>
    <t>+45d06m25.91s</t>
  </si>
  <si>
    <t>Kepler-561 c</t>
  </si>
  <si>
    <t>Kepler-562 b</t>
  </si>
  <si>
    <t>Kepler-562</t>
  </si>
  <si>
    <t>19h20m28.70s</t>
  </si>
  <si>
    <t>+46d16m25.46s</t>
  </si>
  <si>
    <t>Kepler-563 b</t>
  </si>
  <si>
    <t>Kepler-563</t>
  </si>
  <si>
    <t>19h29m47.08s</t>
  </si>
  <si>
    <t>+46d17m23.12s</t>
  </si>
  <si>
    <t>Kepler-564 b</t>
  </si>
  <si>
    <t>Kepler-564</t>
  </si>
  <si>
    <t>19h47m21.21s</t>
  </si>
  <si>
    <t>+46d37m35.01s</t>
  </si>
  <si>
    <t>Kepler-565 b</t>
  </si>
  <si>
    <t>Kepler-565</t>
  </si>
  <si>
    <t>18h54m28.34s</t>
  </si>
  <si>
    <t>+47d11m48.41s</t>
  </si>
  <si>
    <t>Kepler-566 b</t>
  </si>
  <si>
    <t>Kepler-566</t>
  </si>
  <si>
    <t>19h26m13.07s</t>
  </si>
  <si>
    <t>+47d48m51.97s</t>
  </si>
  <si>
    <t>Kepler-567 b</t>
  </si>
  <si>
    <t>Kepler-567</t>
  </si>
  <si>
    <t>19h50m41.43s</t>
  </si>
  <si>
    <t>+48d18m08.44s</t>
  </si>
  <si>
    <t>Kepler-568 b</t>
  </si>
  <si>
    <t>Kepler-568</t>
  </si>
  <si>
    <t>19h52m25.47s</t>
  </si>
  <si>
    <t>+48d24m05.92s</t>
  </si>
  <si>
    <t>Kepler-569 b</t>
  </si>
  <si>
    <t>Kepler-569</t>
  </si>
  <si>
    <t>18h54m01.73s</t>
  </si>
  <si>
    <t>+48d33m09.48s</t>
  </si>
  <si>
    <t>Kepler-57 b</t>
  </si>
  <si>
    <t>Kepler-57</t>
  </si>
  <si>
    <t>19h34m33.92s</t>
  </si>
  <si>
    <t>+44d39m25.45s</t>
  </si>
  <si>
    <t>Kepler-57 c</t>
  </si>
  <si>
    <t>Kepler-570 b</t>
  </si>
  <si>
    <t>Kepler-570</t>
  </si>
  <si>
    <t>19h21m45.03s</t>
  </si>
  <si>
    <t>+48d47m30.69s</t>
  </si>
  <si>
    <t>Kepler-571 b</t>
  </si>
  <si>
    <t>Kepler-571</t>
  </si>
  <si>
    <t>19h06m12.25s</t>
  </si>
  <si>
    <t>+49d25m07.43s</t>
  </si>
  <si>
    <t>Kepler-572 b</t>
  </si>
  <si>
    <t>Kepler-572</t>
  </si>
  <si>
    <t>19h24m53.08s</t>
  </si>
  <si>
    <t>+50d34m52.86s</t>
  </si>
  <si>
    <t>Kepler-573 b</t>
  </si>
  <si>
    <t>Kepler-573</t>
  </si>
  <si>
    <t>19h18m05.09s</t>
  </si>
  <si>
    <t>+51d14m14.66s</t>
  </si>
  <si>
    <t>Kepler-574 b</t>
  </si>
  <si>
    <t>Kepler-574</t>
  </si>
  <si>
    <t>19h20m59.29s</t>
  </si>
  <si>
    <t>+52d08m56.78s</t>
  </si>
  <si>
    <t>Kepler-575 b</t>
  </si>
  <si>
    <t>Kepler-575</t>
  </si>
  <si>
    <t>19h07m51.33s</t>
  </si>
  <si>
    <t>+37d49m46.61s</t>
  </si>
  <si>
    <t>Kepler-576 b</t>
  </si>
  <si>
    <t>Kepler-576</t>
  </si>
  <si>
    <t>19h40m43.89s</t>
  </si>
  <si>
    <t>+38d39m15.13s</t>
  </si>
  <si>
    <t>Kepler-577 b</t>
  </si>
  <si>
    <t>Kepler-577</t>
  </si>
  <si>
    <t>19h38m50.88s</t>
  </si>
  <si>
    <t>+39d04m25.43s</t>
  </si>
  <si>
    <t>Kepler-578 b</t>
  </si>
  <si>
    <t>Kepler-578</t>
  </si>
  <si>
    <t>19h15m01.20s</t>
  </si>
  <si>
    <t>+39d33m49.31s</t>
  </si>
  <si>
    <t>Kepler-579 b</t>
  </si>
  <si>
    <t>Kepler-579</t>
  </si>
  <si>
    <t>19h40m00.50s</t>
  </si>
  <si>
    <t>+39d57m10.30s</t>
  </si>
  <si>
    <t>Kepler-58 b</t>
  </si>
  <si>
    <t>Kepler-58</t>
  </si>
  <si>
    <t>19h45m26.07s</t>
  </si>
  <si>
    <t>+39d06m54.73s</t>
  </si>
  <si>
    <t>Kepler-58 c</t>
  </si>
  <si>
    <t>Kepler-58 d</t>
  </si>
  <si>
    <t>Kepler-580 b</t>
  </si>
  <si>
    <t>Kepler-580</t>
  </si>
  <si>
    <t>18h53m59.94s</t>
  </si>
  <si>
    <t>+40d33m10.10s</t>
  </si>
  <si>
    <t>Kepler-581 b</t>
  </si>
  <si>
    <t>Kepler-581</t>
  </si>
  <si>
    <t>19h41m43.84s</t>
  </si>
  <si>
    <t>+40d38m53.47s</t>
  </si>
  <si>
    <t>Kepler-582 b</t>
  </si>
  <si>
    <t>Kepler-582</t>
  </si>
  <si>
    <t>19h50m00.89s</t>
  </si>
  <si>
    <t>+41d03m25.32s</t>
  </si>
  <si>
    <t>Kepler-583 b</t>
  </si>
  <si>
    <t>Kepler-583</t>
  </si>
  <si>
    <t>18h48m26.72s</t>
  </si>
  <si>
    <t>+42d21m16.39s</t>
  </si>
  <si>
    <t>Kepler-584 b</t>
  </si>
  <si>
    <t>Kepler-584</t>
  </si>
  <si>
    <t>19h12m55.35s</t>
  </si>
  <si>
    <t>+42d24m49.03s</t>
  </si>
  <si>
    <t>Kepler-585 b</t>
  </si>
  <si>
    <t>Kepler-585</t>
  </si>
  <si>
    <t>19h06m06.84s</t>
  </si>
  <si>
    <t>+43d52m24.15s</t>
  </si>
  <si>
    <t>Kepler-586 b</t>
  </si>
  <si>
    <t>Kepler-586</t>
  </si>
  <si>
    <t>19h32m13.73s</t>
  </si>
  <si>
    <t>+45d33m04.06s</t>
  </si>
  <si>
    <t>Kepler-587 b</t>
  </si>
  <si>
    <t>Kepler-587</t>
  </si>
  <si>
    <t>19h14m40.96s</t>
  </si>
  <si>
    <t>+47d23m56.85s</t>
  </si>
  <si>
    <t>Kepler-588 b</t>
  </si>
  <si>
    <t>Kepler-588</t>
  </si>
  <si>
    <t>18h57m01.74s</t>
  </si>
  <si>
    <t>+47d41m20.07s</t>
  </si>
  <si>
    <t>Kepler-589 b</t>
  </si>
  <si>
    <t>Kepler-589</t>
  </si>
  <si>
    <t>18h42m33.94s</t>
  </si>
  <si>
    <t>+47d45m07.41s</t>
  </si>
  <si>
    <t>Kepler-589 c</t>
  </si>
  <si>
    <t>Kepler-59 b</t>
  </si>
  <si>
    <t>Kepler-59</t>
  </si>
  <si>
    <t>19h08m09.48s</t>
  </si>
  <si>
    <t>+46d38m24.60s</t>
  </si>
  <si>
    <t>Kepler-59 c</t>
  </si>
  <si>
    <t>Kepler-590 b</t>
  </si>
  <si>
    <t>Kepler-590</t>
  </si>
  <si>
    <t>19h45m32.53s</t>
  </si>
  <si>
    <t>+48d14m00.30s</t>
  </si>
  <si>
    <t>Kepler-591 b</t>
  </si>
  <si>
    <t>Kepler-591</t>
  </si>
  <si>
    <t>19h04m05.77s</t>
  </si>
  <si>
    <t>+48d25m54.22s</t>
  </si>
  <si>
    <t>Kepler-592 b</t>
  </si>
  <si>
    <t>Kepler-592</t>
  </si>
  <si>
    <t>19h03m09.78s</t>
  </si>
  <si>
    <t>+48d40m59.68s</t>
  </si>
  <si>
    <t>Kepler-593 b</t>
  </si>
  <si>
    <t>Kepler-593</t>
  </si>
  <si>
    <t>19h39m48.33s</t>
  </si>
  <si>
    <t>+48d39m04.22s</t>
  </si>
  <si>
    <t>Kepler-594 b</t>
  </si>
  <si>
    <t>Kepler-594</t>
  </si>
  <si>
    <t>19h15m41.21s</t>
  </si>
  <si>
    <t>+49d45m43.29s</t>
  </si>
  <si>
    <t>Kepler-595 b</t>
  </si>
  <si>
    <t>Kepler-595</t>
  </si>
  <si>
    <t>19h38m16.89s</t>
  </si>
  <si>
    <t>+50d40m22.85s</t>
  </si>
  <si>
    <t>Kepler-595 c</t>
  </si>
  <si>
    <t>Kepler-596 b</t>
  </si>
  <si>
    <t>Kepler-596</t>
  </si>
  <si>
    <t>19h18m00.16s</t>
  </si>
  <si>
    <t>+51d41m08.56s</t>
  </si>
  <si>
    <t>Kepler-597 b</t>
  </si>
  <si>
    <t>Kepler-597</t>
  </si>
  <si>
    <t>19h33m52.82s</t>
  </si>
  <si>
    <t>+39d15m10.15s</t>
  </si>
  <si>
    <t>Kepler-598 b</t>
  </si>
  <si>
    <t>Kepler-598</t>
  </si>
  <si>
    <t>19h32m29.63s</t>
  </si>
  <si>
    <t>+40d56m05.28s</t>
  </si>
  <si>
    <t>Kepler-598 c</t>
  </si>
  <si>
    <t>Kepler-599 b</t>
  </si>
  <si>
    <t>Kepler-599</t>
  </si>
  <si>
    <t>19h03m38.78s</t>
  </si>
  <si>
    <t>+41d04m10.23s</t>
  </si>
  <si>
    <t>Kepler-6 b</t>
  </si>
  <si>
    <t>Kepler-6</t>
  </si>
  <si>
    <t>19h47m20.94s</t>
  </si>
  <si>
    <t>+48d14m23.89s</t>
  </si>
  <si>
    <t>Kepler-60 b</t>
  </si>
  <si>
    <t>Kepler-60</t>
  </si>
  <si>
    <t>19h15m50.70s</t>
  </si>
  <si>
    <t>+42d15m54.17s</t>
  </si>
  <si>
    <t>Kepler-60 c</t>
  </si>
  <si>
    <t>Kepler-60 d</t>
  </si>
  <si>
    <t>Kepler-600 b</t>
  </si>
  <si>
    <t>Kepler-600</t>
  </si>
  <si>
    <t>18h55m19.93s</t>
  </si>
  <si>
    <t>+41d58m43.09s</t>
  </si>
  <si>
    <t>Kepler-601 b</t>
  </si>
  <si>
    <t>Kepler-601</t>
  </si>
  <si>
    <t>18h48m01.12s</t>
  </si>
  <si>
    <t>+42d10m35.28s</t>
  </si>
  <si>
    <t>Kepler-602 b</t>
  </si>
  <si>
    <t>Kepler-602</t>
  </si>
  <si>
    <t>19h44m07.66s</t>
  </si>
  <si>
    <t>+42d08m30.71s</t>
  </si>
  <si>
    <t>Kepler-603 b</t>
  </si>
  <si>
    <t>Kepler-603</t>
  </si>
  <si>
    <t>19h37m07.43s</t>
  </si>
  <si>
    <t>+42d17m27.35s</t>
  </si>
  <si>
    <t>Kepler-603 c</t>
  </si>
  <si>
    <t>Kepler-603 d</t>
  </si>
  <si>
    <t>Kepler-604 b</t>
  </si>
  <si>
    <t>Kepler-604</t>
  </si>
  <si>
    <t>19h29m15.84s</t>
  </si>
  <si>
    <t>+42d37m34.47s</t>
  </si>
  <si>
    <t>Kepler-605 b</t>
  </si>
  <si>
    <t>Kepler-605</t>
  </si>
  <si>
    <t>19h09m10.90s</t>
  </si>
  <si>
    <t>+43d16m47.52s</t>
  </si>
  <si>
    <t>Kepler-605 c</t>
  </si>
  <si>
    <t>Kepler-606 b</t>
  </si>
  <si>
    <t>Kepler-606</t>
  </si>
  <si>
    <t>19h29m42.57s</t>
  </si>
  <si>
    <t>+44d22m52.47s</t>
  </si>
  <si>
    <t>Kepler-607 b</t>
  </si>
  <si>
    <t>Kepler-607</t>
  </si>
  <si>
    <t>19h24m13.71s</t>
  </si>
  <si>
    <t>+44d37m56.30s</t>
  </si>
  <si>
    <t>Kepler-607 c</t>
  </si>
  <si>
    <t>Kepler-608 b</t>
  </si>
  <si>
    <t>Kepler-608</t>
  </si>
  <si>
    <t>19h35m31.90s</t>
  </si>
  <si>
    <t>+44d38m17.06s</t>
  </si>
  <si>
    <t>Kepler-609 b</t>
  </si>
  <si>
    <t>Kepler-609</t>
  </si>
  <si>
    <t>19h28m52.87s</t>
  </si>
  <si>
    <t>+44d41m59.96s</t>
  </si>
  <si>
    <t>Kepler-61 b</t>
  </si>
  <si>
    <t>Kepler-61</t>
  </si>
  <si>
    <t>19h41m13.08s</t>
  </si>
  <si>
    <t>+42d28m31.15s</t>
  </si>
  <si>
    <t>Kepler-610 b</t>
  </si>
  <si>
    <t>Kepler-610</t>
  </si>
  <si>
    <t>19h32m41.12s</t>
  </si>
  <si>
    <t>+45d03m56.14s</t>
  </si>
  <si>
    <t>Kepler-610 c</t>
  </si>
  <si>
    <t>Kepler-611 b</t>
  </si>
  <si>
    <t>Kepler-611</t>
  </si>
  <si>
    <t>19h04m01.18s</t>
  </si>
  <si>
    <t>+45d28m49.10s</t>
  </si>
  <si>
    <t>Kepler-612 b</t>
  </si>
  <si>
    <t>Kepler-612</t>
  </si>
  <si>
    <t>19h25m25.11s</t>
  </si>
  <si>
    <t>+45d44m52.28s</t>
  </si>
  <si>
    <t>Kepler-613 b</t>
  </si>
  <si>
    <t>Kepler-613</t>
  </si>
  <si>
    <t>18h51m08.84s</t>
  </si>
  <si>
    <t>+46d14m41.94s</t>
  </si>
  <si>
    <t>Kepler-614 b</t>
  </si>
  <si>
    <t>Kepler-614</t>
  </si>
  <si>
    <t>19h53m32.37s</t>
  </si>
  <si>
    <t>+46d16m33.55s</t>
  </si>
  <si>
    <t>Kepler-615 b</t>
  </si>
  <si>
    <t>Kepler-615</t>
  </si>
  <si>
    <t>18h49m48.17s</t>
  </si>
  <si>
    <t>+46d19m16.92s</t>
  </si>
  <si>
    <t>Kepler-616 b</t>
  </si>
  <si>
    <t>Kepler-616</t>
  </si>
  <si>
    <t>19h39m57.39s</t>
  </si>
  <si>
    <t>+46d50m17.90s</t>
  </si>
  <si>
    <t>Kepler-616 c</t>
  </si>
  <si>
    <t>Kepler-616 d</t>
  </si>
  <si>
    <t>Kepler-617 b</t>
  </si>
  <si>
    <t>Kepler-617</t>
  </si>
  <si>
    <t>18h54m57.77s</t>
  </si>
  <si>
    <t>+47d30m58.05s</t>
  </si>
  <si>
    <t>Kepler-618 b</t>
  </si>
  <si>
    <t>Kepler-618</t>
  </si>
  <si>
    <t>19h04m59.96s</t>
  </si>
  <si>
    <t>+48d03m39.33s</t>
  </si>
  <si>
    <t>Kepler-619 b</t>
  </si>
  <si>
    <t>Kepler-619</t>
  </si>
  <si>
    <t>19h23m23.78s</t>
  </si>
  <si>
    <t>+48d24m57.52s</t>
  </si>
  <si>
    <t>Kepler-619 c</t>
  </si>
  <si>
    <t>Kepler-62 b</t>
  </si>
  <si>
    <t>Kepler-62</t>
  </si>
  <si>
    <t>18h52m51.01s</t>
  </si>
  <si>
    <t>+45d20m58.92s</t>
  </si>
  <si>
    <t>Kepler-62 c</t>
  </si>
  <si>
    <t>Kepler-62 d</t>
  </si>
  <si>
    <t>Kepler-62 e</t>
  </si>
  <si>
    <t>Kepler-62 f</t>
  </si>
  <si>
    <t>Kepler-620 b</t>
  </si>
  <si>
    <t>Kepler-620</t>
  </si>
  <si>
    <t>19h24m38.25s</t>
  </si>
  <si>
    <t>+51d20m05.36s</t>
  </si>
  <si>
    <t>Kepler-621 b</t>
  </si>
  <si>
    <t>Kepler-621</t>
  </si>
  <si>
    <t>19h23m42.54s</t>
  </si>
  <si>
    <t>+39d54m50.82s</t>
  </si>
  <si>
    <t>Kepler-622 b</t>
  </si>
  <si>
    <t>Kepler-622</t>
  </si>
  <si>
    <t>18h57m54.83s</t>
  </si>
  <si>
    <t>+40d55m59.42s</t>
  </si>
  <si>
    <t>Kepler-623 b</t>
  </si>
  <si>
    <t>Kepler-623</t>
  </si>
  <si>
    <t>19h47m56.81s</t>
  </si>
  <si>
    <t>+47d28m38.47s</t>
  </si>
  <si>
    <t>Kepler-624 b</t>
  </si>
  <si>
    <t>Kepler-624</t>
  </si>
  <si>
    <t>19h40m46.41s</t>
  </si>
  <si>
    <t>+39d32m22.90s</t>
  </si>
  <si>
    <t>Kepler-625 b</t>
  </si>
  <si>
    <t>Kepler-625</t>
  </si>
  <si>
    <t>19h28m36.11s</t>
  </si>
  <si>
    <t>+39d38m15.09s</t>
  </si>
  <si>
    <t>Kepler-625 c</t>
  </si>
  <si>
    <t>Kepler-626 b</t>
  </si>
  <si>
    <t>Kepler-626</t>
  </si>
  <si>
    <t>19h14m47.68s</t>
  </si>
  <si>
    <t>+39d42m29.54s</t>
  </si>
  <si>
    <t>Kepler-627 b</t>
  </si>
  <si>
    <t>Kepler-627</t>
  </si>
  <si>
    <t>19h28m25.01s</t>
  </si>
  <si>
    <t>+39d46m04.29s</t>
  </si>
  <si>
    <t>Kepler-628 b</t>
  </si>
  <si>
    <t>Kepler-628</t>
  </si>
  <si>
    <t>19h21m47.83s</t>
  </si>
  <si>
    <t>+39d51m17.29s</t>
  </si>
  <si>
    <t>Kepler-629 b</t>
  </si>
  <si>
    <t>Kepler-629</t>
  </si>
  <si>
    <t>19h17m40.30s</t>
  </si>
  <si>
    <t>+39d56m42.27s</t>
  </si>
  <si>
    <t>Kepler-63 b</t>
  </si>
  <si>
    <t>Kepler-63</t>
  </si>
  <si>
    <t>19h16m54.31s</t>
  </si>
  <si>
    <t>+49d32m53.81s</t>
  </si>
  <si>
    <t>Kepler-630 b</t>
  </si>
  <si>
    <t>Kepler-630</t>
  </si>
  <si>
    <t>19h33m42.50s</t>
  </si>
  <si>
    <t>+39d56m32.63s</t>
  </si>
  <si>
    <t>Kepler-631 b</t>
  </si>
  <si>
    <t>Kepler-631</t>
  </si>
  <si>
    <t>19h47m32.57s</t>
  </si>
  <si>
    <t>+40d13m41.42s</t>
  </si>
  <si>
    <t>Kepler-632 b</t>
  </si>
  <si>
    <t>Kepler-632</t>
  </si>
  <si>
    <t>19h49m00.63s</t>
  </si>
  <si>
    <t>+40d17m18.98s</t>
  </si>
  <si>
    <t>Kepler-633 b</t>
  </si>
  <si>
    <t>Kepler-633</t>
  </si>
  <si>
    <t>19h40m52.16s</t>
  </si>
  <si>
    <t>+40d35m31.78s</t>
  </si>
  <si>
    <t>Kepler-633 c</t>
  </si>
  <si>
    <t>Kepler-634 b</t>
  </si>
  <si>
    <t>Kepler-634</t>
  </si>
  <si>
    <t>19h24m46.82s</t>
  </si>
  <si>
    <t>+40d42m09.85s</t>
  </si>
  <si>
    <t>Kepler-635 b</t>
  </si>
  <si>
    <t>Kepler-635</t>
  </si>
  <si>
    <t>19h19m05.58s</t>
  </si>
  <si>
    <t>+40d48m02.53s</t>
  </si>
  <si>
    <t>Kepler-636 b</t>
  </si>
  <si>
    <t>Kepler-636</t>
  </si>
  <si>
    <t>19h34m22.09s</t>
  </si>
  <si>
    <t>+41d05m42.32s</t>
  </si>
  <si>
    <t>Kepler-637 b</t>
  </si>
  <si>
    <t>Kepler-637</t>
  </si>
  <si>
    <t>19h29m40.14s</t>
  </si>
  <si>
    <t>+41d25m00.62s</t>
  </si>
  <si>
    <t>Kepler-638 b</t>
  </si>
  <si>
    <t>Kepler-638</t>
  </si>
  <si>
    <t>18h59m40.66s</t>
  </si>
  <si>
    <t>+41d37m01.95s</t>
  </si>
  <si>
    <t>Kepler-639 b</t>
  </si>
  <si>
    <t>Kepler-639</t>
  </si>
  <si>
    <t>19h28m44.84s</t>
  </si>
  <si>
    <t>+41d43m37.00s</t>
  </si>
  <si>
    <t>Kepler-640 b</t>
  </si>
  <si>
    <t>Kepler-640</t>
  </si>
  <si>
    <t>19h44m07.73s</t>
  </si>
  <si>
    <t>+42d07m54.26s</t>
  </si>
  <si>
    <t>Kepler-641 b</t>
  </si>
  <si>
    <t>Kepler-641</t>
  </si>
  <si>
    <t>19h27m17.65s</t>
  </si>
  <si>
    <t>+42d30m58.30s</t>
  </si>
  <si>
    <t>Kepler-642 b</t>
  </si>
  <si>
    <t>Kepler-642</t>
  </si>
  <si>
    <t>19h35m20.29s</t>
  </si>
  <si>
    <t>+42d37m29.81s</t>
  </si>
  <si>
    <t>Kepler-643 b</t>
  </si>
  <si>
    <t>Kepler-643</t>
  </si>
  <si>
    <t>19h21m18.54s</t>
  </si>
  <si>
    <t>+42d53m53.62s</t>
  </si>
  <si>
    <t>Kepler-644 b</t>
  </si>
  <si>
    <t>Kepler-644</t>
  </si>
  <si>
    <t>19h41m54.17s</t>
  </si>
  <si>
    <t>+43d29m35.20s</t>
  </si>
  <si>
    <t>Kepler-645 b</t>
  </si>
  <si>
    <t>Kepler-645</t>
  </si>
  <si>
    <t>19h21m17.45s</t>
  </si>
  <si>
    <t>+44d02m09.11s</t>
  </si>
  <si>
    <t>Kepler-646 b</t>
  </si>
  <si>
    <t>Kepler-646</t>
  </si>
  <si>
    <t>19h21m53.15s</t>
  </si>
  <si>
    <t>+44d23m13.35s</t>
  </si>
  <si>
    <t>Kepler-647 b</t>
  </si>
  <si>
    <t>Kepler-647</t>
  </si>
  <si>
    <t>18h59m09.19s</t>
  </si>
  <si>
    <t>+44d35m29.84s</t>
  </si>
  <si>
    <t>Kepler-647 c</t>
  </si>
  <si>
    <t>Kepler-648 b</t>
  </si>
  <si>
    <t>Kepler-648</t>
  </si>
  <si>
    <t>18h55m35.91s</t>
  </si>
  <si>
    <t>+45d01m00.89s</t>
  </si>
  <si>
    <t>Kepler-649 b</t>
  </si>
  <si>
    <t>Kepler-649</t>
  </si>
  <si>
    <t>19h02m37.40s</t>
  </si>
  <si>
    <t>+45d04m46.03s</t>
  </si>
  <si>
    <t>Kepler-65 b</t>
  </si>
  <si>
    <t>Kepler-65</t>
  </si>
  <si>
    <t>19h14m45.29s</t>
  </si>
  <si>
    <t>+41d09m03.99s</t>
  </si>
  <si>
    <t>Kepler-65 c</t>
  </si>
  <si>
    <t>Kepler-65 d</t>
  </si>
  <si>
    <t>Kepler-65 e</t>
  </si>
  <si>
    <t>Kepler-650 b</t>
  </si>
  <si>
    <t>Kepler-650</t>
  </si>
  <si>
    <t>19h16m00.23s</t>
  </si>
  <si>
    <t>+45d09m15.47s</t>
  </si>
  <si>
    <t>Kepler-651 b</t>
  </si>
  <si>
    <t>Kepler-651</t>
  </si>
  <si>
    <t>19h09m19.85s</t>
  </si>
  <si>
    <t>+46d12m12.37s</t>
  </si>
  <si>
    <t>Kepler-652 b</t>
  </si>
  <si>
    <t>Kepler-652</t>
  </si>
  <si>
    <t>19h12m01.94s</t>
  </si>
  <si>
    <t>+46d28m25.00s</t>
  </si>
  <si>
    <t>Kepler-653 b</t>
  </si>
  <si>
    <t>Kepler-653</t>
  </si>
  <si>
    <t>18h48m51.13s</t>
  </si>
  <si>
    <t>+46d43m04.04s</t>
  </si>
  <si>
    <t>Kepler-653 c</t>
  </si>
  <si>
    <t>Kepler-654 b</t>
  </si>
  <si>
    <t>Kepler-654</t>
  </si>
  <si>
    <t>19h48m16.41s</t>
  </si>
  <si>
    <t>+46d50m03.30s</t>
  </si>
  <si>
    <t>Kepler-655 b</t>
  </si>
  <si>
    <t>Kepler-655</t>
  </si>
  <si>
    <t>19h49m02.18s</t>
  </si>
  <si>
    <t>+46d50m35.39s</t>
  </si>
  <si>
    <t>Kepler-656 b</t>
  </si>
  <si>
    <t>Kepler-656</t>
  </si>
  <si>
    <t>19h13m18.69s</t>
  </si>
  <si>
    <t>+47d22m53.54s</t>
  </si>
  <si>
    <t>Kepler-657 b</t>
  </si>
  <si>
    <t>Kepler-657</t>
  </si>
  <si>
    <t>19h24m47.35s</t>
  </si>
  <si>
    <t>+47d18m27.92s</t>
  </si>
  <si>
    <t>Kepler-658 b</t>
  </si>
  <si>
    <t>Kepler-658</t>
  </si>
  <si>
    <t>18h51m56.07s</t>
  </si>
  <si>
    <t>+47d34m42.20s</t>
  </si>
  <si>
    <t>Kepler-659 b</t>
  </si>
  <si>
    <t>Kepler-659</t>
  </si>
  <si>
    <t>19h10m25.96s</t>
  </si>
  <si>
    <t>+47d30m34.88s</t>
  </si>
  <si>
    <t>Kepler-66 b</t>
  </si>
  <si>
    <t>Kepler-66</t>
  </si>
  <si>
    <t>19h35m55.57s</t>
  </si>
  <si>
    <t>+46d41m15.82s</t>
  </si>
  <si>
    <t>Kepler-660 b</t>
  </si>
  <si>
    <t>Kepler-660</t>
  </si>
  <si>
    <t>19h12m33.19s</t>
  </si>
  <si>
    <t>+47d43m28.43s</t>
  </si>
  <si>
    <t>Kepler-661 b</t>
  </si>
  <si>
    <t>Kepler-661</t>
  </si>
  <si>
    <t>18h54m50.58s</t>
  </si>
  <si>
    <t>+47d51m47.43s</t>
  </si>
  <si>
    <t>Kepler-662 b</t>
  </si>
  <si>
    <t>Kepler-662</t>
  </si>
  <si>
    <t>19h21m51.62s</t>
  </si>
  <si>
    <t>+47d55m44.85s</t>
  </si>
  <si>
    <t>Kepler-663 b</t>
  </si>
  <si>
    <t>Kepler-663</t>
  </si>
  <si>
    <t>19h51m13.97s</t>
  </si>
  <si>
    <t>+47d56m47.88s</t>
  </si>
  <si>
    <t>Kepler-664 b</t>
  </si>
  <si>
    <t>Kepler-664</t>
  </si>
  <si>
    <t>19h15m01.18s</t>
  </si>
  <si>
    <t>+48d13m34.33s</t>
  </si>
  <si>
    <t>Kepler-665 b</t>
  </si>
  <si>
    <t>Kepler-665</t>
  </si>
  <si>
    <t>19h48m06.14s</t>
  </si>
  <si>
    <t>+48d28m42.84s</t>
  </si>
  <si>
    <t>Kepler-666 b</t>
  </si>
  <si>
    <t>Kepler-666</t>
  </si>
  <si>
    <t>19h53m49.65s</t>
  </si>
  <si>
    <t>+48d47m29.73s</t>
  </si>
  <si>
    <t>Kepler-667 b</t>
  </si>
  <si>
    <t>Kepler-667</t>
  </si>
  <si>
    <t>19h42m13.20s</t>
  </si>
  <si>
    <t>+49d01m02.26s</t>
  </si>
  <si>
    <t>Kepler-668 b</t>
  </si>
  <si>
    <t>Kepler-668</t>
  </si>
  <si>
    <t>19h01m59.83s</t>
  </si>
  <si>
    <t>+49d16m38.18s</t>
  </si>
  <si>
    <t>Kepler-669 b</t>
  </si>
  <si>
    <t>Kepler-669</t>
  </si>
  <si>
    <t>19h27m44.68s</t>
  </si>
  <si>
    <t>+49d15m14.21s</t>
  </si>
  <si>
    <t>Kepler-67 b</t>
  </si>
  <si>
    <t>Kepler-67</t>
  </si>
  <si>
    <t>19h36m36.80s</t>
  </si>
  <si>
    <t>+46d09m59.03s</t>
  </si>
  <si>
    <t>Kepler-670 b</t>
  </si>
  <si>
    <t>Kepler-670</t>
  </si>
  <si>
    <t>19h48m03.71s</t>
  </si>
  <si>
    <t>+49d13m31.08s</t>
  </si>
  <si>
    <t>Kepler-671 b</t>
  </si>
  <si>
    <t>Kepler-671</t>
  </si>
  <si>
    <t>19h37m03.78s</t>
  </si>
  <si>
    <t>+49d18m50.74s</t>
  </si>
  <si>
    <t>Kepler-672 b</t>
  </si>
  <si>
    <t>Kepler-672</t>
  </si>
  <si>
    <t>19h26m53.28s</t>
  </si>
  <si>
    <t>+49d28m51.06s</t>
  </si>
  <si>
    <t>Kepler-673 b</t>
  </si>
  <si>
    <t>Kepler-673</t>
  </si>
  <si>
    <t>19h23m08.58s</t>
  </si>
  <si>
    <t>+50d03m14.60s</t>
  </si>
  <si>
    <t>Kepler-674 b</t>
  </si>
  <si>
    <t>Kepler-674</t>
  </si>
  <si>
    <t>19h00m42.28s</t>
  </si>
  <si>
    <t>+50d08m58.88s</t>
  </si>
  <si>
    <t>Kepler-675 b</t>
  </si>
  <si>
    <t>Kepler-675</t>
  </si>
  <si>
    <t>19h35m20.03s</t>
  </si>
  <si>
    <t>+50d13m49.25s</t>
  </si>
  <si>
    <t>Kepler-676 b</t>
  </si>
  <si>
    <t>Kepler-676</t>
  </si>
  <si>
    <t>19h44m53.29s</t>
  </si>
  <si>
    <t>+50d17m14.51s</t>
  </si>
  <si>
    <t>Kepler-677 b</t>
  </si>
  <si>
    <t>Kepler-677</t>
  </si>
  <si>
    <t>19h20m23.53s</t>
  </si>
  <si>
    <t>+50d19m17.66s</t>
  </si>
  <si>
    <t>Kepler-678 b</t>
  </si>
  <si>
    <t>Kepler-678</t>
  </si>
  <si>
    <t>19h41m49.26s</t>
  </si>
  <si>
    <t>+50d29m40.23s</t>
  </si>
  <si>
    <t>Kepler-679 b</t>
  </si>
  <si>
    <t>Kepler-679</t>
  </si>
  <si>
    <t>19h44m05.12s</t>
  </si>
  <si>
    <t>+50d34m04.09s</t>
  </si>
  <si>
    <t>Kepler-68 b</t>
  </si>
  <si>
    <t>Kepler-68</t>
  </si>
  <si>
    <t>19h24m07.75s</t>
  </si>
  <si>
    <t>+49d02m24.77s</t>
  </si>
  <si>
    <t>Kepler-68 c</t>
  </si>
  <si>
    <t>Kepler-68 d</t>
  </si>
  <si>
    <t>Kepler-680 b</t>
  </si>
  <si>
    <t>Kepler-680</t>
  </si>
  <si>
    <t>19h26m29.37s</t>
  </si>
  <si>
    <t>+50d37m05.45s</t>
  </si>
  <si>
    <t>Kepler-681 b</t>
  </si>
  <si>
    <t>Kepler-681</t>
  </si>
  <si>
    <t>19h17m35.94s</t>
  </si>
  <si>
    <t>+51d15m00.87s</t>
  </si>
  <si>
    <t>Kepler-682 b</t>
  </si>
  <si>
    <t>Kepler-682</t>
  </si>
  <si>
    <t>19h16m26.93s</t>
  </si>
  <si>
    <t>+51d44m14.49s</t>
  </si>
  <si>
    <t>Kepler-683 b</t>
  </si>
  <si>
    <t>Kepler-683</t>
  </si>
  <si>
    <t>19h25m45.59s</t>
  </si>
  <si>
    <t>+37d54m20.27s</t>
  </si>
  <si>
    <t>Kepler-684 b</t>
  </si>
  <si>
    <t>Kepler-684</t>
  </si>
  <si>
    <t>19h23m28.92s</t>
  </si>
  <si>
    <t>+38d16m24.95s</t>
  </si>
  <si>
    <t>Kepler-685 b</t>
  </si>
  <si>
    <t>Kepler-685</t>
  </si>
  <si>
    <t>19h35m29.26s</t>
  </si>
  <si>
    <t>+38d25m22.51s</t>
  </si>
  <si>
    <t>Kepler-686 b</t>
  </si>
  <si>
    <t>Kepler-686</t>
  </si>
  <si>
    <t>19h00m51.32s</t>
  </si>
  <si>
    <t>+39d01m38.88s</t>
  </si>
  <si>
    <t>Kepler-687 b</t>
  </si>
  <si>
    <t>Kepler-687</t>
  </si>
  <si>
    <t>19h17m15.71s</t>
  </si>
  <si>
    <t>+39d09m11.85s</t>
  </si>
  <si>
    <t>Kepler-688 b</t>
  </si>
  <si>
    <t>Kepler-688</t>
  </si>
  <si>
    <t>19h38m37.26s</t>
  </si>
  <si>
    <t>+39d18m30.04s</t>
  </si>
  <si>
    <t>Kepler-689 b</t>
  </si>
  <si>
    <t>Kepler-689</t>
  </si>
  <si>
    <t>19h38m50.55s</t>
  </si>
  <si>
    <t>+39d31m18.11s</t>
  </si>
  <si>
    <t>Kepler-69 b</t>
  </si>
  <si>
    <t>Kepler-69</t>
  </si>
  <si>
    <t>19h33m02.62s</t>
  </si>
  <si>
    <t>+44d52m07.92s</t>
  </si>
  <si>
    <t>Kepler-69 c</t>
  </si>
  <si>
    <t>Kepler-690 b</t>
  </si>
  <si>
    <t>Kepler-690</t>
  </si>
  <si>
    <t>19h37m57.58s</t>
  </si>
  <si>
    <t>+39d46m17.31s</t>
  </si>
  <si>
    <t>Kepler-691 b</t>
  </si>
  <si>
    <t>Kepler-691</t>
  </si>
  <si>
    <t>19h15m14.82s</t>
  </si>
  <si>
    <t>+40d01m59.63s</t>
  </si>
  <si>
    <t>Kepler-692 b</t>
  </si>
  <si>
    <t>Kepler-692</t>
  </si>
  <si>
    <t>19h39m06.43s</t>
  </si>
  <si>
    <t>+40d09m13.33s</t>
  </si>
  <si>
    <t>Kepler-693 b</t>
  </si>
  <si>
    <t>Kepler-693</t>
  </si>
  <si>
    <t>18h53m00.85s</t>
  </si>
  <si>
    <t>+40d21m29.58s</t>
  </si>
  <si>
    <t>Kepler-694 b</t>
  </si>
  <si>
    <t>Kepler-694</t>
  </si>
  <si>
    <t>19h24m35.89s</t>
  </si>
  <si>
    <t>+40d25m13.64s</t>
  </si>
  <si>
    <t>Kepler-695 b</t>
  </si>
  <si>
    <t>Kepler-695</t>
  </si>
  <si>
    <t>19h57m15.86s</t>
  </si>
  <si>
    <t>+40d49m20.57s</t>
  </si>
  <si>
    <t>Kepler-696 b</t>
  </si>
  <si>
    <t>Kepler-696</t>
  </si>
  <si>
    <t>19h33m59.18s</t>
  </si>
  <si>
    <t>+41d08m15.23s</t>
  </si>
  <si>
    <t>Kepler-697 b</t>
  </si>
  <si>
    <t>Kepler-697</t>
  </si>
  <si>
    <t>18h55m27.45s</t>
  </si>
  <si>
    <t>+41d20m46.99s</t>
  </si>
  <si>
    <t>Kepler-698 b</t>
  </si>
  <si>
    <t>Kepler-698</t>
  </si>
  <si>
    <t>19h14m02.40s</t>
  </si>
  <si>
    <t>+41d18m06.29s</t>
  </si>
  <si>
    <t>Kepler-699 b</t>
  </si>
  <si>
    <t>Kepler-699</t>
  </si>
  <si>
    <t>19h47m33.16s</t>
  </si>
  <si>
    <t>+41d23m45.92s</t>
  </si>
  <si>
    <t>Kepler-7 b</t>
  </si>
  <si>
    <t>Kepler-7</t>
  </si>
  <si>
    <t>19h14m19.56s</t>
  </si>
  <si>
    <t>+41d05m23.04s</t>
  </si>
  <si>
    <t>Kepler-700 b</t>
  </si>
  <si>
    <t>Kepler-700</t>
  </si>
  <si>
    <t>19h08m37.01s</t>
  </si>
  <si>
    <t>+41d33m56.80s</t>
  </si>
  <si>
    <t>Kepler-701 b</t>
  </si>
  <si>
    <t>Kepler-701</t>
  </si>
  <si>
    <t>19h15m58.60s</t>
  </si>
  <si>
    <t>+41d37m59.93s</t>
  </si>
  <si>
    <t>Kepler-702 b</t>
  </si>
  <si>
    <t>Kepler-702</t>
  </si>
  <si>
    <t>19h35m30.74s</t>
  </si>
  <si>
    <t>+41d39m42.21s</t>
  </si>
  <si>
    <t>Kepler-703 b</t>
  </si>
  <si>
    <t>Kepler-703</t>
  </si>
  <si>
    <t>19h56m44.85s</t>
  </si>
  <si>
    <t>+41d44m33.72s</t>
  </si>
  <si>
    <t>Kepler-704 b</t>
  </si>
  <si>
    <t>Kepler-704</t>
  </si>
  <si>
    <t>18h53m15.93s</t>
  </si>
  <si>
    <t>+41d50m13.54s</t>
  </si>
  <si>
    <t>Kepler-705 b</t>
  </si>
  <si>
    <t>Kepler-705</t>
  </si>
  <si>
    <t>19h18m02.05s</t>
  </si>
  <si>
    <t>+41d48m43.28s</t>
  </si>
  <si>
    <t>Kepler-706 b</t>
  </si>
  <si>
    <t>Kepler-706</t>
  </si>
  <si>
    <t>19h27m02.47s</t>
  </si>
  <si>
    <t>+41d56m38.69s</t>
  </si>
  <si>
    <t>Kepler-707 b</t>
  </si>
  <si>
    <t>Kepler-707</t>
  </si>
  <si>
    <t>19h20m01.82s</t>
  </si>
  <si>
    <t>+42d06m59.29s</t>
  </si>
  <si>
    <t>Kepler-708 b</t>
  </si>
  <si>
    <t>Kepler-708</t>
  </si>
  <si>
    <t>19h35m15.95s</t>
  </si>
  <si>
    <t>+42d12m45.06s</t>
  </si>
  <si>
    <t>Kepler-709 b</t>
  </si>
  <si>
    <t>Kepler-709</t>
  </si>
  <si>
    <t>19h28m25.27s</t>
  </si>
  <si>
    <t>+42d22m49.11s</t>
  </si>
  <si>
    <t>Kepler-710 b</t>
  </si>
  <si>
    <t>Kepler-710</t>
  </si>
  <si>
    <t>19h27m51.39s</t>
  </si>
  <si>
    <t>+42d41m46.07s</t>
  </si>
  <si>
    <t>Kepler-711 b</t>
  </si>
  <si>
    <t>Kepler-711</t>
  </si>
  <si>
    <t>19h49m50.41s</t>
  </si>
  <si>
    <t>+42d50m23.34s</t>
  </si>
  <si>
    <t>Kepler-712 b</t>
  </si>
  <si>
    <t>Kepler-712</t>
  </si>
  <si>
    <t>19h39m38.32s</t>
  </si>
  <si>
    <t>+42d56m06.72s</t>
  </si>
  <si>
    <t>Kepler-712 c</t>
  </si>
  <si>
    <t>Kepler-713 b</t>
  </si>
  <si>
    <t>Kepler-713</t>
  </si>
  <si>
    <t>19h42m36.33s</t>
  </si>
  <si>
    <t>+43d01m47.20s</t>
  </si>
  <si>
    <t>Kepler-714 b</t>
  </si>
  <si>
    <t>Kepler-714</t>
  </si>
  <si>
    <t>18h50m47.87s</t>
  </si>
  <si>
    <t>+43d16m21.88s</t>
  </si>
  <si>
    <t>Kepler-715 b</t>
  </si>
  <si>
    <t>Kepler-715</t>
  </si>
  <si>
    <t>18h54m31.39s</t>
  </si>
  <si>
    <t>+43d22m45.71s</t>
  </si>
  <si>
    <t>Kepler-716 b</t>
  </si>
  <si>
    <t>Kepler-716</t>
  </si>
  <si>
    <t>19h21m34.36s</t>
  </si>
  <si>
    <t>+43d21m49.89s</t>
  </si>
  <si>
    <t>Kepler-716 c</t>
  </si>
  <si>
    <t>Kepler-717 b</t>
  </si>
  <si>
    <t>Kepler-717</t>
  </si>
  <si>
    <t>19h31m51.72s</t>
  </si>
  <si>
    <t>+43d20m46.84s</t>
  </si>
  <si>
    <t>Kepler-718 b</t>
  </si>
  <si>
    <t>Kepler-718</t>
  </si>
  <si>
    <t>19h58m14.85s</t>
  </si>
  <si>
    <t>+43d30m12.66s</t>
  </si>
  <si>
    <t>Kepler-719 b</t>
  </si>
  <si>
    <t>Kepler-719</t>
  </si>
  <si>
    <t>19h42m08.66s</t>
  </si>
  <si>
    <t>+43d53m03.88s</t>
  </si>
  <si>
    <t>Kepler-720 b</t>
  </si>
  <si>
    <t>Kepler-720</t>
  </si>
  <si>
    <t>19h54m32.56s</t>
  </si>
  <si>
    <t>+44d10m15.38s</t>
  </si>
  <si>
    <t>Kepler-721 b</t>
  </si>
  <si>
    <t>Kepler-721</t>
  </si>
  <si>
    <t>18h57m43.32s</t>
  </si>
  <si>
    <t>+44d28m49.36s</t>
  </si>
  <si>
    <t>Kepler-722 b</t>
  </si>
  <si>
    <t>Kepler-722</t>
  </si>
  <si>
    <t>19h21m03.19s</t>
  </si>
  <si>
    <t>+44d33m23.06s</t>
  </si>
  <si>
    <t>Kepler-722 c</t>
  </si>
  <si>
    <t>Kepler-723 b</t>
  </si>
  <si>
    <t>Kepler-723</t>
  </si>
  <si>
    <t>18h59m19.31s</t>
  </si>
  <si>
    <t>+44d39m29.14s</t>
  </si>
  <si>
    <t>Kepler-724 b</t>
  </si>
  <si>
    <t>Kepler-724</t>
  </si>
  <si>
    <t>19h33m49.16s</t>
  </si>
  <si>
    <t>+44d47m34.02s</t>
  </si>
  <si>
    <t>Kepler-725 b</t>
  </si>
  <si>
    <t>Kepler-725</t>
  </si>
  <si>
    <t>18h55m54.60s</t>
  </si>
  <si>
    <t>+44d48m41.62s</t>
  </si>
  <si>
    <t>Kepler-726 b</t>
  </si>
  <si>
    <t>Kepler-726</t>
  </si>
  <si>
    <t>19h26m52.15s</t>
  </si>
  <si>
    <t>+44d53m14.45s</t>
  </si>
  <si>
    <t>Kepler-727 b</t>
  </si>
  <si>
    <t>Kepler-727</t>
  </si>
  <si>
    <t>19h39m23.26s</t>
  </si>
  <si>
    <t>+45d02m03.90s</t>
  </si>
  <si>
    <t>Kepler-728 b</t>
  </si>
  <si>
    <t>Kepler-728</t>
  </si>
  <si>
    <t>19h24m22.17s</t>
  </si>
  <si>
    <t>+45d06m55.83s</t>
  </si>
  <si>
    <t>Kepler-729 b</t>
  </si>
  <si>
    <t>Kepler-729</t>
  </si>
  <si>
    <t>19h05m26.41s</t>
  </si>
  <si>
    <t>+45d24m51.36s</t>
  </si>
  <si>
    <t>Kepler-730 b</t>
  </si>
  <si>
    <t>Kepler-730</t>
  </si>
  <si>
    <t>19h02m13.15s</t>
  </si>
  <si>
    <t>+45d34m43.83s</t>
  </si>
  <si>
    <t>Kepler-730 c</t>
  </si>
  <si>
    <t>Kepler-731 b</t>
  </si>
  <si>
    <t>Kepler-731</t>
  </si>
  <si>
    <t>19h45m34.37s</t>
  </si>
  <si>
    <t>+45d34m06.72s</t>
  </si>
  <si>
    <t>Kepler-732 b</t>
  </si>
  <si>
    <t>Kepler-732</t>
  </si>
  <si>
    <t>18h54m55.61s</t>
  </si>
  <si>
    <t>+45d57m30.70s</t>
  </si>
  <si>
    <t>Kepler-732 c</t>
  </si>
  <si>
    <t>Kepler-733 b</t>
  </si>
  <si>
    <t>Kepler-733</t>
  </si>
  <si>
    <t>19h32m04.37s</t>
  </si>
  <si>
    <t>+45d54m52.94s</t>
  </si>
  <si>
    <t>Kepler-734 b</t>
  </si>
  <si>
    <t>Kepler-734</t>
  </si>
  <si>
    <t>19h48m10.95s</t>
  </si>
  <si>
    <t>+46d01m38.60s</t>
  </si>
  <si>
    <t>Kepler-735 b</t>
  </si>
  <si>
    <t>Kepler-735</t>
  </si>
  <si>
    <t>18h58m45.32s</t>
  </si>
  <si>
    <t>+46d10m19.70s</t>
  </si>
  <si>
    <t>Kepler-736 b</t>
  </si>
  <si>
    <t>Kepler-736</t>
  </si>
  <si>
    <t>19h01m33.91s</t>
  </si>
  <si>
    <t>+46d10m51.35s</t>
  </si>
  <si>
    <t>Kepler-737 b</t>
  </si>
  <si>
    <t>Kepler-737</t>
  </si>
  <si>
    <t>19h27m27.12s</t>
  </si>
  <si>
    <t>+46d25m44.98s</t>
  </si>
  <si>
    <t>Kepler-738 b</t>
  </si>
  <si>
    <t>Kepler-738</t>
  </si>
  <si>
    <t>19h10m16.72s</t>
  </si>
  <si>
    <t>+46d34m04.44s</t>
  </si>
  <si>
    <t>Kepler-739 b</t>
  </si>
  <si>
    <t>Kepler-739</t>
  </si>
  <si>
    <t>19h20m16.32s</t>
  </si>
  <si>
    <t>+46d34m44.95s</t>
  </si>
  <si>
    <t>Kepler-74 b</t>
  </si>
  <si>
    <t>Kepler-74</t>
  </si>
  <si>
    <t>19h32m22.21s</t>
  </si>
  <si>
    <t>+41d21m19.83s</t>
  </si>
  <si>
    <t>Kepler-740 b</t>
  </si>
  <si>
    <t>Kepler-740</t>
  </si>
  <si>
    <t>19h05m55.74s</t>
  </si>
  <si>
    <t>+46d41m32.84s</t>
  </si>
  <si>
    <t>Kepler-741 b</t>
  </si>
  <si>
    <t>Kepler-741</t>
  </si>
  <si>
    <t>19h17m43.62s</t>
  </si>
  <si>
    <t>+46d37m02.99s</t>
  </si>
  <si>
    <t>Kepler-742 b</t>
  </si>
  <si>
    <t>Kepler-742</t>
  </si>
  <si>
    <t>18h55m27.83s</t>
  </si>
  <si>
    <t>+46d47m22.75s</t>
  </si>
  <si>
    <t>Kepler-743 b</t>
  </si>
  <si>
    <t>Kepler-743</t>
  </si>
  <si>
    <t>19h42m17.82s</t>
  </si>
  <si>
    <t>+42d48m23.13s</t>
  </si>
  <si>
    <t>Kepler-744 b</t>
  </si>
  <si>
    <t>Kepler-744</t>
  </si>
  <si>
    <t>19h45m59.05s</t>
  </si>
  <si>
    <t>+47d10m58.03s</t>
  </si>
  <si>
    <t>Kepler-745 b</t>
  </si>
  <si>
    <t>Kepler-745</t>
  </si>
  <si>
    <t>19h25m59.87s</t>
  </si>
  <si>
    <t>+37d03m33.33s</t>
  </si>
  <si>
    <t>Kepler-746 b</t>
  </si>
  <si>
    <t>Kepler-746</t>
  </si>
  <si>
    <t>19h22m43.73s</t>
  </si>
  <si>
    <t>+37d21m18.57s</t>
  </si>
  <si>
    <t>Kepler-747 b</t>
  </si>
  <si>
    <t>Kepler-747</t>
  </si>
  <si>
    <t>19h13m39.96s</t>
  </si>
  <si>
    <t>+41d01m47.34s</t>
  </si>
  <si>
    <t>Kepler-748 b</t>
  </si>
  <si>
    <t>Kepler-748</t>
  </si>
  <si>
    <t>19h29m03.09s</t>
  </si>
  <si>
    <t>+37d14m13.10s</t>
  </si>
  <si>
    <t>Kepler-749 b</t>
  </si>
  <si>
    <t>Kepler-749</t>
  </si>
  <si>
    <t>19h59m35.36s</t>
  </si>
  <si>
    <t>+43d54m14.64s</t>
  </si>
  <si>
    <t>Kepler-75 b</t>
  </si>
  <si>
    <t>Kepler-75</t>
  </si>
  <si>
    <t>19h24m33.03s</t>
  </si>
  <si>
    <t>+36d34m38.44s</t>
  </si>
  <si>
    <t>Kepler-750 b</t>
  </si>
  <si>
    <t>Kepler-750</t>
  </si>
  <si>
    <t>19h16m23.24s</t>
  </si>
  <si>
    <t>+44d00m15.71s</t>
  </si>
  <si>
    <t>Kepler-750 c</t>
  </si>
  <si>
    <t>Kepler-751 b</t>
  </si>
  <si>
    <t>Kepler-751</t>
  </si>
  <si>
    <t>19h39m22.51s</t>
  </si>
  <si>
    <t>+44d04m39.67s</t>
  </si>
  <si>
    <t>Kepler-752 b</t>
  </si>
  <si>
    <t>Kepler-752</t>
  </si>
  <si>
    <t>19h29m04.36s</t>
  </si>
  <si>
    <t>+37d57m20.42s</t>
  </si>
  <si>
    <t>Kepler-753 b</t>
  </si>
  <si>
    <t>Kepler-753</t>
  </si>
  <si>
    <t>19h27m36.78s</t>
  </si>
  <si>
    <t>+37d54m08.52s</t>
  </si>
  <si>
    <t>Kepler-754 b</t>
  </si>
  <si>
    <t>Kepler-754</t>
  </si>
  <si>
    <t>19h33m00.99s</t>
  </si>
  <si>
    <t>+37d50m46.15s</t>
  </si>
  <si>
    <t>Kepler-755 b</t>
  </si>
  <si>
    <t>Kepler-755</t>
  </si>
  <si>
    <t>19h47m26.62s</t>
  </si>
  <si>
    <t>+41d05m50.34s</t>
  </si>
  <si>
    <t>Kepler-755 c</t>
  </si>
  <si>
    <t>Kepler-756 b</t>
  </si>
  <si>
    <t>Kepler-756</t>
  </si>
  <si>
    <t>19h22m25.91s</t>
  </si>
  <si>
    <t>+41d12m03.94s</t>
  </si>
  <si>
    <t>Kepler-757 b</t>
  </si>
  <si>
    <t>Kepler-757</t>
  </si>
  <si>
    <t>19h46m43.32s</t>
  </si>
  <si>
    <t>+41d23m11.50s</t>
  </si>
  <si>
    <t>Kepler-758 b</t>
  </si>
  <si>
    <t>Kepler-758</t>
  </si>
  <si>
    <t>19h32m20.31s</t>
  </si>
  <si>
    <t>+41d08m07.46s</t>
  </si>
  <si>
    <t>Kepler-758 c</t>
  </si>
  <si>
    <t>Kepler-758 d</t>
  </si>
  <si>
    <t>Kepler-758 e</t>
  </si>
  <si>
    <t>Kepler-759 b</t>
  </si>
  <si>
    <t>Kepler-759</t>
  </si>
  <si>
    <t>19h20m31.54s</t>
  </si>
  <si>
    <t>+41d22m53.16s</t>
  </si>
  <si>
    <t>Kepler-76 b</t>
  </si>
  <si>
    <t>Kepler-76</t>
  </si>
  <si>
    <t>19h36m46.11s</t>
  </si>
  <si>
    <t>+39d37m08.30s</t>
  </si>
  <si>
    <t>Kepler-760 b</t>
  </si>
  <si>
    <t>Kepler-760</t>
  </si>
  <si>
    <t>19h10m22.37s</t>
  </si>
  <si>
    <t>+44d10m45.94s</t>
  </si>
  <si>
    <t>Kepler-760 c</t>
  </si>
  <si>
    <t>Kepler-761 b</t>
  </si>
  <si>
    <t>Kepler-761</t>
  </si>
  <si>
    <t>19h22m00.86s</t>
  </si>
  <si>
    <t>+44d08m37.05s</t>
  </si>
  <si>
    <t>Kepler-762 b</t>
  </si>
  <si>
    <t>Kepler-762</t>
  </si>
  <si>
    <t>19h25m06.16s</t>
  </si>
  <si>
    <t>+47d19m46.24s</t>
  </si>
  <si>
    <t>Kepler-763 b</t>
  </si>
  <si>
    <t>Kepler-763</t>
  </si>
  <si>
    <t>19h28m34.69s</t>
  </si>
  <si>
    <t>+47d09m26.50s</t>
  </si>
  <si>
    <t>Kepler-764 b</t>
  </si>
  <si>
    <t>Kepler-764</t>
  </si>
  <si>
    <t>19h49m34.35s</t>
  </si>
  <si>
    <t>+47d09m52.49s</t>
  </si>
  <si>
    <t>Kepler-765 b</t>
  </si>
  <si>
    <t>Kepler-765</t>
  </si>
  <si>
    <t>18h52m44.31s</t>
  </si>
  <si>
    <t>+47d09m20.56s</t>
  </si>
  <si>
    <t>Kepler-766 b</t>
  </si>
  <si>
    <t>Kepler-766</t>
  </si>
  <si>
    <t>19h32m44.28s</t>
  </si>
  <si>
    <t>+37d58m11.41s</t>
  </si>
  <si>
    <t>Kepler-767 b</t>
  </si>
  <si>
    <t>Kepler-767</t>
  </si>
  <si>
    <t>19h26m19.00s</t>
  </si>
  <si>
    <t>+38d02m08.90s</t>
  </si>
  <si>
    <t>Kepler-768 b</t>
  </si>
  <si>
    <t>Kepler-768</t>
  </si>
  <si>
    <t>19h36m27.76s</t>
  </si>
  <si>
    <t>+38d23m36.38s</t>
  </si>
  <si>
    <t>Kepler-769 b</t>
  </si>
  <si>
    <t>Kepler-769</t>
  </si>
  <si>
    <t>19h30m51.14s</t>
  </si>
  <si>
    <t>+38d21m29.41s</t>
  </si>
  <si>
    <t>Kepler-769 c</t>
  </si>
  <si>
    <t>Kepler-77 b</t>
  </si>
  <si>
    <t>Kepler-77</t>
  </si>
  <si>
    <t>19h18m25.91s</t>
  </si>
  <si>
    <t>+44d20m43.56s</t>
  </si>
  <si>
    <t>Kepler-770 b</t>
  </si>
  <si>
    <t>Kepler-770</t>
  </si>
  <si>
    <t>19h05m57.71s</t>
  </si>
  <si>
    <t>+38d22m29.54s</t>
  </si>
  <si>
    <t>Kepler-770 c</t>
  </si>
  <si>
    <t>Kepler-770 d</t>
  </si>
  <si>
    <t>Kepler-771 b</t>
  </si>
  <si>
    <t>Kepler-771</t>
  </si>
  <si>
    <t>19h09m46.59s</t>
  </si>
  <si>
    <t>+38d05m18.31s</t>
  </si>
  <si>
    <t>Kepler-772 b</t>
  </si>
  <si>
    <t>Kepler-772</t>
  </si>
  <si>
    <t>19h25m41.66s</t>
  </si>
  <si>
    <t>+38d12m59.62s</t>
  </si>
  <si>
    <t>Kepler-773 b</t>
  </si>
  <si>
    <t>Kepler-773</t>
  </si>
  <si>
    <t>19h23m32.31s</t>
  </si>
  <si>
    <t>+38d03m27.19s</t>
  </si>
  <si>
    <t>Kepler-774 b</t>
  </si>
  <si>
    <t>Kepler-774</t>
  </si>
  <si>
    <t>19h24m07.65s</t>
  </si>
  <si>
    <t>+38d12m42.82s</t>
  </si>
  <si>
    <t>Kepler-775 b</t>
  </si>
  <si>
    <t>Kepler-775</t>
  </si>
  <si>
    <t>19h25m43.99s</t>
  </si>
  <si>
    <t>+41d42m11.94s</t>
  </si>
  <si>
    <t>Kepler-776 b</t>
  </si>
  <si>
    <t>Kepler-776</t>
  </si>
  <si>
    <t>19h09m05.43s</t>
  </si>
  <si>
    <t>+41d38m08.16s</t>
  </si>
  <si>
    <t>Kepler-777 b</t>
  </si>
  <si>
    <t>Kepler-777</t>
  </si>
  <si>
    <t>18h50m53.79s</t>
  </si>
  <si>
    <t>+44d20m47.44s</t>
  </si>
  <si>
    <t>Kepler-778 b</t>
  </si>
  <si>
    <t>Kepler-778</t>
  </si>
  <si>
    <t>19h09m54.60s</t>
  </si>
  <si>
    <t>+44d14m14.89s</t>
  </si>
  <si>
    <t>Kepler-779 b</t>
  </si>
  <si>
    <t>Kepler-779</t>
  </si>
  <si>
    <t>19h02m30.84s</t>
  </si>
  <si>
    <t>+44d18m38.83s</t>
  </si>
  <si>
    <t>Kepler-78 b</t>
  </si>
  <si>
    <t>Kepler-78</t>
  </si>
  <si>
    <t>19h34m58.07s</t>
  </si>
  <si>
    <t>+44d26m53.71s</t>
  </si>
  <si>
    <t>Kepler-780 b</t>
  </si>
  <si>
    <t>Kepler-780</t>
  </si>
  <si>
    <t>18h47m03.92s</t>
  </si>
  <si>
    <t>+44d17m32.96s</t>
  </si>
  <si>
    <t>Kepler-781 b</t>
  </si>
  <si>
    <t>Kepler-781</t>
  </si>
  <si>
    <t>19h10m36.86s</t>
  </si>
  <si>
    <t>+47d24m53.19s</t>
  </si>
  <si>
    <t>Kepler-782 b</t>
  </si>
  <si>
    <t>Kepler-782</t>
  </si>
  <si>
    <t>19h15m28.38s</t>
  </si>
  <si>
    <t>+47d45m34.09s</t>
  </si>
  <si>
    <t>Kepler-783 b</t>
  </si>
  <si>
    <t>Kepler-783</t>
  </si>
  <si>
    <t>19h24m15.09s</t>
  </si>
  <si>
    <t>+47d29m05.24s</t>
  </si>
  <si>
    <t>Kepler-783 c</t>
  </si>
  <si>
    <t>Kepler-784 b</t>
  </si>
  <si>
    <t>Kepler-784</t>
  </si>
  <si>
    <t>19h43m40.96s</t>
  </si>
  <si>
    <t>+47d26m55.02s</t>
  </si>
  <si>
    <t>Kepler-785 b</t>
  </si>
  <si>
    <t>Kepler-785</t>
  </si>
  <si>
    <t>19h28m16.39s</t>
  </si>
  <si>
    <t>+38d50m31.92s</t>
  </si>
  <si>
    <t>Kepler-786 b</t>
  </si>
  <si>
    <t>Kepler-786</t>
  </si>
  <si>
    <t>19h34m58.54s</t>
  </si>
  <si>
    <t>+38d56m21.20s</t>
  </si>
  <si>
    <t>Kepler-787 b</t>
  </si>
  <si>
    <t>Kepler-787</t>
  </si>
  <si>
    <t>19h26m46.19s</t>
  </si>
  <si>
    <t>+38d34m22.48s</t>
  </si>
  <si>
    <t>Kepler-788 b</t>
  </si>
  <si>
    <t>Kepler-788</t>
  </si>
  <si>
    <t>19h20m00.10s</t>
  </si>
  <si>
    <t>+38d32m23.48s</t>
  </si>
  <si>
    <t>Kepler-789 b</t>
  </si>
  <si>
    <t>Kepler-789</t>
  </si>
  <si>
    <t>19h43m54.04s</t>
  </si>
  <si>
    <t>+38d56m47.90s</t>
  </si>
  <si>
    <t>Kepler-79 b</t>
  </si>
  <si>
    <t>Kepler-79</t>
  </si>
  <si>
    <t>20h02m04.11s</t>
  </si>
  <si>
    <t>+44d22m53.58s</t>
  </si>
  <si>
    <t>Kepler-79 c</t>
  </si>
  <si>
    <t>Kepler-79 d</t>
  </si>
  <si>
    <t>Kepler-79 e</t>
  </si>
  <si>
    <t>Kepler-790 b</t>
  </si>
  <si>
    <t>Kepler-790</t>
  </si>
  <si>
    <t>19h07m40.12s</t>
  </si>
  <si>
    <t>+38d52m19.96s</t>
  </si>
  <si>
    <t>Kepler-791 b</t>
  </si>
  <si>
    <t>Kepler-791</t>
  </si>
  <si>
    <t>19h34m22.99s</t>
  </si>
  <si>
    <t>+39d01m45.94s</t>
  </si>
  <si>
    <t>Kepler-792 b</t>
  </si>
  <si>
    <t>Kepler-792</t>
  </si>
  <si>
    <t>19h28m01.64s</t>
  </si>
  <si>
    <t>+38d49m14.52s</t>
  </si>
  <si>
    <t>Kepler-793 b</t>
  </si>
  <si>
    <t>Kepler-793</t>
  </si>
  <si>
    <t>19h40m52.02s</t>
  </si>
  <si>
    <t>+38d46m27.94s</t>
  </si>
  <si>
    <t>Kepler-794 b</t>
  </si>
  <si>
    <t>Kepler-794</t>
  </si>
  <si>
    <t>19h12m32.08s</t>
  </si>
  <si>
    <t>+38d59m48.81s</t>
  </si>
  <si>
    <t>Kepler-795 b</t>
  </si>
  <si>
    <t>Kepler-795</t>
  </si>
  <si>
    <t>19h24m04.56s</t>
  </si>
  <si>
    <t>+38d32m44.06s</t>
  </si>
  <si>
    <t>Kepler-796 b</t>
  </si>
  <si>
    <t>Kepler-796</t>
  </si>
  <si>
    <t>19h09m13.90s</t>
  </si>
  <si>
    <t>+39d08m40.95s</t>
  </si>
  <si>
    <t>Kepler-797 b</t>
  </si>
  <si>
    <t>Kepler-797</t>
  </si>
  <si>
    <t>19h48m50.14s</t>
  </si>
  <si>
    <t>+41d46m53.92s</t>
  </si>
  <si>
    <t>Kepler-798 b</t>
  </si>
  <si>
    <t>Kepler-798</t>
  </si>
  <si>
    <t>19h29m54.79s</t>
  </si>
  <si>
    <t>+42d08m32.22s</t>
  </si>
  <si>
    <t>Kepler-799 b</t>
  </si>
  <si>
    <t>Kepler-799</t>
  </si>
  <si>
    <t>19h08m41.98s</t>
  </si>
  <si>
    <t>+44d52m42.51s</t>
  </si>
  <si>
    <t>Kepler-799 c</t>
  </si>
  <si>
    <t>Kepler-8 b</t>
  </si>
  <si>
    <t>Kepler-8</t>
  </si>
  <si>
    <t>18h45m09.15s</t>
  </si>
  <si>
    <t>+42d27m03.95s</t>
  </si>
  <si>
    <t>Kepler-80 b</t>
  </si>
  <si>
    <t>Kepler-80</t>
  </si>
  <si>
    <t>19h44m27.02s</t>
  </si>
  <si>
    <t>+39d58m43.48s</t>
  </si>
  <si>
    <t>Kepler-80 c</t>
  </si>
  <si>
    <t>Kepler-80 d</t>
  </si>
  <si>
    <t>Kepler-80 e</t>
  </si>
  <si>
    <t>Kepler-80 f</t>
  </si>
  <si>
    <t>Kepler-80 g</t>
  </si>
  <si>
    <t>Kepler-800 b</t>
  </si>
  <si>
    <t>Kepler-800</t>
  </si>
  <si>
    <t>19h06m17.94s</t>
  </si>
  <si>
    <t>+44d47m42.67s</t>
  </si>
  <si>
    <t>Kepler-801 b</t>
  </si>
  <si>
    <t>Kepler-801</t>
  </si>
  <si>
    <t>19h04m18.04s</t>
  </si>
  <si>
    <t>+44d39m52.66s</t>
  </si>
  <si>
    <t>Kepler-802 b</t>
  </si>
  <si>
    <t>Kepler-802</t>
  </si>
  <si>
    <t>19h04m03.79s</t>
  </si>
  <si>
    <t>+45d00m27.87s</t>
  </si>
  <si>
    <t>Kepler-803 b</t>
  </si>
  <si>
    <t>Kepler-803</t>
  </si>
  <si>
    <t>19h56m53.20s</t>
  </si>
  <si>
    <t>+44d41m38.05s</t>
  </si>
  <si>
    <t>Kepler-804 b</t>
  </si>
  <si>
    <t>Kepler-804</t>
  </si>
  <si>
    <t>19h33m29.33s</t>
  </si>
  <si>
    <t>+44d47m06.65s</t>
  </si>
  <si>
    <t>Kepler-804 c</t>
  </si>
  <si>
    <t>Kepler-805 b</t>
  </si>
  <si>
    <t>Kepler-805</t>
  </si>
  <si>
    <t>19h32m55.20s</t>
  </si>
  <si>
    <t>+45d03m12.11s</t>
  </si>
  <si>
    <t>Kepler-806 b</t>
  </si>
  <si>
    <t>Kepler-806</t>
  </si>
  <si>
    <t>19h44m01.73s</t>
  </si>
  <si>
    <t>+44d51m12.85s</t>
  </si>
  <si>
    <t>Kepler-807 b</t>
  </si>
  <si>
    <t>Kepler-807</t>
  </si>
  <si>
    <t>19h16m04.83s</t>
  </si>
  <si>
    <t>+48d07m11.22s</t>
  </si>
  <si>
    <t>Kepler-808 b</t>
  </si>
  <si>
    <t>Kepler-808</t>
  </si>
  <si>
    <t>19h26m22.60s</t>
  </si>
  <si>
    <t>+48d26m43.77s</t>
  </si>
  <si>
    <t>Kepler-809 b</t>
  </si>
  <si>
    <t>Kepler-809</t>
  </si>
  <si>
    <t>19h16m20.07s</t>
  </si>
  <si>
    <t>+48d01m05.05s</t>
  </si>
  <si>
    <t>Kepler-81 b</t>
  </si>
  <si>
    <t>Kepler-81</t>
  </si>
  <si>
    <t>19h34m32.87s</t>
  </si>
  <si>
    <t>+42d49m29.38s</t>
  </si>
  <si>
    <t>Kepler-81 c</t>
  </si>
  <si>
    <t>Kepler-81 d</t>
  </si>
  <si>
    <t>Kepler-810 b</t>
  </si>
  <si>
    <t>Kepler-810</t>
  </si>
  <si>
    <t>19h46m27.57s</t>
  </si>
  <si>
    <t>+48d04m57.23s</t>
  </si>
  <si>
    <t>Kepler-811 b</t>
  </si>
  <si>
    <t>Kepler-811</t>
  </si>
  <si>
    <t>19h01m41.80s</t>
  </si>
  <si>
    <t>+47d50m04.41s</t>
  </si>
  <si>
    <t>Kepler-812 b</t>
  </si>
  <si>
    <t>Kepler-812</t>
  </si>
  <si>
    <t>19h15m25.27s</t>
  </si>
  <si>
    <t>+48d12m30.66s</t>
  </si>
  <si>
    <t>Kepler-813 b</t>
  </si>
  <si>
    <t>Kepler-813</t>
  </si>
  <si>
    <t>19h02m39.04s</t>
  </si>
  <si>
    <t>+48d26m07.17s</t>
  </si>
  <si>
    <t>Kepler-814 b</t>
  </si>
  <si>
    <t>Kepler-814</t>
  </si>
  <si>
    <t>18h59m38.53s</t>
  </si>
  <si>
    <t>+48d25m53.72s</t>
  </si>
  <si>
    <t>Kepler-815 b</t>
  </si>
  <si>
    <t>Kepler-815</t>
  </si>
  <si>
    <t>19h00m53.07s</t>
  </si>
  <si>
    <t>+47d52m52.69s</t>
  </si>
  <si>
    <t>Kepler-816 b</t>
  </si>
  <si>
    <t>Kepler-816</t>
  </si>
  <si>
    <t>19h33m27.08s</t>
  </si>
  <si>
    <t>+39d12m44.78s</t>
  </si>
  <si>
    <t>Kepler-817 b</t>
  </si>
  <si>
    <t>Kepler-817</t>
  </si>
  <si>
    <t>19h44m19.64s</t>
  </si>
  <si>
    <t>+39d09m41.81s</t>
  </si>
  <si>
    <t>Kepler-818 b</t>
  </si>
  <si>
    <t>Kepler-818</t>
  </si>
  <si>
    <t>19h44m56.43s</t>
  </si>
  <si>
    <t>+39d22m13.03s</t>
  </si>
  <si>
    <t>Kepler-819 b</t>
  </si>
  <si>
    <t>Kepler-819</t>
  </si>
  <si>
    <t>19h41m29.00s</t>
  </si>
  <si>
    <t>+39d10m38.25s</t>
  </si>
  <si>
    <t>Kepler-82 b</t>
  </si>
  <si>
    <t>Kepler-82</t>
  </si>
  <si>
    <t>19h31m29.61s</t>
  </si>
  <si>
    <t>+42d57m58.17s</t>
  </si>
  <si>
    <t>Kepler-82 c</t>
  </si>
  <si>
    <t>Kepler-82 d</t>
  </si>
  <si>
    <t>Kepler-82 e</t>
  </si>
  <si>
    <t>Kepler-82 f</t>
  </si>
  <si>
    <t>KOINet</t>
  </si>
  <si>
    <t>Kepler-820 b</t>
  </si>
  <si>
    <t>Kepler-820</t>
  </si>
  <si>
    <t>19h24m04.84s</t>
  </si>
  <si>
    <t>+39d13m14.19s</t>
  </si>
  <si>
    <t>Kepler-821 b</t>
  </si>
  <si>
    <t>Kepler-821</t>
  </si>
  <si>
    <t>19h02m28.17s</t>
  </si>
  <si>
    <t>+39d22m46.09s</t>
  </si>
  <si>
    <t>Kepler-822 b</t>
  </si>
  <si>
    <t>Kepler-822</t>
  </si>
  <si>
    <t>19h29m06.26s</t>
  </si>
  <si>
    <t>+39d33m00.41s</t>
  </si>
  <si>
    <t>Kepler-823 b</t>
  </si>
  <si>
    <t>Kepler-823</t>
  </si>
  <si>
    <t>18h58m19.82s</t>
  </si>
  <si>
    <t>+39d13m12.63s</t>
  </si>
  <si>
    <t>Kepler-824 b</t>
  </si>
  <si>
    <t>Kepler-824</t>
  </si>
  <si>
    <t>19h21m54.58s</t>
  </si>
  <si>
    <t>+39d43m55.19s</t>
  </si>
  <si>
    <t>Kepler-825 b</t>
  </si>
  <si>
    <t>Kepler-825</t>
  </si>
  <si>
    <t>19h39m04.76s</t>
  </si>
  <si>
    <t>+39d23m54.27s</t>
  </si>
  <si>
    <t>Kepler-825 c</t>
  </si>
  <si>
    <t>Kepler-826 b</t>
  </si>
  <si>
    <t>Kepler-826</t>
  </si>
  <si>
    <t>18h59m26.43s</t>
  </si>
  <si>
    <t>+39d14m25.83s</t>
  </si>
  <si>
    <t>Kepler-827 b</t>
  </si>
  <si>
    <t>Kepler-827</t>
  </si>
  <si>
    <t>19h39m51.84s</t>
  </si>
  <si>
    <t>+42d42m30.82s</t>
  </si>
  <si>
    <t>Kepler-828 b</t>
  </si>
  <si>
    <t>Kepler-828</t>
  </si>
  <si>
    <t>19h07m32.94s</t>
  </si>
  <si>
    <t>+42d28m16.42s</t>
  </si>
  <si>
    <t>Kepler-829 b</t>
  </si>
  <si>
    <t>Kepler-829</t>
  </si>
  <si>
    <t>18h49m19.88s</t>
  </si>
  <si>
    <t>+42d27m49.73s</t>
  </si>
  <si>
    <t>Kepler-83 b</t>
  </si>
  <si>
    <t>Kepler-83</t>
  </si>
  <si>
    <t>18h48m55.80s</t>
  </si>
  <si>
    <t>+43d39m56.04s</t>
  </si>
  <si>
    <t>Kepler-83 c</t>
  </si>
  <si>
    <t>Kepler-83 d</t>
  </si>
  <si>
    <t>Kepler-830 b</t>
  </si>
  <si>
    <t>Kepler-830</t>
  </si>
  <si>
    <t>19h40m13.02s</t>
  </si>
  <si>
    <t>+42d45m24.59s</t>
  </si>
  <si>
    <t>Kepler-831 b</t>
  </si>
  <si>
    <t>Kepler-831</t>
  </si>
  <si>
    <t>19h39m56.53s</t>
  </si>
  <si>
    <t>+42d43m39.85s</t>
  </si>
  <si>
    <t>Kepler-832 b</t>
  </si>
  <si>
    <t>Kepler-832</t>
  </si>
  <si>
    <t>19h43m42.27s</t>
  </si>
  <si>
    <t>+45d23m01.93s</t>
  </si>
  <si>
    <t>Kepler-833 b</t>
  </si>
  <si>
    <t>Kepler-833</t>
  </si>
  <si>
    <t>19h21m55.18s</t>
  </si>
  <si>
    <t>+45d36m02.09s</t>
  </si>
  <si>
    <t>Kepler-834 b</t>
  </si>
  <si>
    <t>Kepler-834</t>
  </si>
  <si>
    <t>19h08m13.07s</t>
  </si>
  <si>
    <t>+45d10m49.21s</t>
  </si>
  <si>
    <t>Kepler-835 b</t>
  </si>
  <si>
    <t>Kepler-835</t>
  </si>
  <si>
    <t>18h54m17.81s</t>
  </si>
  <si>
    <t>+45d44m05.28s</t>
  </si>
  <si>
    <t>Kepler-836 b</t>
  </si>
  <si>
    <t>Kepler-836</t>
  </si>
  <si>
    <t>19h09m48.66s</t>
  </si>
  <si>
    <t>+45d42m15.83s</t>
  </si>
  <si>
    <t>Kepler-837 b</t>
  </si>
  <si>
    <t>Kepler-837</t>
  </si>
  <si>
    <t>19h00m59.22s</t>
  </si>
  <si>
    <t>+45d57m00.40s</t>
  </si>
  <si>
    <t>Kepler-838 b</t>
  </si>
  <si>
    <t>Kepler-838</t>
  </si>
  <si>
    <t>19h01m44.51s</t>
  </si>
  <si>
    <t>+45d58m33.45s</t>
  </si>
  <si>
    <t>Kepler-839 b</t>
  </si>
  <si>
    <t>Kepler-839</t>
  </si>
  <si>
    <t>19h24m17.92s</t>
  </si>
  <si>
    <t>+45d14m33.16s</t>
  </si>
  <si>
    <t>Kepler-84 b</t>
  </si>
  <si>
    <t>Kepler-84</t>
  </si>
  <si>
    <t>19h53m00.48s</t>
  </si>
  <si>
    <t>+40d29m45.90s</t>
  </si>
  <si>
    <t>Kepler-84 c</t>
  </si>
  <si>
    <t>Kepler-84 d</t>
  </si>
  <si>
    <t>Kepler-84 e</t>
  </si>
  <si>
    <t>Kepler-84 f</t>
  </si>
  <si>
    <t>Kepler-840 b</t>
  </si>
  <si>
    <t>Kepler-840</t>
  </si>
  <si>
    <t>19h46m01.77s</t>
  </si>
  <si>
    <t>+49d27m26.03s</t>
  </si>
  <si>
    <t>Kepler-841 b</t>
  </si>
  <si>
    <t>Kepler-841</t>
  </si>
  <si>
    <t>18h57m00.33s</t>
  </si>
  <si>
    <t>+48d48m34.55s</t>
  </si>
  <si>
    <t>Kepler-842 b</t>
  </si>
  <si>
    <t>Kepler-842</t>
  </si>
  <si>
    <t>19h29m18.86s</t>
  </si>
  <si>
    <t>+49d39m12.66s</t>
  </si>
  <si>
    <t>Kepler-843 b</t>
  </si>
  <si>
    <t>Kepler-843</t>
  </si>
  <si>
    <t>19h45m17.27s</t>
  </si>
  <si>
    <t>+48d58m17.17s</t>
  </si>
  <si>
    <t>Kepler-844 b</t>
  </si>
  <si>
    <t>Kepler-844</t>
  </si>
  <si>
    <t>19h11m25.88s</t>
  </si>
  <si>
    <t>+48d46m26.27s</t>
  </si>
  <si>
    <t>Kepler-845 b</t>
  </si>
  <si>
    <t>Kepler-845</t>
  </si>
  <si>
    <t>19h23m49.83s</t>
  </si>
  <si>
    <t>+49d12m13.41s</t>
  </si>
  <si>
    <t>Kepler-846 b</t>
  </si>
  <si>
    <t>Kepler-846</t>
  </si>
  <si>
    <t>19h08m13.70s</t>
  </si>
  <si>
    <t>+49d02m45.64s</t>
  </si>
  <si>
    <t>Kepler-847 b</t>
  </si>
  <si>
    <t>Kepler-847</t>
  </si>
  <si>
    <t>18h54m01.16s</t>
  </si>
  <si>
    <t>+49d27m03.37s</t>
  </si>
  <si>
    <t>Kepler-848 b</t>
  </si>
  <si>
    <t>Kepler-848</t>
  </si>
  <si>
    <t>19h33m09.19s</t>
  </si>
  <si>
    <t>+48d48m41.80s</t>
  </si>
  <si>
    <t>Kepler-849 b</t>
  </si>
  <si>
    <t>Kepler-849</t>
  </si>
  <si>
    <t>19h23m24.43s</t>
  </si>
  <si>
    <t>+48d31m16.77s</t>
  </si>
  <si>
    <t>Kepler-85 b</t>
  </si>
  <si>
    <t>Kepler-85</t>
  </si>
  <si>
    <t>19h23m53.63s</t>
  </si>
  <si>
    <t>+45d17m24.99s</t>
  </si>
  <si>
    <t>Kepler-85 c</t>
  </si>
  <si>
    <t>Kepler-85 d</t>
  </si>
  <si>
    <t>Kepler-85 e</t>
  </si>
  <si>
    <t>Kepler-850 b</t>
  </si>
  <si>
    <t>Kepler-850</t>
  </si>
  <si>
    <t>19h32m20.27s</t>
  </si>
  <si>
    <t>+48d34m31.31s</t>
  </si>
  <si>
    <t>Kepler-851 b</t>
  </si>
  <si>
    <t>Kepler-851</t>
  </si>
  <si>
    <t>19h38m43.25s</t>
  </si>
  <si>
    <t>+49d08m24.40s</t>
  </si>
  <si>
    <t>Kepler-852 b</t>
  </si>
  <si>
    <t>Kepler-852</t>
  </si>
  <si>
    <t>+48d33m38.48s</t>
  </si>
  <si>
    <t>Kepler-853 b</t>
  </si>
  <si>
    <t>Kepler-853</t>
  </si>
  <si>
    <t>18h55m44.83s</t>
  </si>
  <si>
    <t>+49d06m36.99s</t>
  </si>
  <si>
    <t>Kepler-854 b</t>
  </si>
  <si>
    <t>Kepler-854</t>
  </si>
  <si>
    <t>19h33m24.30s</t>
  </si>
  <si>
    <t>+43d08m04.71s</t>
  </si>
  <si>
    <t>Kepler-855 b</t>
  </si>
  <si>
    <t>Kepler-855</t>
  </si>
  <si>
    <t>19h40m22.79s</t>
  </si>
  <si>
    <t>+43d32m15.23s</t>
  </si>
  <si>
    <t>Kepler-856 b</t>
  </si>
  <si>
    <t>Kepler-856</t>
  </si>
  <si>
    <t>19h18m24.92s</t>
  </si>
  <si>
    <t>+46d18m53.67s</t>
  </si>
  <si>
    <t>Kepler-857 b</t>
  </si>
  <si>
    <t>Kepler-857</t>
  </si>
  <si>
    <t>19h38m31.78s</t>
  </si>
  <si>
    <t>+43d24m01.63s</t>
  </si>
  <si>
    <t>Kepler-858 b</t>
  </si>
  <si>
    <t>Kepler-858</t>
  </si>
  <si>
    <t>19h15m23.73s</t>
  </si>
  <si>
    <t>+51d12m32.54s</t>
  </si>
  <si>
    <t>Kepler-859 b</t>
  </si>
  <si>
    <t>Kepler-859</t>
  </si>
  <si>
    <t>19h06m58.04s</t>
  </si>
  <si>
    <t>+43d11m24.43s</t>
  </si>
  <si>
    <t>Kepler-860 b</t>
  </si>
  <si>
    <t>Kepler-860</t>
  </si>
  <si>
    <t>19h42m18.54s</t>
  </si>
  <si>
    <t>+46d15m16.93s</t>
  </si>
  <si>
    <t>Kepler-861 b</t>
  </si>
  <si>
    <t>Kepler-861</t>
  </si>
  <si>
    <t>19h29m24.95s</t>
  </si>
  <si>
    <t>+46d13m34.49s</t>
  </si>
  <si>
    <t>Kepler-862 b</t>
  </si>
  <si>
    <t>Kepler-862</t>
  </si>
  <si>
    <t>19h51m07.02s</t>
  </si>
  <si>
    <t>+46d29m33.61s</t>
  </si>
  <si>
    <t>Kepler-863 b</t>
  </si>
  <si>
    <t>Kepler-863</t>
  </si>
  <si>
    <t>19h50m39.47s</t>
  </si>
  <si>
    <t>+43d14m56.37s</t>
  </si>
  <si>
    <t>Kepler-864 b</t>
  </si>
  <si>
    <t>Kepler-864</t>
  </si>
  <si>
    <t>19h00m13.70s</t>
  </si>
  <si>
    <t>+46d19m14.19s</t>
  </si>
  <si>
    <t>Kepler-865 b</t>
  </si>
  <si>
    <t>Kepler-865</t>
  </si>
  <si>
    <t>19h50m53.81s</t>
  </si>
  <si>
    <t>+43d31m38.21s</t>
  </si>
  <si>
    <t>Kepler-866 b</t>
  </si>
  <si>
    <t>Kepler-866</t>
  </si>
  <si>
    <t>19h20m29.33s</t>
  </si>
  <si>
    <t>+43d05m07.47s</t>
  </si>
  <si>
    <t>Kepler-867 b</t>
  </si>
  <si>
    <t>Kepler-867</t>
  </si>
  <si>
    <t>19h09m08.46s</t>
  </si>
  <si>
    <t>+51d14m59.82s</t>
  </si>
  <si>
    <t>Kepler-868 b</t>
  </si>
  <si>
    <t>Kepler-868</t>
  </si>
  <si>
    <t>18h49m27.25s</t>
  </si>
  <si>
    <t>+46d40m30.86s</t>
  </si>
  <si>
    <t>Kepler-869 b</t>
  </si>
  <si>
    <t>Kepler-869</t>
  </si>
  <si>
    <t>19h17m41.90s</t>
  </si>
  <si>
    <t>+50d59m38.83s</t>
  </si>
  <si>
    <t>Kepler-87 b</t>
  </si>
  <si>
    <t>Kepler-87</t>
  </si>
  <si>
    <t>19h51m40.04s</t>
  </si>
  <si>
    <t>+46d57m54.41s</t>
  </si>
  <si>
    <t>Kepler-87 c</t>
  </si>
  <si>
    <t>Kepler-870 b</t>
  </si>
  <si>
    <t>Kepler-870</t>
  </si>
  <si>
    <t>19h41m36.61s</t>
  </si>
  <si>
    <t>+50d28m42.96s</t>
  </si>
  <si>
    <t>Kepler-871 b</t>
  </si>
  <si>
    <t>Kepler-871</t>
  </si>
  <si>
    <t>19h38m06.50s</t>
  </si>
  <si>
    <t>+43d22m05.27s</t>
  </si>
  <si>
    <t>Kepler-872 b</t>
  </si>
  <si>
    <t>Kepler-872</t>
  </si>
  <si>
    <t>19h41m40.19s</t>
  </si>
  <si>
    <t>+43d36m20.20s</t>
  </si>
  <si>
    <t>Kepler-873 b</t>
  </si>
  <si>
    <t>Kepler-873</t>
  </si>
  <si>
    <t>19h45m36.75s</t>
  </si>
  <si>
    <t>+51d16m16.60s</t>
  </si>
  <si>
    <t>Kepler-874 b</t>
  </si>
  <si>
    <t>Kepler-874</t>
  </si>
  <si>
    <t>19h39m49.64s</t>
  </si>
  <si>
    <t>+43d00m51.48s</t>
  </si>
  <si>
    <t>Kepler-875 b</t>
  </si>
  <si>
    <t>Kepler-875</t>
  </si>
  <si>
    <t>19h49m12.30s</t>
  </si>
  <si>
    <t>+43d08m30.59s</t>
  </si>
  <si>
    <t>Kepler-876 b</t>
  </si>
  <si>
    <t>Kepler-876</t>
  </si>
  <si>
    <t>18h53m54.76s</t>
  </si>
  <si>
    <t>+43d23m01.40s</t>
  </si>
  <si>
    <t>Kepler-877 b</t>
  </si>
  <si>
    <t>Kepler-877</t>
  </si>
  <si>
    <t>19h19m26.18s</t>
  </si>
  <si>
    <t>+46d31m21.87s</t>
  </si>
  <si>
    <t>Kepler-878 b</t>
  </si>
  <si>
    <t>Kepler-878</t>
  </si>
  <si>
    <t>19h01m11.10s</t>
  </si>
  <si>
    <t>+46d36m12.42s</t>
  </si>
  <si>
    <t>Kepler-879 b</t>
  </si>
  <si>
    <t>Kepler-879</t>
  </si>
  <si>
    <t>19h43m13.57s</t>
  </si>
  <si>
    <t>+50d54m35.11s</t>
  </si>
  <si>
    <t>Kepler-88 d</t>
  </si>
  <si>
    <t>Kepler-880 b</t>
  </si>
  <si>
    <t>Kepler-880</t>
  </si>
  <si>
    <t>18h47m53.10s</t>
  </si>
  <si>
    <t>+43d40m22.02s</t>
  </si>
  <si>
    <t>Kepler-881 b</t>
  </si>
  <si>
    <t>Kepler-881</t>
  </si>
  <si>
    <t>19h15m58.21s</t>
  </si>
  <si>
    <t>+46d40m14.34s</t>
  </si>
  <si>
    <t>Kepler-882 b</t>
  </si>
  <si>
    <t>Kepler-882</t>
  </si>
  <si>
    <t>19h38m36.01s</t>
  </si>
  <si>
    <t>+43d20m08.20s</t>
  </si>
  <si>
    <t>Kepler-883 b</t>
  </si>
  <si>
    <t>Kepler-883</t>
  </si>
  <si>
    <t>19h05m44.09s</t>
  </si>
  <si>
    <t>+50d18m00.82s</t>
  </si>
  <si>
    <t>Kepler-884 b</t>
  </si>
  <si>
    <t>Kepler-884</t>
  </si>
  <si>
    <t>19h30m20.26s</t>
  </si>
  <si>
    <t>+49d55m23.52s</t>
  </si>
  <si>
    <t>Kepler-885 b</t>
  </si>
  <si>
    <t>Kepler-885</t>
  </si>
  <si>
    <t>19h14m38.78s</t>
  </si>
  <si>
    <t>+49d44m13.75s</t>
  </si>
  <si>
    <t>Kepler-886 b</t>
  </si>
  <si>
    <t>Kepler-886</t>
  </si>
  <si>
    <t>19h05m05.21s</t>
  </si>
  <si>
    <t>+43d35m42.73s</t>
  </si>
  <si>
    <t>Kepler-887 b</t>
  </si>
  <si>
    <t>Kepler-887</t>
  </si>
  <si>
    <t>19h20m21.79s</t>
  </si>
  <si>
    <t>+39d49m00.87s</t>
  </si>
  <si>
    <t>Kepler-887 c</t>
  </si>
  <si>
    <t>Kepler-888 b</t>
  </si>
  <si>
    <t>Kepler-888</t>
  </si>
  <si>
    <t>19h42m05.11s</t>
  </si>
  <si>
    <t>+49d44m19.25s</t>
  </si>
  <si>
    <t>Kepler-889 b</t>
  </si>
  <si>
    <t>Kepler-889</t>
  </si>
  <si>
    <t>19h25m52.19s</t>
  </si>
  <si>
    <t>+50d45m34.41s</t>
  </si>
  <si>
    <t>Kepler-890 b</t>
  </si>
  <si>
    <t>Kepler-890</t>
  </si>
  <si>
    <t>19h13m44.57s</t>
  </si>
  <si>
    <t>+43d45m48.50s</t>
  </si>
  <si>
    <t>Kepler-891 b</t>
  </si>
  <si>
    <t>Kepler-891</t>
  </si>
  <si>
    <t>19h24m20.10s</t>
  </si>
  <si>
    <t>+40d21m18.81s</t>
  </si>
  <si>
    <t>Kepler-892 b</t>
  </si>
  <si>
    <t>Kepler-892</t>
  </si>
  <si>
    <t>18h52m31.11s</t>
  </si>
  <si>
    <t>+43d53m17.15s</t>
  </si>
  <si>
    <t>Kepler-893 b</t>
  </si>
  <si>
    <t>Kepler-893</t>
  </si>
  <si>
    <t>18h59m51.13s</t>
  </si>
  <si>
    <t>+43d54m46.90s</t>
  </si>
  <si>
    <t>Kepler-894 b</t>
  </si>
  <si>
    <t>Kepler-894</t>
  </si>
  <si>
    <t>19h14m56.17s</t>
  </si>
  <si>
    <t>+46d56m21.71s</t>
  </si>
  <si>
    <t>Kepler-895 b</t>
  </si>
  <si>
    <t>Kepler-895</t>
  </si>
  <si>
    <t>19h17m09.77s</t>
  </si>
  <si>
    <t>+51d24m32.38s</t>
  </si>
  <si>
    <t>Kepler-896 b</t>
  </si>
  <si>
    <t>Kepler-896</t>
  </si>
  <si>
    <t>18h49m45.39s</t>
  </si>
  <si>
    <t>+43d44m03.94s</t>
  </si>
  <si>
    <t>Kepler-897 b</t>
  </si>
  <si>
    <t>Kepler-897</t>
  </si>
  <si>
    <t>19h22m20.83s</t>
  </si>
  <si>
    <t>+51d41m44.78s</t>
  </si>
  <si>
    <t>Kepler-898 b</t>
  </si>
  <si>
    <t>Kepler-898</t>
  </si>
  <si>
    <t>19h06m20.50s</t>
  </si>
  <si>
    <t>+46d52m15.20s</t>
  </si>
  <si>
    <t>Kepler-899 b</t>
  </si>
  <si>
    <t>Kepler-899</t>
  </si>
  <si>
    <t>19h49m55.81s</t>
  </si>
  <si>
    <t>+40d40m50.67s</t>
  </si>
  <si>
    <t>Kepler-9 b</t>
  </si>
  <si>
    <t>Kepler-9</t>
  </si>
  <si>
    <t>19h02m17.76s</t>
  </si>
  <si>
    <t>+38d24m02.95s</t>
  </si>
  <si>
    <t>Kepler-9 c</t>
  </si>
  <si>
    <t>Kepler-9 d</t>
  </si>
  <si>
    <t>Kepler-90 i</t>
  </si>
  <si>
    <t>Kepler-900 b</t>
  </si>
  <si>
    <t>Kepler-900</t>
  </si>
  <si>
    <t>19h44m42.55s</t>
  </si>
  <si>
    <t>+46d59m56.27s</t>
  </si>
  <si>
    <t>Kepler-901 b</t>
  </si>
  <si>
    <t>Kepler-901</t>
  </si>
  <si>
    <t>19h24m36.67s</t>
  </si>
  <si>
    <t>+40d53m15.65s</t>
  </si>
  <si>
    <t>Kepler-902 b</t>
  </si>
  <si>
    <t>Kepler-902</t>
  </si>
  <si>
    <t>19h18m55.61s</t>
  </si>
  <si>
    <t>+46d57m13.95s</t>
  </si>
  <si>
    <t>Kepler-903 b</t>
  </si>
  <si>
    <t>Kepler-903</t>
  </si>
  <si>
    <t>19h15m05.04s</t>
  </si>
  <si>
    <t>+40d39m51.04s</t>
  </si>
  <si>
    <t>Kepler-903 c</t>
  </si>
  <si>
    <t>Kepler-904 b</t>
  </si>
  <si>
    <t>Kepler-904</t>
  </si>
  <si>
    <t>19h15m17.50s</t>
  </si>
  <si>
    <t>+40d23m20.44s</t>
  </si>
  <si>
    <t>Kepler-905 b</t>
  </si>
  <si>
    <t>Kepler-905</t>
  </si>
  <si>
    <t>19h20m12.28s</t>
  </si>
  <si>
    <t>+46d42m48.27s</t>
  </si>
  <si>
    <t>Kepler-906 b</t>
  </si>
  <si>
    <t>Kepler-906</t>
  </si>
  <si>
    <t>19h25m37.33s</t>
  </si>
  <si>
    <t>+40d07m31.53s</t>
  </si>
  <si>
    <t>Kepler-907 b</t>
  </si>
  <si>
    <t>Kepler-907</t>
  </si>
  <si>
    <t>19h01m54.36s</t>
  </si>
  <si>
    <t>+41d37m57.58s</t>
  </si>
  <si>
    <t>Kepler-908 b</t>
  </si>
  <si>
    <t>Kepler-908</t>
  </si>
  <si>
    <t>19h41m17.41s</t>
  </si>
  <si>
    <t>+39d22m35.26s</t>
  </si>
  <si>
    <t>Kepler-909 b</t>
  </si>
  <si>
    <t>Kepler-909</t>
  </si>
  <si>
    <t>19h18m01.53s</t>
  </si>
  <si>
    <t>+45d22m15.50s</t>
  </si>
  <si>
    <t>Kepler-91 b</t>
  </si>
  <si>
    <t>Kepler-91</t>
  </si>
  <si>
    <t>19h02m41.50s</t>
  </si>
  <si>
    <t>+44d07m00.30s</t>
  </si>
  <si>
    <t>Kepler-910 b</t>
  </si>
  <si>
    <t>Kepler-910</t>
  </si>
  <si>
    <t>19h44m11.35s</t>
  </si>
  <si>
    <t>+42d44m34.59s</t>
  </si>
  <si>
    <t>Kepler-911 b</t>
  </si>
  <si>
    <t>Kepler-911</t>
  </si>
  <si>
    <t>19h54m21.41s</t>
  </si>
  <si>
    <t>+40d45m02.49s</t>
  </si>
  <si>
    <t>Kepler-912 b</t>
  </si>
  <si>
    <t>Kepler-912</t>
  </si>
  <si>
    <t>19h52m26.68s</t>
  </si>
  <si>
    <t>+41d45m29.97s</t>
  </si>
  <si>
    <t>Kepler-913 b</t>
  </si>
  <si>
    <t>Kepler-913</t>
  </si>
  <si>
    <t>19h50m19.93s</t>
  </si>
  <si>
    <t>+41d57m08.47s</t>
  </si>
  <si>
    <t>Kepler-913 c</t>
  </si>
  <si>
    <t>Kepler-914 b</t>
  </si>
  <si>
    <t>Kepler-914</t>
  </si>
  <si>
    <t>19h21m38.90s</t>
  </si>
  <si>
    <t>+44d53m57.56s</t>
  </si>
  <si>
    <t>Kepler-915 b</t>
  </si>
  <si>
    <t>Kepler-915</t>
  </si>
  <si>
    <t>19h22m22.11s</t>
  </si>
  <si>
    <t>+45d44m13.99s</t>
  </si>
  <si>
    <t>Kepler-916 b</t>
  </si>
  <si>
    <t>Kepler-916</t>
  </si>
  <si>
    <t>19h23m56.01s</t>
  </si>
  <si>
    <t>+45d58m24.00s</t>
  </si>
  <si>
    <t>Kepler-917 b</t>
  </si>
  <si>
    <t>Kepler-917</t>
  </si>
  <si>
    <t>19h56m12.30s</t>
  </si>
  <si>
    <t>+47d56m57.36s</t>
  </si>
  <si>
    <t>Kepler-918 b</t>
  </si>
  <si>
    <t>Kepler-918</t>
  </si>
  <si>
    <t>19h52m48.17s</t>
  </si>
  <si>
    <t>+48d16m04.05s</t>
  </si>
  <si>
    <t>Kepler-919 b</t>
  </si>
  <si>
    <t>Kepler-919</t>
  </si>
  <si>
    <t>19h52m27.55s</t>
  </si>
  <si>
    <t>+48d29m39.78s</t>
  </si>
  <si>
    <t>Kepler-92 b</t>
  </si>
  <si>
    <t>Kepler-92</t>
  </si>
  <si>
    <t>19h16m20.65s</t>
  </si>
  <si>
    <t>+41d33m46.88s</t>
  </si>
  <si>
    <t>Kepler-92 c</t>
  </si>
  <si>
    <t>Kepler-92 d</t>
  </si>
  <si>
    <t>Kepler-920 b</t>
  </si>
  <si>
    <t>Kepler-920</t>
  </si>
  <si>
    <t>18h57m11.26s</t>
  </si>
  <si>
    <t>+49d09m30.95s</t>
  </si>
  <si>
    <t>Kepler-920 c</t>
  </si>
  <si>
    <t>Kepler-921 b</t>
  </si>
  <si>
    <t>Kepler-921</t>
  </si>
  <si>
    <t>18h58m27.89s</t>
  </si>
  <si>
    <t>+49d11m26.68s</t>
  </si>
  <si>
    <t>Kepler-922 b</t>
  </si>
  <si>
    <t>Kepler-922</t>
  </si>
  <si>
    <t>18h58m55.59s</t>
  </si>
  <si>
    <t>+49d31m59.34s</t>
  </si>
  <si>
    <t>Kepler-923 b</t>
  </si>
  <si>
    <t>Kepler-923</t>
  </si>
  <si>
    <t>19h36m41.06s</t>
  </si>
  <si>
    <t>+40d03m18.49s</t>
  </si>
  <si>
    <t>Kepler-924 b</t>
  </si>
  <si>
    <t>Kepler-924</t>
  </si>
  <si>
    <t>19h22m40.44s</t>
  </si>
  <si>
    <t>+40d23m51.75s</t>
  </si>
  <si>
    <t>Kepler-925 b</t>
  </si>
  <si>
    <t>Kepler-925</t>
  </si>
  <si>
    <t>19h20m25.57s</t>
  </si>
  <si>
    <t>+40d29m26.25s</t>
  </si>
  <si>
    <t>Kepler-926 b</t>
  </si>
  <si>
    <t>Kepler-926</t>
  </si>
  <si>
    <t>19h18m43.04s</t>
  </si>
  <si>
    <t>+40d42m01.54s</t>
  </si>
  <si>
    <t>Kepler-927 b</t>
  </si>
  <si>
    <t>Kepler-927</t>
  </si>
  <si>
    <t>19h17m32.04s</t>
  </si>
  <si>
    <t>+41d23m33.59s</t>
  </si>
  <si>
    <t>Kepler-928 b</t>
  </si>
  <si>
    <t>Kepler-928</t>
  </si>
  <si>
    <t>19h19m40.96s</t>
  </si>
  <si>
    <t>+41d32m33.99s</t>
  </si>
  <si>
    <t>Kepler-929 b</t>
  </si>
  <si>
    <t>Kepler-929</t>
  </si>
  <si>
    <t>19h53m55.46s</t>
  </si>
  <si>
    <t>+41d36m54.94s</t>
  </si>
  <si>
    <t>Kepler-93 b</t>
  </si>
  <si>
    <t>Kepler-93</t>
  </si>
  <si>
    <t>19h25m40.35s</t>
  </si>
  <si>
    <t>+38d40m20.32s</t>
  </si>
  <si>
    <t>Kepler-93 c</t>
  </si>
  <si>
    <t>Kepler-930 b</t>
  </si>
  <si>
    <t>Kepler-930</t>
  </si>
  <si>
    <t>19h53m15.47s</t>
  </si>
  <si>
    <t>+42d14m50.53s</t>
  </si>
  <si>
    <t>Kepler-931 b</t>
  </si>
  <si>
    <t>Kepler-931</t>
  </si>
  <si>
    <t>19h48m31.85s</t>
  </si>
  <si>
    <t>+42d46m05.84s</t>
  </si>
  <si>
    <t>Kepler-932 b</t>
  </si>
  <si>
    <t>Kepler-932</t>
  </si>
  <si>
    <t>19h47m48.50s</t>
  </si>
  <si>
    <t>+43d16m19.28s</t>
  </si>
  <si>
    <t>Kepler-933 b</t>
  </si>
  <si>
    <t>Kepler-933</t>
  </si>
  <si>
    <t>19h18m16.45s</t>
  </si>
  <si>
    <t>+43d32m18.76s</t>
  </si>
  <si>
    <t>Kepler-934 b</t>
  </si>
  <si>
    <t>Kepler-934</t>
  </si>
  <si>
    <t>19h21m09.23s</t>
  </si>
  <si>
    <t>+43d45m18.94s</t>
  </si>
  <si>
    <t>Kepler-935 b</t>
  </si>
  <si>
    <t>Kepler-935</t>
  </si>
  <si>
    <t>19h40m05.21s</t>
  </si>
  <si>
    <t>+46d37m09.12s</t>
  </si>
  <si>
    <t>Kepler-936 b</t>
  </si>
  <si>
    <t>Kepler-936</t>
  </si>
  <si>
    <t>19h34m18.67s</t>
  </si>
  <si>
    <t>+46d44m10.66s</t>
  </si>
  <si>
    <t>Kepler-937 b</t>
  </si>
  <si>
    <t>Kepler-937</t>
  </si>
  <si>
    <t>19h36m40.52s</t>
  </si>
  <si>
    <t>+46d42m52.62s</t>
  </si>
  <si>
    <t>Kepler-937 c</t>
  </si>
  <si>
    <t>Kepler-938 b</t>
  </si>
  <si>
    <t>Kepler-938</t>
  </si>
  <si>
    <t>19h39m09.37s</t>
  </si>
  <si>
    <t>+46d59m02.17s</t>
  </si>
  <si>
    <t>Kepler-939 b</t>
  </si>
  <si>
    <t>Kepler-939</t>
  </si>
  <si>
    <t>19h35m27.75s</t>
  </si>
  <si>
    <t>+47d01m36.53s</t>
  </si>
  <si>
    <t>Kepler-94 b</t>
  </si>
  <si>
    <t>Kepler-94</t>
  </si>
  <si>
    <t>18h44m46.74s</t>
  </si>
  <si>
    <t>+47d29m50.14s</t>
  </si>
  <si>
    <t>Kepler-94 c</t>
  </si>
  <si>
    <t>Kepler-940 b</t>
  </si>
  <si>
    <t>Kepler-940</t>
  </si>
  <si>
    <t>19h36m57.91s</t>
  </si>
  <si>
    <t>+47d16m33.47s</t>
  </si>
  <si>
    <t>Kepler-941 b</t>
  </si>
  <si>
    <t>Kepler-941</t>
  </si>
  <si>
    <t>19h37m18.30s</t>
  </si>
  <si>
    <t>+47d13m03.17s</t>
  </si>
  <si>
    <t>Kepler-942 b</t>
  </si>
  <si>
    <t>Kepler-942</t>
  </si>
  <si>
    <t>19h39m49.22s</t>
  </si>
  <si>
    <t>+44d08m59.83s</t>
  </si>
  <si>
    <t>Kepler-943 b</t>
  </si>
  <si>
    <t>Kepler-943</t>
  </si>
  <si>
    <t>18h57m05.74s</t>
  </si>
  <si>
    <t>+41d32m05.93s</t>
  </si>
  <si>
    <t>Kepler-944 b</t>
  </si>
  <si>
    <t>Kepler-944</t>
  </si>
  <si>
    <t>19h34m24.31s</t>
  </si>
  <si>
    <t>+42d22m47.25s</t>
  </si>
  <si>
    <t>Kepler-945 b</t>
  </si>
  <si>
    <t>Kepler-945</t>
  </si>
  <si>
    <t>19h25m04.74s</t>
  </si>
  <si>
    <t>+42d05m45.71s</t>
  </si>
  <si>
    <t>Kepler-946 b</t>
  </si>
  <si>
    <t>Kepler-946</t>
  </si>
  <si>
    <t>20h03m43.09s</t>
  </si>
  <si>
    <t>+44d01m43.22s</t>
  </si>
  <si>
    <t>Kepler-947 b</t>
  </si>
  <si>
    <t>Kepler-947</t>
  </si>
  <si>
    <t>19h37m28.02s</t>
  </si>
  <si>
    <t>+42d15m09.51s</t>
  </si>
  <si>
    <t>Kepler-948 b</t>
  </si>
  <si>
    <t>Kepler-948</t>
  </si>
  <si>
    <t>19h33m12.07s</t>
  </si>
  <si>
    <t>+41d31m23.97s</t>
  </si>
  <si>
    <t>Kepler-949 b</t>
  </si>
  <si>
    <t>Kepler-949</t>
  </si>
  <si>
    <t>19h54m25.90s</t>
  </si>
  <si>
    <t>+46d27m13.18s</t>
  </si>
  <si>
    <t>Kepler-95 b</t>
  </si>
  <si>
    <t>Kepler-95</t>
  </si>
  <si>
    <t>18h57m55.78s</t>
  </si>
  <si>
    <t>+44d23m52.41s</t>
  </si>
  <si>
    <t>Kepler-950 b</t>
  </si>
  <si>
    <t>Kepler-950</t>
  </si>
  <si>
    <t>19h11m49.58s</t>
  </si>
  <si>
    <t>+41d07m49.02s</t>
  </si>
  <si>
    <t>Kepler-951 b</t>
  </si>
  <si>
    <t>Kepler-951</t>
  </si>
  <si>
    <t>19h10m57.02s</t>
  </si>
  <si>
    <t>+38d06m52.74s</t>
  </si>
  <si>
    <t>Kepler-952 b</t>
  </si>
  <si>
    <t>Kepler-952</t>
  </si>
  <si>
    <t>19h01m29.25s</t>
  </si>
  <si>
    <t>+41d59m37.93s</t>
  </si>
  <si>
    <t>Kepler-953 b</t>
  </si>
  <si>
    <t>Kepler-953</t>
  </si>
  <si>
    <t>19h15m53.19s</t>
  </si>
  <si>
    <t>+44d37m28.72s</t>
  </si>
  <si>
    <t>Kepler-953 c</t>
  </si>
  <si>
    <t>Kepler-954 b</t>
  </si>
  <si>
    <t>Kepler-954</t>
  </si>
  <si>
    <t>19h43m26.26s</t>
  </si>
  <si>
    <t>+47d56m22.56s</t>
  </si>
  <si>
    <t>Kepler-955 b</t>
  </si>
  <si>
    <t>Kepler-955</t>
  </si>
  <si>
    <t>19h13m53.16s</t>
  </si>
  <si>
    <t>+40d16m11.34s</t>
  </si>
  <si>
    <t>Kepler-956 b</t>
  </si>
  <si>
    <t>Kepler-956</t>
  </si>
  <si>
    <t>19h30m07.40s</t>
  </si>
  <si>
    <t>+49d03m41.96s</t>
  </si>
  <si>
    <t>Kepler-957 b</t>
  </si>
  <si>
    <t>Kepler-957</t>
  </si>
  <si>
    <t>19h20m37.53s</t>
  </si>
  <si>
    <t>+48d49m08.30s</t>
  </si>
  <si>
    <t>Kepler-958 b</t>
  </si>
  <si>
    <t>Kepler-958</t>
  </si>
  <si>
    <t>19h09m01.60s</t>
  </si>
  <si>
    <t>+46d04m00.21s</t>
  </si>
  <si>
    <t>Kepler-959 b</t>
  </si>
  <si>
    <t>Kepler-959</t>
  </si>
  <si>
    <t>19h28m41.08s</t>
  </si>
  <si>
    <t>+40d48m40.99s</t>
  </si>
  <si>
    <t>Kepler-96 b</t>
  </si>
  <si>
    <t>Kepler-96</t>
  </si>
  <si>
    <t>19h48m16.76s</t>
  </si>
  <si>
    <t>+40d31m30.73s</t>
  </si>
  <si>
    <t>Kepler-960 b</t>
  </si>
  <si>
    <t>Kepler-960</t>
  </si>
  <si>
    <t>18h45m49.73s</t>
  </si>
  <si>
    <t>+46d44m47.59s</t>
  </si>
  <si>
    <t>Kepler-961 b</t>
  </si>
  <si>
    <t>Kepler-961</t>
  </si>
  <si>
    <t>18h48m08.52s</t>
  </si>
  <si>
    <t>+43d37m52.50s</t>
  </si>
  <si>
    <t>Kepler-962 b</t>
  </si>
  <si>
    <t>Kepler-962</t>
  </si>
  <si>
    <t>19h41m15.17s</t>
  </si>
  <si>
    <t>+46d14m15.01s</t>
  </si>
  <si>
    <t>Kepler-963 b</t>
  </si>
  <si>
    <t>Kepler-963</t>
  </si>
  <si>
    <t>19h47m00.71s</t>
  </si>
  <si>
    <t>+45d02m27.98s</t>
  </si>
  <si>
    <t>Kepler-964 b</t>
  </si>
  <si>
    <t>Kepler-964</t>
  </si>
  <si>
    <t>19h41m12.02s</t>
  </si>
  <si>
    <t>+40d33m23.69s</t>
  </si>
  <si>
    <t>Kepler-965 b</t>
  </si>
  <si>
    <t>Kepler-965</t>
  </si>
  <si>
    <t>19h54m03.68s</t>
  </si>
  <si>
    <t>+41d53m28.43s</t>
  </si>
  <si>
    <t>Kepler-966 b</t>
  </si>
  <si>
    <t>Kepler-966</t>
  </si>
  <si>
    <t>19h49m04.94s</t>
  </si>
  <si>
    <t>+50d07m18.61s</t>
  </si>
  <si>
    <t>Kepler-967 b</t>
  </si>
  <si>
    <t>Kepler-967</t>
  </si>
  <si>
    <t>19h06m13.92s</t>
  </si>
  <si>
    <t>+38d24m18.87s</t>
  </si>
  <si>
    <t>Kepler-967 c</t>
  </si>
  <si>
    <t>Kepler-968 b</t>
  </si>
  <si>
    <t>Kepler-968 c</t>
  </si>
  <si>
    <t>Kepler-969 b</t>
  </si>
  <si>
    <t>Kepler-969</t>
  </si>
  <si>
    <t>19h13m29.40s</t>
  </si>
  <si>
    <t>+47d56m00.83s</t>
  </si>
  <si>
    <t>Kepler-969 c</t>
  </si>
  <si>
    <t>Kepler-97 b</t>
  </si>
  <si>
    <t>Kepler-97</t>
  </si>
  <si>
    <t>19h09m18.37s</t>
  </si>
  <si>
    <t>+48d40m24.04s</t>
  </si>
  <si>
    <t>Kepler-97 c</t>
  </si>
  <si>
    <t>Kepler-970 b</t>
  </si>
  <si>
    <t>Kepler-970</t>
  </si>
  <si>
    <t>19h18m30.05s</t>
  </si>
  <si>
    <t>+40d42m31.45s</t>
  </si>
  <si>
    <t>Kepler-971 b</t>
  </si>
  <si>
    <t>Kepler-971</t>
  </si>
  <si>
    <t>18h56m22.70s</t>
  </si>
  <si>
    <t>+41d10m58.13s</t>
  </si>
  <si>
    <t>Kepler-972 b</t>
  </si>
  <si>
    <t>Kepler-972</t>
  </si>
  <si>
    <t>19h43m18.88s</t>
  </si>
  <si>
    <t>+43d25m31.57s</t>
  </si>
  <si>
    <t>Kepler-973 b</t>
  </si>
  <si>
    <t>Kepler-973</t>
  </si>
  <si>
    <t>19h20m39.68s</t>
  </si>
  <si>
    <t>+49d55m25.73s</t>
  </si>
  <si>
    <t>Kepler-974 b</t>
  </si>
  <si>
    <t>Kepler-974</t>
  </si>
  <si>
    <t>19h00m03.15s</t>
  </si>
  <si>
    <t>+40d13m15.44s</t>
  </si>
  <si>
    <t>Kepler-975 b</t>
  </si>
  <si>
    <t>Kepler-975</t>
  </si>
  <si>
    <t>19h22m11.64s</t>
  </si>
  <si>
    <t>+38d29m42.87s</t>
  </si>
  <si>
    <t>Kepler-976 b</t>
  </si>
  <si>
    <t>Kepler-976</t>
  </si>
  <si>
    <t>19h19m28.71s</t>
  </si>
  <si>
    <t>+46d43m46.87s</t>
  </si>
  <si>
    <t>Kepler-977 b</t>
  </si>
  <si>
    <t>Kepler-977</t>
  </si>
  <si>
    <t>19h26m03.89s</t>
  </si>
  <si>
    <t>+42d14m53.06s</t>
  </si>
  <si>
    <t>Kepler-978 b</t>
  </si>
  <si>
    <t>Kepler-978</t>
  </si>
  <si>
    <t>19h06m50.57s</t>
  </si>
  <si>
    <t>+43d02m36.09s</t>
  </si>
  <si>
    <t>Kepler-979 b</t>
  </si>
  <si>
    <t>Kepler-979</t>
  </si>
  <si>
    <t>20h01m29.09s</t>
  </si>
  <si>
    <t>+46d24m29.47s</t>
  </si>
  <si>
    <t>Kepler-98 b</t>
  </si>
  <si>
    <t>Kepler-98</t>
  </si>
  <si>
    <t>19h02m38.81s</t>
  </si>
  <si>
    <t>+37d57m52.44s</t>
  </si>
  <si>
    <t>Kepler-980 b</t>
  </si>
  <si>
    <t>Kepler-980</t>
  </si>
  <si>
    <t>19h38m27.12s</t>
  </si>
  <si>
    <t>+45d03m36.63s</t>
  </si>
  <si>
    <t>Kepler-981 b</t>
  </si>
  <si>
    <t>Kepler-981</t>
  </si>
  <si>
    <t>19h16m59.74s</t>
  </si>
  <si>
    <t>+47d39m00.41s</t>
  </si>
  <si>
    <t>Kepler-982 b</t>
  </si>
  <si>
    <t>Kepler-982</t>
  </si>
  <si>
    <t>19h13m40.24s</t>
  </si>
  <si>
    <t>+46d35m25.63s</t>
  </si>
  <si>
    <t>Kepler-983 b</t>
  </si>
  <si>
    <t>Kepler-983</t>
  </si>
  <si>
    <t>19h00m25.01s</t>
  </si>
  <si>
    <t>+45d00m29.07s</t>
  </si>
  <si>
    <t>Kepler-984 b</t>
  </si>
  <si>
    <t>Kepler-984</t>
  </si>
  <si>
    <t>19h47m50.13s</t>
  </si>
  <si>
    <t>+46d23m38.64s</t>
  </si>
  <si>
    <t>Kepler-985 b</t>
  </si>
  <si>
    <t>Kepler-985</t>
  </si>
  <si>
    <t>19h20m34.64s</t>
  </si>
  <si>
    <t>+44d02m59.57s</t>
  </si>
  <si>
    <t>Kepler-986 b</t>
  </si>
  <si>
    <t>Kepler-986</t>
  </si>
  <si>
    <t>19h32m22.57s</t>
  </si>
  <si>
    <t>+42d53m47.20s</t>
  </si>
  <si>
    <t>Kepler-987 b</t>
  </si>
  <si>
    <t>Kepler-987</t>
  </si>
  <si>
    <t>19h17m38.65s</t>
  </si>
  <si>
    <t>+46d07m51.04s</t>
  </si>
  <si>
    <t>Kepler-988 b</t>
  </si>
  <si>
    <t>Kepler-988</t>
  </si>
  <si>
    <t>19h22m49.98s</t>
  </si>
  <si>
    <t>+42d14m14.01s</t>
  </si>
  <si>
    <t>Kepler-989 b</t>
  </si>
  <si>
    <t>Kepler-989</t>
  </si>
  <si>
    <t>18h46m19.87s</t>
  </si>
  <si>
    <t>+47d14m00.48s</t>
  </si>
  <si>
    <t>Kepler-99 b</t>
  </si>
  <si>
    <t>Kepler-99</t>
  </si>
  <si>
    <t>19h49m24.96s</t>
  </si>
  <si>
    <t>+41d18m00.16s</t>
  </si>
  <si>
    <t>Kepler-990 b</t>
  </si>
  <si>
    <t>Kepler-990</t>
  </si>
  <si>
    <t>19h51m45.16s</t>
  </si>
  <si>
    <t>+46d52m52.75s</t>
  </si>
  <si>
    <t>Kepler-990 c</t>
  </si>
  <si>
    <t>Kepler-991 b</t>
  </si>
  <si>
    <t>Kepler-991</t>
  </si>
  <si>
    <t>19h48m21.73s</t>
  </si>
  <si>
    <t>+49d37m35.35s</t>
  </si>
  <si>
    <t>Kepler-992 b</t>
  </si>
  <si>
    <t>Kepler-992</t>
  </si>
  <si>
    <t>18h57m43.30s</t>
  </si>
  <si>
    <t>+47d38m29.98s</t>
  </si>
  <si>
    <t>Kepler-993 b</t>
  </si>
  <si>
    <t>Kepler-993</t>
  </si>
  <si>
    <t>19h30m27.39s</t>
  </si>
  <si>
    <t>+44d23m40.79s</t>
  </si>
  <si>
    <t>Kepler-994 b</t>
  </si>
  <si>
    <t>Kepler-994</t>
  </si>
  <si>
    <t>19h16m17.30s</t>
  </si>
  <si>
    <t>+47d24m24.90s</t>
  </si>
  <si>
    <t>Kepler-995 b</t>
  </si>
  <si>
    <t>Kepler-995</t>
  </si>
  <si>
    <t>18h58m27.77s</t>
  </si>
  <si>
    <t>+39d07m51.59s</t>
  </si>
  <si>
    <t>Kepler-996 b</t>
  </si>
  <si>
    <t>Kepler-996</t>
  </si>
  <si>
    <t>19h27m39.06s</t>
  </si>
  <si>
    <t>+41d32m00.92s</t>
  </si>
  <si>
    <t>Kepler-997 b</t>
  </si>
  <si>
    <t>Kepler-997</t>
  </si>
  <si>
    <t>19h16m56.01s</t>
  </si>
  <si>
    <t>+49d56m20.02s</t>
  </si>
  <si>
    <t>Kepler-998 b</t>
  </si>
  <si>
    <t>Kepler-998</t>
  </si>
  <si>
    <t>19h47m01.00s</t>
  </si>
  <si>
    <t>+49d12m31.35s</t>
  </si>
  <si>
    <t>Kepler-999 b</t>
  </si>
  <si>
    <t>Kepler-999</t>
  </si>
  <si>
    <t>19h58m38.52s</t>
  </si>
  <si>
    <t>+46d11m54.48s</t>
  </si>
  <si>
    <t>L 168-9 b</t>
  </si>
  <si>
    <t>L 168-9</t>
  </si>
  <si>
    <t>23h20m06.86s</t>
  </si>
  <si>
    <t>-60d03m56.63s</t>
  </si>
  <si>
    <t>L 98-59 b</t>
  </si>
  <si>
    <t>L 98-59</t>
  </si>
  <si>
    <t>08h18m07.89s</t>
  </si>
  <si>
    <t>-68d18m52.08s</t>
  </si>
  <si>
    <t>L 98-59 c</t>
  </si>
  <si>
    <t>L 98-59 d</t>
  </si>
  <si>
    <t>L 98-59 e</t>
  </si>
  <si>
    <t>LHS 1140 b</t>
  </si>
  <si>
    <t>LHS 1140</t>
  </si>
  <si>
    <t>00h44m59.67s</t>
  </si>
  <si>
    <t>-15d16m26.79s</t>
  </si>
  <si>
    <t>LHS 1140 c</t>
  </si>
  <si>
    <t>LHS 1478 b</t>
  </si>
  <si>
    <t>LHS 1478</t>
  </si>
  <si>
    <t>m3 V</t>
  </si>
  <si>
    <t>02h57m21.33s</t>
  </si>
  <si>
    <t>+76d33m05.06s</t>
  </si>
  <si>
    <t>LHS 1678 b</t>
  </si>
  <si>
    <t>LHS 1678</t>
  </si>
  <si>
    <t>04h32m42.96s</t>
  </si>
  <si>
    <t>-39d47m27.15s</t>
  </si>
  <si>
    <t>LHS 1678 c</t>
  </si>
  <si>
    <t>LHS 1815 b</t>
  </si>
  <si>
    <t>LHS 1815</t>
  </si>
  <si>
    <t>06h04m21.60s</t>
  </si>
  <si>
    <t>-55d18m41.54s</t>
  </si>
  <si>
    <t>LHS 3844 b</t>
  </si>
  <si>
    <t>LHS 3844</t>
  </si>
  <si>
    <t>22h41m59.09s</t>
  </si>
  <si>
    <t>-69d10m19.59s</t>
  </si>
  <si>
    <t>LP 714-47 b</t>
  </si>
  <si>
    <t>LP 714-47</t>
  </si>
  <si>
    <t>04h16m45.65s</t>
  </si>
  <si>
    <t>-12d05m05.51s</t>
  </si>
  <si>
    <t>LP 791-18 b</t>
  </si>
  <si>
    <t>LP 791-18</t>
  </si>
  <si>
    <t>M(6.1+/-0.7) V</t>
  </si>
  <si>
    <t>11h02m45.72s</t>
  </si>
  <si>
    <t>-16d24m23.20s</t>
  </si>
  <si>
    <t>LP 791-18 c</t>
  </si>
  <si>
    <t>LSPM J2116+0234 b</t>
  </si>
  <si>
    <t>LSPM J2116+0234</t>
  </si>
  <si>
    <t>21h16m27.54s</t>
  </si>
  <si>
    <t>+02d34m50.78s</t>
  </si>
  <si>
    <t>LTT 1445 A b</t>
  </si>
  <si>
    <t>LTT 1445 A</t>
  </si>
  <si>
    <t>03h01m50.99s</t>
  </si>
  <si>
    <t>-16d35m40.18s</t>
  </si>
  <si>
    <t>LTT 1445 A c</t>
  </si>
  <si>
    <t>LTT 3780 b</t>
  </si>
  <si>
    <t>LTT 3780</t>
  </si>
  <si>
    <t>10h18m34.78s</t>
  </si>
  <si>
    <t>-11d43m04.08s</t>
  </si>
  <si>
    <t>LTT 3780 c</t>
  </si>
  <si>
    <t>LTT 9779 b</t>
  </si>
  <si>
    <t>LTT 9779</t>
  </si>
  <si>
    <t>23h54m40.53s</t>
  </si>
  <si>
    <t>-37d37m41.61s</t>
  </si>
  <si>
    <t>LkCa 15 b</t>
  </si>
  <si>
    <t>LkCa 15</t>
  </si>
  <si>
    <t>Large Binocular Telescope Observatory</t>
  </si>
  <si>
    <t>04h39m17.80s</t>
  </si>
  <si>
    <t>+22d21m03.12s</t>
  </si>
  <si>
    <t>LkCa 15 c</t>
  </si>
  <si>
    <t>Lupus-TR-3 b</t>
  </si>
  <si>
    <t>Lupus-TR-3</t>
  </si>
  <si>
    <t>15h30m18.59s</t>
  </si>
  <si>
    <t>-42d58m47.81s</t>
  </si>
  <si>
    <t>MASCARA-1 b</t>
  </si>
  <si>
    <t>MASCARA-1</t>
  </si>
  <si>
    <t>A8</t>
  </si>
  <si>
    <t>21h10m12.37s</t>
  </si>
  <si>
    <t>+10d44m20.03s</t>
  </si>
  <si>
    <t>MASCARA-4 b</t>
  </si>
  <si>
    <t>MASCARA-4</t>
  </si>
  <si>
    <t>A7 V</t>
  </si>
  <si>
    <t>09h50m19.22s</t>
  </si>
  <si>
    <t>-66d06m50.13s</t>
  </si>
  <si>
    <t>MOA-2007-BLG-192L b</t>
  </si>
  <si>
    <t>MOA-2007-BLG-192L</t>
  </si>
  <si>
    <t>MOA</t>
  </si>
  <si>
    <t>18h08m03.80s</t>
  </si>
  <si>
    <t>-27d09m00.27s</t>
  </si>
  <si>
    <t>MOA-2007-BLG-400L b</t>
  </si>
  <si>
    <t>MOA-2007-BLG-400L</t>
  </si>
  <si>
    <t>18h09m41.98s</t>
  </si>
  <si>
    <t>-29d13m26.95s</t>
  </si>
  <si>
    <t>MOA-2008-BLG-310L b</t>
  </si>
  <si>
    <t>MOA-2008-BLG-310L</t>
  </si>
  <si>
    <t>17h54m14.53s</t>
  </si>
  <si>
    <t>-34d46m40.99s</t>
  </si>
  <si>
    <t>MOA-2008-BLG-379L b</t>
  </si>
  <si>
    <t>MOA-2008-BLG-379L</t>
  </si>
  <si>
    <t>17h58m49.44s</t>
  </si>
  <si>
    <t>-30d11m48.95s</t>
  </si>
  <si>
    <t>MOA-2009-BLG-266L b</t>
  </si>
  <si>
    <t>MOA-2009-BLG-266L</t>
  </si>
  <si>
    <t>17h48m05.95s</t>
  </si>
  <si>
    <t>-35d00m19.5s</t>
  </si>
  <si>
    <t>MOA-2009-BLG-319L b</t>
  </si>
  <si>
    <t>MOA-2009-BLG-319L</t>
  </si>
  <si>
    <t>18h06m58.13s</t>
  </si>
  <si>
    <t>-26d49m10.9s</t>
  </si>
  <si>
    <t>MOA-2009-BLG-387L b</t>
  </si>
  <si>
    <t>MOA-2009-BLG-387L</t>
  </si>
  <si>
    <t>17h53m50.79s</t>
  </si>
  <si>
    <t>-33d59m25.0s</t>
  </si>
  <si>
    <t>MOA-2010-BLG-073L b</t>
  </si>
  <si>
    <t>MOA-2010-BLG-073L</t>
  </si>
  <si>
    <t>18h10m11.342s</t>
  </si>
  <si>
    <t>-26d31m22.544s</t>
  </si>
  <si>
    <t>MOA-2010-BLG-117L b</t>
  </si>
  <si>
    <t>MOA-2010-BLG-117L</t>
  </si>
  <si>
    <t>18h07m49.67s</t>
  </si>
  <si>
    <t>-25d20m40.7s</t>
  </si>
  <si>
    <t>MOA-2010-BLG-328L b</t>
  </si>
  <si>
    <t>MOA-2010-BLG-328L</t>
  </si>
  <si>
    <t>17h57m59.12s</t>
  </si>
  <si>
    <t>-30d42m54.63s</t>
  </si>
  <si>
    <t>MOA-2010-BLG-353L b</t>
  </si>
  <si>
    <t>MOA-2010-BLG-353L</t>
  </si>
  <si>
    <t>18h05m12.94s</t>
  </si>
  <si>
    <t>-27d17m35.64s</t>
  </si>
  <si>
    <t>MOA-2010-BLG-477L b</t>
  </si>
  <si>
    <t>MOA-2010-BLG-477L</t>
  </si>
  <si>
    <t>18h06m07.44s</t>
  </si>
  <si>
    <t>-31d27m16.1s</t>
  </si>
  <si>
    <t>MOA-2011-BLG-028L b</t>
  </si>
  <si>
    <t>MOA-2011-BLG-028L</t>
  </si>
  <si>
    <t>18h03m24.96s</t>
  </si>
  <si>
    <t>-29d12m48.3s</t>
  </si>
  <si>
    <t>MOA-2011-BLG-262L b</t>
  </si>
  <si>
    <t>MOA-2011-BLG-262L</t>
  </si>
  <si>
    <t>18h00m23.48s</t>
  </si>
  <si>
    <t>-31d14m42.93s</t>
  </si>
  <si>
    <t>MOA-2011-BLG-291L b</t>
  </si>
  <si>
    <t>MOA-2011-BLG-291L</t>
  </si>
  <si>
    <t>17h55m28.29s</t>
  </si>
  <si>
    <t>-29d10m14.4s</t>
  </si>
  <si>
    <t>MOA-2011-BLG-293L b</t>
  </si>
  <si>
    <t>MOA-2011-BLG-293L</t>
  </si>
  <si>
    <t>17h55m39.35s</t>
  </si>
  <si>
    <t>-28d28m36.65s</t>
  </si>
  <si>
    <t>MOA-2011-BLG-322L b</t>
  </si>
  <si>
    <t>MOA-2011-BLG-322L</t>
  </si>
  <si>
    <t>18h04m53.6s</t>
  </si>
  <si>
    <t>-27d13m15.4s</t>
  </si>
  <si>
    <t>MOA-2012-BLG-006L b</t>
  </si>
  <si>
    <t>MOA-2012-BLG-006L</t>
  </si>
  <si>
    <t>18h01m46.31s</t>
  </si>
  <si>
    <t>-29d06m31.6s</t>
  </si>
  <si>
    <t>MOA-2012-BLG-505L b</t>
  </si>
  <si>
    <t>MOA-2012-BLG-505L</t>
  </si>
  <si>
    <t>17h52m34.34s</t>
  </si>
  <si>
    <t>-32d02m24.33s</t>
  </si>
  <si>
    <t>MOA-2013-BLG-220L b</t>
  </si>
  <si>
    <t>MOA-2013-BLG-220L</t>
  </si>
  <si>
    <t>18h03m56.5s</t>
  </si>
  <si>
    <t>-29d32m41s</t>
  </si>
  <si>
    <t>MOA-2013-BLG-605L b</t>
  </si>
  <si>
    <t>MOA-2013-BLG-605L</t>
  </si>
  <si>
    <t>17h58m42.85s</t>
  </si>
  <si>
    <t>-29d23m53.66s</t>
  </si>
  <si>
    <t>MOA-2015-BLG-337L b</t>
  </si>
  <si>
    <t>MOA-2015-BLG-337L</t>
  </si>
  <si>
    <t>18h07m47.69s</t>
  </si>
  <si>
    <t>-28d10m13.00s</t>
  </si>
  <si>
    <t>MOA-2016-BLG-227L b</t>
  </si>
  <si>
    <t>MOA-2016-BLG-227L</t>
  </si>
  <si>
    <t>18h05m53.70s</t>
  </si>
  <si>
    <t>-27d42m51.43s</t>
  </si>
  <si>
    <t>MOA-2016-BLG-319L b</t>
  </si>
  <si>
    <t>MOA-2016-BLG-319L</t>
  </si>
  <si>
    <t>17h54m58.13s</t>
  </si>
  <si>
    <t>-29d45m01.67s</t>
  </si>
  <si>
    <t>MOA-bin-1L b</t>
  </si>
  <si>
    <t>MOA-bin-1L</t>
  </si>
  <si>
    <t>17h51m10.20s</t>
  </si>
  <si>
    <t>-29d47m38.3s</t>
  </si>
  <si>
    <t>MOA-bin-29 b</t>
  </si>
  <si>
    <t>MOA-bin-29</t>
  </si>
  <si>
    <t>17h57m30.23s</t>
  </si>
  <si>
    <t>-29d44m11.63s</t>
  </si>
  <si>
    <t>MXB 1658-298 b</t>
  </si>
  <si>
    <t>MXB 1658-298</t>
  </si>
  <si>
    <t>17h02m06.54s</t>
  </si>
  <si>
    <t>-29d56m44.1s</t>
  </si>
  <si>
    <t>NGC 2682 Sand 364 b</t>
  </si>
  <si>
    <t>NGC 2682 Sand 364</t>
  </si>
  <si>
    <t>08h49m56.81s</t>
  </si>
  <si>
    <t>+11d41m32.94s</t>
  </si>
  <si>
    <t>NGC 2682 Sand 978 b</t>
  </si>
  <si>
    <t>NGC 2682 Sand 978</t>
  </si>
  <si>
    <t>08h51m17.47s</t>
  </si>
  <si>
    <t>+11d45m22.67s</t>
  </si>
  <si>
    <t>NGC 2682 YBP 1194 b</t>
  </si>
  <si>
    <t>NGC 2682 YBP 1194</t>
  </si>
  <si>
    <t>08h51m00.79s</t>
  </si>
  <si>
    <t>+11d48m52.75s</t>
  </si>
  <si>
    <t>NGC 2682 YBP 1514 b</t>
  </si>
  <si>
    <t>NGC 2682 YBP 1514</t>
  </si>
  <si>
    <t>08h51m00.75s</t>
  </si>
  <si>
    <t>+11d53m11.45s</t>
  </si>
  <si>
    <t>NGC 2682 YBP 401 b</t>
  </si>
  <si>
    <t>NGC 2682 YBP 401</t>
  </si>
  <si>
    <t>08h51m19.03s</t>
  </si>
  <si>
    <t>+11d40m15.70s</t>
  </si>
  <si>
    <t>NGTS-1 b</t>
  </si>
  <si>
    <t>NGTS-1</t>
  </si>
  <si>
    <t>05h30m51.41s</t>
  </si>
  <si>
    <t>-36d37m51.53s</t>
  </si>
  <si>
    <t>NGTS-10 b</t>
  </si>
  <si>
    <t>NGTS-10</t>
  </si>
  <si>
    <t>06h07m29.35s</t>
  </si>
  <si>
    <t>-25d35m41.63s</t>
  </si>
  <si>
    <t>NGTS-11 b</t>
  </si>
  <si>
    <t>NGTS-11</t>
  </si>
  <si>
    <t>01h34m05.15s</t>
  </si>
  <si>
    <t>-14d25m08.94s</t>
  </si>
  <si>
    <t>NGTS-12 b</t>
  </si>
  <si>
    <t>NGTS-12</t>
  </si>
  <si>
    <t>11h44m59.99s</t>
  </si>
  <si>
    <t>-35d38m26.03s</t>
  </si>
  <si>
    <t>NGTS-13 b</t>
  </si>
  <si>
    <t>NGTS-13</t>
  </si>
  <si>
    <t>11h44m57.66s</t>
  </si>
  <si>
    <t>-38d08m22.98s</t>
  </si>
  <si>
    <t>NGTS-14 A b</t>
  </si>
  <si>
    <t>NGTS-14 A</t>
  </si>
  <si>
    <t>21h54m04.20s</t>
  </si>
  <si>
    <t>-38d22m38.71s</t>
  </si>
  <si>
    <t>NGTS-15 b</t>
  </si>
  <si>
    <t>NGTS-15</t>
  </si>
  <si>
    <t>04h53m25.27s</t>
  </si>
  <si>
    <t>-32d48m01.25s</t>
  </si>
  <si>
    <t>NGTS-16 b</t>
  </si>
  <si>
    <t>NGTS-16</t>
  </si>
  <si>
    <t>03h53m03.34s</t>
  </si>
  <si>
    <t>-30d48m16.71s</t>
  </si>
  <si>
    <t>NGTS-17 b</t>
  </si>
  <si>
    <t>NGTS-17</t>
  </si>
  <si>
    <t>04h51m36.14s</t>
  </si>
  <si>
    <t>-34d13m34.37s</t>
  </si>
  <si>
    <t>NGTS-18 b</t>
  </si>
  <si>
    <t>NGTS-18</t>
  </si>
  <si>
    <t>12h02m11.09s</t>
  </si>
  <si>
    <t>-35d32m54.99s</t>
  </si>
  <si>
    <t>NGTS-2 b</t>
  </si>
  <si>
    <t>NGTS-2</t>
  </si>
  <si>
    <t>14h20m29.46s</t>
  </si>
  <si>
    <t>-31d12m07.45s</t>
  </si>
  <si>
    <t>NGTS-3 A b</t>
  </si>
  <si>
    <t>NGTS-3 A</t>
  </si>
  <si>
    <t>06h17m46.74s</t>
  </si>
  <si>
    <t>-35d42m22.91s</t>
  </si>
  <si>
    <t>NGTS-4 b</t>
  </si>
  <si>
    <t>NGTS-4</t>
  </si>
  <si>
    <t>05h58m23.73s</t>
  </si>
  <si>
    <t>-30d48m42.48s</t>
  </si>
  <si>
    <t>NGTS-5 b</t>
  </si>
  <si>
    <t>NGTS-5</t>
  </si>
  <si>
    <t>14h44m13.98s</t>
  </si>
  <si>
    <t>+05d36m19.34s</t>
  </si>
  <si>
    <t>NGTS-6 b</t>
  </si>
  <si>
    <t>NGTS-6</t>
  </si>
  <si>
    <t>05h03m10.89s</t>
  </si>
  <si>
    <t>-30d23m58.06s</t>
  </si>
  <si>
    <t>NGTS-8 b</t>
  </si>
  <si>
    <t>NGTS-8</t>
  </si>
  <si>
    <t>21h55m54.22s</t>
  </si>
  <si>
    <t>-14d04m06.38s</t>
  </si>
  <si>
    <t>NGTS-9 b</t>
  </si>
  <si>
    <t>NGTS-9</t>
  </si>
  <si>
    <t>09h27m40.95s</t>
  </si>
  <si>
    <t>-19d20m51.53s</t>
  </si>
  <si>
    <t>NN Ser c</t>
  </si>
  <si>
    <t>NN Ser</t>
  </si>
  <si>
    <t>WD</t>
  </si>
  <si>
    <t>15h52m56.09s</t>
  </si>
  <si>
    <t>+12d54m43.51s</t>
  </si>
  <si>
    <t>NN Ser d</t>
  </si>
  <si>
    <t>NSVS 14256825 b</t>
  </si>
  <si>
    <t>NSVS 14256825</t>
  </si>
  <si>
    <t>20h20m00.47s</t>
  </si>
  <si>
    <t>+04d37m56.54s</t>
  </si>
  <si>
    <t>NY Vir b</t>
  </si>
  <si>
    <t>NY Vir</t>
  </si>
  <si>
    <t>13h38m48.14s</t>
  </si>
  <si>
    <t>-02d01m49.39s</t>
  </si>
  <si>
    <t>NY Vir c</t>
  </si>
  <si>
    <t>Winer Observatory</t>
  </si>
  <si>
    <t>OGLE-2003-BLG-235L b</t>
  </si>
  <si>
    <t>OGLE-2003-BLG-235L</t>
  </si>
  <si>
    <t>OGLE</t>
  </si>
  <si>
    <t>18h05m16.35s</t>
  </si>
  <si>
    <t>-28d53m42.0s</t>
  </si>
  <si>
    <t>OGLE-2005-BLG-071L b</t>
  </si>
  <si>
    <t>OGLE-2005-BLG-071L</t>
  </si>
  <si>
    <t>17h50m09.77s</t>
  </si>
  <si>
    <t>-34d40m23.5s</t>
  </si>
  <si>
    <t>OGLE-2005-BLG-169L b</t>
  </si>
  <si>
    <t>OGLE-2005-BLG-169L</t>
  </si>
  <si>
    <t>18h06m05.32s</t>
  </si>
  <si>
    <t>-30d43m57.5s</t>
  </si>
  <si>
    <t>OGLE-2005-BLG-390L b</t>
  </si>
  <si>
    <t>OGLE-2005-BLG-390L</t>
  </si>
  <si>
    <t>17h54m19.2s</t>
  </si>
  <si>
    <t>-30d22m38s</t>
  </si>
  <si>
    <t>OGLE-2006-BLG-109L b</t>
  </si>
  <si>
    <t>OGLE-2006-BLG-109L</t>
  </si>
  <si>
    <t>17h52m34.51s</t>
  </si>
  <si>
    <t>-30d05m16.0s</t>
  </si>
  <si>
    <t>OGLE-2006-BLG-109L c</t>
  </si>
  <si>
    <t>OGLE-2007-BLG-349L AB c</t>
  </si>
  <si>
    <t>OGLE-2007-BLG-349L A</t>
  </si>
  <si>
    <t>18h05m24.43s</t>
  </si>
  <si>
    <t>-26d25m19.0s</t>
  </si>
  <si>
    <t>OGLE-2007-BLG-368L b</t>
  </si>
  <si>
    <t>OGLE-2007-BLG-368L</t>
  </si>
  <si>
    <t>17h56m25.96s</t>
  </si>
  <si>
    <t>-32d14m14.7s</t>
  </si>
  <si>
    <t>OGLE-2008-BLG-092L b</t>
  </si>
  <si>
    <t>OGLE-2008-BLG-092L</t>
  </si>
  <si>
    <t>17h47m29.42s</t>
  </si>
  <si>
    <t>-34d43m35.6s</t>
  </si>
  <si>
    <t>OGLE-2008-BLG-355L b</t>
  </si>
  <si>
    <t>OGLE-2008-BLG-355L</t>
  </si>
  <si>
    <t>17h59m08.81s</t>
  </si>
  <si>
    <t>-30d45m34.1s</t>
  </si>
  <si>
    <t>OGLE-2011-BLG-0173L b</t>
  </si>
  <si>
    <t>OGLE-2011-BLG-0173L</t>
  </si>
  <si>
    <t>17h57m15.78s</t>
  </si>
  <si>
    <t>-28d14m01.9s</t>
  </si>
  <si>
    <t>OGLE-2011-BLG-0251L b</t>
  </si>
  <si>
    <t>OGLE-2011-BLG-0251L</t>
  </si>
  <si>
    <t>17h38m14.18s</t>
  </si>
  <si>
    <t>-27d08m10.1s</t>
  </si>
  <si>
    <t>OGLE-2011-BLG-0265L b</t>
  </si>
  <si>
    <t>OGLE-2011-BLG-0265L</t>
  </si>
  <si>
    <t>17h57m47.72s</t>
  </si>
  <si>
    <t>-27d23m40.3s</t>
  </si>
  <si>
    <t>OGLE-2012-BLG-0026L b</t>
  </si>
  <si>
    <t>OGLE-2012-BLG-0026L</t>
  </si>
  <si>
    <t>17h34m18.70s</t>
  </si>
  <si>
    <t>-27d08m33.9s</t>
  </si>
  <si>
    <t>OGLE-2012-BLG-0026L c</t>
  </si>
  <si>
    <t>OGLE-2012-BLG-0358L b</t>
  </si>
  <si>
    <t>OGLE-2012-BLG-0358L</t>
  </si>
  <si>
    <t>17h42m46.77s</t>
  </si>
  <si>
    <t>-24d15m39.6s</t>
  </si>
  <si>
    <t>OGLE-2012-BLG-0406L b</t>
  </si>
  <si>
    <t>OGLE-2012-BLG-0406L</t>
  </si>
  <si>
    <t>17h53m18.17s</t>
  </si>
  <si>
    <t>-30d28m16.2s</t>
  </si>
  <si>
    <t>OGLE-2012-BLG-0563L b</t>
  </si>
  <si>
    <t>OGLE-2012-BLG-0563L</t>
  </si>
  <si>
    <t>18h05m57.72s</t>
  </si>
  <si>
    <t>-27d42m43.2s</t>
  </si>
  <si>
    <t>OGLE-2012-BLG-0724L b</t>
  </si>
  <si>
    <t>OGLE-2012-BLG-0724L</t>
  </si>
  <si>
    <t>17h55m52.39s</t>
  </si>
  <si>
    <t>-29d49m6.7s</t>
  </si>
  <si>
    <t>OGLE-2012-BLG-0838L b</t>
  </si>
  <si>
    <t>OGLE-2012-BLG-0838L</t>
  </si>
  <si>
    <t>18h12m00.74s</t>
  </si>
  <si>
    <t>-25d42m41.80s</t>
  </si>
  <si>
    <t>OGLE-2012-BLG-0950L b</t>
  </si>
  <si>
    <t>OGLE-2012-BLG-0950L</t>
  </si>
  <si>
    <t>18h08m04.62s</t>
  </si>
  <si>
    <t>-29d43m53.7s</t>
  </si>
  <si>
    <t>OGLE-2013-BLG-0102L b</t>
  </si>
  <si>
    <t>OGLE-2013-BLG-0102L</t>
  </si>
  <si>
    <t>17h52m07.08s</t>
  </si>
  <si>
    <t>-31d41m26.1s</t>
  </si>
  <si>
    <t>OGLE-2013-BLG-0132L b</t>
  </si>
  <si>
    <t>OGLE-2013-BLG-0132L</t>
  </si>
  <si>
    <t>17h59m03.51s</t>
  </si>
  <si>
    <t>-28d25m15.7s</t>
  </si>
  <si>
    <t>OGLE-2013-BLG-0341L B b</t>
  </si>
  <si>
    <t>OGLE-2013-BLG-0341L B</t>
  </si>
  <si>
    <t>17h52m07.49s</t>
  </si>
  <si>
    <t>-29d50m46.0s</t>
  </si>
  <si>
    <t>OGLE-2013-BLG-0911L b</t>
  </si>
  <si>
    <t>OGLE-2013-BLG-0911L</t>
  </si>
  <si>
    <t>17h55m31.98s</t>
  </si>
  <si>
    <t>-29d15m13.8s</t>
  </si>
  <si>
    <t>OGLE-2013-BLG-1721L b</t>
  </si>
  <si>
    <t>OGLE-2013-BLG-1721L</t>
  </si>
  <si>
    <t>17h52m30.37s</t>
  </si>
  <si>
    <t>-30d17m33.7s</t>
  </si>
  <si>
    <t>OGLE-2013-BLG-1761L b</t>
  </si>
  <si>
    <t>OGLE-2013-BLG-1761L</t>
  </si>
  <si>
    <t>17h53m38.28s</t>
  </si>
  <si>
    <t>-28d53m42.98s</t>
  </si>
  <si>
    <t>OGLE-2014-BLG-0124L b</t>
  </si>
  <si>
    <t>OGLE-2014-BLG-0124L</t>
  </si>
  <si>
    <t>18h02m29.21s</t>
  </si>
  <si>
    <t>-28d23m46.5s</t>
  </si>
  <si>
    <t>OGLE-2014-BLG-0319L b</t>
  </si>
  <si>
    <t>OGLE-2014-BLG-0319L</t>
  </si>
  <si>
    <t>17h47m50.68s</t>
  </si>
  <si>
    <t>-33d56m06.16s</t>
  </si>
  <si>
    <t>OGLE-2014-BLG-0676L b</t>
  </si>
  <si>
    <t>OGLE-2014-BLG-0676L</t>
  </si>
  <si>
    <t>17h52m24.50s</t>
  </si>
  <si>
    <t>-30d32m54.20s</t>
  </si>
  <si>
    <t>OGLE-2014-BLG-1722L b</t>
  </si>
  <si>
    <t>OGLE-2014-BLG-1722L</t>
  </si>
  <si>
    <t>17h55m00.57s</t>
  </si>
  <si>
    <t>-31d28m08.6s</t>
  </si>
  <si>
    <t>OGLE-2014-BLG-1722L c</t>
  </si>
  <si>
    <t>OGLE-2014-BLG-1760L b</t>
  </si>
  <si>
    <t>OGLE-2014-BLG-1760L</t>
  </si>
  <si>
    <t>17h57m38.16s</t>
  </si>
  <si>
    <t>-28d57m47.37s</t>
  </si>
  <si>
    <t>OGLE-2015-BLG-0051L b</t>
  </si>
  <si>
    <t>OGLE-2015-BLG-0051L</t>
  </si>
  <si>
    <t>17h58m39.01s</t>
  </si>
  <si>
    <t>-28d01m54.1s</t>
  </si>
  <si>
    <t>OGLE-2015-BLG-0954L b</t>
  </si>
  <si>
    <t>OGLE-2015-BLG-0954L</t>
  </si>
  <si>
    <t>18h00m44.24s</t>
  </si>
  <si>
    <t>-28d39m39.2s</t>
  </si>
  <si>
    <t>OGLE-2015-BLG-0966L b</t>
  </si>
  <si>
    <t>OGLE-2015-BLG-0966L</t>
  </si>
  <si>
    <t>17h55m01.02s</t>
  </si>
  <si>
    <t>-29d02m49.6s</t>
  </si>
  <si>
    <t>OGLE-2015-BLG-1649L b</t>
  </si>
  <si>
    <t>OGLE-2015-BLG-1649L</t>
  </si>
  <si>
    <t>18h04m49.21s</t>
  </si>
  <si>
    <t>-32d37m58.90s</t>
  </si>
  <si>
    <t>OGLE-2015-BLG-1670L b</t>
  </si>
  <si>
    <t>OGLE-2015-BLG-1670L</t>
  </si>
  <si>
    <t>17h52m38.11s</t>
  </si>
  <si>
    <t>-28d33m06.9s</t>
  </si>
  <si>
    <t>OGLE-2015-BLG-1771L b</t>
  </si>
  <si>
    <t>OGLE-2015-BLG-1771L</t>
  </si>
  <si>
    <t>17h55m11.76s</t>
  </si>
  <si>
    <t>-28d51m45.90s</t>
  </si>
  <si>
    <t>OGLE-2016-BLG-0263L b</t>
  </si>
  <si>
    <t>OGLE-2016-BLG-0263L</t>
  </si>
  <si>
    <t>17h59m34.9s</t>
  </si>
  <si>
    <t>-31d49m07.0s</t>
  </si>
  <si>
    <t>OGLE-2016-BLG-0613L AB b</t>
  </si>
  <si>
    <t>OGLE-2016-BLG-0613L AB</t>
  </si>
  <si>
    <t>17h57m02.50s</t>
  </si>
  <si>
    <t>-28d06m58.2s</t>
  </si>
  <si>
    <t>OGLE-2016-BLG-1067L b</t>
  </si>
  <si>
    <t>OGLE-2016-BLG-1067L</t>
  </si>
  <si>
    <t>18h12m49.08s</t>
  </si>
  <si>
    <t>-27d00m45.5s</t>
  </si>
  <si>
    <t>OGLE-2016-BLG-1190L b</t>
  </si>
  <si>
    <t>OGLE-2016-BLG-1190L</t>
  </si>
  <si>
    <t>17h58m52.30s</t>
  </si>
  <si>
    <t>-27d36m48.8s</t>
  </si>
  <si>
    <t>OGLE-2016-BLG-1195L b</t>
  </si>
  <si>
    <t>OGLE-2016-BLG-1195L</t>
  </si>
  <si>
    <t>17h55m23.5s</t>
  </si>
  <si>
    <t>-30d12m26.1s</t>
  </si>
  <si>
    <t>OGLE-2016-BLG-1227L b</t>
  </si>
  <si>
    <t>OGLE-2016-BLG-1227L</t>
  </si>
  <si>
    <t>17h42m23.31s</t>
  </si>
  <si>
    <t>-33d45m35.2s</t>
  </si>
  <si>
    <t>OGLE-2017-BLG-0173L b</t>
  </si>
  <si>
    <t>OGLE-2017-BLG-0173L</t>
  </si>
  <si>
    <t>17h51m52.95s</t>
  </si>
  <si>
    <t>-29d16m16.9s</t>
  </si>
  <si>
    <t>OGLE-2017-BLG-0373L b</t>
  </si>
  <si>
    <t>OGLE-2017-BLG-0373L</t>
  </si>
  <si>
    <t>17h57m19.06s</t>
  </si>
  <si>
    <t>-31d57m06.2s</t>
  </si>
  <si>
    <t>OGLE-2017-BLG-0406L b</t>
  </si>
  <si>
    <t>OGLE-2017-BLG-0406L</t>
  </si>
  <si>
    <t>17h55m59.92s</t>
  </si>
  <si>
    <t>-29d51m47.3s</t>
  </si>
  <si>
    <t>OGLE-2017-BLG-0482L b</t>
  </si>
  <si>
    <t>OGLE-2017-BLG-0482L</t>
  </si>
  <si>
    <t>17h56m11.73s</t>
  </si>
  <si>
    <t>-30d31m42.1s</t>
  </si>
  <si>
    <t>OGLE-2017-BLG-0604L b</t>
  </si>
  <si>
    <t>OGLE-2017-BLG-0604L</t>
  </si>
  <si>
    <t>17h51m34.00s</t>
  </si>
  <si>
    <t>-30d56m47.6s</t>
  </si>
  <si>
    <t>OGLE-2017-BLG-1049L b</t>
  </si>
  <si>
    <t>OGLE-2017-BLG-1049L</t>
  </si>
  <si>
    <t>17h58m08.05s</t>
  </si>
  <si>
    <t>-27d08m39.20s</t>
  </si>
  <si>
    <t>OGLE-2017-BLG-1099L b</t>
  </si>
  <si>
    <t>OGLE-2017-BLG-1099L</t>
  </si>
  <si>
    <t>17h35m51.42s</t>
  </si>
  <si>
    <t>-29d35m09.10s</t>
  </si>
  <si>
    <t>OGLE-2017-BLG-1140L b</t>
  </si>
  <si>
    <t>OGLE-2017-BLG-1140L</t>
  </si>
  <si>
    <t>17h47m31.93s</t>
  </si>
  <si>
    <t>-24d31m21.6s</t>
  </si>
  <si>
    <t>OGLE-2017-BLG-1375L b</t>
  </si>
  <si>
    <t>OGLE-2017-BLG-1375L</t>
  </si>
  <si>
    <t>17h56m37.17s</t>
  </si>
  <si>
    <t>-30d18m41.1s</t>
  </si>
  <si>
    <t>OGLE-2017-BLG-1434L b</t>
  </si>
  <si>
    <t>OGLE-2017-BLG-1434L</t>
  </si>
  <si>
    <t>17h53m07.312s</t>
  </si>
  <si>
    <t>-30d14m44.37s</t>
  </si>
  <si>
    <t>OGLE-2017-BLG-1522L b</t>
  </si>
  <si>
    <t>OGLE-2017-BLG-1522L</t>
  </si>
  <si>
    <t>18h01m16.65s</t>
  </si>
  <si>
    <t>-28d27m43.1s</t>
  </si>
  <si>
    <t>OGLE-2018-BLG-0383L b</t>
  </si>
  <si>
    <t>OGLE-2018-BLG-0383L</t>
  </si>
  <si>
    <t>17h54m43.38s</t>
  </si>
  <si>
    <t>-28d44m21.4s</t>
  </si>
  <si>
    <t>OGLE-2018-BLG-0532L b</t>
  </si>
  <si>
    <t>OGLE-2018-BLG-0532L</t>
  </si>
  <si>
    <t>17h59m56.02s</t>
  </si>
  <si>
    <t>-28d59m51.9s</t>
  </si>
  <si>
    <t>OGLE-2018-BLG-0567L b</t>
  </si>
  <si>
    <t>OGLE-2018-BLG-0567L</t>
  </si>
  <si>
    <t>17h56m04.42s</t>
  </si>
  <si>
    <t>-27d59m13.6s</t>
  </si>
  <si>
    <t>OGLE-2018-BLG-0596L b</t>
  </si>
  <si>
    <t>OGLE-2018-BLG-0596L</t>
  </si>
  <si>
    <t>17h56m13.33s</t>
  </si>
  <si>
    <t>-29d11m56.7s</t>
  </si>
  <si>
    <t>OGLE-2018-BLG-0677L b</t>
  </si>
  <si>
    <t>OGLE-2018-BLG-0677L</t>
  </si>
  <si>
    <t>17h55m00.27s</t>
  </si>
  <si>
    <t>-32d00m59.51s</t>
  </si>
  <si>
    <t>OGLE-2018-BLG-0740L b</t>
  </si>
  <si>
    <t>OGLE-2018-BLG-0740L</t>
  </si>
  <si>
    <t>18h08m42.47s</t>
  </si>
  <si>
    <t>-29d50m08.9s</t>
  </si>
  <si>
    <t>OGLE-2018-BLG-0962L b</t>
  </si>
  <si>
    <t>OGLE-2018-BLG-0962L</t>
  </si>
  <si>
    <t>17h52m41.95s</t>
  </si>
  <si>
    <t>-32d18m33.3s</t>
  </si>
  <si>
    <t>OGLE-2018-BLG-1011L b</t>
  </si>
  <si>
    <t>OGLE-2018-BLG-1011L</t>
  </si>
  <si>
    <t>17h56m03.36s</t>
  </si>
  <si>
    <t>-29d04m58.4s</t>
  </si>
  <si>
    <t>OGLE-2018-BLG-1011L c</t>
  </si>
  <si>
    <t>OGLE-2018-BLG-1185L b</t>
  </si>
  <si>
    <t>OGLE-2018-BLG-1185L</t>
  </si>
  <si>
    <t>17h59m10.26s</t>
  </si>
  <si>
    <t>-27d50m06.3s</t>
  </si>
  <si>
    <t>OGLE-2018-BLG-1269L b</t>
  </si>
  <si>
    <t>OGLE-2018-BLG-1269L</t>
  </si>
  <si>
    <t>17h58m46.42s</t>
  </si>
  <si>
    <t>-27d37m04.6s</t>
  </si>
  <si>
    <t>OGLE-2018-BLG-1428L b</t>
  </si>
  <si>
    <t>OGLE-2018-BLG-1428L</t>
  </si>
  <si>
    <t>17h42m11.69s</t>
  </si>
  <si>
    <t>-26d08m16.4s</t>
  </si>
  <si>
    <t>OGLE-2018-BLG-1700L b</t>
  </si>
  <si>
    <t>OGLE-2018-BLG-1700L</t>
  </si>
  <si>
    <t>17h59m49.45s</t>
  </si>
  <si>
    <t>-28d31m43.10s</t>
  </si>
  <si>
    <t>OGLE-2019-BLG-0299L b</t>
  </si>
  <si>
    <t>OGLE-2019-BLG-0299L</t>
  </si>
  <si>
    <t>17h46m43.07s</t>
  </si>
  <si>
    <t>-23d35m03.52s</t>
  </si>
  <si>
    <t>OGLE-2019-BLG-0304L b</t>
  </si>
  <si>
    <t>OGLE-2019-BLG-0304L</t>
  </si>
  <si>
    <t>17h36m06.41s</t>
  </si>
  <si>
    <t>-26d08m45.56s</t>
  </si>
  <si>
    <t>OGLE-2019-BLG-0954L b</t>
  </si>
  <si>
    <t>OGLE-2019-BLG-0954L</t>
  </si>
  <si>
    <t>17h51m39.18s</t>
  </si>
  <si>
    <t>-29d36m39.60s</t>
  </si>
  <si>
    <t>OGLE-2019-BLG-0960L b</t>
  </si>
  <si>
    <t>OGLE-2019-BLG-0960L</t>
  </si>
  <si>
    <t>18h16m03.43s</t>
  </si>
  <si>
    <t>-25d46m28.8s</t>
  </si>
  <si>
    <t>OGLE-TR-10 b</t>
  </si>
  <si>
    <t>OGLE-TR-10</t>
  </si>
  <si>
    <t>17h51m28.26s</t>
  </si>
  <si>
    <t>-29d52m35.31s</t>
  </si>
  <si>
    <t>OGLE-TR-111 b</t>
  </si>
  <si>
    <t>OGLE-TR-111</t>
  </si>
  <si>
    <t>10h53m17.79s</t>
  </si>
  <si>
    <t>-61d24m20.51s</t>
  </si>
  <si>
    <t>OGLE-TR-113 b</t>
  </si>
  <si>
    <t>OGLE-TR-113</t>
  </si>
  <si>
    <t>10h52m24.25s</t>
  </si>
  <si>
    <t>-61d26m48.69s</t>
  </si>
  <si>
    <t>OGLE-TR-132 b</t>
  </si>
  <si>
    <t>OGLE-TR-132</t>
  </si>
  <si>
    <t>10h50m34.58s</t>
  </si>
  <si>
    <t>-61d57m26.09s</t>
  </si>
  <si>
    <t>OGLE-TR-182 b</t>
  </si>
  <si>
    <t>OGLE-TR-182</t>
  </si>
  <si>
    <t>11h09m18.70s</t>
  </si>
  <si>
    <t>-61d05m42.94s</t>
  </si>
  <si>
    <t>OGLE-TR-211 b</t>
  </si>
  <si>
    <t>OGLE-TR-211</t>
  </si>
  <si>
    <t>10h40m14.36s</t>
  </si>
  <si>
    <t>-62d27m19.93s</t>
  </si>
  <si>
    <t>OGLE-TR-56 b</t>
  </si>
  <si>
    <t>OGLE-TR-56</t>
  </si>
  <si>
    <t>17h56m35.51s</t>
  </si>
  <si>
    <t>-29d32m21.2s</t>
  </si>
  <si>
    <t>OGLE2-TR-L9 b</t>
  </si>
  <si>
    <t>OGLE2-TR-L9</t>
  </si>
  <si>
    <t>11h07m55.17s</t>
  </si>
  <si>
    <t>-61d08m46.50s</t>
  </si>
  <si>
    <t>Oph 11 b</t>
  </si>
  <si>
    <t>Oph 11</t>
  </si>
  <si>
    <t>M9</t>
  </si>
  <si>
    <t>16h22m25.19s</t>
  </si>
  <si>
    <t>-24d05m14.00s</t>
  </si>
  <si>
    <t>PDS 70 b</t>
  </si>
  <si>
    <t>PDS 70</t>
  </si>
  <si>
    <t>14h08m10.11s</t>
  </si>
  <si>
    <t>-41d23m52.95s</t>
  </si>
  <si>
    <t>PDS 70 c</t>
  </si>
  <si>
    <t>European Southern Observatory</t>
  </si>
  <si>
    <t>PH1 b</t>
  </si>
  <si>
    <t>PH1</t>
  </si>
  <si>
    <t>19h52m51.62s</t>
  </si>
  <si>
    <t>+39d57m18.31s</t>
  </si>
  <si>
    <t>PH2 b</t>
  </si>
  <si>
    <t>PH2</t>
  </si>
  <si>
    <t>19h19m03.27s</t>
  </si>
  <si>
    <t>+51d57m45.66s</t>
  </si>
  <si>
    <t>POTS-1 b</t>
  </si>
  <si>
    <t>POTS-1</t>
  </si>
  <si>
    <t>13h34m26.09s</t>
  </si>
  <si>
    <t>-66d34m52.19s</t>
  </si>
  <si>
    <t>PSR B0329+54 b</t>
  </si>
  <si>
    <t>PSR B0329+54</t>
  </si>
  <si>
    <t>Pulsar Timing</t>
  </si>
  <si>
    <t>03h32m59.35s</t>
  </si>
  <si>
    <t>+54d34m44.99s</t>
  </si>
  <si>
    <t>PSR B1257+12 b</t>
  </si>
  <si>
    <t>PSR B1257+12</t>
  </si>
  <si>
    <t>Arecibo Observatory</t>
  </si>
  <si>
    <t>13h00m03.58s</t>
  </si>
  <si>
    <t>+12d40m56.5s</t>
  </si>
  <si>
    <t>PSR B1257+12 c</t>
  </si>
  <si>
    <t>PSR B1257+12 d</t>
  </si>
  <si>
    <t>PSR B1620-26 b</t>
  </si>
  <si>
    <t>PSR B1620-26</t>
  </si>
  <si>
    <t>16h23m38.22s</t>
  </si>
  <si>
    <t>-26d31m53.7s</t>
  </si>
  <si>
    <t>PSR J1719-1438 b</t>
  </si>
  <si>
    <t>PSR J1719-1438</t>
  </si>
  <si>
    <t>Parkes Observatory</t>
  </si>
  <si>
    <t>17h19m10.07s</t>
  </si>
  <si>
    <t>-14d38m01.0s</t>
  </si>
  <si>
    <t>PSR J2322-2650 b</t>
  </si>
  <si>
    <t>PSR J2322-2650</t>
  </si>
  <si>
    <t>23h22m34.64s</t>
  </si>
  <si>
    <t>-26d50m58.3s</t>
  </si>
  <si>
    <t>Pr0201 b</t>
  </si>
  <si>
    <t>Pr0201</t>
  </si>
  <si>
    <t>08h41m43.78s</t>
  </si>
  <si>
    <t>+20d13m36.54s</t>
  </si>
  <si>
    <t>Pr0211 b</t>
  </si>
  <si>
    <t>Pr0211</t>
  </si>
  <si>
    <t>08h42m11.46s</t>
  </si>
  <si>
    <t>+19d16m37.05s</t>
  </si>
  <si>
    <t>Pr0211 c</t>
  </si>
  <si>
    <t>Proxima Cen b</t>
  </si>
  <si>
    <t>Proxima Cen</t>
  </si>
  <si>
    <t>14h29m34.43s</t>
  </si>
  <si>
    <t>-62d40m34.26s</t>
  </si>
  <si>
    <t>Qatar-1 b</t>
  </si>
  <si>
    <t>Qatar-1</t>
  </si>
  <si>
    <t>Qatar</t>
  </si>
  <si>
    <t>20h13m31.65s</t>
  </si>
  <si>
    <t>+65d09m44.39s</t>
  </si>
  <si>
    <t>Qatar-10 b</t>
  </si>
  <si>
    <t>Qatar-10</t>
  </si>
  <si>
    <t>18h57m46.54s</t>
  </si>
  <si>
    <t>+69d34m15.01s</t>
  </si>
  <si>
    <t>Qatar-2 b</t>
  </si>
  <si>
    <t>Qatar-2</t>
  </si>
  <si>
    <t>13h50m37.32s</t>
  </si>
  <si>
    <t>-06d48m14.66s</t>
  </si>
  <si>
    <t>Qatar-3 b</t>
  </si>
  <si>
    <t>Qatar-3</t>
  </si>
  <si>
    <t>23h56m36.47s</t>
  </si>
  <si>
    <t>+36d12m46.64s</t>
  </si>
  <si>
    <t>Qatar-4 b</t>
  </si>
  <si>
    <t>Qatar-4</t>
  </si>
  <si>
    <t>00h19m26.23s</t>
  </si>
  <si>
    <t>+44d01m39.35s</t>
  </si>
  <si>
    <t>Qatar-5 b</t>
  </si>
  <si>
    <t>Qatar-5</t>
  </si>
  <si>
    <t>00h28m12.94s</t>
  </si>
  <si>
    <t>+42d03m40.84s</t>
  </si>
  <si>
    <t>Qatar-6 b</t>
  </si>
  <si>
    <t>Qatar-6</t>
  </si>
  <si>
    <t>14h48m50.42s</t>
  </si>
  <si>
    <t>+22d09m09.41s</t>
  </si>
  <si>
    <t>Qatar-7 b</t>
  </si>
  <si>
    <t>Qatar-7</t>
  </si>
  <si>
    <t>23h54m03.63s</t>
  </si>
  <si>
    <t>+37d01m18.57s</t>
  </si>
  <si>
    <t>Qatar-8 b</t>
  </si>
  <si>
    <t>Qatar-8</t>
  </si>
  <si>
    <t>10h29m38.96s</t>
  </si>
  <si>
    <t>+70d31m37.50s</t>
  </si>
  <si>
    <t>Qatar-9 b</t>
  </si>
  <si>
    <t>Qatar-9</t>
  </si>
  <si>
    <t>10h42m59.54s</t>
  </si>
  <si>
    <t>+60d57m50.83s</t>
  </si>
  <si>
    <t>ROXs 12 b</t>
  </si>
  <si>
    <t>ROXs 12</t>
  </si>
  <si>
    <t>16h26m28.03s</t>
  </si>
  <si>
    <t>-25d26m48.10s</t>
  </si>
  <si>
    <t>ROXs 42 B b</t>
  </si>
  <si>
    <t>ROXs 42 B</t>
  </si>
  <si>
    <t>16h31m15.01s</t>
  </si>
  <si>
    <t>-24d32m44.08s</t>
  </si>
  <si>
    <t>RR Cae b</t>
  </si>
  <si>
    <t>RR Cae</t>
  </si>
  <si>
    <t>Leoncito Astronomical Complex</t>
  </si>
  <si>
    <t>04h21m05.61s</t>
  </si>
  <si>
    <t>-48d39m15.34s</t>
  </si>
  <si>
    <t>Ross 128 b</t>
  </si>
  <si>
    <t>Ross 128</t>
  </si>
  <si>
    <t>11h47m45.02s</t>
  </si>
  <si>
    <t>+00d47m57.44s</t>
  </si>
  <si>
    <t>Ross 458 c</t>
  </si>
  <si>
    <t>Ross 458</t>
  </si>
  <si>
    <t>13h00m45.89s</t>
  </si>
  <si>
    <t>+12d22m32.16s</t>
  </si>
  <si>
    <t>Ross 508 b</t>
  </si>
  <si>
    <t>Ross 508</t>
  </si>
  <si>
    <t>15h23m50.71s</t>
  </si>
  <si>
    <t>+17d27m37.92s</t>
  </si>
  <si>
    <t>SR 12 AB c</t>
  </si>
  <si>
    <t>SR 12 AB</t>
  </si>
  <si>
    <t>Infrared Survey Facility</t>
  </si>
  <si>
    <t>16h27m19.50s</t>
  </si>
  <si>
    <t>-24d41m40.81s</t>
  </si>
  <si>
    <t>SWEEPS-11 b</t>
  </si>
  <si>
    <t>SWEEPS-11</t>
  </si>
  <si>
    <t>17h59m02.00s</t>
  </si>
  <si>
    <t>-29d11m53.5s</t>
  </si>
  <si>
    <t>SWEEPS-4 b</t>
  </si>
  <si>
    <t>SWEEPS-4</t>
  </si>
  <si>
    <t>17h58m53.92s</t>
  </si>
  <si>
    <t>-29d11m20.6s</t>
  </si>
  <si>
    <t>TAP 26 b</t>
  </si>
  <si>
    <t>TAP 26</t>
  </si>
  <si>
    <t>04h18m51.71s</t>
  </si>
  <si>
    <t>+17d23m16.38s</t>
  </si>
  <si>
    <t>TCP J05074264+2447555 b</t>
  </si>
  <si>
    <t>TCP J05074264+2447555</t>
  </si>
  <si>
    <t>05h07m42.72s</t>
  </si>
  <si>
    <t>+24d47m56.26s</t>
  </si>
  <si>
    <t>TIC 172900988 b</t>
  </si>
  <si>
    <t>TIC 172900988 Aa</t>
  </si>
  <si>
    <t>08h34m38.80s</t>
  </si>
  <si>
    <t>+31d33m14.33s</t>
  </si>
  <si>
    <t>TIC 237913194 b</t>
  </si>
  <si>
    <t>TIC 237913194</t>
  </si>
  <si>
    <t>01h29m46.99s</t>
  </si>
  <si>
    <t>-60d44m23.67s</t>
  </si>
  <si>
    <t>TIC 257060897 b</t>
  </si>
  <si>
    <t>TIC 257060897</t>
  </si>
  <si>
    <t>15h10m07.72s</t>
  </si>
  <si>
    <t>+72d42m37.13s</t>
  </si>
  <si>
    <t>TOI-1062 b</t>
  </si>
  <si>
    <t>TOI-1062</t>
  </si>
  <si>
    <t>02h32m29.03s</t>
  </si>
  <si>
    <t>-78d01m25.26s</t>
  </si>
  <si>
    <t>TOI-1062 c</t>
  </si>
  <si>
    <t>TOI-1064 b</t>
  </si>
  <si>
    <t>TOI-1064</t>
  </si>
  <si>
    <t>19h44m00.94s</t>
  </si>
  <si>
    <t>-47d33m43.31s</t>
  </si>
  <si>
    <t>TOI-1064 c</t>
  </si>
  <si>
    <t>TOI-1075 b</t>
  </si>
  <si>
    <t>TOI-1075</t>
  </si>
  <si>
    <t>20h39m53.09s</t>
  </si>
  <si>
    <t>-65d26m58.92s</t>
  </si>
  <si>
    <t>TOI-1107 b</t>
  </si>
  <si>
    <t>TOI-1107</t>
  </si>
  <si>
    <t>10h22m25.89s</t>
  </si>
  <si>
    <t>-82d13m07.93s</t>
  </si>
  <si>
    <t>TOI-1130 b</t>
  </si>
  <si>
    <t>TOI-1130</t>
  </si>
  <si>
    <t>19h05m30.24s</t>
  </si>
  <si>
    <t>-41d26m15.50s</t>
  </si>
  <si>
    <t>TOI-1130 c</t>
  </si>
  <si>
    <t>TOI-1181 b</t>
  </si>
  <si>
    <t>TOI-1181</t>
  </si>
  <si>
    <t>+64d21m15.66s</t>
  </si>
  <si>
    <t>TOI-1201 b</t>
  </si>
  <si>
    <t>TOI-1201</t>
  </si>
  <si>
    <t>02h48m59.45s</t>
  </si>
  <si>
    <t>-14d32m14.22s</t>
  </si>
  <si>
    <t>TOI-122 b</t>
  </si>
  <si>
    <t>TOI-122</t>
  </si>
  <si>
    <t>22h11m47.58s</t>
  </si>
  <si>
    <t>-58d56m45.91s</t>
  </si>
  <si>
    <t>TOI-1227 b</t>
  </si>
  <si>
    <t>TOI-1227</t>
  </si>
  <si>
    <t>M4.5V-M5V</t>
  </si>
  <si>
    <t>12h27m04.17s</t>
  </si>
  <si>
    <t>-72d27m06.66s</t>
  </si>
  <si>
    <t>TOI-1231 b</t>
  </si>
  <si>
    <t>TOI-1231</t>
  </si>
  <si>
    <t>10h26m59.34s</t>
  </si>
  <si>
    <t>-52d28m04.34s</t>
  </si>
  <si>
    <t>TOI-1235 b</t>
  </si>
  <si>
    <t>TOI-1235</t>
  </si>
  <si>
    <t>10h08m52.38s</t>
  </si>
  <si>
    <t>+69d16m35.83s</t>
  </si>
  <si>
    <t>TOI-1246 b</t>
  </si>
  <si>
    <t>TOI-1246</t>
  </si>
  <si>
    <t>16h44m27.81s</t>
  </si>
  <si>
    <t>+70d25m47.97s</t>
  </si>
  <si>
    <t>TOI-1246 c</t>
  </si>
  <si>
    <t>TOI-1246 d</t>
  </si>
  <si>
    <t>TOI-1246 e</t>
  </si>
  <si>
    <t>TOI-125 b</t>
  </si>
  <si>
    <t>TOI-125</t>
  </si>
  <si>
    <t>01h34m22.42s</t>
  </si>
  <si>
    <t>-66d40m34.86s</t>
  </si>
  <si>
    <t>TOI-125 c</t>
  </si>
  <si>
    <t>TOI-125 d</t>
  </si>
  <si>
    <t>TOI-1259 A b</t>
  </si>
  <si>
    <t>TOI-1259 A</t>
  </si>
  <si>
    <t>18h48m24.04s</t>
  </si>
  <si>
    <t>+79d15m23.31s</t>
  </si>
  <si>
    <t>TOI-1260 b</t>
  </si>
  <si>
    <t>TOI-1260</t>
  </si>
  <si>
    <t>10h28m34.58s</t>
  </si>
  <si>
    <t>+65d51m15.11s</t>
  </si>
  <si>
    <t>TOI-1260 c</t>
  </si>
  <si>
    <t>TOI-1266 b</t>
  </si>
  <si>
    <t>TOI-1266</t>
  </si>
  <si>
    <t>13h11m59.18s</t>
  </si>
  <si>
    <t>+65d50m01.31s</t>
  </si>
  <si>
    <t>TOI-1266 c</t>
  </si>
  <si>
    <t>TOI-1268 b</t>
  </si>
  <si>
    <t>TOI-1268</t>
  </si>
  <si>
    <t>K1-K2</t>
  </si>
  <si>
    <t>13h13m33.26s</t>
  </si>
  <si>
    <t>+62d18m19.37s</t>
  </si>
  <si>
    <t>TOI-1278 b</t>
  </si>
  <si>
    <t>TOI-1278</t>
  </si>
  <si>
    <t>21h21m54.83s</t>
  </si>
  <si>
    <t>+35d38m55.05s</t>
  </si>
  <si>
    <t>TOI-1296 b</t>
  </si>
  <si>
    <t>TOI-1296</t>
  </si>
  <si>
    <t>17h07m04.95s</t>
  </si>
  <si>
    <t>+70d14m18.53s</t>
  </si>
  <si>
    <t>TOI-1298 b</t>
  </si>
  <si>
    <t>TOI-1298</t>
  </si>
  <si>
    <t>16h05m17.50s</t>
  </si>
  <si>
    <t>+70d11m24.14s</t>
  </si>
  <si>
    <t>TOI-132 b</t>
  </si>
  <si>
    <t>TOI-132</t>
  </si>
  <si>
    <t>22h33m35.92s</t>
  </si>
  <si>
    <t>-43d26m12.74s</t>
  </si>
  <si>
    <t>TOI-1333 b</t>
  </si>
  <si>
    <t>TOI-1333</t>
  </si>
  <si>
    <t>21h40m03.49s</t>
  </si>
  <si>
    <t>+48d24m24.36s</t>
  </si>
  <si>
    <t>TOI-1338 b</t>
  </si>
  <si>
    <t>TOI-1338</t>
  </si>
  <si>
    <t>06h08m31.94s</t>
  </si>
  <si>
    <t>-59d32m27.55s</t>
  </si>
  <si>
    <t>TOI-1411 b</t>
  </si>
  <si>
    <t>TOI-1411</t>
  </si>
  <si>
    <t>15h31m47.05s</t>
  </si>
  <si>
    <t>+47d03m19.98s</t>
  </si>
  <si>
    <t>TOI-1431 b</t>
  </si>
  <si>
    <t>TOI-1431</t>
  </si>
  <si>
    <t>Am C</t>
  </si>
  <si>
    <t>21h04m48.89s</t>
  </si>
  <si>
    <t>+55d35m16.88s</t>
  </si>
  <si>
    <t>TOI-1442 b</t>
  </si>
  <si>
    <t>TOI-1442</t>
  </si>
  <si>
    <t>19h09m10.10s</t>
  </si>
  <si>
    <t>+74d10m27.39s</t>
  </si>
  <si>
    <t>TOI-1444 b</t>
  </si>
  <si>
    <t>TOI-1444</t>
  </si>
  <si>
    <t>20h21m53.98s</t>
  </si>
  <si>
    <t>+70d56m37.34s</t>
  </si>
  <si>
    <t>TOI-1444 c</t>
  </si>
  <si>
    <t>TOI-1478 b</t>
  </si>
  <si>
    <t>TOI-1478</t>
  </si>
  <si>
    <t>08h25m44.10s</t>
  </si>
  <si>
    <t>-13d33m34.37s</t>
  </si>
  <si>
    <t>TOI-150.01</t>
  </si>
  <si>
    <t>TOI-150</t>
  </si>
  <si>
    <t>07h31m51.70s</t>
  </si>
  <si>
    <t>-73d36m21.73s</t>
  </si>
  <si>
    <t>TOI-1516 b</t>
  </si>
  <si>
    <t>TOI-1516</t>
  </si>
  <si>
    <t>22h40m20.31s</t>
  </si>
  <si>
    <t>+69d30m13.43s</t>
  </si>
  <si>
    <t>TOI-1518 b</t>
  </si>
  <si>
    <t>TOI-1518</t>
  </si>
  <si>
    <t>F0</t>
  </si>
  <si>
    <t>23h29m04.20s</t>
  </si>
  <si>
    <t>+67d02m05.30s</t>
  </si>
  <si>
    <t>TOI-157 b</t>
  </si>
  <si>
    <t>TOI-157</t>
  </si>
  <si>
    <t>G9 IV</t>
  </si>
  <si>
    <t>04h54m48.35s</t>
  </si>
  <si>
    <t>-76d40m50.18s</t>
  </si>
  <si>
    <t>TOI-1601 b</t>
  </si>
  <si>
    <t>TOI-1601</t>
  </si>
  <si>
    <t>02h33m26.78s</t>
  </si>
  <si>
    <t>+41d00m48.36s</t>
  </si>
  <si>
    <t>TOI-163 b</t>
  </si>
  <si>
    <t>TOI-163</t>
  </si>
  <si>
    <t>05h19m04.38s</t>
  </si>
  <si>
    <t>-71d53m43.90s</t>
  </si>
  <si>
    <t>TOI-1634 b</t>
  </si>
  <si>
    <t>TOI-1634</t>
  </si>
  <si>
    <t>03h45m33.75s</t>
  </si>
  <si>
    <t>+37d06m44.21s</t>
  </si>
  <si>
    <t>TOI-1670 b</t>
  </si>
  <si>
    <t>TOI-1670</t>
  </si>
  <si>
    <t>17h16m04.14s</t>
  </si>
  <si>
    <t>+72d09m40.25s</t>
  </si>
  <si>
    <t>TOI-1670 c</t>
  </si>
  <si>
    <t>TOI-1685 b</t>
  </si>
  <si>
    <t>TOI-1685</t>
  </si>
  <si>
    <t>04h34m22.55s</t>
  </si>
  <si>
    <t>+43d02m13.34s</t>
  </si>
  <si>
    <t>TOI-169 b</t>
  </si>
  <si>
    <t>TOI-169</t>
  </si>
  <si>
    <t>01h07m06.89s</t>
  </si>
  <si>
    <t>-75d11m56.20s</t>
  </si>
  <si>
    <t>TOI-1693 b</t>
  </si>
  <si>
    <t>TOI-1693</t>
  </si>
  <si>
    <t>06h01m14.00s</t>
  </si>
  <si>
    <t>+34d46m23.13s</t>
  </si>
  <si>
    <t>TOI-1696 b</t>
  </si>
  <si>
    <t>TOI-1696</t>
  </si>
  <si>
    <t>04h21m07.36s</t>
  </si>
  <si>
    <t>+48d49m11.39s</t>
  </si>
  <si>
    <t>TOI-1710 b</t>
  </si>
  <si>
    <t>TOI-1710</t>
  </si>
  <si>
    <t>06h17m08.12s</t>
  </si>
  <si>
    <t>+76d12m39.67s</t>
  </si>
  <si>
    <t>TOI-172 b</t>
  </si>
  <si>
    <t>TOI-172</t>
  </si>
  <si>
    <t>21h06m31.65s</t>
  </si>
  <si>
    <t>-26d41m34.32s</t>
  </si>
  <si>
    <t>TOI-1728 b</t>
  </si>
  <si>
    <t>TOI-1728</t>
  </si>
  <si>
    <t>08h02m26.80s</t>
  </si>
  <si>
    <t>+64d47m49.75s</t>
  </si>
  <si>
    <t>TOI-1749 b</t>
  </si>
  <si>
    <t>TOI-1749</t>
  </si>
  <si>
    <t>18h50m56.93s</t>
  </si>
  <si>
    <t>+64d25m10.08s</t>
  </si>
  <si>
    <t>TOI-1749 c</t>
  </si>
  <si>
    <t>TOI-1749 d</t>
  </si>
  <si>
    <t>TOI-1759 b</t>
  </si>
  <si>
    <t>TOI-1759</t>
  </si>
  <si>
    <t>21h47m24.40s</t>
  </si>
  <si>
    <t>+62d45m13.74s</t>
  </si>
  <si>
    <t>TOI-178 b</t>
  </si>
  <si>
    <t>TOI-178</t>
  </si>
  <si>
    <t>00h29m12.48s</t>
  </si>
  <si>
    <t>-30d27m14.82s</t>
  </si>
  <si>
    <t>TOI-178 c</t>
  </si>
  <si>
    <t>TOI-178 d</t>
  </si>
  <si>
    <t>TOI-178 e</t>
  </si>
  <si>
    <t>TOI-178 f</t>
  </si>
  <si>
    <t>TOI-178 g</t>
  </si>
  <si>
    <t>TOI-1789 b</t>
  </si>
  <si>
    <t>TOI-1789</t>
  </si>
  <si>
    <t>09h30m58.42s</t>
  </si>
  <si>
    <t>+26d32m23.98s</t>
  </si>
  <si>
    <t>TOI-1807 b</t>
  </si>
  <si>
    <t>TOI-1807</t>
  </si>
  <si>
    <t>13h25m07.83s</t>
  </si>
  <si>
    <t>+38d55m20.52s</t>
  </si>
  <si>
    <t>TOI-1842 b</t>
  </si>
  <si>
    <t>TOI-1842</t>
  </si>
  <si>
    <t>13h27m51.04s</t>
  </si>
  <si>
    <t>+09d01m50.32s</t>
  </si>
  <si>
    <t>TOI-1860 b</t>
  </si>
  <si>
    <t>TOI-1860</t>
  </si>
  <si>
    <t>15h05m49.62s</t>
  </si>
  <si>
    <t>+64d02m51.66s</t>
  </si>
  <si>
    <t>TOI-1899 b</t>
  </si>
  <si>
    <t>TOI-1899</t>
  </si>
  <si>
    <t>19h57m42.44s</t>
  </si>
  <si>
    <t>+40d08m36.05s</t>
  </si>
  <si>
    <t>TOI-201 b</t>
  </si>
  <si>
    <t>TOI-201</t>
  </si>
  <si>
    <t>05h49m36.43s</t>
  </si>
  <si>
    <t>-54d54m37.52s</t>
  </si>
  <si>
    <t>TOI-2046 b</t>
  </si>
  <si>
    <t>TOI-2046</t>
  </si>
  <si>
    <t>01h04m44.39s</t>
  </si>
  <si>
    <t>+74d19m52.70s</t>
  </si>
  <si>
    <t>TOI-206 b</t>
  </si>
  <si>
    <t>TOI-206</t>
  </si>
  <si>
    <t>04h54m57.17s</t>
  </si>
  <si>
    <t>-62d31m18.75s</t>
  </si>
  <si>
    <t>TOI-2076 b</t>
  </si>
  <si>
    <t>TOI-2076</t>
  </si>
  <si>
    <t>14h29m34.08s</t>
  </si>
  <si>
    <t>+39d47m25.44s</t>
  </si>
  <si>
    <t>TOI-2076 c</t>
  </si>
  <si>
    <t>TOI-2076 d</t>
  </si>
  <si>
    <t>TOI-2109 b</t>
  </si>
  <si>
    <t>TOI-2109</t>
  </si>
  <si>
    <t>16h52m44.71s</t>
  </si>
  <si>
    <t>+16d34m47.70s</t>
  </si>
  <si>
    <t>TOI-2136 b</t>
  </si>
  <si>
    <t>TOI-2136</t>
  </si>
  <si>
    <t>18h44m42.32s</t>
  </si>
  <si>
    <t>+36d33m47.27s</t>
  </si>
  <si>
    <t>TOI-216.01</t>
  </si>
  <si>
    <t>TOI-216</t>
  </si>
  <si>
    <t>04h55m55.20s</t>
  </si>
  <si>
    <t>-63d15m37.19s</t>
  </si>
  <si>
    <t>TOI-216.02</t>
  </si>
  <si>
    <t>TOI-2180 b</t>
  </si>
  <si>
    <t>TOI-2180</t>
  </si>
  <si>
    <t>18h31m46.47s</t>
  </si>
  <si>
    <t>+56d39m02.44s</t>
  </si>
  <si>
    <t>TOI-2184 b</t>
  </si>
  <si>
    <t>TOI-2184</t>
  </si>
  <si>
    <t>06h43m19.95s</t>
  </si>
  <si>
    <t>-66d56m51.56s</t>
  </si>
  <si>
    <t>TOI-220 b</t>
  </si>
  <si>
    <t>TOI-220</t>
  </si>
  <si>
    <t>06h07m11.93s</t>
  </si>
  <si>
    <t>-61d59m49.96s</t>
  </si>
  <si>
    <t>TOI-2202 b</t>
  </si>
  <si>
    <t>TOI-2202</t>
  </si>
  <si>
    <t>K8 V</t>
  </si>
  <si>
    <t>03h24m54.82s</t>
  </si>
  <si>
    <t>-73d57m27.16s</t>
  </si>
  <si>
    <t>TOI-2202 c</t>
  </si>
  <si>
    <t>TOI-2257 b</t>
  </si>
  <si>
    <t>TOI-2257</t>
  </si>
  <si>
    <t>12h58m57.51s</t>
  </si>
  <si>
    <t>+77d39m42.18s</t>
  </si>
  <si>
    <t>TOI-2260 b</t>
  </si>
  <si>
    <t>TOI-2260</t>
  </si>
  <si>
    <t>16h30m40.08s</t>
  </si>
  <si>
    <t>+49d02m48.44s</t>
  </si>
  <si>
    <t>TOI-2285 b</t>
  </si>
  <si>
    <t>TOI-2285</t>
  </si>
  <si>
    <t>22h10m15.18s</t>
  </si>
  <si>
    <t>+58d42m21.94s</t>
  </si>
  <si>
    <t>TOI-2337 b</t>
  </si>
  <si>
    <t>TOI-2337</t>
  </si>
  <si>
    <t>19h22m28.77s</t>
  </si>
  <si>
    <t>+60d51m14.05s</t>
  </si>
  <si>
    <t>TOI-237 b</t>
  </si>
  <si>
    <t>TOI-237</t>
  </si>
  <si>
    <t>23h32m58.45s</t>
  </si>
  <si>
    <t>-29d24m59.35s</t>
  </si>
  <si>
    <t>TOI-2406 b</t>
  </si>
  <si>
    <t>TOI-2406</t>
  </si>
  <si>
    <t>00h35m13.45s</t>
  </si>
  <si>
    <t>-03d22m19.50s</t>
  </si>
  <si>
    <t>TOI-2411 b</t>
  </si>
  <si>
    <t>TOI-2411</t>
  </si>
  <si>
    <t>01h23m41.39s</t>
  </si>
  <si>
    <t>-08d42m06.46s</t>
  </si>
  <si>
    <t>TOI-2427 b</t>
  </si>
  <si>
    <t>TOI-2427</t>
  </si>
  <si>
    <t>03h29m10.02s</t>
  </si>
  <si>
    <t>-31d21m46.32s</t>
  </si>
  <si>
    <t>TOI-2445 b</t>
  </si>
  <si>
    <t>TOI-2445</t>
  </si>
  <si>
    <t>02h53m15.88s</t>
  </si>
  <si>
    <t>+00d03m08.41s</t>
  </si>
  <si>
    <t>TOI-251 b</t>
  </si>
  <si>
    <t>TOI-251</t>
  </si>
  <si>
    <t>23h32m14.90s</t>
  </si>
  <si>
    <t>-37d15m21.11s</t>
  </si>
  <si>
    <t>TOI-257 b</t>
  </si>
  <si>
    <t>TOI-257</t>
  </si>
  <si>
    <t>03h10m04.14s</t>
  </si>
  <si>
    <t>-50d49m56.15s</t>
  </si>
  <si>
    <t>TOI-2669 b</t>
  </si>
  <si>
    <t>TOI-2669</t>
  </si>
  <si>
    <t>08h58m53.43s</t>
  </si>
  <si>
    <t>-13d18m45.29s</t>
  </si>
  <si>
    <t>TOI-269 b</t>
  </si>
  <si>
    <t>TOI-269</t>
  </si>
  <si>
    <t>05h03m23.11s</t>
  </si>
  <si>
    <t>-54d10m39.80s</t>
  </si>
  <si>
    <t>TOI-270 b</t>
  </si>
  <si>
    <t>TOI-270</t>
  </si>
  <si>
    <t>04h33m39.86s</t>
  </si>
  <si>
    <t>-51d57m26.62s</t>
  </si>
  <si>
    <t>TOI-270 c</t>
  </si>
  <si>
    <t>TOI-270 d</t>
  </si>
  <si>
    <t>TOI-3362 b</t>
  </si>
  <si>
    <t>TOI-3362</t>
  </si>
  <si>
    <t>10h23m56.19s</t>
  </si>
  <si>
    <t>-56d50m35.22s</t>
  </si>
  <si>
    <t>TOI-421 b</t>
  </si>
  <si>
    <t>TOI-421</t>
  </si>
  <si>
    <t>05h27m24.79s</t>
  </si>
  <si>
    <t>-14d16m36.27s</t>
  </si>
  <si>
    <t>TOI-421 c</t>
  </si>
  <si>
    <t>TOI-431 b</t>
  </si>
  <si>
    <t>TOI-431</t>
  </si>
  <si>
    <t>05h33m04.62s</t>
  </si>
  <si>
    <t>-26d43m25.93s</t>
  </si>
  <si>
    <t>TOI-431 c</t>
  </si>
  <si>
    <t>TOI-431 d</t>
  </si>
  <si>
    <t>TOI-4329 b</t>
  </si>
  <si>
    <t>TOI-4329</t>
  </si>
  <si>
    <t>21h58m15.34s</t>
  </si>
  <si>
    <t>+71d07m53.78s</t>
  </si>
  <si>
    <t>TOI-451 b</t>
  </si>
  <si>
    <t>TOI-451</t>
  </si>
  <si>
    <t>04h11m51.93s</t>
  </si>
  <si>
    <t>-37d56m23.03s</t>
  </si>
  <si>
    <t>TOI-451 c</t>
  </si>
  <si>
    <t>TOI-451 d</t>
  </si>
  <si>
    <t>TOI-481 b</t>
  </si>
  <si>
    <t>TOI-481</t>
  </si>
  <si>
    <t>07h22m03.04s</t>
  </si>
  <si>
    <t>-57d23m05.99s</t>
  </si>
  <si>
    <t>TOI-500 b</t>
  </si>
  <si>
    <t>TOI-500</t>
  </si>
  <si>
    <t>07h06m14.18s</t>
  </si>
  <si>
    <t>-47d35m16.14s</t>
  </si>
  <si>
    <t>TOI-500 c</t>
  </si>
  <si>
    <t>TOI-500 d</t>
  </si>
  <si>
    <t>TOI-500 e</t>
  </si>
  <si>
    <t>TOI-519 b</t>
  </si>
  <si>
    <t>TOI-519</t>
  </si>
  <si>
    <t>08h18m25.62s</t>
  </si>
  <si>
    <t>-19d39m46.05s</t>
  </si>
  <si>
    <t>TOI-530 b</t>
  </si>
  <si>
    <t>TOI-530</t>
  </si>
  <si>
    <t>06h53m39.08s</t>
  </si>
  <si>
    <t>+12d52m53.68s</t>
  </si>
  <si>
    <t>TOI-532 b</t>
  </si>
  <si>
    <t>TOI-532</t>
  </si>
  <si>
    <t>05h40m19.21s</t>
  </si>
  <si>
    <t>+11d33m45.49s</t>
  </si>
  <si>
    <t>TOI-540 b</t>
  </si>
  <si>
    <t>TOI-540</t>
  </si>
  <si>
    <t>05h05m14.33s</t>
  </si>
  <si>
    <t>-47d56m15.14s</t>
  </si>
  <si>
    <t>TOI-544 b</t>
  </si>
  <si>
    <t>TOI-544</t>
  </si>
  <si>
    <t>05h29m09.62s</t>
  </si>
  <si>
    <t>-00d20m34.43s</t>
  </si>
  <si>
    <t>TOI-558 b</t>
  </si>
  <si>
    <t>TOI-558</t>
  </si>
  <si>
    <t>02h49m09.96s</t>
  </si>
  <si>
    <t>-58d01m28.86s</t>
  </si>
  <si>
    <t>TOI-559 b</t>
  </si>
  <si>
    <t>TOI-559</t>
  </si>
  <si>
    <t>03h07m16.47s</t>
  </si>
  <si>
    <t>-31d09m46.78s</t>
  </si>
  <si>
    <t>TOI-561 b</t>
  </si>
  <si>
    <t>TOI-561</t>
  </si>
  <si>
    <t>09h52m44.44s</t>
  </si>
  <si>
    <t>+06d12m57.97s</t>
  </si>
  <si>
    <t>TOI-561 c</t>
  </si>
  <si>
    <t>TOI-561 d</t>
  </si>
  <si>
    <t>TOI-561 e</t>
  </si>
  <si>
    <t>TOI-561 f</t>
  </si>
  <si>
    <t>TOI-564 b</t>
  </si>
  <si>
    <t>TOI-564</t>
  </si>
  <si>
    <t>08h41m10.84s</t>
  </si>
  <si>
    <t>-16d02m10.78s</t>
  </si>
  <si>
    <t>TOI-620 b</t>
  </si>
  <si>
    <t>TOI-620</t>
  </si>
  <si>
    <t>09h28m41.63s</t>
  </si>
  <si>
    <t>-12d10m01.79s</t>
  </si>
  <si>
    <t>TOI-628 b</t>
  </si>
  <si>
    <t>TOI-628</t>
  </si>
  <si>
    <t>06h37m03.13s</t>
  </si>
  <si>
    <t>+01d46m03.18s</t>
  </si>
  <si>
    <t>TOI-640 b</t>
  </si>
  <si>
    <t>TOI-640</t>
  </si>
  <si>
    <t>06h38m56.30s</t>
  </si>
  <si>
    <t>-36d38m46.07s</t>
  </si>
  <si>
    <t>TOI-674 b</t>
  </si>
  <si>
    <t>TOI-674</t>
  </si>
  <si>
    <t>10h58m20.77s</t>
  </si>
  <si>
    <t>-36d51m29.19s</t>
  </si>
  <si>
    <t>TOI-677 b</t>
  </si>
  <si>
    <t>TOI-677</t>
  </si>
  <si>
    <t>09h36m28.65s</t>
  </si>
  <si>
    <t>-50d27m47.14s</t>
  </si>
  <si>
    <t>TOI-700 b</t>
  </si>
  <si>
    <t>TOI-700</t>
  </si>
  <si>
    <t>06h28m22.97s</t>
  </si>
  <si>
    <t>-65d34m43.01s</t>
  </si>
  <si>
    <t>TOI-700 c</t>
  </si>
  <si>
    <t>TOI-700 d</t>
  </si>
  <si>
    <t>TOI-763 b</t>
  </si>
  <si>
    <t>TOI-763</t>
  </si>
  <si>
    <t>12h57m52.34s</t>
  </si>
  <si>
    <t>-39d45m29.02s</t>
  </si>
  <si>
    <t>TOI-763 c</t>
  </si>
  <si>
    <t>TOI-776 b</t>
  </si>
  <si>
    <t>TOI-776</t>
  </si>
  <si>
    <t>11h54m18.72s</t>
  </si>
  <si>
    <t>-37d33m12.08s</t>
  </si>
  <si>
    <t>TOI-776 c</t>
  </si>
  <si>
    <t>TOI-813 b</t>
  </si>
  <si>
    <t>TOI-813</t>
  </si>
  <si>
    <t>04h50m46.56s</t>
  </si>
  <si>
    <t>-60d54m19.66s</t>
  </si>
  <si>
    <t>TOI-824 b</t>
  </si>
  <si>
    <t>TOI-824</t>
  </si>
  <si>
    <t>14h48m39.71s</t>
  </si>
  <si>
    <t>-57d35m19.92s</t>
  </si>
  <si>
    <t>TOI-833 b</t>
  </si>
  <si>
    <t>TOI-833</t>
  </si>
  <si>
    <t>09h42m34.91s</t>
  </si>
  <si>
    <t>-62d28m33.19s</t>
  </si>
  <si>
    <t>TOI-837 b</t>
  </si>
  <si>
    <t>TOI-837</t>
  </si>
  <si>
    <t>G0/F9 V</t>
  </si>
  <si>
    <t>[Fe/H[</t>
  </si>
  <si>
    <t>10h28m08.95s</t>
  </si>
  <si>
    <t>-64d30m18.76s</t>
  </si>
  <si>
    <t>TOI-849 b</t>
  </si>
  <si>
    <t>TOI-849</t>
  </si>
  <si>
    <t>01h54m51.79s</t>
  </si>
  <si>
    <t>-29d25m18.15s</t>
  </si>
  <si>
    <t>TOI-892 b</t>
  </si>
  <si>
    <t>TOI-892</t>
  </si>
  <si>
    <t>05h46m57.17s</t>
  </si>
  <si>
    <t>-11d14m07.22s</t>
  </si>
  <si>
    <t>TOI-905 b</t>
  </si>
  <si>
    <t>TOI-905</t>
  </si>
  <si>
    <t>15h10m38.08s</t>
  </si>
  <si>
    <t>-71d21m41.87s</t>
  </si>
  <si>
    <t>TOI-942 b</t>
  </si>
  <si>
    <t>TOI-942</t>
  </si>
  <si>
    <t>05h06m35.91s</t>
  </si>
  <si>
    <t>-20d14m44.21s</t>
  </si>
  <si>
    <t>TOI-942 c</t>
  </si>
  <si>
    <t>TOI-954 b</t>
  </si>
  <si>
    <t>TOI-954</t>
  </si>
  <si>
    <t>04h07m45.85s</t>
  </si>
  <si>
    <t>-25d12m31.69s</t>
  </si>
  <si>
    <t>TRAPPIST-1 b</t>
  </si>
  <si>
    <t>TRAPPIST-1</t>
  </si>
  <si>
    <t>23h06m30.33s</t>
  </si>
  <si>
    <t>-05d02m36.46s</t>
  </si>
  <si>
    <t>TRAPPIST-1 c</t>
  </si>
  <si>
    <t>TRAPPIST-1 d</t>
  </si>
  <si>
    <t>TRAPPIST-1 e</t>
  </si>
  <si>
    <t>TRAPPIST-1 f</t>
  </si>
  <si>
    <t>TRAPPIST-1 g</t>
  </si>
  <si>
    <t>TRAPPIST-1 h</t>
  </si>
  <si>
    <t>TYC 0434-04538-1 b</t>
  </si>
  <si>
    <t>TYC 0434-04538-1</t>
  </si>
  <si>
    <t>18h05m21.52s</t>
  </si>
  <si>
    <t>+02d03m44.20s</t>
  </si>
  <si>
    <t>TYC 1422-614-1 b</t>
  </si>
  <si>
    <t>TYC 1422-614-1</t>
  </si>
  <si>
    <t>10h17m06.67s</t>
  </si>
  <si>
    <t>+19d33m30.26s</t>
  </si>
  <si>
    <t>TYC 1422-614-1 c</t>
  </si>
  <si>
    <t>TYC 2187-512-1 b</t>
  </si>
  <si>
    <t>TYC 2187-512-1</t>
  </si>
  <si>
    <t>21h22m06.40s</t>
  </si>
  <si>
    <t>+22d55m54.97s</t>
  </si>
  <si>
    <t>TYC 3318-01333-1 b</t>
  </si>
  <si>
    <t>TYC 3318-01333-1</t>
  </si>
  <si>
    <t>03h02m19.82s</t>
  </si>
  <si>
    <t>+49d44m38.91s</t>
  </si>
  <si>
    <t>TYC 3667-1280-1 b</t>
  </si>
  <si>
    <t>TYC 3667-1280-1</t>
  </si>
  <si>
    <t>00h51m33.02s</t>
  </si>
  <si>
    <t>+58d25m34.13s</t>
  </si>
  <si>
    <t>TYC 4282-00605-1 b</t>
  </si>
  <si>
    <t>TYC 4282-00605-1</t>
  </si>
  <si>
    <t>22h55m29.30s</t>
  </si>
  <si>
    <t>+62d14m21.09s</t>
  </si>
  <si>
    <t>TYC 8998-760-1 b</t>
  </si>
  <si>
    <t>TYC 8998-760-1</t>
  </si>
  <si>
    <t>13h25m12.03s</t>
  </si>
  <si>
    <t>-64d56m20.96s</t>
  </si>
  <si>
    <t>TYC 8998-760-1 c</t>
  </si>
  <si>
    <t>Teegarden's Star b</t>
  </si>
  <si>
    <t>Teegarden's Star</t>
  </si>
  <si>
    <t>M7.0 V</t>
  </si>
  <si>
    <t>02h53m04.59s</t>
  </si>
  <si>
    <t>+16d51m53.65s</t>
  </si>
  <si>
    <t>Teegarden's Star c</t>
  </si>
  <si>
    <t>TrES-1 b</t>
  </si>
  <si>
    <t>TrES-1</t>
  </si>
  <si>
    <t>TrES</t>
  </si>
  <si>
    <t>19h04m09.81s</t>
  </si>
  <si>
    <t>+36d37m57.13s</t>
  </si>
  <si>
    <t>TrES-2 b</t>
  </si>
  <si>
    <t>TrES-2</t>
  </si>
  <si>
    <t>19h07m14.05s</t>
  </si>
  <si>
    <t>+49d18m59.12s</t>
  </si>
  <si>
    <t>TrES-3 b</t>
  </si>
  <si>
    <t>TrES-3</t>
  </si>
  <si>
    <t>17h52m06.99s</t>
  </si>
  <si>
    <t>+37d32m46.78s</t>
  </si>
  <si>
    <t>TrES-4 b</t>
  </si>
  <si>
    <t>TrES-4</t>
  </si>
  <si>
    <t>17h53m13.04s</t>
  </si>
  <si>
    <t>+37d12m42.26s</t>
  </si>
  <si>
    <t>TrES-5 b</t>
  </si>
  <si>
    <t>TrES-5</t>
  </si>
  <si>
    <t>20h20m53.27s</t>
  </si>
  <si>
    <t>+59d26m56.05s</t>
  </si>
  <si>
    <t>UKIRT-2017-BLG-001L b</t>
  </si>
  <si>
    <t>UKIRT-2017-BLG-001L</t>
  </si>
  <si>
    <t>Mauna Kea Observatory</t>
  </si>
  <si>
    <t>17h46m36.98s</t>
  </si>
  <si>
    <t>-29d12m40.9s</t>
  </si>
  <si>
    <t>USco CTIO 108 b</t>
  </si>
  <si>
    <t>USco CTIO 108</t>
  </si>
  <si>
    <t>Teide Observatory</t>
  </si>
  <si>
    <t>M7</t>
  </si>
  <si>
    <t>16h05m54.06s</t>
  </si>
  <si>
    <t>-18d18m44.70s</t>
  </si>
  <si>
    <t>USco1556 b</t>
  </si>
  <si>
    <t>USco1556 A</t>
  </si>
  <si>
    <t>15h56m24.89s</t>
  </si>
  <si>
    <t>-25d41m20.57s</t>
  </si>
  <si>
    <t>USco1621 b</t>
  </si>
  <si>
    <t>USco1621 A</t>
  </si>
  <si>
    <t>16h21m29.54s</t>
  </si>
  <si>
    <t>-25d29m43.54s</t>
  </si>
  <si>
    <t>UZ For b</t>
  </si>
  <si>
    <t>UZ For</t>
  </si>
  <si>
    <t>03h35m28.67s</t>
  </si>
  <si>
    <t>-25d44m21.79s</t>
  </si>
  <si>
    <t>UZ For c</t>
  </si>
  <si>
    <t>V0391 Peg b</t>
  </si>
  <si>
    <t>V0391 Peg</t>
  </si>
  <si>
    <t>sdBV</t>
  </si>
  <si>
    <t>22h04m12.10s</t>
  </si>
  <si>
    <t>+26d25m07.76s</t>
  </si>
  <si>
    <t>V1298 Tau b</t>
  </si>
  <si>
    <t>V1298 Tau</t>
  </si>
  <si>
    <t>04h05m19.60s</t>
  </si>
  <si>
    <t>+20d09m25.31s</t>
  </si>
  <si>
    <t>V1298 Tau c</t>
  </si>
  <si>
    <t>V1298 Tau d</t>
  </si>
  <si>
    <t>V1298 Tau e</t>
  </si>
  <si>
    <t>V830 Tau b</t>
  </si>
  <si>
    <t>V830 Tau</t>
  </si>
  <si>
    <t>04h33m10.04s</t>
  </si>
  <si>
    <t>+24d33m42.93s</t>
  </si>
  <si>
    <t>VHS J125601.92-125723.9 b</t>
  </si>
  <si>
    <t>VHS J125601.92-125723.9</t>
  </si>
  <si>
    <t>M7.5</t>
  </si>
  <si>
    <t>12h56m02.15s</t>
  </si>
  <si>
    <t>-12d57m21.71s</t>
  </si>
  <si>
    <t>WASP-1 b</t>
  </si>
  <si>
    <t>WASP-1</t>
  </si>
  <si>
    <t>SuperWASP</t>
  </si>
  <si>
    <t>00h20m40.07s</t>
  </si>
  <si>
    <t>+31d59m23.90s</t>
  </si>
  <si>
    <t>WASP-10 b</t>
  </si>
  <si>
    <t>WASP-10</t>
  </si>
  <si>
    <t>23h15m58.33s</t>
  </si>
  <si>
    <t>+31d27m45.90s</t>
  </si>
  <si>
    <t>WASP-100 b</t>
  </si>
  <si>
    <t>WASP-100</t>
  </si>
  <si>
    <t>04h35m50.36s</t>
  </si>
  <si>
    <t>-64d01m37.34s</t>
  </si>
  <si>
    <t>WASP-101 b</t>
  </si>
  <si>
    <t>WASP-101</t>
  </si>
  <si>
    <t>06h33m24.26s</t>
  </si>
  <si>
    <t>-23d29m09.91s</t>
  </si>
  <si>
    <t>WASP-103 b</t>
  </si>
  <si>
    <t>WASP-103</t>
  </si>
  <si>
    <t>16h37m15.57s</t>
  </si>
  <si>
    <t>+07d11m00.15s</t>
  </si>
  <si>
    <t>WASP-104 b</t>
  </si>
  <si>
    <t>WASP-104</t>
  </si>
  <si>
    <t>10h42m24.57s</t>
  </si>
  <si>
    <t>+07d26m06.28s</t>
  </si>
  <si>
    <t>WASP-105 b</t>
  </si>
  <si>
    <t>WASP-105</t>
  </si>
  <si>
    <t>SuperWASP-South</t>
  </si>
  <si>
    <t>01h36m40.29s</t>
  </si>
  <si>
    <t>-50d39m33.51s</t>
  </si>
  <si>
    <t>WASP-106 b</t>
  </si>
  <si>
    <t>WASP-106</t>
  </si>
  <si>
    <t>11h05m43.11s</t>
  </si>
  <si>
    <t>-05d04m46.15s</t>
  </si>
  <si>
    <t>WASP-107 b</t>
  </si>
  <si>
    <t>WASP-107</t>
  </si>
  <si>
    <t>K6</t>
  </si>
  <si>
    <t>12h33m32.74s</t>
  </si>
  <si>
    <t>-10d08m46.37s</t>
  </si>
  <si>
    <t>WASP-107 c</t>
  </si>
  <si>
    <t>WASP-11 b</t>
  </si>
  <si>
    <t>WASP-11</t>
  </si>
  <si>
    <t>03h09m28.55s</t>
  </si>
  <si>
    <t>+30d40m24.17s</t>
  </si>
  <si>
    <t>WASP-110 b</t>
  </si>
  <si>
    <t>WASP-110</t>
  </si>
  <si>
    <t>20h23m29.38s</t>
  </si>
  <si>
    <t>-44d03m31.32s</t>
  </si>
  <si>
    <t>WASP-113 b</t>
  </si>
  <si>
    <t>WASP-113</t>
  </si>
  <si>
    <t>SuperWASP-North</t>
  </si>
  <si>
    <t>14h59m29.49s</t>
  </si>
  <si>
    <t>+46d57m36.36s</t>
  </si>
  <si>
    <t>WASP-114 b</t>
  </si>
  <si>
    <t>WASP-114</t>
  </si>
  <si>
    <t>21h50m39.77s</t>
  </si>
  <si>
    <t>+10d27m46.58s</t>
  </si>
  <si>
    <t>WASP-117 b</t>
  </si>
  <si>
    <t>WASP-117</t>
  </si>
  <si>
    <t>02h27m06.19s</t>
  </si>
  <si>
    <t>-50d17m03.93s</t>
  </si>
  <si>
    <t>WASP-118 b</t>
  </si>
  <si>
    <t>WASP-118</t>
  </si>
  <si>
    <t>01h18m12.14s</t>
  </si>
  <si>
    <t>+02d42m10.02s</t>
  </si>
  <si>
    <t>WASP-119 b</t>
  </si>
  <si>
    <t>WASP-119</t>
  </si>
  <si>
    <t>03h43m44.07s</t>
  </si>
  <si>
    <t>-65d11m37.61s</t>
  </si>
  <si>
    <t>WASP-12 b</t>
  </si>
  <si>
    <t>WASP-12</t>
  </si>
  <si>
    <t>06h30m32.79s</t>
  </si>
  <si>
    <t>+29d40m20.16s</t>
  </si>
  <si>
    <t>WASP-120 b</t>
  </si>
  <si>
    <t>WASP-120</t>
  </si>
  <si>
    <t>04h10m27.86s</t>
  </si>
  <si>
    <t>-45d53m53.68s</t>
  </si>
  <si>
    <t>WASP-121 b</t>
  </si>
  <si>
    <t>WASP-121</t>
  </si>
  <si>
    <t>07h10m24.06s</t>
  </si>
  <si>
    <t>-39d05m50.17s</t>
  </si>
  <si>
    <t>WASP-123 b</t>
  </si>
  <si>
    <t>WASP-123</t>
  </si>
  <si>
    <t>19h17m55.01s</t>
  </si>
  <si>
    <t>-32d51m36.45s</t>
  </si>
  <si>
    <t>WASP-124 b</t>
  </si>
  <si>
    <t>WASP-124</t>
  </si>
  <si>
    <t>22h10m51.44s</t>
  </si>
  <si>
    <t>-30d44m58.99s</t>
  </si>
  <si>
    <t>WASP-126 b</t>
  </si>
  <si>
    <t>WASP-126</t>
  </si>
  <si>
    <t>04h13m29.93s</t>
  </si>
  <si>
    <t>-69d13m35.73s</t>
  </si>
  <si>
    <t>WASP-126 c</t>
  </si>
  <si>
    <t>WASP-127 b</t>
  </si>
  <si>
    <t>WASP-127</t>
  </si>
  <si>
    <t>10h42m14.10s</t>
  </si>
  <si>
    <t>-03d50m06.00s</t>
  </si>
  <si>
    <t>WASP-129 b</t>
  </si>
  <si>
    <t>WASP-129</t>
  </si>
  <si>
    <t>11h45m11.77s</t>
  </si>
  <si>
    <t>-42d03m50.25s</t>
  </si>
  <si>
    <t>WASP-13 b</t>
  </si>
  <si>
    <t>WASP-13</t>
  </si>
  <si>
    <t>09h20m24.71s</t>
  </si>
  <si>
    <t>+33d52m56.38s</t>
  </si>
  <si>
    <t>WASP-130 b</t>
  </si>
  <si>
    <t>WASP-130</t>
  </si>
  <si>
    <t>13h32m25.44s</t>
  </si>
  <si>
    <t>-42d28m30.98s</t>
  </si>
  <si>
    <t>WASP-131 b</t>
  </si>
  <si>
    <t>WASP-131</t>
  </si>
  <si>
    <t>14h00m46.46s</t>
  </si>
  <si>
    <t>-30d35m00.99s</t>
  </si>
  <si>
    <t>WASP-132 b</t>
  </si>
  <si>
    <t>WASP-132</t>
  </si>
  <si>
    <t>14h30m26.21s</t>
  </si>
  <si>
    <t>-46d09m34.26s</t>
  </si>
  <si>
    <t>WASP-132 c</t>
  </si>
  <si>
    <t>WASP-133 b</t>
  </si>
  <si>
    <t>WASP-133</t>
  </si>
  <si>
    <t>20h58m18.11s</t>
  </si>
  <si>
    <t>-35d47m47.84s</t>
  </si>
  <si>
    <t>WASP-135 b</t>
  </si>
  <si>
    <t>WASP-135</t>
  </si>
  <si>
    <t>17h49m08.37s</t>
  </si>
  <si>
    <t>+29d52m44.55s</t>
  </si>
  <si>
    <t>WASP-136 b</t>
  </si>
  <si>
    <t>WASP-136</t>
  </si>
  <si>
    <t>00h01m18.18s</t>
  </si>
  <si>
    <t>-08d55m34.50s</t>
  </si>
  <si>
    <t>WASP-138 b</t>
  </si>
  <si>
    <t>WASP-138</t>
  </si>
  <si>
    <t>02h46m33.40s</t>
  </si>
  <si>
    <t>-00d27m50.85s</t>
  </si>
  <si>
    <t>WASP-139 b</t>
  </si>
  <si>
    <t>WASP-139</t>
  </si>
  <si>
    <t>03h18m14.92s</t>
  </si>
  <si>
    <t>-41d18m07.28s</t>
  </si>
  <si>
    <t>WASP-14 b</t>
  </si>
  <si>
    <t>WASP-14</t>
  </si>
  <si>
    <t>14h33m06.39s</t>
  </si>
  <si>
    <t>+21d53m40.87s</t>
  </si>
  <si>
    <t>WASP-140 b</t>
  </si>
  <si>
    <t>WASP-140</t>
  </si>
  <si>
    <t>04h01m32.53s</t>
  </si>
  <si>
    <t>-20d27m03.60s</t>
  </si>
  <si>
    <t>WASP-141 b</t>
  </si>
  <si>
    <t>WASP-141</t>
  </si>
  <si>
    <t>04h47m17.86s</t>
  </si>
  <si>
    <t>-17d06m54.62s</t>
  </si>
  <si>
    <t>WASP-142 b</t>
  </si>
  <si>
    <t>WASP-142</t>
  </si>
  <si>
    <t>09h22m01.52s</t>
  </si>
  <si>
    <t>-23d56m45.97s</t>
  </si>
  <si>
    <t>WASP-144 b</t>
  </si>
  <si>
    <t>WASP-144</t>
  </si>
  <si>
    <t>21h23m03.09s</t>
  </si>
  <si>
    <t>-40d02m54.38s</t>
  </si>
  <si>
    <t>WASP-145 A b</t>
  </si>
  <si>
    <t>WASP-145 A</t>
  </si>
  <si>
    <t>21h29m00.90s</t>
  </si>
  <si>
    <t>-58d50m10.13s</t>
  </si>
  <si>
    <t>WASP-147 b</t>
  </si>
  <si>
    <t>WASP-147</t>
  </si>
  <si>
    <t>23h56m45.96s</t>
  </si>
  <si>
    <t>-22d09m11.63s</t>
  </si>
  <si>
    <t>WASP-148 b</t>
  </si>
  <si>
    <t>WASP-148</t>
  </si>
  <si>
    <t>16h56m31.32s</t>
  </si>
  <si>
    <t>+44d18m09.13s</t>
  </si>
  <si>
    <t>WASP-148 c</t>
  </si>
  <si>
    <t>WASP-15 b</t>
  </si>
  <si>
    <t>WASP-15</t>
  </si>
  <si>
    <t>13h55m42.72s</t>
  </si>
  <si>
    <t>-32d09m34.96s</t>
  </si>
  <si>
    <t>WASP-150 b</t>
  </si>
  <si>
    <t>WASP-150</t>
  </si>
  <si>
    <t>17h37m03.12s</t>
  </si>
  <si>
    <t>+53d01m16.59s</t>
  </si>
  <si>
    <t>WASP-151 b</t>
  </si>
  <si>
    <t>WASP-151</t>
  </si>
  <si>
    <t>23h16m15.23s</t>
  </si>
  <si>
    <t>+00d18m24.08s</t>
  </si>
  <si>
    <t>WASP-153 b</t>
  </si>
  <si>
    <t>WASP-153</t>
  </si>
  <si>
    <t>18h37m02.99s</t>
  </si>
  <si>
    <t>+40d01m07.29s</t>
  </si>
  <si>
    <t>WASP-156 b</t>
  </si>
  <si>
    <t>WASP-156</t>
  </si>
  <si>
    <t>02h11m07.70s</t>
  </si>
  <si>
    <t>+02d25m05.50s</t>
  </si>
  <si>
    <t>WASP-157 b</t>
  </si>
  <si>
    <t>WASP-157</t>
  </si>
  <si>
    <t>13h26m37.24s</t>
  </si>
  <si>
    <t>-08d19m03.49s</t>
  </si>
  <si>
    <t>WASP-158 b</t>
  </si>
  <si>
    <t>WASP-158</t>
  </si>
  <si>
    <t>00h16m35.12s</t>
  </si>
  <si>
    <t>-10d58m35.12s</t>
  </si>
  <si>
    <t>WASP-159 b</t>
  </si>
  <si>
    <t>WASP-159</t>
  </si>
  <si>
    <t>04h32m32.76s</t>
  </si>
  <si>
    <t>-38d58m05.87s</t>
  </si>
  <si>
    <t>WASP-16 b</t>
  </si>
  <si>
    <t>WASP-16</t>
  </si>
  <si>
    <t>14h18m43.92s</t>
  </si>
  <si>
    <t>-20d16m31.57s</t>
  </si>
  <si>
    <t>WASP-160 B b</t>
  </si>
  <si>
    <t>WASP-160 B</t>
  </si>
  <si>
    <t>05h50m43.09s</t>
  </si>
  <si>
    <t>-27d37m23.96s</t>
  </si>
  <si>
    <t>WASP-161 b</t>
  </si>
  <si>
    <t>WASP-161</t>
  </si>
  <si>
    <t>08h25m21.08s</t>
  </si>
  <si>
    <t>-11d30m03.56s</t>
  </si>
  <si>
    <t>WASP-162 b</t>
  </si>
  <si>
    <t>WASP-162</t>
  </si>
  <si>
    <t>11h13m10.30s</t>
  </si>
  <si>
    <t>-17d39m28.01s</t>
  </si>
  <si>
    <t>WASP-163 b</t>
  </si>
  <si>
    <t>WASP-163</t>
  </si>
  <si>
    <t>17h06m09.01s</t>
  </si>
  <si>
    <t>-10d24m46.83s</t>
  </si>
  <si>
    <t>WASP-164 b</t>
  </si>
  <si>
    <t>WASP-164</t>
  </si>
  <si>
    <t>22h59m29.66s</t>
  </si>
  <si>
    <t>-60d26m52.15s</t>
  </si>
  <si>
    <t>WASP-165 b</t>
  </si>
  <si>
    <t>WASP-165</t>
  </si>
  <si>
    <t>23h50m19.36s</t>
  </si>
  <si>
    <t>-17d04m39.34s</t>
  </si>
  <si>
    <t>WASP-166 b</t>
  </si>
  <si>
    <t>WASP-166</t>
  </si>
  <si>
    <t>WASP-South</t>
  </si>
  <si>
    <t>09h39m30.03s</t>
  </si>
  <si>
    <t>-20d58m56.71s</t>
  </si>
  <si>
    <t>WASP-167 b</t>
  </si>
  <si>
    <t>WASP-167</t>
  </si>
  <si>
    <t>F1 V</t>
  </si>
  <si>
    <t>13h04m10.51s</t>
  </si>
  <si>
    <t>-35d32m58.31s</t>
  </si>
  <si>
    <t>WASP-168 b</t>
  </si>
  <si>
    <t>WASP-168</t>
  </si>
  <si>
    <t>06h26m58.71s</t>
  </si>
  <si>
    <t>-46d49m16.91s</t>
  </si>
  <si>
    <t>WASP-169 b</t>
  </si>
  <si>
    <t>WASP-169</t>
  </si>
  <si>
    <t>08h29m32.94s</t>
  </si>
  <si>
    <t>-12d56m41.17s</t>
  </si>
  <si>
    <t>WASP-17 b</t>
  </si>
  <si>
    <t>WASP-17</t>
  </si>
  <si>
    <t>15h59m50.94s</t>
  </si>
  <si>
    <t>-28d03m42.46s</t>
  </si>
  <si>
    <t>WASP-170 b</t>
  </si>
  <si>
    <t>WASP-170</t>
  </si>
  <si>
    <t>09h01m39.91s</t>
  </si>
  <si>
    <t>-20d43m13.33s</t>
  </si>
  <si>
    <t>WASP-171 b</t>
  </si>
  <si>
    <t>WASP-171</t>
  </si>
  <si>
    <t>11h27m22.81s</t>
  </si>
  <si>
    <t>-44d05m19.33s</t>
  </si>
  <si>
    <t>WASP-172 b</t>
  </si>
  <si>
    <t>WASP-172</t>
  </si>
  <si>
    <t>13h17m44.10s</t>
  </si>
  <si>
    <t>-47d14m15.27s</t>
  </si>
  <si>
    <t>WASP-173 A b</t>
  </si>
  <si>
    <t>WASP-173 A</t>
  </si>
  <si>
    <t>23h36m40.49s</t>
  </si>
  <si>
    <t>-34d36m40.70s</t>
  </si>
  <si>
    <t>WASP-174 b</t>
  </si>
  <si>
    <t>WASP-174</t>
  </si>
  <si>
    <t>13h03m10.56s</t>
  </si>
  <si>
    <t>-41d23m05.50s</t>
  </si>
  <si>
    <t>WASP-175 b</t>
  </si>
  <si>
    <t>WASP-175</t>
  </si>
  <si>
    <t>11h05m16.51s</t>
  </si>
  <si>
    <t>-34d07m21.88s</t>
  </si>
  <si>
    <t>WASP-176 b</t>
  </si>
  <si>
    <t>WASP-176</t>
  </si>
  <si>
    <t>20h54m44.95s</t>
  </si>
  <si>
    <t>+09d10m44.65s</t>
  </si>
  <si>
    <t>WASP-177 b</t>
  </si>
  <si>
    <t>WASP-177</t>
  </si>
  <si>
    <t>22h19m11.28s</t>
  </si>
  <si>
    <t>-01d50m03.95s</t>
  </si>
  <si>
    <t>WASP-178 b</t>
  </si>
  <si>
    <t>WASP-178</t>
  </si>
  <si>
    <t>A1 IV-V</t>
  </si>
  <si>
    <t>15h09m04.88s</t>
  </si>
  <si>
    <t>-42d42m17.88s</t>
  </si>
  <si>
    <t>WASP-18 b</t>
  </si>
  <si>
    <t>WASP-18</t>
  </si>
  <si>
    <t>F6 IV-V</t>
  </si>
  <si>
    <t>01h37m25.07s</t>
  </si>
  <si>
    <t>-45d40m40.06s</t>
  </si>
  <si>
    <t>WASP-18 c</t>
  </si>
  <si>
    <t>WASP-180 A b</t>
  </si>
  <si>
    <t>WASP-180 A</t>
  </si>
  <si>
    <t>08h13m34.14s</t>
  </si>
  <si>
    <t>-01d58m58.03s</t>
  </si>
  <si>
    <t>WASP-181 b</t>
  </si>
  <si>
    <t>WASP-181</t>
  </si>
  <si>
    <t>01h47m10.37s</t>
  </si>
  <si>
    <t>+03d07m58.56s</t>
  </si>
  <si>
    <t>WASP-182 b</t>
  </si>
  <si>
    <t>WASP-182</t>
  </si>
  <si>
    <t>20h46m41.60s</t>
  </si>
  <si>
    <t>-41d49m15.54s</t>
  </si>
  <si>
    <t>WASP-183 b</t>
  </si>
  <si>
    <t>WASP-183</t>
  </si>
  <si>
    <t>10h55m09.32s</t>
  </si>
  <si>
    <t>-00d44m13.44s</t>
  </si>
  <si>
    <t>WASP-184 b</t>
  </si>
  <si>
    <t>WASP-184</t>
  </si>
  <si>
    <t>13h58m04.08s</t>
  </si>
  <si>
    <t>-30d20m53.35s</t>
  </si>
  <si>
    <t>WASP-185 b</t>
  </si>
  <si>
    <t>WASP-185</t>
  </si>
  <si>
    <t>14h16m14.30s</t>
  </si>
  <si>
    <t>-19d32m32.30s</t>
  </si>
  <si>
    <t>WASP-186 b</t>
  </si>
  <si>
    <t>WASP-186</t>
  </si>
  <si>
    <t>01h15m58.87s</t>
  </si>
  <si>
    <t>+21d37m00.86s</t>
  </si>
  <si>
    <t>WASP-187 b</t>
  </si>
  <si>
    <t>WASP-187</t>
  </si>
  <si>
    <t>01h09m53.94s</t>
  </si>
  <si>
    <t>+25d40m53.94s</t>
  </si>
  <si>
    <t>WASP-189 b</t>
  </si>
  <si>
    <t>WASP-189</t>
  </si>
  <si>
    <t>15h02m44.82s</t>
  </si>
  <si>
    <t>-03d01m53.35s</t>
  </si>
  <si>
    <t>WASP-19 b</t>
  </si>
  <si>
    <t>WASP-19</t>
  </si>
  <si>
    <t>09h53m40.02s</t>
  </si>
  <si>
    <t>-45d39m32.79s</t>
  </si>
  <si>
    <t>WASP-190 b</t>
  </si>
  <si>
    <t>WASP-190</t>
  </si>
  <si>
    <t>00h30m50.29s</t>
  </si>
  <si>
    <t>-40d34m24.46s</t>
  </si>
  <si>
    <t>WASP-192 b</t>
  </si>
  <si>
    <t>WASP-192</t>
  </si>
  <si>
    <t>14h54m38.09s</t>
  </si>
  <si>
    <t>-38d44m40.37s</t>
  </si>
  <si>
    <t>WASP-2 b</t>
  </si>
  <si>
    <t>WASP-2</t>
  </si>
  <si>
    <t>20h30m54.13s</t>
  </si>
  <si>
    <t>+06d25m45.59s</t>
  </si>
  <si>
    <t>WASP-20 b</t>
  </si>
  <si>
    <t>WASP-20</t>
  </si>
  <si>
    <t>00h20m38.53s</t>
  </si>
  <si>
    <t>-23d56m08.84s</t>
  </si>
  <si>
    <t>WASP-21 b</t>
  </si>
  <si>
    <t>WASP-21</t>
  </si>
  <si>
    <t>23h09m58.27s</t>
  </si>
  <si>
    <t>+18d23m46.17s</t>
  </si>
  <si>
    <t>WASP-22 b</t>
  </si>
  <si>
    <t>WASP-22</t>
  </si>
  <si>
    <t>03h31m16.33s</t>
  </si>
  <si>
    <t>-23d49m11.25s</t>
  </si>
  <si>
    <t>WASP-23 b</t>
  </si>
  <si>
    <t>WASP-23</t>
  </si>
  <si>
    <t>06h44m30.60s</t>
  </si>
  <si>
    <t>-42d45m44.03s</t>
  </si>
  <si>
    <t>WASP-24 b</t>
  </si>
  <si>
    <t>WASP-24</t>
  </si>
  <si>
    <t>15h08m51.72s</t>
  </si>
  <si>
    <t>+02d20m35.83s</t>
  </si>
  <si>
    <t>WASP-25 b</t>
  </si>
  <si>
    <t>WASP-25</t>
  </si>
  <si>
    <t>13h01m26.34s</t>
  </si>
  <si>
    <t>-27d31m20.02s</t>
  </si>
  <si>
    <t>WASP-26 b</t>
  </si>
  <si>
    <t>WASP-26</t>
  </si>
  <si>
    <t>00h18m24.73s</t>
  </si>
  <si>
    <t>-15d16m02.66s</t>
  </si>
  <si>
    <t>WASP-28 b</t>
  </si>
  <si>
    <t>WASP-28</t>
  </si>
  <si>
    <t>23h34m27.90s</t>
  </si>
  <si>
    <t>-01d34m47.95s</t>
  </si>
  <si>
    <t>WASP-29 b</t>
  </si>
  <si>
    <t>WASP-29</t>
  </si>
  <si>
    <t>23h51m31.01s</t>
  </si>
  <si>
    <t>-39d54m25.64s</t>
  </si>
  <si>
    <t>WASP-3 b</t>
  </si>
  <si>
    <t>WASP-3</t>
  </si>
  <si>
    <t>18h34m31.62s</t>
  </si>
  <si>
    <t>+35d39m41.15s</t>
  </si>
  <si>
    <t>WASP-31 b</t>
  </si>
  <si>
    <t>WASP-31</t>
  </si>
  <si>
    <t>11h17m45.33s</t>
  </si>
  <si>
    <t>-19d03m17.20s</t>
  </si>
  <si>
    <t>WASP-32 b</t>
  </si>
  <si>
    <t>WASP-32</t>
  </si>
  <si>
    <t>00h15m50.81s</t>
  </si>
  <si>
    <t>+01d12m01.84s</t>
  </si>
  <si>
    <t>WASP-33 b</t>
  </si>
  <si>
    <t>WASP-33</t>
  </si>
  <si>
    <t>02h26m51.06s</t>
  </si>
  <si>
    <t>+37d33m01.60s</t>
  </si>
  <si>
    <t>WASP-34 b</t>
  </si>
  <si>
    <t>WASP-34</t>
  </si>
  <si>
    <t>11h01m35.85s</t>
  </si>
  <si>
    <t>-23d51m39.40s</t>
  </si>
  <si>
    <t>WASP-35 b</t>
  </si>
  <si>
    <t>WASP-35</t>
  </si>
  <si>
    <t>05h04m19.65s</t>
  </si>
  <si>
    <t>-06d13m47.21s</t>
  </si>
  <si>
    <t>WASP-36 b</t>
  </si>
  <si>
    <t>WASP-36</t>
  </si>
  <si>
    <t>08h46m19.29s</t>
  </si>
  <si>
    <t>-08d01m37.15s</t>
  </si>
  <si>
    <t>WASP-37 b</t>
  </si>
  <si>
    <t>WASP-37</t>
  </si>
  <si>
    <t>14h47m46.53s</t>
  </si>
  <si>
    <t>+01d03m54.08s</t>
  </si>
  <si>
    <t>WASP-38 b</t>
  </si>
  <si>
    <t>WASP-38</t>
  </si>
  <si>
    <t>16h15m50.33s</t>
  </si>
  <si>
    <t>+10d01m56.68s</t>
  </si>
  <si>
    <t>WASP-39 b</t>
  </si>
  <si>
    <t>WASP-39</t>
  </si>
  <si>
    <t>14h29m18.40s</t>
  </si>
  <si>
    <t>-03d26m40.20s</t>
  </si>
  <si>
    <t>WASP-4 b</t>
  </si>
  <si>
    <t>WASP-4</t>
  </si>
  <si>
    <t>23h34m15.10s</t>
  </si>
  <si>
    <t>-42d03m42.41s</t>
  </si>
  <si>
    <t>WASP-41 b</t>
  </si>
  <si>
    <t>WASP-41</t>
  </si>
  <si>
    <t>12h42m28.51s</t>
  </si>
  <si>
    <t>-30d38m23.34s</t>
  </si>
  <si>
    <t>WASP-41 c</t>
  </si>
  <si>
    <t>WASP-42 b</t>
  </si>
  <si>
    <t>WASP-42</t>
  </si>
  <si>
    <t>12h51m55.49s</t>
  </si>
  <si>
    <t>-42d04m25.02s</t>
  </si>
  <si>
    <t>WASP-43 b</t>
  </si>
  <si>
    <t>WASP-43</t>
  </si>
  <si>
    <t>10h19m37.96s</t>
  </si>
  <si>
    <t>-09d48m23.20s</t>
  </si>
  <si>
    <t>WASP-44 b</t>
  </si>
  <si>
    <t>WASP-44</t>
  </si>
  <si>
    <t>00h15m36.79s</t>
  </si>
  <si>
    <t>-11d56m17.75s</t>
  </si>
  <si>
    <t>WASP-45 b</t>
  </si>
  <si>
    <t>WASP-45</t>
  </si>
  <si>
    <t>00h20m57.06s</t>
  </si>
  <si>
    <t>-35d59m54.47s</t>
  </si>
  <si>
    <t>WASP-46 b</t>
  </si>
  <si>
    <t>WASP-46</t>
  </si>
  <si>
    <t>21h14m56.88s</t>
  </si>
  <si>
    <t>-55d52m18.71s</t>
  </si>
  <si>
    <t>WASP-47 b</t>
  </si>
  <si>
    <t>WASP-47</t>
  </si>
  <si>
    <t>22h04m48.74s</t>
  </si>
  <si>
    <t>-12d01m08.64s</t>
  </si>
  <si>
    <t>WASP-47 c</t>
  </si>
  <si>
    <t>WASP-47 d</t>
  </si>
  <si>
    <t>WASP-47 e</t>
  </si>
  <si>
    <t>WASP-48 b</t>
  </si>
  <si>
    <t>WASP-48</t>
  </si>
  <si>
    <t>19h24m38.97s</t>
  </si>
  <si>
    <t>+55d28m22.90s</t>
  </si>
  <si>
    <t>WASP-49 b</t>
  </si>
  <si>
    <t>WASP-49</t>
  </si>
  <si>
    <t>06h04m21.53s</t>
  </si>
  <si>
    <t>-16d57m55.40s</t>
  </si>
  <si>
    <t>WASP-5 b</t>
  </si>
  <si>
    <t>WASP-5</t>
  </si>
  <si>
    <t>23h57m23.77s</t>
  </si>
  <si>
    <t>-41d16m37.99s</t>
  </si>
  <si>
    <t>WASP-50 b</t>
  </si>
  <si>
    <t>WASP-50</t>
  </si>
  <si>
    <t>02h54m45.14s</t>
  </si>
  <si>
    <t>-10d53m52.89s</t>
  </si>
  <si>
    <t>WASP-52 b</t>
  </si>
  <si>
    <t>WASP-52</t>
  </si>
  <si>
    <t>23h13m58.75s</t>
  </si>
  <si>
    <t>+08d45m39.89s</t>
  </si>
  <si>
    <t>WASP-53 b</t>
  </si>
  <si>
    <t>WASP-53</t>
  </si>
  <si>
    <t>02h07m38.20s</t>
  </si>
  <si>
    <t>-20d39m42.63s</t>
  </si>
  <si>
    <t>WASP-53 c</t>
  </si>
  <si>
    <t>WASP-54 b</t>
  </si>
  <si>
    <t>WASP-54</t>
  </si>
  <si>
    <t>13h41m49.02s</t>
  </si>
  <si>
    <t>-00d07m41.42s</t>
  </si>
  <si>
    <t>WASP-55 b</t>
  </si>
  <si>
    <t>WASP-55</t>
  </si>
  <si>
    <t>13h35m01.97s</t>
  </si>
  <si>
    <t>-17d30m12.59s</t>
  </si>
  <si>
    <t>WASP-56 b</t>
  </si>
  <si>
    <t>WASP-56</t>
  </si>
  <si>
    <t>12h13m27.85s</t>
  </si>
  <si>
    <t>+23d03m20.47s</t>
  </si>
  <si>
    <t>WASP-57 b</t>
  </si>
  <si>
    <t>WASP-57</t>
  </si>
  <si>
    <t>14h55m16.79s</t>
  </si>
  <si>
    <t>-02d03m27.67s</t>
  </si>
  <si>
    <t>WASP-58 b</t>
  </si>
  <si>
    <t>WASP-58</t>
  </si>
  <si>
    <t>18h18m48.30s</t>
  </si>
  <si>
    <t>+45d10m19.99s</t>
  </si>
  <si>
    <t>WASP-59 b</t>
  </si>
  <si>
    <t>WASP-59</t>
  </si>
  <si>
    <t>23h18m29.51s</t>
  </si>
  <si>
    <t>+24d53m21.40s</t>
  </si>
  <si>
    <t>WASP-6 b</t>
  </si>
  <si>
    <t>WASP-6</t>
  </si>
  <si>
    <t>23h12m37.71s</t>
  </si>
  <si>
    <t>-22d40m26.85s</t>
  </si>
  <si>
    <t>WASP-60 b</t>
  </si>
  <si>
    <t>WASP-60</t>
  </si>
  <si>
    <t>23h46m40.01s</t>
  </si>
  <si>
    <t>+31d09m21.28s</t>
  </si>
  <si>
    <t>WASP-61 b</t>
  </si>
  <si>
    <t>WASP-61</t>
  </si>
  <si>
    <t>05h01m11.92s</t>
  </si>
  <si>
    <t>-26d03m14.92s</t>
  </si>
  <si>
    <t>WASP-62 b</t>
  </si>
  <si>
    <t>WASP-62</t>
  </si>
  <si>
    <t>05h48m33.56s</t>
  </si>
  <si>
    <t>-63d59m17.98s</t>
  </si>
  <si>
    <t>WASP-63 b</t>
  </si>
  <si>
    <t>WASP-63</t>
  </si>
  <si>
    <t>06h17m20.73s</t>
  </si>
  <si>
    <t>-38d19m24.18s</t>
  </si>
  <si>
    <t>WASP-64 b</t>
  </si>
  <si>
    <t>WASP-64</t>
  </si>
  <si>
    <t>06h44m27.58s</t>
  </si>
  <si>
    <t>-32d51m30.20s</t>
  </si>
  <si>
    <t>WASP-65 b</t>
  </si>
  <si>
    <t>WASP-65</t>
  </si>
  <si>
    <t>08h53m17.83s</t>
  </si>
  <si>
    <t>+08d31m22.86s</t>
  </si>
  <si>
    <t>WASP-66 b</t>
  </si>
  <si>
    <t>WASP-66</t>
  </si>
  <si>
    <t>10h32m54.01s</t>
  </si>
  <si>
    <t>-34d59m23.67s</t>
  </si>
  <si>
    <t>WASP-67 b</t>
  </si>
  <si>
    <t>WASP-67</t>
  </si>
  <si>
    <t>19h42m58.52s</t>
  </si>
  <si>
    <t>-19d56m59.03s</t>
  </si>
  <si>
    <t>WASP-68 b</t>
  </si>
  <si>
    <t>WASP-68</t>
  </si>
  <si>
    <t>20h20m22.97s</t>
  </si>
  <si>
    <t>-19d18m53.02s</t>
  </si>
  <si>
    <t>WASP-69 b</t>
  </si>
  <si>
    <t>WASP-69</t>
  </si>
  <si>
    <t>21h00m06.23s</t>
  </si>
  <si>
    <t>-05d05m41.49s</t>
  </si>
  <si>
    <t>WASP-7 b</t>
  </si>
  <si>
    <t>WASP-7</t>
  </si>
  <si>
    <t>20h44m10.26s</t>
  </si>
  <si>
    <t>-39d13m31.75s</t>
  </si>
  <si>
    <t>WASP-70 A b</t>
  </si>
  <si>
    <t>WASP-70 A</t>
  </si>
  <si>
    <t>21h01m54.53s</t>
  </si>
  <si>
    <t>-13d26m00.18s</t>
  </si>
  <si>
    <t>WASP-71 b</t>
  </si>
  <si>
    <t>WASP-71</t>
  </si>
  <si>
    <t>01h57m03.23s</t>
  </si>
  <si>
    <t>+00d45m31.77s</t>
  </si>
  <si>
    <t>WASP-72 b</t>
  </si>
  <si>
    <t>WASP-72</t>
  </si>
  <si>
    <t>02h44m09.62s</t>
  </si>
  <si>
    <t>-30d10m08.68s</t>
  </si>
  <si>
    <t>WASP-73 b</t>
  </si>
  <si>
    <t>WASP-73</t>
  </si>
  <si>
    <t>21h19m47.93s</t>
  </si>
  <si>
    <t>-58d08m56.16s</t>
  </si>
  <si>
    <t>WASP-74 b</t>
  </si>
  <si>
    <t>WASP-74</t>
  </si>
  <si>
    <t>20h18m09.32s</t>
  </si>
  <si>
    <t>-01d04m33.61s</t>
  </si>
  <si>
    <t>WASP-75 b</t>
  </si>
  <si>
    <t>WASP-75</t>
  </si>
  <si>
    <t>22h49m32.62s</t>
  </si>
  <si>
    <t>-10d40m31.69s</t>
  </si>
  <si>
    <t>WASP-76 b</t>
  </si>
  <si>
    <t>WASP-76</t>
  </si>
  <si>
    <t>01h46m31.90s</t>
  </si>
  <si>
    <t>+02d42m01.40s</t>
  </si>
  <si>
    <t>WASP-77 A b</t>
  </si>
  <si>
    <t>WASP-77 A</t>
  </si>
  <si>
    <t>02h28m37.33s</t>
  </si>
  <si>
    <t>-07d03m38.40s</t>
  </si>
  <si>
    <t>WASP-78 b</t>
  </si>
  <si>
    <t>WASP-78</t>
  </si>
  <si>
    <t>04h15m01.50s</t>
  </si>
  <si>
    <t>-22d06m59.00s</t>
  </si>
  <si>
    <t>WASP-79 b</t>
  </si>
  <si>
    <t>WASP-79</t>
  </si>
  <si>
    <t>04h25m29.02s</t>
  </si>
  <si>
    <t>-30d36m01.57s</t>
  </si>
  <si>
    <t>WASP-8 b</t>
  </si>
  <si>
    <t>WASP-8</t>
  </si>
  <si>
    <t>23h59m36.21s</t>
  </si>
  <si>
    <t>-35d01m52.81s</t>
  </si>
  <si>
    <t>WASP-8 c</t>
  </si>
  <si>
    <t>WASP-80 b</t>
  </si>
  <si>
    <t>WASP-80</t>
  </si>
  <si>
    <t>K7-M0 V</t>
  </si>
  <si>
    <t>20h12m40.03s</t>
  </si>
  <si>
    <t>-02d08m39.97s</t>
  </si>
  <si>
    <t>WASP-81 b</t>
  </si>
  <si>
    <t>WASP-81</t>
  </si>
  <si>
    <t>20h16m49.92s</t>
  </si>
  <si>
    <t>+03d17m38.22s</t>
  </si>
  <si>
    <t>WASP-82 b</t>
  </si>
  <si>
    <t>WASP-82</t>
  </si>
  <si>
    <t>04h50m38.54s</t>
  </si>
  <si>
    <t>+01d53m37.81s</t>
  </si>
  <si>
    <t>WASP-83 b</t>
  </si>
  <si>
    <t>WASP-83</t>
  </si>
  <si>
    <t>12h40m36.47s</t>
  </si>
  <si>
    <t>-19d17m03.67s</t>
  </si>
  <si>
    <t>WASP-84 b</t>
  </si>
  <si>
    <t>WASP-84</t>
  </si>
  <si>
    <t>08h44m25.68s</t>
  </si>
  <si>
    <t>+01d51m35.62s</t>
  </si>
  <si>
    <t>WASP-85 A b</t>
  </si>
  <si>
    <t>WASP-85 A</t>
  </si>
  <si>
    <t>11h43m37.93s</t>
  </si>
  <si>
    <t>+06d33m49.62s</t>
  </si>
  <si>
    <t>WASP-87 b</t>
  </si>
  <si>
    <t>WASP-87</t>
  </si>
  <si>
    <t>12h21m17.92s</t>
  </si>
  <si>
    <t>-52d50m26.94s</t>
  </si>
  <si>
    <t>WASP-88 b</t>
  </si>
  <si>
    <t>WASP-88</t>
  </si>
  <si>
    <t>20h38m02.70s</t>
  </si>
  <si>
    <t>-48d27m43.50s</t>
  </si>
  <si>
    <t>WASP-89 b</t>
  </si>
  <si>
    <t>WASP-89</t>
  </si>
  <si>
    <t>20h55m36.01s</t>
  </si>
  <si>
    <t>-18d58m17.07s</t>
  </si>
  <si>
    <t>WASP-90 b</t>
  </si>
  <si>
    <t>WASP-90</t>
  </si>
  <si>
    <t>21h02m07.67s</t>
  </si>
  <si>
    <t>+07d03m22.61s</t>
  </si>
  <si>
    <t>WASP-91 b</t>
  </si>
  <si>
    <t>WASP-91</t>
  </si>
  <si>
    <t>23h51m23.14s</t>
  </si>
  <si>
    <t>-70d09m10.30s</t>
  </si>
  <si>
    <t>WASP-92 b</t>
  </si>
  <si>
    <t>WASP-92</t>
  </si>
  <si>
    <t>16h26m46.09s</t>
  </si>
  <si>
    <t>+51d02m28.08s</t>
  </si>
  <si>
    <t>WASP-93 b</t>
  </si>
  <si>
    <t>WASP-93</t>
  </si>
  <si>
    <t>00h37m50.10s</t>
  </si>
  <si>
    <t>+51d17m19.60s</t>
  </si>
  <si>
    <t>WASP-94 A b</t>
  </si>
  <si>
    <t>WASP-94 A</t>
  </si>
  <si>
    <t>20h55m07.98s</t>
  </si>
  <si>
    <t>-34d08m08.70s</t>
  </si>
  <si>
    <t>WASP-94 B b</t>
  </si>
  <si>
    <t>WASP-94 B</t>
  </si>
  <si>
    <t>20h55m09.19s</t>
  </si>
  <si>
    <t>-34d08m08.61s</t>
  </si>
  <si>
    <t>WASP-95 b</t>
  </si>
  <si>
    <t>WASP-95</t>
  </si>
  <si>
    <t>22h29m49.88s</t>
  </si>
  <si>
    <t>-48d00m11.16s</t>
  </si>
  <si>
    <t>WASP-96 b</t>
  </si>
  <si>
    <t>WASP-96</t>
  </si>
  <si>
    <t>00h04m11.18s</t>
  </si>
  <si>
    <t>-47d21m38.29s</t>
  </si>
  <si>
    <t>WASP-97 b</t>
  </si>
  <si>
    <t>WASP-97</t>
  </si>
  <si>
    <t>01h38m25.23s</t>
  </si>
  <si>
    <t>-55d46m19.20s</t>
  </si>
  <si>
    <t>WASP-98 b</t>
  </si>
  <si>
    <t>WASP-98</t>
  </si>
  <si>
    <t>03h53m42.96s</t>
  </si>
  <si>
    <t>-34d19m41.78s</t>
  </si>
  <si>
    <t>WASP-99 b</t>
  </si>
  <si>
    <t>WASP-99</t>
  </si>
  <si>
    <t>02h39m35.44s</t>
  </si>
  <si>
    <t>-50d00m29.50s</t>
  </si>
  <si>
    <t>WD 0806-661 b</t>
  </si>
  <si>
    <t>WD 0806-661</t>
  </si>
  <si>
    <t>DQ</t>
  </si>
  <si>
    <t>08h06m54.62s</t>
  </si>
  <si>
    <t>-66d18m21.18s</t>
  </si>
  <si>
    <t>WD 1856+534 b</t>
  </si>
  <si>
    <t>WD 1856+534</t>
  </si>
  <si>
    <t>18h57m39.76s</t>
  </si>
  <si>
    <t>+53d30m32.49s</t>
  </si>
  <si>
    <t>WISEP J121756.91+162640.2 A b</t>
  </si>
  <si>
    <t>WISEP J121756.91+162640.2 A</t>
  </si>
  <si>
    <t>T8.5</t>
  </si>
  <si>
    <t>12h17m56.91s</t>
  </si>
  <si>
    <t>+16d26m40.2s</t>
  </si>
  <si>
    <t>WTS-1 b</t>
  </si>
  <si>
    <t>WTS-1</t>
  </si>
  <si>
    <t>United Kingdom Infrared Telescope</t>
  </si>
  <si>
    <t>19h35m56.41s</t>
  </si>
  <si>
    <t>+36d17m46.66s</t>
  </si>
  <si>
    <t>WTS-2 b</t>
  </si>
  <si>
    <t>WTS-2</t>
  </si>
  <si>
    <t>+36d48m55.78s</t>
  </si>
  <si>
    <t>Wendelstein-1 b</t>
  </si>
  <si>
    <t>Wendelstein-1</t>
  </si>
  <si>
    <t>Haleakala Observatory</t>
  </si>
  <si>
    <t>19h56m12.15s</t>
  </si>
  <si>
    <t>+17d34m11.87s</t>
  </si>
  <si>
    <t>Wendelstein-2 b</t>
  </si>
  <si>
    <t>Wendelstein-2</t>
  </si>
  <si>
    <t>19h51m09.82s</t>
  </si>
  <si>
    <t>+16d54m45.24s</t>
  </si>
  <si>
    <t>Wolf 1061 b</t>
  </si>
  <si>
    <t>Wolf 1061</t>
  </si>
  <si>
    <t>16h30m17.96s</t>
  </si>
  <si>
    <t>-12d40m03.67s</t>
  </si>
  <si>
    <t>Wolf 1061 c</t>
  </si>
  <si>
    <t>Wolf 1061 d</t>
  </si>
  <si>
    <t>Wolf 503 b</t>
  </si>
  <si>
    <t>Wolf 503</t>
  </si>
  <si>
    <t>13h47m23.09s</t>
  </si>
  <si>
    <t>-06d08m21.61s</t>
  </si>
  <si>
    <t>XO-1 b</t>
  </si>
  <si>
    <t>XO-1</t>
  </si>
  <si>
    <t>XO</t>
  </si>
  <si>
    <t>16h02m11.83s</t>
  </si>
  <si>
    <t>+28d10m10.65s</t>
  </si>
  <si>
    <t>XO-2 N b</t>
  </si>
  <si>
    <t>XO-2 N</t>
  </si>
  <si>
    <t>07h48m06.42s</t>
  </si>
  <si>
    <t>+50d13m30.53s</t>
  </si>
  <si>
    <t>XO-2 S b</t>
  </si>
  <si>
    <t>XO-2 S</t>
  </si>
  <si>
    <t>07h48m07.43s</t>
  </si>
  <si>
    <t>+50d13m00.86s</t>
  </si>
  <si>
    <t>XO-2 S c</t>
  </si>
  <si>
    <t>XO-3 b</t>
  </si>
  <si>
    <t>XO-3</t>
  </si>
  <si>
    <t>F5V</t>
  </si>
  <si>
    <t>04h21m52.70s</t>
  </si>
  <si>
    <t>+57d49m01.95s</t>
  </si>
  <si>
    <t>XO-4 b</t>
  </si>
  <si>
    <t>XO-4</t>
  </si>
  <si>
    <t>07h21m33.13s</t>
  </si>
  <si>
    <t>+58d16m05.19s</t>
  </si>
  <si>
    <t>XO-5 b</t>
  </si>
  <si>
    <t>XO-5</t>
  </si>
  <si>
    <t>07h46m51.93s</t>
  </si>
  <si>
    <t>+39d05m40.09s</t>
  </si>
  <si>
    <t>XO-6 b</t>
  </si>
  <si>
    <t>XO-6</t>
  </si>
  <si>
    <t>06h19m10.31s</t>
  </si>
  <si>
    <t>+73d49m39.24s</t>
  </si>
  <si>
    <t>XO-7 b</t>
  </si>
  <si>
    <t>XO-7</t>
  </si>
  <si>
    <t>18h29m54.74s</t>
  </si>
  <si>
    <t>+85d13m59.95s</t>
  </si>
  <si>
    <t>YSES 2 b</t>
  </si>
  <si>
    <t>YSES 2</t>
  </si>
  <si>
    <t>11h27m55.27s</t>
  </si>
  <si>
    <t>-66d26m04.46s</t>
  </si>
  <si>
    <t>YZ Cet b</t>
  </si>
  <si>
    <t>YZ Cet</t>
  </si>
  <si>
    <t>01h12m31.94s</t>
  </si>
  <si>
    <t>-16d59m46.48s</t>
  </si>
  <si>
    <t>YZ Cet c</t>
  </si>
  <si>
    <t>YZ Cet d</t>
  </si>
  <si>
    <t>alf Ari b</t>
  </si>
  <si>
    <t>alf Ari</t>
  </si>
  <si>
    <t>K2III</t>
  </si>
  <si>
    <t>02h07m10.39s</t>
  </si>
  <si>
    <t>+23d27m44.72s</t>
  </si>
  <si>
    <t>alf Tau b</t>
  </si>
  <si>
    <t>alf Tau</t>
  </si>
  <si>
    <t>04h35m55.24s</t>
  </si>
  <si>
    <t>+16d30m33.12s</t>
  </si>
  <si>
    <t>b Cen AB b</t>
  </si>
  <si>
    <t>b Cen A</t>
  </si>
  <si>
    <t>B2.5 V</t>
  </si>
  <si>
    <t>14h41m57.55s</t>
  </si>
  <si>
    <t>-37d47m37.08s</t>
  </si>
  <si>
    <t>bet Cnc b</t>
  </si>
  <si>
    <t>bet Cnc</t>
  </si>
  <si>
    <t>08h16m30.87s</t>
  </si>
  <si>
    <t>+09d11m07.19s</t>
  </si>
  <si>
    <t>bet Pic b</t>
  </si>
  <si>
    <t>bet Pic</t>
  </si>
  <si>
    <t>A5V</t>
  </si>
  <si>
    <t>05h47m17.10s</t>
  </si>
  <si>
    <t>-51d03m58.13s</t>
  </si>
  <si>
    <t>bet Pic c</t>
  </si>
  <si>
    <t>bet UMi b</t>
  </si>
  <si>
    <t>bet UMi</t>
  </si>
  <si>
    <t>14h50m42.36s</t>
  </si>
  <si>
    <t>+74d09m19.97s</t>
  </si>
  <si>
    <t>eps CrB b</t>
  </si>
  <si>
    <t>eps CrB</t>
  </si>
  <si>
    <t>15h57m35.16s</t>
  </si>
  <si>
    <t>+26d52m39.42s</t>
  </si>
  <si>
    <t>eps Eri b</t>
  </si>
  <si>
    <t>eps Eri</t>
  </si>
  <si>
    <t>K2.0V</t>
  </si>
  <si>
    <t>03h32m54.82s</t>
  </si>
  <si>
    <t>-09d27m29.42s</t>
  </si>
  <si>
    <t>eps Ind A b</t>
  </si>
  <si>
    <t>eps Ind A</t>
  </si>
  <si>
    <t>22h03m29.14s</t>
  </si>
  <si>
    <t>-56d47m48.85s</t>
  </si>
  <si>
    <t>eps Tau b</t>
  </si>
  <si>
    <t>eps Tau</t>
  </si>
  <si>
    <t>04h28m37.12s</t>
  </si>
  <si>
    <t>+19d10m49.00s</t>
  </si>
  <si>
    <t>gam 1 Leo b</t>
  </si>
  <si>
    <t>gam 1 Leo</t>
  </si>
  <si>
    <t>K1 IIIb Fe-0.5</t>
  </si>
  <si>
    <t>10h19m58.37s</t>
  </si>
  <si>
    <t>+19d50m29.00s</t>
  </si>
  <si>
    <t>gam Cep b</t>
  </si>
  <si>
    <t>gam Cep</t>
  </si>
  <si>
    <t>23h39m20.60s</t>
  </si>
  <si>
    <t>+77d37m59.16s</t>
  </si>
  <si>
    <t>gam Lib b</t>
  </si>
  <si>
    <t>gam Lib</t>
  </si>
  <si>
    <t>15h35m31.65s</t>
  </si>
  <si>
    <t>-14d47m22.21s</t>
  </si>
  <si>
    <t>gam Lib c</t>
  </si>
  <si>
    <t>gam Psc b</t>
  </si>
  <si>
    <t>gam Psc</t>
  </si>
  <si>
    <t>23h17m10.72s</t>
  </si>
  <si>
    <t>+03d16m56.52s</t>
  </si>
  <si>
    <t>iot Dra b</t>
  </si>
  <si>
    <t>iot Dra</t>
  </si>
  <si>
    <t>15h24m55.76s</t>
  </si>
  <si>
    <t>+58d57m58.11s</t>
  </si>
  <si>
    <t>iot Dra c</t>
  </si>
  <si>
    <t>kap And b</t>
  </si>
  <si>
    <t>kap And</t>
  </si>
  <si>
    <t>B9 IV</t>
  </si>
  <si>
    <t>23h40m24.62s</t>
  </si>
  <si>
    <t>+44d20m01.86s</t>
  </si>
  <si>
    <t>kap CrB b</t>
  </si>
  <si>
    <t>kap CrB</t>
  </si>
  <si>
    <t>15h51m13.92s</t>
  </si>
  <si>
    <t>+35d39m21.17s</t>
  </si>
  <si>
    <t>mu 2 Sco b</t>
  </si>
  <si>
    <t>mu 2 Sco</t>
  </si>
  <si>
    <t>B2 IV</t>
  </si>
  <si>
    <t>16h52m20.13s</t>
  </si>
  <si>
    <t>-38d01m03.48s</t>
  </si>
  <si>
    <t>mu Leo b</t>
  </si>
  <si>
    <t>mu Leo</t>
  </si>
  <si>
    <t>09h52m45.57s</t>
  </si>
  <si>
    <t>+26d00m24.17s</t>
  </si>
  <si>
    <t>nu Oph b</t>
  </si>
  <si>
    <t>nu Oph</t>
  </si>
  <si>
    <t>17h59m01.58s</t>
  </si>
  <si>
    <t>-09d46m26.88s</t>
  </si>
  <si>
    <t>nu Oph c</t>
  </si>
  <si>
    <t>ome Ser b</t>
  </si>
  <si>
    <t>ome Ser</t>
  </si>
  <si>
    <t>15h50m17.58s</t>
  </si>
  <si>
    <t>+02d11m46.69s</t>
  </si>
  <si>
    <t>omi CrB b</t>
  </si>
  <si>
    <t>omi CrB</t>
  </si>
  <si>
    <t>15h20m08.42s</t>
  </si>
  <si>
    <t>+29d36m57.68s</t>
  </si>
  <si>
    <t>omi UMa b</t>
  </si>
  <si>
    <t>omi UMa</t>
  </si>
  <si>
    <t>08h30m15.59s</t>
  </si>
  <si>
    <t>+60d43m03.74s</t>
  </si>
  <si>
    <t>pi Men c</t>
  </si>
  <si>
    <t>pi Men d</t>
  </si>
  <si>
    <t>psi 1 Dra B b</t>
  </si>
  <si>
    <t>psi 1 Dra B</t>
  </si>
  <si>
    <t>17h41m58.22s</t>
  </si>
  <si>
    <t>+72d09m20.56s</t>
  </si>
  <si>
    <t>rho CrB b</t>
  </si>
  <si>
    <t>rho CrB</t>
  </si>
  <si>
    <t>16h01m02.42s</t>
  </si>
  <si>
    <t>+33d18m00.67s</t>
  </si>
  <si>
    <t>rho CrB c</t>
  </si>
  <si>
    <t>tau Boo b</t>
  </si>
  <si>
    <t>tau Boo</t>
  </si>
  <si>
    <t>13h47m15.23s</t>
  </si>
  <si>
    <t>+17d27m25.79s</t>
  </si>
  <si>
    <t>tau Cet e</t>
  </si>
  <si>
    <t>tau Cet</t>
  </si>
  <si>
    <t>G8.5V</t>
  </si>
  <si>
    <t>01h44m02.23s</t>
  </si>
  <si>
    <t>-15d56m01.68s</t>
  </si>
  <si>
    <t>tau Cet f</t>
  </si>
  <si>
    <t>tau Cet g</t>
  </si>
  <si>
    <t>tau Cet h</t>
  </si>
  <si>
    <t>tau Gem b</t>
  </si>
  <si>
    <t>tau Gem</t>
  </si>
  <si>
    <t>07h11m08.33s</t>
  </si>
  <si>
    <t>+30d14m41.84s</t>
  </si>
  <si>
    <t>ups And b</t>
  </si>
  <si>
    <t>ups And</t>
  </si>
  <si>
    <t>01h36m47.60s</t>
  </si>
  <si>
    <t>+41d24m13.73s</t>
  </si>
  <si>
    <t>ups And c</t>
  </si>
  <si>
    <t>ups And d</t>
  </si>
  <si>
    <t>ups Leo b</t>
  </si>
  <si>
    <t>ups Leo</t>
  </si>
  <si>
    <t>11h36m56.93s</t>
  </si>
  <si>
    <t>-00d49m24.83s</t>
  </si>
  <si>
    <t>xi Aql b</t>
  </si>
  <si>
    <t>xi Aql</t>
  </si>
  <si>
    <t>19h54m14.99s</t>
  </si>
  <si>
    <t>+08d27m39.98s</t>
  </si>
  <si>
    <t>Number of Stars in System</t>
  </si>
  <si>
    <t>Method of Discovery</t>
  </si>
  <si>
    <t>Year of discovery</t>
  </si>
  <si>
    <t>average</t>
  </si>
  <si>
    <t>median</t>
  </si>
  <si>
    <t>mode</t>
  </si>
  <si>
    <t>Planet Name</t>
  </si>
  <si>
    <t xml:space="preserve"> Host Name</t>
  </si>
  <si>
    <t>Number of Stars</t>
  </si>
  <si>
    <t>Number of Planets</t>
  </si>
  <si>
    <t>Orbital Period [days]</t>
  </si>
  <si>
    <t>Planet Mass [Earth Mass]</t>
  </si>
  <si>
    <t>Planet Mass [Jupiter Mass]</t>
  </si>
  <si>
    <t>Eccentricity</t>
  </si>
  <si>
    <t>Insolation Flux [Earth Flux]</t>
  </si>
  <si>
    <t>Equilibrium Temperature [K]</t>
  </si>
  <si>
    <t>Spectral Type</t>
  </si>
  <si>
    <t xml:space="preserve"> Stellar Effective Temperature [K]</t>
  </si>
  <si>
    <t xml:space="preserve"> Stellar Radius</t>
  </si>
  <si>
    <t xml:space="preserve"> Stellar Mass</t>
  </si>
  <si>
    <t>Stellar Metallicity Ratio</t>
  </si>
  <si>
    <t>Distance (pc)</t>
  </si>
  <si>
    <t>Max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</si>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</sst>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1" fillId="6" borderId="4" xfId="11"/>
    <xf numFmtId="0" fontId="10" fillId="6" borderId="5" xfId="10"/>
    <xf numFmtId="0" fontId="1" fillId="10" borderId="0" xfId="19"/>
    <xf numFmtId="0" fontId="1" fillId="18" borderId="0" xfId="27"/>
    <xf numFmtId="0" fontId="0" fillId="8" borderId="8" xfId="15" applyFont="1"/>
    <xf numFmtId="0" fontId="0" fillId="10" borderId="0" xfId="19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Number of Stars per System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dLbls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PSCompPars_2022.06.28_16.59.43!$C$23:$C$26</c:f>
              <c:numCache>
                <c:formatCode>General</c:formatCode>
                <c:ptCount val="4"/>
                <c:pt idx="0">
                  <c:v>4586</c:v>
                </c:pt>
                <c:pt idx="1">
                  <c:v>402</c:v>
                </c:pt>
                <c:pt idx="2">
                  <c:v>54</c:v>
                </c:pt>
                <c:pt idx="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244896896"/>
        <c:axId val="244898432"/>
      </c:barChart>
      <c:catAx>
        <c:axId val="244896896"/>
        <c:scaling>
          <c:orientation val="minMax"/>
        </c:scaling>
        <c:delete val="0"/>
        <c:axPos val="b"/>
        <c:majorTickMark val="none"/>
        <c:minorTickMark val="none"/>
        <c:tickLblPos val="nextTo"/>
        <c:crossAx val="244898432"/>
        <c:crosses val="autoZero"/>
        <c:auto val="1"/>
        <c:lblAlgn val="ctr"/>
        <c:lblOffset val="100"/>
        <c:noMultiLvlLbl val="0"/>
      </c:catAx>
      <c:valAx>
        <c:axId val="2448984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44896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Distance vs Mass</c:v>
          </c:tx>
          <c:spPr>
            <a:ln w="28575">
              <a:noFill/>
            </a:ln>
          </c:spPr>
          <c:xVal>
            <c:numRef>
              <c:f>PSCompPars_2022.06.28_16.59.43!$AE$41:$AE$5084</c:f>
              <c:numCache>
                <c:formatCode>General</c:formatCode>
                <c:ptCount val="5044"/>
                <c:pt idx="0">
                  <c:v>93.184600000000003</c:v>
                </c:pt>
                <c:pt idx="1">
                  <c:v>125.321</c:v>
                </c:pt>
                <c:pt idx="2">
                  <c:v>75.4392</c:v>
                </c:pt>
                <c:pt idx="3">
                  <c:v>17.932300000000001</c:v>
                </c:pt>
                <c:pt idx="4">
                  <c:v>21.139700000000001</c:v>
                </c:pt>
                <c:pt idx="5">
                  <c:v>124.953</c:v>
                </c:pt>
                <c:pt idx="6">
                  <c:v>76.221999999999994</c:v>
                </c:pt>
                <c:pt idx="7">
                  <c:v>139.13499999999999</c:v>
                </c:pt>
                <c:pt idx="8">
                  <c:v>95.9863</c:v>
                </c:pt>
                <c:pt idx="9">
                  <c:v>72.069100000000006</c:v>
                </c:pt>
                <c:pt idx="10">
                  <c:v>72.069100000000006</c:v>
                </c:pt>
                <c:pt idx="11">
                  <c:v>128.48400000000001</c:v>
                </c:pt>
                <c:pt idx="12">
                  <c:v>47.2</c:v>
                </c:pt>
                <c:pt idx="13">
                  <c:v>33.828099999999999</c:v>
                </c:pt>
                <c:pt idx="14">
                  <c:v>40.089641200000003</c:v>
                </c:pt>
                <c:pt idx="15">
                  <c:v>120.423987</c:v>
                </c:pt>
                <c:pt idx="16">
                  <c:v>64.308000000000007</c:v>
                </c:pt>
                <c:pt idx="17">
                  <c:v>396.33199999999999</c:v>
                </c:pt>
                <c:pt idx="18">
                  <c:v>33.115689799999998</c:v>
                </c:pt>
                <c:pt idx="19">
                  <c:v>69.573700000000002</c:v>
                </c:pt>
                <c:pt idx="20">
                  <c:v>44.656999999999996</c:v>
                </c:pt>
                <c:pt idx="21">
                  <c:v>73.460300000000004</c:v>
                </c:pt>
                <c:pt idx="22">
                  <c:v>90.654499999999999</c:v>
                </c:pt>
                <c:pt idx="23">
                  <c:v>13.7967</c:v>
                </c:pt>
                <c:pt idx="24">
                  <c:v>13.7967</c:v>
                </c:pt>
                <c:pt idx="25">
                  <c:v>13.7967</c:v>
                </c:pt>
                <c:pt idx="26">
                  <c:v>29.7575</c:v>
                </c:pt>
                <c:pt idx="27">
                  <c:v>15.461399999999999</c:v>
                </c:pt>
                <c:pt idx="28">
                  <c:v>12.5855</c:v>
                </c:pt>
                <c:pt idx="29">
                  <c:v>12.5855</c:v>
                </c:pt>
                <c:pt idx="30">
                  <c:v>12.5855</c:v>
                </c:pt>
                <c:pt idx="31">
                  <c:v>12.5855</c:v>
                </c:pt>
                <c:pt idx="32">
                  <c:v>12.5855</c:v>
                </c:pt>
                <c:pt idx="33">
                  <c:v>54.6599</c:v>
                </c:pt>
                <c:pt idx="34">
                  <c:v>8.5033200000000004</c:v>
                </c:pt>
                <c:pt idx="35">
                  <c:v>8.5033200000000004</c:v>
                </c:pt>
                <c:pt idx="36">
                  <c:v>8.5033200000000004</c:v>
                </c:pt>
                <c:pt idx="37">
                  <c:v>19.810099999999998</c:v>
                </c:pt>
                <c:pt idx="38">
                  <c:v>19.810099999999998</c:v>
                </c:pt>
                <c:pt idx="39">
                  <c:v>17.9011</c:v>
                </c:pt>
                <c:pt idx="40">
                  <c:v>82.961299999999994</c:v>
                </c:pt>
                <c:pt idx="41">
                  <c:v>162.55199999999999</c:v>
                </c:pt>
                <c:pt idx="42">
                  <c:v>101.26</c:v>
                </c:pt>
                <c:pt idx="43">
                  <c:v>44.0304</c:v>
                </c:pt>
                <c:pt idx="44">
                  <c:v>162.12700000000001</c:v>
                </c:pt>
                <c:pt idx="45">
                  <c:v>50.047499999999999</c:v>
                </c:pt>
                <c:pt idx="46">
                  <c:v>9.7220999999999993</c:v>
                </c:pt>
                <c:pt idx="47">
                  <c:v>9.7220999999999993</c:v>
                </c:pt>
                <c:pt idx="48">
                  <c:v>1070.6300000000001</c:v>
                </c:pt>
                <c:pt idx="49">
                  <c:v>49.351999999999997</c:v>
                </c:pt>
                <c:pt idx="50">
                  <c:v>768.04499999999996</c:v>
                </c:pt>
                <c:pt idx="51">
                  <c:v>426.42</c:v>
                </c:pt>
                <c:pt idx="52">
                  <c:v>1539.71</c:v>
                </c:pt>
                <c:pt idx="53">
                  <c:v>1539.71</c:v>
                </c:pt>
                <c:pt idx="54">
                  <c:v>1322.51</c:v>
                </c:pt>
                <c:pt idx="55">
                  <c:v>179.46100000000001</c:v>
                </c:pt>
                <c:pt idx="56">
                  <c:v>53.622</c:v>
                </c:pt>
                <c:pt idx="57">
                  <c:v>871.49300000000005</c:v>
                </c:pt>
                <c:pt idx="58">
                  <c:v>666.58900000000006</c:v>
                </c:pt>
                <c:pt idx="59">
                  <c:v>442.04199999999997</c:v>
                </c:pt>
                <c:pt idx="60">
                  <c:v>52.569699999999997</c:v>
                </c:pt>
                <c:pt idx="61">
                  <c:v>44.954300000000003</c:v>
                </c:pt>
                <c:pt idx="62">
                  <c:v>38.0473</c:v>
                </c:pt>
                <c:pt idx="63">
                  <c:v>42.6402</c:v>
                </c:pt>
                <c:pt idx="64">
                  <c:v>20.269500000000001</c:v>
                </c:pt>
                <c:pt idx="65">
                  <c:v>20.269500000000001</c:v>
                </c:pt>
                <c:pt idx="66">
                  <c:v>41.334200000000003</c:v>
                </c:pt>
                <c:pt idx="67">
                  <c:v>41.334200000000003</c:v>
                </c:pt>
                <c:pt idx="68">
                  <c:v>84.406899999999993</c:v>
                </c:pt>
                <c:pt idx="69">
                  <c:v>27.166499999999999</c:v>
                </c:pt>
                <c:pt idx="70">
                  <c:v>27.166499999999999</c:v>
                </c:pt>
                <c:pt idx="71">
                  <c:v>925.21400000000006</c:v>
                </c:pt>
                <c:pt idx="72">
                  <c:v>34.460299999999997</c:v>
                </c:pt>
                <c:pt idx="73">
                  <c:v>8.6071500000000007</c:v>
                </c:pt>
                <c:pt idx="74">
                  <c:v>23.1</c:v>
                </c:pt>
                <c:pt idx="76">
                  <c:v>190.374</c:v>
                </c:pt>
                <c:pt idx="77">
                  <c:v>157.99799999999999</c:v>
                </c:pt>
                <c:pt idx="78">
                  <c:v>10.8864</c:v>
                </c:pt>
                <c:pt idx="79">
                  <c:v>190.72</c:v>
                </c:pt>
                <c:pt idx="80">
                  <c:v>787.90899999999999</c:v>
                </c:pt>
                <c:pt idx="81">
                  <c:v>338.38600000000002</c:v>
                </c:pt>
                <c:pt idx="82">
                  <c:v>655.03700000000003</c:v>
                </c:pt>
                <c:pt idx="83">
                  <c:v>1126.3699999999999</c:v>
                </c:pt>
                <c:pt idx="84">
                  <c:v>1148.93</c:v>
                </c:pt>
                <c:pt idx="85">
                  <c:v>1744.6</c:v>
                </c:pt>
                <c:pt idx="86">
                  <c:v>732.40899999999999</c:v>
                </c:pt>
                <c:pt idx="87">
                  <c:v>1176.1199999999999</c:v>
                </c:pt>
                <c:pt idx="88">
                  <c:v>764.88900000000001</c:v>
                </c:pt>
                <c:pt idx="89">
                  <c:v>790.66300000000001</c:v>
                </c:pt>
                <c:pt idx="90">
                  <c:v>213.28299999999999</c:v>
                </c:pt>
                <c:pt idx="91">
                  <c:v>844.06100000000004</c:v>
                </c:pt>
                <c:pt idx="92">
                  <c:v>844.06100000000004</c:v>
                </c:pt>
                <c:pt idx="93">
                  <c:v>1398.8341969000001</c:v>
                </c:pt>
                <c:pt idx="94">
                  <c:v>627.15800000000002</c:v>
                </c:pt>
                <c:pt idx="95">
                  <c:v>1060.97</c:v>
                </c:pt>
                <c:pt idx="96">
                  <c:v>591.55499999999995</c:v>
                </c:pt>
                <c:pt idx="97">
                  <c:v>591.55499999999995</c:v>
                </c:pt>
                <c:pt idx="98">
                  <c:v>1103.48</c:v>
                </c:pt>
                <c:pt idx="99">
                  <c:v>1045.18</c:v>
                </c:pt>
                <c:pt idx="100">
                  <c:v>1010.28</c:v>
                </c:pt>
                <c:pt idx="101">
                  <c:v>766.18299999999999</c:v>
                </c:pt>
                <c:pt idx="102">
                  <c:v>806.50699999999995</c:v>
                </c:pt>
                <c:pt idx="103">
                  <c:v>768.77099999999996</c:v>
                </c:pt>
                <c:pt idx="104">
                  <c:v>1032.23</c:v>
                </c:pt>
                <c:pt idx="105">
                  <c:v>2005.76</c:v>
                </c:pt>
                <c:pt idx="106">
                  <c:v>726.41200000000003</c:v>
                </c:pt>
                <c:pt idx="107">
                  <c:v>882.47199999999998</c:v>
                </c:pt>
                <c:pt idx="108">
                  <c:v>645.29399999999998</c:v>
                </c:pt>
                <c:pt idx="109">
                  <c:v>159.90600000000001</c:v>
                </c:pt>
                <c:pt idx="110">
                  <c:v>159.90600000000001</c:v>
                </c:pt>
                <c:pt idx="111">
                  <c:v>322.03699999999998</c:v>
                </c:pt>
                <c:pt idx="112">
                  <c:v>412.98</c:v>
                </c:pt>
                <c:pt idx="113">
                  <c:v>576.68299999999999</c:v>
                </c:pt>
                <c:pt idx="114">
                  <c:v>30.522500000000001</c:v>
                </c:pt>
                <c:pt idx="115">
                  <c:v>20.77</c:v>
                </c:pt>
                <c:pt idx="116">
                  <c:v>134.846</c:v>
                </c:pt>
                <c:pt idx="117">
                  <c:v>62.538800000000002</c:v>
                </c:pt>
                <c:pt idx="118">
                  <c:v>62.538800000000002</c:v>
                </c:pt>
                <c:pt idx="119">
                  <c:v>62.538800000000002</c:v>
                </c:pt>
                <c:pt idx="120">
                  <c:v>62.538800000000002</c:v>
                </c:pt>
                <c:pt idx="121">
                  <c:v>137.94</c:v>
                </c:pt>
                <c:pt idx="122">
                  <c:v>45.23</c:v>
                </c:pt>
                <c:pt idx="123">
                  <c:v>305.68400000000003</c:v>
                </c:pt>
                <c:pt idx="124">
                  <c:v>44.062199999999997</c:v>
                </c:pt>
                <c:pt idx="125">
                  <c:v>134</c:v>
                </c:pt>
                <c:pt idx="126">
                  <c:v>159.25899999999999</c:v>
                </c:pt>
                <c:pt idx="127">
                  <c:v>706.39099999999996</c:v>
                </c:pt>
                <c:pt idx="128">
                  <c:v>253.02600000000001</c:v>
                </c:pt>
                <c:pt idx="129">
                  <c:v>232.1</c:v>
                </c:pt>
                <c:pt idx="130">
                  <c:v>476.88200000000001</c:v>
                </c:pt>
                <c:pt idx="131">
                  <c:v>334.96699999999998</c:v>
                </c:pt>
                <c:pt idx="132">
                  <c:v>577.6</c:v>
                </c:pt>
                <c:pt idx="133">
                  <c:v>257.44299999999998</c:v>
                </c:pt>
                <c:pt idx="134">
                  <c:v>436.488</c:v>
                </c:pt>
                <c:pt idx="135">
                  <c:v>243.935</c:v>
                </c:pt>
                <c:pt idx="136">
                  <c:v>369.88799999999998</c:v>
                </c:pt>
                <c:pt idx="137">
                  <c:v>369.88799999999998</c:v>
                </c:pt>
                <c:pt idx="138">
                  <c:v>369.88799999999998</c:v>
                </c:pt>
                <c:pt idx="139">
                  <c:v>161.36500000000001</c:v>
                </c:pt>
                <c:pt idx="140">
                  <c:v>451.76900000000001</c:v>
                </c:pt>
                <c:pt idx="141">
                  <c:v>451.76900000000001</c:v>
                </c:pt>
                <c:pt idx="142">
                  <c:v>109.88800000000001</c:v>
                </c:pt>
                <c:pt idx="143">
                  <c:v>314.35000000000002</c:v>
                </c:pt>
                <c:pt idx="144">
                  <c:v>314.35000000000002</c:v>
                </c:pt>
                <c:pt idx="145">
                  <c:v>186.197</c:v>
                </c:pt>
                <c:pt idx="146">
                  <c:v>181.69</c:v>
                </c:pt>
                <c:pt idx="147">
                  <c:v>418.39499999999998</c:v>
                </c:pt>
                <c:pt idx="148">
                  <c:v>418.39499999999998</c:v>
                </c:pt>
                <c:pt idx="149">
                  <c:v>611.80399999999997</c:v>
                </c:pt>
                <c:pt idx="150">
                  <c:v>283.29000000000002</c:v>
                </c:pt>
                <c:pt idx="151">
                  <c:v>320.07</c:v>
                </c:pt>
                <c:pt idx="152">
                  <c:v>320.07</c:v>
                </c:pt>
                <c:pt idx="153">
                  <c:v>561.92899999999997</c:v>
                </c:pt>
                <c:pt idx="154">
                  <c:v>561.92899999999997</c:v>
                </c:pt>
                <c:pt idx="155">
                  <c:v>336.25</c:v>
                </c:pt>
                <c:pt idx="156">
                  <c:v>336.25</c:v>
                </c:pt>
                <c:pt idx="157">
                  <c:v>624.51199999999994</c:v>
                </c:pt>
                <c:pt idx="158">
                  <c:v>496.28899999999999</c:v>
                </c:pt>
                <c:pt idx="159">
                  <c:v>244.59</c:v>
                </c:pt>
                <c:pt idx="160">
                  <c:v>244.59</c:v>
                </c:pt>
                <c:pt idx="161">
                  <c:v>150.124</c:v>
                </c:pt>
                <c:pt idx="162">
                  <c:v>372.63200000000001</c:v>
                </c:pt>
                <c:pt idx="163">
                  <c:v>551.88599999999997</c:v>
                </c:pt>
                <c:pt idx="164">
                  <c:v>321.29599999999999</c:v>
                </c:pt>
                <c:pt idx="165">
                  <c:v>321.29599999999999</c:v>
                </c:pt>
                <c:pt idx="166">
                  <c:v>321.29599999999999</c:v>
                </c:pt>
                <c:pt idx="167">
                  <c:v>133.49504659999999</c:v>
                </c:pt>
                <c:pt idx="168">
                  <c:v>16.009</c:v>
                </c:pt>
                <c:pt idx="169">
                  <c:v>16.009</c:v>
                </c:pt>
                <c:pt idx="170">
                  <c:v>27.927600000000002</c:v>
                </c:pt>
                <c:pt idx="171">
                  <c:v>3.6727799999999999</c:v>
                </c:pt>
                <c:pt idx="172">
                  <c:v>3.6727799999999999</c:v>
                </c:pt>
                <c:pt idx="173">
                  <c:v>3.6727799999999999</c:v>
                </c:pt>
                <c:pt idx="174">
                  <c:v>12.613</c:v>
                </c:pt>
                <c:pt idx="175">
                  <c:v>12.613</c:v>
                </c:pt>
                <c:pt idx="176">
                  <c:v>11.0143</c:v>
                </c:pt>
                <c:pt idx="177">
                  <c:v>11.0143</c:v>
                </c:pt>
                <c:pt idx="178">
                  <c:v>8.0362500000000008</c:v>
                </c:pt>
                <c:pt idx="179">
                  <c:v>14.6427</c:v>
                </c:pt>
                <c:pt idx="180">
                  <c:v>20.373000000000001</c:v>
                </c:pt>
                <c:pt idx="181">
                  <c:v>10.2525</c:v>
                </c:pt>
                <c:pt idx="182">
                  <c:v>16.32</c:v>
                </c:pt>
                <c:pt idx="183">
                  <c:v>3.5622799999999999</c:v>
                </c:pt>
                <c:pt idx="184">
                  <c:v>3.5622799999999999</c:v>
                </c:pt>
                <c:pt idx="185">
                  <c:v>25.855699999999999</c:v>
                </c:pt>
                <c:pt idx="186">
                  <c:v>15.128500000000001</c:v>
                </c:pt>
                <c:pt idx="187">
                  <c:v>15.128500000000001</c:v>
                </c:pt>
                <c:pt idx="188">
                  <c:v>15.128500000000001</c:v>
                </c:pt>
                <c:pt idx="189">
                  <c:v>12.356</c:v>
                </c:pt>
                <c:pt idx="190">
                  <c:v>11.9407</c:v>
                </c:pt>
                <c:pt idx="191">
                  <c:v>11.9407</c:v>
                </c:pt>
                <c:pt idx="192">
                  <c:v>11.9407</c:v>
                </c:pt>
                <c:pt idx="193">
                  <c:v>28.4434</c:v>
                </c:pt>
                <c:pt idx="194">
                  <c:v>5.75624</c:v>
                </c:pt>
                <c:pt idx="195">
                  <c:v>5.75624</c:v>
                </c:pt>
                <c:pt idx="196">
                  <c:v>5.5805699999999998</c:v>
                </c:pt>
                <c:pt idx="197">
                  <c:v>23.606200000000001</c:v>
                </c:pt>
                <c:pt idx="198">
                  <c:v>5.9215350000000004</c:v>
                </c:pt>
                <c:pt idx="199">
                  <c:v>5.9215350000000004</c:v>
                </c:pt>
                <c:pt idx="200">
                  <c:v>17.555900000000001</c:v>
                </c:pt>
                <c:pt idx="201">
                  <c:v>16.618600000000001</c:v>
                </c:pt>
                <c:pt idx="202">
                  <c:v>28.4712</c:v>
                </c:pt>
                <c:pt idx="203">
                  <c:v>28.4712</c:v>
                </c:pt>
                <c:pt idx="204">
                  <c:v>28.4712</c:v>
                </c:pt>
                <c:pt idx="205">
                  <c:v>15.1968</c:v>
                </c:pt>
                <c:pt idx="206">
                  <c:v>15.1968</c:v>
                </c:pt>
                <c:pt idx="207">
                  <c:v>20.526599999999998</c:v>
                </c:pt>
                <c:pt idx="208">
                  <c:v>20.190300000000001</c:v>
                </c:pt>
                <c:pt idx="209">
                  <c:v>20.190300000000001</c:v>
                </c:pt>
                <c:pt idx="210">
                  <c:v>20.190300000000001</c:v>
                </c:pt>
                <c:pt idx="211">
                  <c:v>20.190300000000001</c:v>
                </c:pt>
                <c:pt idx="212">
                  <c:v>5.3748399999999998</c:v>
                </c:pt>
                <c:pt idx="213">
                  <c:v>5.3748399999999998</c:v>
                </c:pt>
                <c:pt idx="214">
                  <c:v>23.619</c:v>
                </c:pt>
                <c:pt idx="215">
                  <c:v>6.33256</c:v>
                </c:pt>
                <c:pt idx="216">
                  <c:v>29.421399999999998</c:v>
                </c:pt>
                <c:pt idx="217">
                  <c:v>27.3644</c:v>
                </c:pt>
                <c:pt idx="218">
                  <c:v>27.3644</c:v>
                </c:pt>
                <c:pt idx="219">
                  <c:v>9.4863700000000009</c:v>
                </c:pt>
                <c:pt idx="220">
                  <c:v>9.4418100000000003</c:v>
                </c:pt>
                <c:pt idx="221">
                  <c:v>9.4418100000000003</c:v>
                </c:pt>
                <c:pt idx="222">
                  <c:v>9.4418100000000003</c:v>
                </c:pt>
                <c:pt idx="223">
                  <c:v>20.3779</c:v>
                </c:pt>
                <c:pt idx="224">
                  <c:v>9.4126300000000001</c:v>
                </c:pt>
                <c:pt idx="225">
                  <c:v>13.743</c:v>
                </c:pt>
                <c:pt idx="226">
                  <c:v>15.8095</c:v>
                </c:pt>
                <c:pt idx="227">
                  <c:v>7.0314899999999998</c:v>
                </c:pt>
                <c:pt idx="228">
                  <c:v>16.928699999999999</c:v>
                </c:pt>
                <c:pt idx="229">
                  <c:v>18.145900000000001</c:v>
                </c:pt>
                <c:pt idx="230">
                  <c:v>18.145900000000001</c:v>
                </c:pt>
                <c:pt idx="231">
                  <c:v>5.6757730000000004</c:v>
                </c:pt>
                <c:pt idx="232">
                  <c:v>11.8893</c:v>
                </c:pt>
                <c:pt idx="233">
                  <c:v>11.8893</c:v>
                </c:pt>
                <c:pt idx="234">
                  <c:v>12.6631</c:v>
                </c:pt>
                <c:pt idx="235">
                  <c:v>21.336200000000002</c:v>
                </c:pt>
                <c:pt idx="236">
                  <c:v>9.0645600000000002</c:v>
                </c:pt>
                <c:pt idx="237">
                  <c:v>9.0645600000000002</c:v>
                </c:pt>
                <c:pt idx="238">
                  <c:v>9.0645600000000002</c:v>
                </c:pt>
                <c:pt idx="239">
                  <c:v>9.7532099999999993</c:v>
                </c:pt>
                <c:pt idx="240">
                  <c:v>14.235799999999999</c:v>
                </c:pt>
                <c:pt idx="241">
                  <c:v>8.0742600000000007</c:v>
                </c:pt>
                <c:pt idx="242">
                  <c:v>17.529900000000001</c:v>
                </c:pt>
                <c:pt idx="243">
                  <c:v>7.6177799999999998</c:v>
                </c:pt>
                <c:pt idx="244">
                  <c:v>10.4092</c:v>
                </c:pt>
                <c:pt idx="245">
                  <c:v>6.2980999999999998</c:v>
                </c:pt>
                <c:pt idx="246">
                  <c:v>6.2980999999999998</c:v>
                </c:pt>
                <c:pt idx="247">
                  <c:v>6.2980999999999998</c:v>
                </c:pt>
                <c:pt idx="248">
                  <c:v>6.4724899999999996</c:v>
                </c:pt>
                <c:pt idx="249">
                  <c:v>10.3796</c:v>
                </c:pt>
                <c:pt idx="250">
                  <c:v>7.2439600000000004</c:v>
                </c:pt>
                <c:pt idx="251">
                  <c:v>7.2439600000000004</c:v>
                </c:pt>
                <c:pt idx="252">
                  <c:v>7.2439600000000004</c:v>
                </c:pt>
                <c:pt idx="253">
                  <c:v>7.2439600000000004</c:v>
                </c:pt>
                <c:pt idx="254">
                  <c:v>7.2439600000000004</c:v>
                </c:pt>
                <c:pt idx="255">
                  <c:v>4.5489600000000001</c:v>
                </c:pt>
                <c:pt idx="256">
                  <c:v>16.027200000000001</c:v>
                </c:pt>
                <c:pt idx="257">
                  <c:v>16.027200000000001</c:v>
                </c:pt>
                <c:pt idx="258">
                  <c:v>16.027200000000001</c:v>
                </c:pt>
                <c:pt idx="259">
                  <c:v>16.027200000000001</c:v>
                </c:pt>
                <c:pt idx="260">
                  <c:v>5.00671</c:v>
                </c:pt>
                <c:pt idx="261">
                  <c:v>5.00671</c:v>
                </c:pt>
                <c:pt idx="262">
                  <c:v>14.3155</c:v>
                </c:pt>
                <c:pt idx="263">
                  <c:v>4.5493899999999998</c:v>
                </c:pt>
                <c:pt idx="264">
                  <c:v>4.5493899999999998</c:v>
                </c:pt>
                <c:pt idx="265">
                  <c:v>15.557499999999999</c:v>
                </c:pt>
                <c:pt idx="266">
                  <c:v>11.101699999999999</c:v>
                </c:pt>
                <c:pt idx="267">
                  <c:v>4.9643499999999996</c:v>
                </c:pt>
                <c:pt idx="268">
                  <c:v>4.9643499999999996</c:v>
                </c:pt>
                <c:pt idx="269">
                  <c:v>8.8005800000000001</c:v>
                </c:pt>
                <c:pt idx="270">
                  <c:v>8.8005800000000001</c:v>
                </c:pt>
                <c:pt idx="271">
                  <c:v>10.7836</c:v>
                </c:pt>
                <c:pt idx="272">
                  <c:v>4.6751699999999996</c:v>
                </c:pt>
                <c:pt idx="273">
                  <c:v>4.6751699999999996</c:v>
                </c:pt>
                <c:pt idx="274">
                  <c:v>4.6751699999999996</c:v>
                </c:pt>
                <c:pt idx="275">
                  <c:v>4.6751699999999996</c:v>
                </c:pt>
                <c:pt idx="276">
                  <c:v>3.29</c:v>
                </c:pt>
                <c:pt idx="277">
                  <c:v>3.29</c:v>
                </c:pt>
                <c:pt idx="278">
                  <c:v>4.4710000000000001</c:v>
                </c:pt>
                <c:pt idx="279">
                  <c:v>4.4710000000000001</c:v>
                </c:pt>
                <c:pt idx="280">
                  <c:v>11.9315</c:v>
                </c:pt>
                <c:pt idx="281">
                  <c:v>30.6203</c:v>
                </c:pt>
                <c:pt idx="282">
                  <c:v>29.661000000000001</c:v>
                </c:pt>
                <c:pt idx="283">
                  <c:v>29.661000000000001</c:v>
                </c:pt>
                <c:pt idx="284">
                  <c:v>29.661000000000001</c:v>
                </c:pt>
                <c:pt idx="285">
                  <c:v>655.01300000000003</c:v>
                </c:pt>
                <c:pt idx="286">
                  <c:v>151.16900000000001</c:v>
                </c:pt>
                <c:pt idx="287">
                  <c:v>108.5</c:v>
                </c:pt>
                <c:pt idx="288">
                  <c:v>47.5501</c:v>
                </c:pt>
                <c:pt idx="289">
                  <c:v>363.66</c:v>
                </c:pt>
                <c:pt idx="290">
                  <c:v>209.22900000000001</c:v>
                </c:pt>
                <c:pt idx="291">
                  <c:v>14.954499999999999</c:v>
                </c:pt>
                <c:pt idx="292">
                  <c:v>9.8528000000000002</c:v>
                </c:pt>
                <c:pt idx="293">
                  <c:v>8.1572800000000001</c:v>
                </c:pt>
                <c:pt idx="294">
                  <c:v>158.97900000000001</c:v>
                </c:pt>
                <c:pt idx="295">
                  <c:v>37.764699999999998</c:v>
                </c:pt>
                <c:pt idx="296">
                  <c:v>37.764699999999998</c:v>
                </c:pt>
                <c:pt idx="297">
                  <c:v>142.751</c:v>
                </c:pt>
                <c:pt idx="298">
                  <c:v>246.81</c:v>
                </c:pt>
                <c:pt idx="299">
                  <c:v>246.81</c:v>
                </c:pt>
                <c:pt idx="300">
                  <c:v>222.66300000000001</c:v>
                </c:pt>
                <c:pt idx="301">
                  <c:v>192.51599999999999</c:v>
                </c:pt>
                <c:pt idx="302">
                  <c:v>226.637</c:v>
                </c:pt>
                <c:pt idx="303">
                  <c:v>92.383099999999999</c:v>
                </c:pt>
                <c:pt idx="304">
                  <c:v>92.383099999999999</c:v>
                </c:pt>
                <c:pt idx="305">
                  <c:v>161.4</c:v>
                </c:pt>
                <c:pt idx="306">
                  <c:v>202.078</c:v>
                </c:pt>
                <c:pt idx="307">
                  <c:v>127.774</c:v>
                </c:pt>
                <c:pt idx="308">
                  <c:v>71.037400000000005</c:v>
                </c:pt>
                <c:pt idx="309">
                  <c:v>277.27800000000002</c:v>
                </c:pt>
                <c:pt idx="310">
                  <c:v>81.764700000000005</c:v>
                </c:pt>
                <c:pt idx="311">
                  <c:v>364.81299999999999</c:v>
                </c:pt>
                <c:pt idx="312">
                  <c:v>415.34399999999999</c:v>
                </c:pt>
                <c:pt idx="313">
                  <c:v>300.38400000000001</c:v>
                </c:pt>
                <c:pt idx="314">
                  <c:v>141.83699999999999</c:v>
                </c:pt>
                <c:pt idx="315">
                  <c:v>199.173</c:v>
                </c:pt>
                <c:pt idx="316">
                  <c:v>401.31900000000002</c:v>
                </c:pt>
                <c:pt idx="317">
                  <c:v>313.57600000000002</c:v>
                </c:pt>
                <c:pt idx="318">
                  <c:v>134.554</c:v>
                </c:pt>
                <c:pt idx="319">
                  <c:v>213.98500000000001</c:v>
                </c:pt>
                <c:pt idx="320">
                  <c:v>344.05</c:v>
                </c:pt>
                <c:pt idx="321">
                  <c:v>289.20499999999998</c:v>
                </c:pt>
                <c:pt idx="322">
                  <c:v>396.11</c:v>
                </c:pt>
                <c:pt idx="323">
                  <c:v>249.32499999999999</c:v>
                </c:pt>
                <c:pt idx="324">
                  <c:v>506.96499999999997</c:v>
                </c:pt>
                <c:pt idx="325">
                  <c:v>294.41899999999998</c:v>
                </c:pt>
                <c:pt idx="326">
                  <c:v>390.59399999999999</c:v>
                </c:pt>
                <c:pt idx="327">
                  <c:v>255.20599999999999</c:v>
                </c:pt>
                <c:pt idx="328">
                  <c:v>697.00400000000002</c:v>
                </c:pt>
                <c:pt idx="329">
                  <c:v>320.45100000000002</c:v>
                </c:pt>
                <c:pt idx="330">
                  <c:v>464.46899999999999</c:v>
                </c:pt>
                <c:pt idx="331">
                  <c:v>348.185</c:v>
                </c:pt>
                <c:pt idx="332">
                  <c:v>405.238</c:v>
                </c:pt>
                <c:pt idx="333">
                  <c:v>528.82500000000005</c:v>
                </c:pt>
                <c:pt idx="334">
                  <c:v>347.85</c:v>
                </c:pt>
                <c:pt idx="335">
                  <c:v>347.85</c:v>
                </c:pt>
                <c:pt idx="336">
                  <c:v>298.64</c:v>
                </c:pt>
                <c:pt idx="337">
                  <c:v>290.73599999999999</c:v>
                </c:pt>
                <c:pt idx="338">
                  <c:v>350.351</c:v>
                </c:pt>
                <c:pt idx="339">
                  <c:v>303.33600000000001</c:v>
                </c:pt>
                <c:pt idx="340">
                  <c:v>515.45799999999997</c:v>
                </c:pt>
                <c:pt idx="341">
                  <c:v>440.089</c:v>
                </c:pt>
                <c:pt idx="342">
                  <c:v>361.15499999999997</c:v>
                </c:pt>
                <c:pt idx="343">
                  <c:v>666.80200000000002</c:v>
                </c:pt>
                <c:pt idx="344">
                  <c:v>143.65100000000001</c:v>
                </c:pt>
                <c:pt idx="345">
                  <c:v>511.38799999999998</c:v>
                </c:pt>
                <c:pt idx="346">
                  <c:v>320.63900000000001</c:v>
                </c:pt>
                <c:pt idx="347">
                  <c:v>279.86</c:v>
                </c:pt>
                <c:pt idx="348">
                  <c:v>515.59</c:v>
                </c:pt>
                <c:pt idx="349">
                  <c:v>265.471</c:v>
                </c:pt>
                <c:pt idx="350">
                  <c:v>275.358</c:v>
                </c:pt>
                <c:pt idx="351">
                  <c:v>233.22</c:v>
                </c:pt>
                <c:pt idx="352">
                  <c:v>338.84</c:v>
                </c:pt>
                <c:pt idx="353">
                  <c:v>348.815</c:v>
                </c:pt>
                <c:pt idx="354">
                  <c:v>4483.05</c:v>
                </c:pt>
                <c:pt idx="355">
                  <c:v>651.89700000000005</c:v>
                </c:pt>
                <c:pt idx="356">
                  <c:v>738.51900000000001</c:v>
                </c:pt>
                <c:pt idx="357">
                  <c:v>935.45600000000002</c:v>
                </c:pt>
                <c:pt idx="358">
                  <c:v>371.68599999999998</c:v>
                </c:pt>
                <c:pt idx="359">
                  <c:v>202.15199999999999</c:v>
                </c:pt>
                <c:pt idx="360">
                  <c:v>341.26299999999998</c:v>
                </c:pt>
                <c:pt idx="361">
                  <c:v>341.07900000000001</c:v>
                </c:pt>
                <c:pt idx="362">
                  <c:v>330.73899999999998</c:v>
                </c:pt>
                <c:pt idx="363">
                  <c:v>211.553</c:v>
                </c:pt>
                <c:pt idx="364">
                  <c:v>455.20299999999997</c:v>
                </c:pt>
                <c:pt idx="365">
                  <c:v>283.971</c:v>
                </c:pt>
                <c:pt idx="366">
                  <c:v>534.88900000000001</c:v>
                </c:pt>
                <c:pt idx="367">
                  <c:v>944.60299999999995</c:v>
                </c:pt>
                <c:pt idx="368">
                  <c:v>746.13800000000003</c:v>
                </c:pt>
                <c:pt idx="369">
                  <c:v>421.85500000000002</c:v>
                </c:pt>
                <c:pt idx="370">
                  <c:v>513.01099999999997</c:v>
                </c:pt>
                <c:pt idx="371">
                  <c:v>1139.55</c:v>
                </c:pt>
                <c:pt idx="372">
                  <c:v>757.04399999999998</c:v>
                </c:pt>
                <c:pt idx="373">
                  <c:v>400.33100000000002</c:v>
                </c:pt>
                <c:pt idx="374">
                  <c:v>624.36800000000005</c:v>
                </c:pt>
                <c:pt idx="375">
                  <c:v>341.92500000000001</c:v>
                </c:pt>
                <c:pt idx="376">
                  <c:v>229.518</c:v>
                </c:pt>
                <c:pt idx="377">
                  <c:v>639.00400000000002</c:v>
                </c:pt>
                <c:pt idx="378">
                  <c:v>494.18200000000002</c:v>
                </c:pt>
                <c:pt idx="379">
                  <c:v>471.15800000000002</c:v>
                </c:pt>
                <c:pt idx="380">
                  <c:v>861.84299999999996</c:v>
                </c:pt>
                <c:pt idx="381">
                  <c:v>816.98800000000006</c:v>
                </c:pt>
                <c:pt idx="382">
                  <c:v>535.38300000000004</c:v>
                </c:pt>
                <c:pt idx="383">
                  <c:v>353.89100000000002</c:v>
                </c:pt>
                <c:pt idx="384">
                  <c:v>411.21100000000001</c:v>
                </c:pt>
                <c:pt idx="385">
                  <c:v>342.14</c:v>
                </c:pt>
                <c:pt idx="386">
                  <c:v>773.97400000000005</c:v>
                </c:pt>
                <c:pt idx="387">
                  <c:v>745.11599999999999</c:v>
                </c:pt>
                <c:pt idx="388">
                  <c:v>248.46</c:v>
                </c:pt>
                <c:pt idx="389">
                  <c:v>508.84199999999998</c:v>
                </c:pt>
                <c:pt idx="390">
                  <c:v>514.55499999999995</c:v>
                </c:pt>
                <c:pt idx="391">
                  <c:v>856.43600000000004</c:v>
                </c:pt>
                <c:pt idx="392">
                  <c:v>211.89599999999999</c:v>
                </c:pt>
                <c:pt idx="393">
                  <c:v>343.52499999999998</c:v>
                </c:pt>
                <c:pt idx="394">
                  <c:v>878.52099999999996</c:v>
                </c:pt>
                <c:pt idx="395">
                  <c:v>416.459</c:v>
                </c:pt>
                <c:pt idx="396">
                  <c:v>1342.29</c:v>
                </c:pt>
                <c:pt idx="397">
                  <c:v>737.66800000000001</c:v>
                </c:pt>
                <c:pt idx="398">
                  <c:v>800.37699999999995</c:v>
                </c:pt>
                <c:pt idx="399">
                  <c:v>362.27300000000002</c:v>
                </c:pt>
                <c:pt idx="400">
                  <c:v>446.03500000000003</c:v>
                </c:pt>
                <c:pt idx="401">
                  <c:v>772.11</c:v>
                </c:pt>
                <c:pt idx="402">
                  <c:v>453.80799999999999</c:v>
                </c:pt>
                <c:pt idx="403">
                  <c:v>300.67</c:v>
                </c:pt>
                <c:pt idx="404">
                  <c:v>263.60899999999998</c:v>
                </c:pt>
                <c:pt idx="405">
                  <c:v>324.41300000000001</c:v>
                </c:pt>
                <c:pt idx="406">
                  <c:v>246.38399999999999</c:v>
                </c:pt>
                <c:pt idx="407">
                  <c:v>756.74199999999996</c:v>
                </c:pt>
                <c:pt idx="408">
                  <c:v>389.57</c:v>
                </c:pt>
                <c:pt idx="409">
                  <c:v>555.13400000000001</c:v>
                </c:pt>
                <c:pt idx="410">
                  <c:v>585.77</c:v>
                </c:pt>
                <c:pt idx="411">
                  <c:v>748.58500000000004</c:v>
                </c:pt>
                <c:pt idx="412">
                  <c:v>609.83799999999997</c:v>
                </c:pt>
                <c:pt idx="413">
                  <c:v>564.40899999999999</c:v>
                </c:pt>
                <c:pt idx="414">
                  <c:v>279.48500000000001</c:v>
                </c:pt>
                <c:pt idx="415">
                  <c:v>403.59100000000001</c:v>
                </c:pt>
                <c:pt idx="416">
                  <c:v>642.88400000000001</c:v>
                </c:pt>
                <c:pt idx="417">
                  <c:v>642.88400000000001</c:v>
                </c:pt>
                <c:pt idx="418">
                  <c:v>169.31800000000001</c:v>
                </c:pt>
                <c:pt idx="419">
                  <c:v>486.47399999999999</c:v>
                </c:pt>
                <c:pt idx="420">
                  <c:v>679.76099999999997</c:v>
                </c:pt>
                <c:pt idx="421">
                  <c:v>523.06700000000001</c:v>
                </c:pt>
                <c:pt idx="422">
                  <c:v>623.23199999999997</c:v>
                </c:pt>
                <c:pt idx="423">
                  <c:v>1080.1500000000001</c:v>
                </c:pt>
                <c:pt idx="424">
                  <c:v>493.32</c:v>
                </c:pt>
                <c:pt idx="425">
                  <c:v>1477.98</c:v>
                </c:pt>
                <c:pt idx="426">
                  <c:v>960.10900000000004</c:v>
                </c:pt>
                <c:pt idx="427">
                  <c:v>603.95500000000004</c:v>
                </c:pt>
                <c:pt idx="428">
                  <c:v>414.53699999999998</c:v>
                </c:pt>
                <c:pt idx="429">
                  <c:v>240.70699999999999</c:v>
                </c:pt>
                <c:pt idx="430">
                  <c:v>1458.83</c:v>
                </c:pt>
                <c:pt idx="431">
                  <c:v>140.22499999999999</c:v>
                </c:pt>
                <c:pt idx="432">
                  <c:v>127.589</c:v>
                </c:pt>
                <c:pt idx="433">
                  <c:v>299.38900000000001</c:v>
                </c:pt>
                <c:pt idx="434">
                  <c:v>194.964</c:v>
                </c:pt>
                <c:pt idx="435">
                  <c:v>385.68900000000002</c:v>
                </c:pt>
                <c:pt idx="436">
                  <c:v>436.17599999999999</c:v>
                </c:pt>
                <c:pt idx="437">
                  <c:v>794.63699999999994</c:v>
                </c:pt>
                <c:pt idx="438">
                  <c:v>638.70000000000005</c:v>
                </c:pt>
                <c:pt idx="439">
                  <c:v>109.67700000000001</c:v>
                </c:pt>
                <c:pt idx="440">
                  <c:v>137.178</c:v>
                </c:pt>
                <c:pt idx="441">
                  <c:v>49.5336</c:v>
                </c:pt>
                <c:pt idx="442">
                  <c:v>38.960700000000003</c:v>
                </c:pt>
                <c:pt idx="443">
                  <c:v>38.960700000000003</c:v>
                </c:pt>
                <c:pt idx="444">
                  <c:v>38.960700000000003</c:v>
                </c:pt>
                <c:pt idx="445">
                  <c:v>38.960700000000003</c:v>
                </c:pt>
                <c:pt idx="446">
                  <c:v>38.960700000000003</c:v>
                </c:pt>
                <c:pt idx="447">
                  <c:v>38.960700000000003</c:v>
                </c:pt>
                <c:pt idx="448">
                  <c:v>30.0274</c:v>
                </c:pt>
                <c:pt idx="449">
                  <c:v>39.5792</c:v>
                </c:pt>
                <c:pt idx="450">
                  <c:v>29.3386</c:v>
                </c:pt>
                <c:pt idx="451">
                  <c:v>347.09699999999998</c:v>
                </c:pt>
                <c:pt idx="452">
                  <c:v>217.107</c:v>
                </c:pt>
                <c:pt idx="453">
                  <c:v>217.107</c:v>
                </c:pt>
                <c:pt idx="454">
                  <c:v>9.2894000000000005</c:v>
                </c:pt>
                <c:pt idx="455">
                  <c:v>62.758000000000003</c:v>
                </c:pt>
                <c:pt idx="456">
                  <c:v>121.89</c:v>
                </c:pt>
                <c:pt idx="457">
                  <c:v>57.146299999999997</c:v>
                </c:pt>
                <c:pt idx="458">
                  <c:v>45.535200000000003</c:v>
                </c:pt>
                <c:pt idx="459">
                  <c:v>56.408900000000003</c:v>
                </c:pt>
                <c:pt idx="460">
                  <c:v>55.521299999999997</c:v>
                </c:pt>
                <c:pt idx="461">
                  <c:v>26.499700000000001</c:v>
                </c:pt>
                <c:pt idx="462">
                  <c:v>20.363199999999999</c:v>
                </c:pt>
                <c:pt idx="463">
                  <c:v>135.374</c:v>
                </c:pt>
                <c:pt idx="464">
                  <c:v>100.57599999999999</c:v>
                </c:pt>
                <c:pt idx="465">
                  <c:v>55.241100000000003</c:v>
                </c:pt>
                <c:pt idx="466">
                  <c:v>38.185000000000002</c:v>
                </c:pt>
                <c:pt idx="467">
                  <c:v>93.808000000000007</c:v>
                </c:pt>
                <c:pt idx="468">
                  <c:v>109.35299999999999</c:v>
                </c:pt>
                <c:pt idx="469">
                  <c:v>109.35299999999999</c:v>
                </c:pt>
                <c:pt idx="470">
                  <c:v>17.335699999999999</c:v>
                </c:pt>
                <c:pt idx="471">
                  <c:v>34.091500000000003</c:v>
                </c:pt>
                <c:pt idx="472">
                  <c:v>103.029</c:v>
                </c:pt>
                <c:pt idx="473">
                  <c:v>33.1205</c:v>
                </c:pt>
                <c:pt idx="474">
                  <c:v>49.415599999999998</c:v>
                </c:pt>
                <c:pt idx="475">
                  <c:v>49.415599999999998</c:v>
                </c:pt>
                <c:pt idx="476">
                  <c:v>38.92</c:v>
                </c:pt>
                <c:pt idx="477">
                  <c:v>64.597800000000007</c:v>
                </c:pt>
                <c:pt idx="478">
                  <c:v>64.597800000000007</c:v>
                </c:pt>
                <c:pt idx="479">
                  <c:v>64.597800000000007</c:v>
                </c:pt>
                <c:pt idx="480">
                  <c:v>64.597800000000007</c:v>
                </c:pt>
                <c:pt idx="481">
                  <c:v>64.597800000000007</c:v>
                </c:pt>
                <c:pt idx="482">
                  <c:v>48.910200000000003</c:v>
                </c:pt>
                <c:pt idx="483">
                  <c:v>164.74199999999999</c:v>
                </c:pt>
                <c:pt idx="484">
                  <c:v>59.517499999999998</c:v>
                </c:pt>
                <c:pt idx="485">
                  <c:v>59.517499999999998</c:v>
                </c:pt>
                <c:pt idx="486">
                  <c:v>67.834900000000005</c:v>
                </c:pt>
                <c:pt idx="487">
                  <c:v>55.871600000000001</c:v>
                </c:pt>
                <c:pt idx="488">
                  <c:v>55.871600000000001</c:v>
                </c:pt>
                <c:pt idx="489">
                  <c:v>55.415599999999998</c:v>
                </c:pt>
                <c:pt idx="490">
                  <c:v>63.082099999999997</c:v>
                </c:pt>
                <c:pt idx="491">
                  <c:v>116.506</c:v>
                </c:pt>
                <c:pt idx="492">
                  <c:v>100.758</c:v>
                </c:pt>
                <c:pt idx="493">
                  <c:v>105.096</c:v>
                </c:pt>
                <c:pt idx="494">
                  <c:v>106.307</c:v>
                </c:pt>
                <c:pt idx="495">
                  <c:v>106.307</c:v>
                </c:pt>
                <c:pt idx="496">
                  <c:v>28.957100000000001</c:v>
                </c:pt>
                <c:pt idx="497">
                  <c:v>114.166</c:v>
                </c:pt>
                <c:pt idx="498">
                  <c:v>33.223700000000001</c:v>
                </c:pt>
                <c:pt idx="499">
                  <c:v>323.33499999999998</c:v>
                </c:pt>
                <c:pt idx="500">
                  <c:v>36.18</c:v>
                </c:pt>
                <c:pt idx="501">
                  <c:v>16.281700000000001</c:v>
                </c:pt>
                <c:pt idx="502">
                  <c:v>16.281700000000001</c:v>
                </c:pt>
                <c:pt idx="503">
                  <c:v>116.334</c:v>
                </c:pt>
                <c:pt idx="504">
                  <c:v>27.924299999999999</c:v>
                </c:pt>
                <c:pt idx="505">
                  <c:v>20.2836</c:v>
                </c:pt>
                <c:pt idx="506">
                  <c:v>37.8063</c:v>
                </c:pt>
                <c:pt idx="507">
                  <c:v>40.194899999999997</c:v>
                </c:pt>
                <c:pt idx="508">
                  <c:v>21.062799999999999</c:v>
                </c:pt>
                <c:pt idx="509">
                  <c:v>21.062799999999999</c:v>
                </c:pt>
                <c:pt idx="510">
                  <c:v>51.261000000000003</c:v>
                </c:pt>
                <c:pt idx="511">
                  <c:v>51.261000000000003</c:v>
                </c:pt>
                <c:pt idx="512">
                  <c:v>87.643699999999995</c:v>
                </c:pt>
                <c:pt idx="513">
                  <c:v>123.245</c:v>
                </c:pt>
                <c:pt idx="514">
                  <c:v>123.245</c:v>
                </c:pt>
                <c:pt idx="515">
                  <c:v>32.354700000000001</c:v>
                </c:pt>
                <c:pt idx="516">
                  <c:v>235.04499999999999</c:v>
                </c:pt>
                <c:pt idx="517">
                  <c:v>37.778100000000002</c:v>
                </c:pt>
                <c:pt idx="518">
                  <c:v>92.258899999999997</c:v>
                </c:pt>
                <c:pt idx="519">
                  <c:v>33.536900000000003</c:v>
                </c:pt>
                <c:pt idx="520">
                  <c:v>33.536900000000003</c:v>
                </c:pt>
                <c:pt idx="521">
                  <c:v>67.933099999999996</c:v>
                </c:pt>
                <c:pt idx="522">
                  <c:v>103.044</c:v>
                </c:pt>
                <c:pt idx="523">
                  <c:v>41.659199999999998</c:v>
                </c:pt>
                <c:pt idx="524">
                  <c:v>60.197699999999998</c:v>
                </c:pt>
                <c:pt idx="525">
                  <c:v>48.3367</c:v>
                </c:pt>
                <c:pt idx="526">
                  <c:v>153.64699999999999</c:v>
                </c:pt>
                <c:pt idx="527">
                  <c:v>28.198899999999998</c:v>
                </c:pt>
                <c:pt idx="528">
                  <c:v>57.620699999999999</c:v>
                </c:pt>
                <c:pt idx="529">
                  <c:v>57.620699999999999</c:v>
                </c:pt>
                <c:pt idx="530">
                  <c:v>57.620699999999999</c:v>
                </c:pt>
                <c:pt idx="531">
                  <c:v>182.19200000000001</c:v>
                </c:pt>
                <c:pt idx="532">
                  <c:v>37.650599999999997</c:v>
                </c:pt>
                <c:pt idx="533">
                  <c:v>37.847799999999999</c:v>
                </c:pt>
                <c:pt idx="534">
                  <c:v>37.847799999999999</c:v>
                </c:pt>
                <c:pt idx="535">
                  <c:v>73.096100000000007</c:v>
                </c:pt>
                <c:pt idx="536">
                  <c:v>16.3292</c:v>
                </c:pt>
                <c:pt idx="537">
                  <c:v>16.3292</c:v>
                </c:pt>
                <c:pt idx="538">
                  <c:v>26.154800000000002</c:v>
                </c:pt>
                <c:pt idx="539">
                  <c:v>67.438599999999994</c:v>
                </c:pt>
                <c:pt idx="540">
                  <c:v>31.8766</c:v>
                </c:pt>
                <c:pt idx="541">
                  <c:v>131.84899999999999</c:v>
                </c:pt>
                <c:pt idx="542">
                  <c:v>52.812800000000003</c:v>
                </c:pt>
                <c:pt idx="543">
                  <c:v>148.934</c:v>
                </c:pt>
                <c:pt idx="544">
                  <c:v>497.82299999999998</c:v>
                </c:pt>
                <c:pt idx="545">
                  <c:v>70.783199999999994</c:v>
                </c:pt>
                <c:pt idx="546">
                  <c:v>105.155</c:v>
                </c:pt>
                <c:pt idx="547">
                  <c:v>51.473599999999998</c:v>
                </c:pt>
                <c:pt idx="548">
                  <c:v>51.473599999999998</c:v>
                </c:pt>
                <c:pt idx="549">
                  <c:v>51.299300000000002</c:v>
                </c:pt>
                <c:pt idx="550">
                  <c:v>24.012499999999999</c:v>
                </c:pt>
                <c:pt idx="551">
                  <c:v>24.012499999999999</c:v>
                </c:pt>
                <c:pt idx="552">
                  <c:v>26.180399999999999</c:v>
                </c:pt>
                <c:pt idx="553">
                  <c:v>26.180399999999999</c:v>
                </c:pt>
                <c:pt idx="554">
                  <c:v>14.682</c:v>
                </c:pt>
                <c:pt idx="555">
                  <c:v>14.682</c:v>
                </c:pt>
                <c:pt idx="556">
                  <c:v>14.682</c:v>
                </c:pt>
                <c:pt idx="557">
                  <c:v>105.16800000000001</c:v>
                </c:pt>
                <c:pt idx="558">
                  <c:v>47.874000000000002</c:v>
                </c:pt>
                <c:pt idx="559">
                  <c:v>40.484099999999998</c:v>
                </c:pt>
                <c:pt idx="560">
                  <c:v>155.31700000000001</c:v>
                </c:pt>
                <c:pt idx="561">
                  <c:v>155.31700000000001</c:v>
                </c:pt>
                <c:pt idx="562">
                  <c:v>28.230499999999999</c:v>
                </c:pt>
                <c:pt idx="563">
                  <c:v>28.230499999999999</c:v>
                </c:pt>
                <c:pt idx="564">
                  <c:v>79.551500000000004</c:v>
                </c:pt>
                <c:pt idx="565">
                  <c:v>79.551500000000004</c:v>
                </c:pt>
                <c:pt idx="566">
                  <c:v>47.396299999999997</c:v>
                </c:pt>
                <c:pt idx="567">
                  <c:v>112.09</c:v>
                </c:pt>
                <c:pt idx="568">
                  <c:v>79.5702</c:v>
                </c:pt>
                <c:pt idx="569">
                  <c:v>142.024</c:v>
                </c:pt>
                <c:pt idx="570">
                  <c:v>11.8148</c:v>
                </c:pt>
                <c:pt idx="571">
                  <c:v>37.0169</c:v>
                </c:pt>
                <c:pt idx="572">
                  <c:v>37.0169</c:v>
                </c:pt>
                <c:pt idx="573">
                  <c:v>37.0169</c:v>
                </c:pt>
                <c:pt idx="574">
                  <c:v>37.0169</c:v>
                </c:pt>
                <c:pt idx="575">
                  <c:v>33.362200000000001</c:v>
                </c:pt>
                <c:pt idx="576">
                  <c:v>26.185300000000002</c:v>
                </c:pt>
                <c:pt idx="577">
                  <c:v>26.185300000000002</c:v>
                </c:pt>
                <c:pt idx="578">
                  <c:v>34.280200000000001</c:v>
                </c:pt>
                <c:pt idx="579">
                  <c:v>97.230500000000006</c:v>
                </c:pt>
                <c:pt idx="580">
                  <c:v>35.531799999999997</c:v>
                </c:pt>
                <c:pt idx="581">
                  <c:v>46.7789</c:v>
                </c:pt>
                <c:pt idx="582">
                  <c:v>68.514600000000002</c:v>
                </c:pt>
                <c:pt idx="583">
                  <c:v>53.488399999999999</c:v>
                </c:pt>
                <c:pt idx="584">
                  <c:v>135.292</c:v>
                </c:pt>
                <c:pt idx="585">
                  <c:v>17.932300000000001</c:v>
                </c:pt>
                <c:pt idx="586">
                  <c:v>227.881</c:v>
                </c:pt>
                <c:pt idx="587">
                  <c:v>23.453399999999998</c:v>
                </c:pt>
                <c:pt idx="588">
                  <c:v>23.453399999999998</c:v>
                </c:pt>
                <c:pt idx="589">
                  <c:v>40.425600000000003</c:v>
                </c:pt>
                <c:pt idx="590">
                  <c:v>40.425600000000003</c:v>
                </c:pt>
                <c:pt idx="591">
                  <c:v>10.7643</c:v>
                </c:pt>
                <c:pt idx="592">
                  <c:v>12.9032</c:v>
                </c:pt>
                <c:pt idx="593">
                  <c:v>119.137</c:v>
                </c:pt>
                <c:pt idx="594">
                  <c:v>109.05500000000001</c:v>
                </c:pt>
                <c:pt idx="595">
                  <c:v>109.05500000000001</c:v>
                </c:pt>
                <c:pt idx="596">
                  <c:v>57.128900000000002</c:v>
                </c:pt>
                <c:pt idx="597">
                  <c:v>77.197100000000006</c:v>
                </c:pt>
                <c:pt idx="598">
                  <c:v>77.197100000000006</c:v>
                </c:pt>
                <c:pt idx="599">
                  <c:v>71.349900000000005</c:v>
                </c:pt>
                <c:pt idx="600">
                  <c:v>75.8643</c:v>
                </c:pt>
                <c:pt idx="601">
                  <c:v>73.280100000000004</c:v>
                </c:pt>
                <c:pt idx="602">
                  <c:v>190.953</c:v>
                </c:pt>
                <c:pt idx="603">
                  <c:v>28.2697</c:v>
                </c:pt>
                <c:pt idx="604">
                  <c:v>87.888800000000003</c:v>
                </c:pt>
                <c:pt idx="605">
                  <c:v>165.76</c:v>
                </c:pt>
                <c:pt idx="606">
                  <c:v>107.898</c:v>
                </c:pt>
                <c:pt idx="607">
                  <c:v>107.898</c:v>
                </c:pt>
                <c:pt idx="608">
                  <c:v>44.8155</c:v>
                </c:pt>
                <c:pt idx="609">
                  <c:v>44.8155</c:v>
                </c:pt>
                <c:pt idx="610">
                  <c:v>48.454900000000002</c:v>
                </c:pt>
                <c:pt idx="611">
                  <c:v>18.269200000000001</c:v>
                </c:pt>
                <c:pt idx="612">
                  <c:v>18.283999999999999</c:v>
                </c:pt>
                <c:pt idx="613">
                  <c:v>63.048400000000001</c:v>
                </c:pt>
                <c:pt idx="614">
                  <c:v>63.4482</c:v>
                </c:pt>
                <c:pt idx="615">
                  <c:v>63.4482</c:v>
                </c:pt>
                <c:pt idx="616">
                  <c:v>57.799500000000002</c:v>
                </c:pt>
                <c:pt idx="617">
                  <c:v>74.230900000000005</c:v>
                </c:pt>
                <c:pt idx="618">
                  <c:v>43.619700000000002</c:v>
                </c:pt>
                <c:pt idx="619">
                  <c:v>43.619700000000002</c:v>
                </c:pt>
                <c:pt idx="620">
                  <c:v>36.194499999999998</c:v>
                </c:pt>
                <c:pt idx="621">
                  <c:v>36.194499999999998</c:v>
                </c:pt>
                <c:pt idx="622">
                  <c:v>56.865499999999997</c:v>
                </c:pt>
                <c:pt idx="623">
                  <c:v>24.3323</c:v>
                </c:pt>
                <c:pt idx="624">
                  <c:v>24.3323</c:v>
                </c:pt>
                <c:pt idx="625">
                  <c:v>47.733199999999997</c:v>
                </c:pt>
                <c:pt idx="626">
                  <c:v>94.862499999999997</c:v>
                </c:pt>
                <c:pt idx="627">
                  <c:v>27.049800000000001</c:v>
                </c:pt>
                <c:pt idx="628">
                  <c:v>27.049800000000001</c:v>
                </c:pt>
                <c:pt idx="629">
                  <c:v>27.049800000000001</c:v>
                </c:pt>
                <c:pt idx="630">
                  <c:v>27.049800000000001</c:v>
                </c:pt>
                <c:pt idx="631">
                  <c:v>27.049800000000001</c:v>
                </c:pt>
                <c:pt idx="632">
                  <c:v>283.65899999999999</c:v>
                </c:pt>
                <c:pt idx="633">
                  <c:v>73.305499999999995</c:v>
                </c:pt>
                <c:pt idx="634">
                  <c:v>73.305499999999995</c:v>
                </c:pt>
                <c:pt idx="635">
                  <c:v>55.850299999999997</c:v>
                </c:pt>
                <c:pt idx="636">
                  <c:v>55.850299999999997</c:v>
                </c:pt>
                <c:pt idx="637">
                  <c:v>88.804699999999997</c:v>
                </c:pt>
                <c:pt idx="638">
                  <c:v>88.804699999999997</c:v>
                </c:pt>
                <c:pt idx="639">
                  <c:v>15.598100000000001</c:v>
                </c:pt>
                <c:pt idx="640">
                  <c:v>15.598100000000001</c:v>
                </c:pt>
                <c:pt idx="641">
                  <c:v>15.598100000000001</c:v>
                </c:pt>
                <c:pt idx="642">
                  <c:v>15.598100000000001</c:v>
                </c:pt>
                <c:pt idx="643">
                  <c:v>107.188</c:v>
                </c:pt>
                <c:pt idx="644">
                  <c:v>37.786099999999998</c:v>
                </c:pt>
                <c:pt idx="645">
                  <c:v>59.859000000000002</c:v>
                </c:pt>
                <c:pt idx="646">
                  <c:v>30.8248</c:v>
                </c:pt>
                <c:pt idx="647">
                  <c:v>67.785499999999999</c:v>
                </c:pt>
                <c:pt idx="648">
                  <c:v>67.785499999999999</c:v>
                </c:pt>
                <c:pt idx="649">
                  <c:v>25.393599999999999</c:v>
                </c:pt>
                <c:pt idx="650">
                  <c:v>53.111899999999999</c:v>
                </c:pt>
                <c:pt idx="651">
                  <c:v>28.254000000000001</c:v>
                </c:pt>
                <c:pt idx="652">
                  <c:v>39.363300000000002</c:v>
                </c:pt>
                <c:pt idx="653">
                  <c:v>22.0016</c:v>
                </c:pt>
                <c:pt idx="654">
                  <c:v>22.0016</c:v>
                </c:pt>
                <c:pt idx="655">
                  <c:v>22.0016</c:v>
                </c:pt>
                <c:pt idx="656">
                  <c:v>22.0016</c:v>
                </c:pt>
                <c:pt idx="657">
                  <c:v>63.357399999999998</c:v>
                </c:pt>
                <c:pt idx="658">
                  <c:v>117.908</c:v>
                </c:pt>
                <c:pt idx="659">
                  <c:v>45.1342</c:v>
                </c:pt>
                <c:pt idx="660">
                  <c:v>49.6633</c:v>
                </c:pt>
                <c:pt idx="661">
                  <c:v>23.3032</c:v>
                </c:pt>
                <c:pt idx="662">
                  <c:v>39.624499999999998</c:v>
                </c:pt>
                <c:pt idx="663">
                  <c:v>39.624499999999998</c:v>
                </c:pt>
                <c:pt idx="664">
                  <c:v>41.568100000000001</c:v>
                </c:pt>
                <c:pt idx="665">
                  <c:v>752.61500000000001</c:v>
                </c:pt>
                <c:pt idx="666">
                  <c:v>37.604799999999997</c:v>
                </c:pt>
                <c:pt idx="667">
                  <c:v>37.604799999999997</c:v>
                </c:pt>
                <c:pt idx="668">
                  <c:v>60.177999999999997</c:v>
                </c:pt>
                <c:pt idx="669">
                  <c:v>228.422</c:v>
                </c:pt>
                <c:pt idx="670">
                  <c:v>111.65900000000001</c:v>
                </c:pt>
                <c:pt idx="671">
                  <c:v>44.811300000000003</c:v>
                </c:pt>
                <c:pt idx="672">
                  <c:v>78.086299999999994</c:v>
                </c:pt>
                <c:pt idx="673">
                  <c:v>132.184</c:v>
                </c:pt>
                <c:pt idx="674">
                  <c:v>71.086299999999994</c:v>
                </c:pt>
                <c:pt idx="675">
                  <c:v>129.60300000000001</c:v>
                </c:pt>
                <c:pt idx="676">
                  <c:v>40.330300000000001</c:v>
                </c:pt>
                <c:pt idx="677">
                  <c:v>44.426400000000001</c:v>
                </c:pt>
                <c:pt idx="678">
                  <c:v>27.784300000000002</c:v>
                </c:pt>
                <c:pt idx="679">
                  <c:v>27.784300000000002</c:v>
                </c:pt>
                <c:pt idx="680">
                  <c:v>16.917899999999999</c:v>
                </c:pt>
                <c:pt idx="681">
                  <c:v>62.767400000000002</c:v>
                </c:pt>
                <c:pt idx="682">
                  <c:v>62.767400000000002</c:v>
                </c:pt>
                <c:pt idx="683">
                  <c:v>40.972700000000003</c:v>
                </c:pt>
                <c:pt idx="684">
                  <c:v>69.711600000000004</c:v>
                </c:pt>
                <c:pt idx="685">
                  <c:v>27.4573</c:v>
                </c:pt>
                <c:pt idx="686">
                  <c:v>137.04300000000001</c:v>
                </c:pt>
                <c:pt idx="687">
                  <c:v>123.801</c:v>
                </c:pt>
                <c:pt idx="688">
                  <c:v>122.36199999999999</c:v>
                </c:pt>
                <c:pt idx="689">
                  <c:v>5.91059</c:v>
                </c:pt>
                <c:pt idx="690">
                  <c:v>104.577</c:v>
                </c:pt>
                <c:pt idx="691">
                  <c:v>47.745800000000003</c:v>
                </c:pt>
                <c:pt idx="692">
                  <c:v>120.39100000000001</c:v>
                </c:pt>
                <c:pt idx="693">
                  <c:v>26.876200000000001</c:v>
                </c:pt>
                <c:pt idx="694">
                  <c:v>26.876200000000001</c:v>
                </c:pt>
                <c:pt idx="695">
                  <c:v>26.876200000000001</c:v>
                </c:pt>
                <c:pt idx="696">
                  <c:v>60.204599999999999</c:v>
                </c:pt>
                <c:pt idx="697">
                  <c:v>54.195500000000003</c:v>
                </c:pt>
                <c:pt idx="698">
                  <c:v>54.195500000000003</c:v>
                </c:pt>
                <c:pt idx="699">
                  <c:v>57.265099999999997</c:v>
                </c:pt>
                <c:pt idx="700">
                  <c:v>51.991700000000002</c:v>
                </c:pt>
                <c:pt idx="701">
                  <c:v>45.899299999999997</c:v>
                </c:pt>
                <c:pt idx="702">
                  <c:v>45.954799999999999</c:v>
                </c:pt>
                <c:pt idx="703">
                  <c:v>45.954799999999999</c:v>
                </c:pt>
                <c:pt idx="704">
                  <c:v>162.685</c:v>
                </c:pt>
                <c:pt idx="705">
                  <c:v>50.6706</c:v>
                </c:pt>
                <c:pt idx="706">
                  <c:v>17.9055</c:v>
                </c:pt>
                <c:pt idx="707">
                  <c:v>17.9055</c:v>
                </c:pt>
                <c:pt idx="708">
                  <c:v>19.7638</c:v>
                </c:pt>
                <c:pt idx="709">
                  <c:v>12.7141</c:v>
                </c:pt>
                <c:pt idx="710">
                  <c:v>16.006900000000002</c:v>
                </c:pt>
                <c:pt idx="711">
                  <c:v>16.006900000000002</c:v>
                </c:pt>
                <c:pt idx="712">
                  <c:v>54.473799999999997</c:v>
                </c:pt>
                <c:pt idx="713">
                  <c:v>148.18700000000001</c:v>
                </c:pt>
                <c:pt idx="714">
                  <c:v>65.666799999999995</c:v>
                </c:pt>
                <c:pt idx="715">
                  <c:v>53.608899999999998</c:v>
                </c:pt>
                <c:pt idx="716">
                  <c:v>53.608899999999998</c:v>
                </c:pt>
                <c:pt idx="717">
                  <c:v>53.608899999999998</c:v>
                </c:pt>
                <c:pt idx="718">
                  <c:v>53.608899999999998</c:v>
                </c:pt>
                <c:pt idx="719">
                  <c:v>53.608899999999998</c:v>
                </c:pt>
                <c:pt idx="720">
                  <c:v>19.635899999999999</c:v>
                </c:pt>
                <c:pt idx="721">
                  <c:v>8.7968700000000002</c:v>
                </c:pt>
                <c:pt idx="722">
                  <c:v>8.7968700000000002</c:v>
                </c:pt>
                <c:pt idx="723">
                  <c:v>71.862700000000004</c:v>
                </c:pt>
                <c:pt idx="724">
                  <c:v>37.668100000000003</c:v>
                </c:pt>
                <c:pt idx="725">
                  <c:v>50.674199999999999</c:v>
                </c:pt>
                <c:pt idx="726">
                  <c:v>39.934600000000003</c:v>
                </c:pt>
                <c:pt idx="727">
                  <c:v>34.169199999999996</c:v>
                </c:pt>
                <c:pt idx="728">
                  <c:v>33.194400000000002</c:v>
                </c:pt>
                <c:pt idx="729">
                  <c:v>22.5242</c:v>
                </c:pt>
                <c:pt idx="730">
                  <c:v>41.831600000000002</c:v>
                </c:pt>
                <c:pt idx="731">
                  <c:v>41.831600000000002</c:v>
                </c:pt>
                <c:pt idx="732">
                  <c:v>72.592200000000005</c:v>
                </c:pt>
                <c:pt idx="733">
                  <c:v>72.592200000000005</c:v>
                </c:pt>
                <c:pt idx="734">
                  <c:v>45.966500000000003</c:v>
                </c:pt>
                <c:pt idx="735">
                  <c:v>188.54599999999999</c:v>
                </c:pt>
                <c:pt idx="736">
                  <c:v>188.54599999999999</c:v>
                </c:pt>
                <c:pt idx="737">
                  <c:v>161.49799999999999</c:v>
                </c:pt>
                <c:pt idx="738">
                  <c:v>39.250300000000003</c:v>
                </c:pt>
                <c:pt idx="739">
                  <c:v>72.640199999999993</c:v>
                </c:pt>
                <c:pt idx="740">
                  <c:v>85.6922</c:v>
                </c:pt>
                <c:pt idx="741">
                  <c:v>47.794499999999999</c:v>
                </c:pt>
                <c:pt idx="742">
                  <c:v>47.794499999999999</c:v>
                </c:pt>
                <c:pt idx="743">
                  <c:v>28.7165</c:v>
                </c:pt>
                <c:pt idx="744">
                  <c:v>92.508700000000005</c:v>
                </c:pt>
                <c:pt idx="745">
                  <c:v>75.2363</c:v>
                </c:pt>
                <c:pt idx="746">
                  <c:v>147.19200000000001</c:v>
                </c:pt>
                <c:pt idx="747">
                  <c:v>35.971499999999999</c:v>
                </c:pt>
                <c:pt idx="748">
                  <c:v>35.971499999999999</c:v>
                </c:pt>
                <c:pt idx="749">
                  <c:v>35.971499999999999</c:v>
                </c:pt>
                <c:pt idx="750">
                  <c:v>35.971499999999999</c:v>
                </c:pt>
                <c:pt idx="751">
                  <c:v>35.986400000000003</c:v>
                </c:pt>
                <c:pt idx="752">
                  <c:v>58.929099999999998</c:v>
                </c:pt>
                <c:pt idx="753">
                  <c:v>58.929099999999998</c:v>
                </c:pt>
                <c:pt idx="754">
                  <c:v>28.293800000000001</c:v>
                </c:pt>
                <c:pt idx="755">
                  <c:v>6.0027799999999996</c:v>
                </c:pt>
                <c:pt idx="756">
                  <c:v>6.0027799999999996</c:v>
                </c:pt>
                <c:pt idx="757">
                  <c:v>6.0027799999999996</c:v>
                </c:pt>
                <c:pt idx="758">
                  <c:v>6.0027799999999996</c:v>
                </c:pt>
                <c:pt idx="759">
                  <c:v>45.146999999999998</c:v>
                </c:pt>
                <c:pt idx="760">
                  <c:v>312.202</c:v>
                </c:pt>
                <c:pt idx="761">
                  <c:v>47.722299999999997</c:v>
                </c:pt>
                <c:pt idx="762">
                  <c:v>67.487200000000001</c:v>
                </c:pt>
                <c:pt idx="763">
                  <c:v>48.301600000000001</c:v>
                </c:pt>
                <c:pt idx="764">
                  <c:v>42.2029</c:v>
                </c:pt>
                <c:pt idx="765">
                  <c:v>21.298500000000001</c:v>
                </c:pt>
                <c:pt idx="766">
                  <c:v>54.196300000000001</c:v>
                </c:pt>
                <c:pt idx="767">
                  <c:v>83.091899999999995</c:v>
                </c:pt>
                <c:pt idx="768">
                  <c:v>64.635300000000001</c:v>
                </c:pt>
                <c:pt idx="769">
                  <c:v>13.127700000000001</c:v>
                </c:pt>
                <c:pt idx="770">
                  <c:v>54.230400000000003</c:v>
                </c:pt>
                <c:pt idx="771">
                  <c:v>111.155</c:v>
                </c:pt>
                <c:pt idx="772">
                  <c:v>40.870699999999999</c:v>
                </c:pt>
                <c:pt idx="773">
                  <c:v>64.452699999999993</c:v>
                </c:pt>
                <c:pt idx="774">
                  <c:v>48.088299999999997</c:v>
                </c:pt>
                <c:pt idx="775">
                  <c:v>48.088299999999997</c:v>
                </c:pt>
                <c:pt idx="776">
                  <c:v>29.1328</c:v>
                </c:pt>
                <c:pt idx="777">
                  <c:v>101.36799999999999</c:v>
                </c:pt>
                <c:pt idx="778">
                  <c:v>21.5974</c:v>
                </c:pt>
                <c:pt idx="779">
                  <c:v>21.5974</c:v>
                </c:pt>
                <c:pt idx="780">
                  <c:v>21.5974</c:v>
                </c:pt>
                <c:pt idx="781">
                  <c:v>21.5974</c:v>
                </c:pt>
                <c:pt idx="782">
                  <c:v>40.546799999999998</c:v>
                </c:pt>
                <c:pt idx="783">
                  <c:v>40.546799999999998</c:v>
                </c:pt>
                <c:pt idx="784">
                  <c:v>32.983400000000003</c:v>
                </c:pt>
                <c:pt idx="785">
                  <c:v>26.690200000000001</c:v>
                </c:pt>
                <c:pt idx="786">
                  <c:v>19.552</c:v>
                </c:pt>
                <c:pt idx="787">
                  <c:v>19.552</c:v>
                </c:pt>
                <c:pt idx="788">
                  <c:v>376.233</c:v>
                </c:pt>
                <c:pt idx="789">
                  <c:v>36.662500000000001</c:v>
                </c:pt>
                <c:pt idx="790">
                  <c:v>33.255000000000003</c:v>
                </c:pt>
                <c:pt idx="791">
                  <c:v>33.255000000000003</c:v>
                </c:pt>
                <c:pt idx="792">
                  <c:v>20.061900000000001</c:v>
                </c:pt>
                <c:pt idx="793">
                  <c:v>20.061900000000001</c:v>
                </c:pt>
                <c:pt idx="794">
                  <c:v>16.32</c:v>
                </c:pt>
                <c:pt idx="795">
                  <c:v>55.484699999999997</c:v>
                </c:pt>
                <c:pt idx="796">
                  <c:v>65.796899999999994</c:v>
                </c:pt>
                <c:pt idx="797">
                  <c:v>28.827400000000001</c:v>
                </c:pt>
                <c:pt idx="798">
                  <c:v>29.186399999999999</c:v>
                </c:pt>
                <c:pt idx="799">
                  <c:v>6.5312700000000001</c:v>
                </c:pt>
                <c:pt idx="800">
                  <c:v>6.5312700000000001</c:v>
                </c:pt>
                <c:pt idx="801">
                  <c:v>6.5312700000000001</c:v>
                </c:pt>
                <c:pt idx="802">
                  <c:v>6.5312700000000001</c:v>
                </c:pt>
                <c:pt idx="803">
                  <c:v>6.5312700000000001</c:v>
                </c:pt>
                <c:pt idx="804">
                  <c:v>6.5312700000000001</c:v>
                </c:pt>
                <c:pt idx="805">
                  <c:v>104.935</c:v>
                </c:pt>
                <c:pt idx="806">
                  <c:v>165.184</c:v>
                </c:pt>
                <c:pt idx="807">
                  <c:v>94.171899999999994</c:v>
                </c:pt>
                <c:pt idx="808">
                  <c:v>73.114000000000004</c:v>
                </c:pt>
                <c:pt idx="809">
                  <c:v>73.114000000000004</c:v>
                </c:pt>
                <c:pt idx="810">
                  <c:v>324.54000000000002</c:v>
                </c:pt>
                <c:pt idx="811">
                  <c:v>64.411000000000001</c:v>
                </c:pt>
                <c:pt idx="812">
                  <c:v>46.877800000000001</c:v>
                </c:pt>
                <c:pt idx="813">
                  <c:v>50.510300000000001</c:v>
                </c:pt>
                <c:pt idx="814">
                  <c:v>64.649799999999999</c:v>
                </c:pt>
                <c:pt idx="815">
                  <c:v>55.923099999999998</c:v>
                </c:pt>
                <c:pt idx="816">
                  <c:v>95.548299999999998</c:v>
                </c:pt>
                <c:pt idx="817">
                  <c:v>31.141500000000001</c:v>
                </c:pt>
                <c:pt idx="818">
                  <c:v>55.853499999999997</c:v>
                </c:pt>
                <c:pt idx="819">
                  <c:v>91.153800000000004</c:v>
                </c:pt>
                <c:pt idx="820">
                  <c:v>50.607799999999997</c:v>
                </c:pt>
                <c:pt idx="821">
                  <c:v>42.1586</c:v>
                </c:pt>
                <c:pt idx="822">
                  <c:v>79.0608</c:v>
                </c:pt>
                <c:pt idx="823">
                  <c:v>93.501499999999993</c:v>
                </c:pt>
                <c:pt idx="824">
                  <c:v>13.595599999999999</c:v>
                </c:pt>
                <c:pt idx="825">
                  <c:v>161.18299999999999</c:v>
                </c:pt>
                <c:pt idx="826">
                  <c:v>32.603400000000001</c:v>
                </c:pt>
                <c:pt idx="827">
                  <c:v>33.459099999999999</c:v>
                </c:pt>
                <c:pt idx="828">
                  <c:v>93.855500000000006</c:v>
                </c:pt>
                <c:pt idx="829">
                  <c:v>108.877</c:v>
                </c:pt>
                <c:pt idx="830">
                  <c:v>847.05799999999999</c:v>
                </c:pt>
                <c:pt idx="831">
                  <c:v>58.741999999999997</c:v>
                </c:pt>
                <c:pt idx="832">
                  <c:v>39.034100000000002</c:v>
                </c:pt>
                <c:pt idx="833">
                  <c:v>39.034100000000002</c:v>
                </c:pt>
                <c:pt idx="834">
                  <c:v>52.001800000000003</c:v>
                </c:pt>
                <c:pt idx="835">
                  <c:v>15.2354</c:v>
                </c:pt>
                <c:pt idx="836">
                  <c:v>519.452</c:v>
                </c:pt>
                <c:pt idx="837">
                  <c:v>372.40499999999997</c:v>
                </c:pt>
                <c:pt idx="838">
                  <c:v>933.37699999999995</c:v>
                </c:pt>
                <c:pt idx="839">
                  <c:v>46.622399999999999</c:v>
                </c:pt>
                <c:pt idx="840">
                  <c:v>46.622399999999999</c:v>
                </c:pt>
                <c:pt idx="841">
                  <c:v>300.24700000000001</c:v>
                </c:pt>
                <c:pt idx="842">
                  <c:v>54.900399999999998</c:v>
                </c:pt>
                <c:pt idx="843">
                  <c:v>37.433</c:v>
                </c:pt>
                <c:pt idx="844">
                  <c:v>55.614600000000003</c:v>
                </c:pt>
                <c:pt idx="845">
                  <c:v>114.816</c:v>
                </c:pt>
                <c:pt idx="846">
                  <c:v>40.912799999999997</c:v>
                </c:pt>
                <c:pt idx="847">
                  <c:v>54.9621</c:v>
                </c:pt>
                <c:pt idx="848">
                  <c:v>196.852</c:v>
                </c:pt>
                <c:pt idx="849">
                  <c:v>5.03545</c:v>
                </c:pt>
                <c:pt idx="850">
                  <c:v>18.270399999999999</c:v>
                </c:pt>
                <c:pt idx="851">
                  <c:v>50.286200000000001</c:v>
                </c:pt>
                <c:pt idx="852">
                  <c:v>43.821399999999997</c:v>
                </c:pt>
                <c:pt idx="853">
                  <c:v>43.821399999999997</c:v>
                </c:pt>
                <c:pt idx="854">
                  <c:v>43.821399999999997</c:v>
                </c:pt>
                <c:pt idx="855">
                  <c:v>67.9328</c:v>
                </c:pt>
                <c:pt idx="856">
                  <c:v>139.61099999999999</c:v>
                </c:pt>
                <c:pt idx="857">
                  <c:v>139.61099999999999</c:v>
                </c:pt>
                <c:pt idx="858">
                  <c:v>139.61099999999999</c:v>
                </c:pt>
                <c:pt idx="859">
                  <c:v>39.380899999999997</c:v>
                </c:pt>
                <c:pt idx="860">
                  <c:v>55.288400000000003</c:v>
                </c:pt>
                <c:pt idx="861">
                  <c:v>45.029299999999999</c:v>
                </c:pt>
                <c:pt idx="862">
                  <c:v>9.4704499999999996</c:v>
                </c:pt>
                <c:pt idx="863">
                  <c:v>189.90799999999999</c:v>
                </c:pt>
                <c:pt idx="864">
                  <c:v>30.9939</c:v>
                </c:pt>
                <c:pt idx="865">
                  <c:v>56.433</c:v>
                </c:pt>
                <c:pt idx="866">
                  <c:v>44.151800000000001</c:v>
                </c:pt>
                <c:pt idx="867">
                  <c:v>110.10299999999999</c:v>
                </c:pt>
                <c:pt idx="868">
                  <c:v>55.5867</c:v>
                </c:pt>
                <c:pt idx="869">
                  <c:v>55.5867</c:v>
                </c:pt>
                <c:pt idx="870">
                  <c:v>26.159700000000001</c:v>
                </c:pt>
                <c:pt idx="871">
                  <c:v>58.084400000000002</c:v>
                </c:pt>
                <c:pt idx="872">
                  <c:v>131.19900000000001</c:v>
                </c:pt>
                <c:pt idx="873">
                  <c:v>58.143799999999999</c:v>
                </c:pt>
                <c:pt idx="874">
                  <c:v>38.447299999999998</c:v>
                </c:pt>
                <c:pt idx="875">
                  <c:v>38.447299999999998</c:v>
                </c:pt>
                <c:pt idx="876">
                  <c:v>38.447299999999998</c:v>
                </c:pt>
                <c:pt idx="877">
                  <c:v>47.289900000000003</c:v>
                </c:pt>
                <c:pt idx="878">
                  <c:v>47.289900000000003</c:v>
                </c:pt>
                <c:pt idx="879">
                  <c:v>47.289900000000003</c:v>
                </c:pt>
                <c:pt idx="880">
                  <c:v>122.11499999999999</c:v>
                </c:pt>
                <c:pt idx="881">
                  <c:v>38.078600000000002</c:v>
                </c:pt>
                <c:pt idx="882">
                  <c:v>45.298900000000003</c:v>
                </c:pt>
                <c:pt idx="883">
                  <c:v>50.192799999999998</c:v>
                </c:pt>
                <c:pt idx="884">
                  <c:v>121.375</c:v>
                </c:pt>
                <c:pt idx="885">
                  <c:v>121.375</c:v>
                </c:pt>
                <c:pt idx="886">
                  <c:v>80.666499999999999</c:v>
                </c:pt>
                <c:pt idx="887">
                  <c:v>89.862300000000005</c:v>
                </c:pt>
                <c:pt idx="888">
                  <c:v>20.953099999999999</c:v>
                </c:pt>
                <c:pt idx="889">
                  <c:v>105.779</c:v>
                </c:pt>
                <c:pt idx="890">
                  <c:v>105.779</c:v>
                </c:pt>
                <c:pt idx="891">
                  <c:v>46.090699999999998</c:v>
                </c:pt>
                <c:pt idx="892">
                  <c:v>46.090699999999998</c:v>
                </c:pt>
                <c:pt idx="893">
                  <c:v>46.090699999999998</c:v>
                </c:pt>
                <c:pt idx="894">
                  <c:v>46.090699999999998</c:v>
                </c:pt>
                <c:pt idx="895">
                  <c:v>46.090699999999998</c:v>
                </c:pt>
                <c:pt idx="896">
                  <c:v>46.090699999999998</c:v>
                </c:pt>
                <c:pt idx="897">
                  <c:v>71.2423</c:v>
                </c:pt>
                <c:pt idx="898">
                  <c:v>111.542</c:v>
                </c:pt>
                <c:pt idx="899">
                  <c:v>11.133599999999999</c:v>
                </c:pt>
                <c:pt idx="900">
                  <c:v>31.663399999999999</c:v>
                </c:pt>
                <c:pt idx="901">
                  <c:v>31.663399999999999</c:v>
                </c:pt>
                <c:pt idx="902">
                  <c:v>31.663399999999999</c:v>
                </c:pt>
                <c:pt idx="903">
                  <c:v>46.7864</c:v>
                </c:pt>
                <c:pt idx="904">
                  <c:v>46.7864</c:v>
                </c:pt>
                <c:pt idx="905">
                  <c:v>17.925999999999998</c:v>
                </c:pt>
                <c:pt idx="906">
                  <c:v>38.061500000000002</c:v>
                </c:pt>
                <c:pt idx="907">
                  <c:v>42.3538</c:v>
                </c:pt>
                <c:pt idx="908">
                  <c:v>42.3538</c:v>
                </c:pt>
                <c:pt idx="909">
                  <c:v>91.434899999999999</c:v>
                </c:pt>
                <c:pt idx="910">
                  <c:v>18.270199999999999</c:v>
                </c:pt>
                <c:pt idx="911">
                  <c:v>26.4131</c:v>
                </c:pt>
                <c:pt idx="912">
                  <c:v>26.4131</c:v>
                </c:pt>
                <c:pt idx="913">
                  <c:v>26.4131</c:v>
                </c:pt>
                <c:pt idx="914">
                  <c:v>23.259899999999998</c:v>
                </c:pt>
                <c:pt idx="915">
                  <c:v>12.936299999999999</c:v>
                </c:pt>
                <c:pt idx="916">
                  <c:v>12.936299999999999</c:v>
                </c:pt>
                <c:pt idx="917">
                  <c:v>12.936299999999999</c:v>
                </c:pt>
                <c:pt idx="918">
                  <c:v>12.936299999999999</c:v>
                </c:pt>
                <c:pt idx="919">
                  <c:v>12.936299999999999</c:v>
                </c:pt>
                <c:pt idx="920">
                  <c:v>116.593</c:v>
                </c:pt>
                <c:pt idx="921">
                  <c:v>34.088299999999997</c:v>
                </c:pt>
                <c:pt idx="922">
                  <c:v>36.69117</c:v>
                </c:pt>
                <c:pt idx="923">
                  <c:v>41.550400000000003</c:v>
                </c:pt>
                <c:pt idx="924">
                  <c:v>41.872700000000002</c:v>
                </c:pt>
                <c:pt idx="925">
                  <c:v>36.798400000000001</c:v>
                </c:pt>
                <c:pt idx="926">
                  <c:v>81.379499999999993</c:v>
                </c:pt>
                <c:pt idx="927">
                  <c:v>81.379499999999993</c:v>
                </c:pt>
                <c:pt idx="928">
                  <c:v>34.1937</c:v>
                </c:pt>
                <c:pt idx="929">
                  <c:v>24.335799999999999</c:v>
                </c:pt>
                <c:pt idx="930">
                  <c:v>22.015799999999999</c:v>
                </c:pt>
                <c:pt idx="931">
                  <c:v>136.30799999999999</c:v>
                </c:pt>
                <c:pt idx="932">
                  <c:v>62.411200000000001</c:v>
                </c:pt>
                <c:pt idx="933">
                  <c:v>85.600899999999996</c:v>
                </c:pt>
                <c:pt idx="934">
                  <c:v>52.905099999999997</c:v>
                </c:pt>
                <c:pt idx="935">
                  <c:v>21.953199999999999</c:v>
                </c:pt>
                <c:pt idx="936">
                  <c:v>21.953199999999999</c:v>
                </c:pt>
                <c:pt idx="937">
                  <c:v>46.8733</c:v>
                </c:pt>
                <c:pt idx="938">
                  <c:v>34.353999999999999</c:v>
                </c:pt>
                <c:pt idx="939">
                  <c:v>34.353999999999999</c:v>
                </c:pt>
                <c:pt idx="940">
                  <c:v>34.854100000000003</c:v>
                </c:pt>
                <c:pt idx="941">
                  <c:v>29.552900000000001</c:v>
                </c:pt>
                <c:pt idx="942">
                  <c:v>37.4574</c:v>
                </c:pt>
                <c:pt idx="943">
                  <c:v>37.4574</c:v>
                </c:pt>
                <c:pt idx="944">
                  <c:v>54.784100000000002</c:v>
                </c:pt>
                <c:pt idx="945">
                  <c:v>54.784100000000002</c:v>
                </c:pt>
                <c:pt idx="946">
                  <c:v>84.355199999999996</c:v>
                </c:pt>
                <c:pt idx="947">
                  <c:v>84.355199999999996</c:v>
                </c:pt>
                <c:pt idx="948">
                  <c:v>122.536</c:v>
                </c:pt>
                <c:pt idx="949">
                  <c:v>537.87300000000005</c:v>
                </c:pt>
                <c:pt idx="950">
                  <c:v>90.544600000000003</c:v>
                </c:pt>
                <c:pt idx="951">
                  <c:v>204.27699999999999</c:v>
                </c:pt>
                <c:pt idx="952">
                  <c:v>43.039900000000003</c:v>
                </c:pt>
                <c:pt idx="953">
                  <c:v>46.284500000000001</c:v>
                </c:pt>
                <c:pt idx="954">
                  <c:v>46.284500000000001</c:v>
                </c:pt>
                <c:pt idx="955">
                  <c:v>31.166399999999999</c:v>
                </c:pt>
                <c:pt idx="956">
                  <c:v>35.055300000000003</c:v>
                </c:pt>
                <c:pt idx="957">
                  <c:v>35.055300000000003</c:v>
                </c:pt>
                <c:pt idx="958">
                  <c:v>29.9803</c:v>
                </c:pt>
                <c:pt idx="959">
                  <c:v>57.584600000000002</c:v>
                </c:pt>
                <c:pt idx="960">
                  <c:v>57.584600000000002</c:v>
                </c:pt>
                <c:pt idx="961">
                  <c:v>121.405</c:v>
                </c:pt>
                <c:pt idx="962">
                  <c:v>121.405</c:v>
                </c:pt>
                <c:pt idx="963">
                  <c:v>77.969300000000004</c:v>
                </c:pt>
                <c:pt idx="964">
                  <c:v>219.21600000000001</c:v>
                </c:pt>
                <c:pt idx="965">
                  <c:v>58.110500000000002</c:v>
                </c:pt>
                <c:pt idx="966">
                  <c:v>51.165900000000001</c:v>
                </c:pt>
                <c:pt idx="967">
                  <c:v>283.50200000000001</c:v>
                </c:pt>
                <c:pt idx="968">
                  <c:v>89.272099999999995</c:v>
                </c:pt>
                <c:pt idx="969">
                  <c:v>315.21100000000001</c:v>
                </c:pt>
                <c:pt idx="970">
                  <c:v>25.971599999999999</c:v>
                </c:pt>
                <c:pt idx="971">
                  <c:v>25.971599999999999</c:v>
                </c:pt>
                <c:pt idx="972">
                  <c:v>10.34</c:v>
                </c:pt>
                <c:pt idx="973">
                  <c:v>22.403500000000001</c:v>
                </c:pt>
                <c:pt idx="974">
                  <c:v>22.403500000000001</c:v>
                </c:pt>
                <c:pt idx="975">
                  <c:v>37.689399999999999</c:v>
                </c:pt>
                <c:pt idx="976">
                  <c:v>32.537599999999998</c:v>
                </c:pt>
                <c:pt idx="977">
                  <c:v>48.9739</c:v>
                </c:pt>
                <c:pt idx="978">
                  <c:v>48.9739</c:v>
                </c:pt>
                <c:pt idx="979">
                  <c:v>31.526199999999999</c:v>
                </c:pt>
                <c:pt idx="980">
                  <c:v>129.96600000000001</c:v>
                </c:pt>
                <c:pt idx="981">
                  <c:v>42.357999999999997</c:v>
                </c:pt>
                <c:pt idx="982">
                  <c:v>35.1205</c:v>
                </c:pt>
                <c:pt idx="983">
                  <c:v>35.1205</c:v>
                </c:pt>
                <c:pt idx="984">
                  <c:v>68.150899999999993</c:v>
                </c:pt>
                <c:pt idx="985">
                  <c:v>53.281700000000001</c:v>
                </c:pt>
                <c:pt idx="986">
                  <c:v>53.281700000000001</c:v>
                </c:pt>
                <c:pt idx="987">
                  <c:v>76.521699999999996</c:v>
                </c:pt>
                <c:pt idx="988">
                  <c:v>76.521699999999996</c:v>
                </c:pt>
                <c:pt idx="989">
                  <c:v>51.3444</c:v>
                </c:pt>
                <c:pt idx="990">
                  <c:v>78.429299999999998</c:v>
                </c:pt>
                <c:pt idx="991">
                  <c:v>60.844700000000003</c:v>
                </c:pt>
                <c:pt idx="992">
                  <c:v>60.844700000000003</c:v>
                </c:pt>
                <c:pt idx="993">
                  <c:v>75.116</c:v>
                </c:pt>
                <c:pt idx="994">
                  <c:v>12.559100000000001</c:v>
                </c:pt>
                <c:pt idx="995">
                  <c:v>12.559100000000001</c:v>
                </c:pt>
                <c:pt idx="996">
                  <c:v>12.559100000000001</c:v>
                </c:pt>
                <c:pt idx="997">
                  <c:v>59.182000000000002</c:v>
                </c:pt>
                <c:pt idx="998">
                  <c:v>29.276</c:v>
                </c:pt>
                <c:pt idx="999">
                  <c:v>36.153100000000002</c:v>
                </c:pt>
                <c:pt idx="1000">
                  <c:v>126.339</c:v>
                </c:pt>
                <c:pt idx="1001">
                  <c:v>51.8949</c:v>
                </c:pt>
                <c:pt idx="1002">
                  <c:v>69.731099999999998</c:v>
                </c:pt>
                <c:pt idx="1003">
                  <c:v>50.409300000000002</c:v>
                </c:pt>
                <c:pt idx="1004">
                  <c:v>97.239599999999996</c:v>
                </c:pt>
                <c:pt idx="1005">
                  <c:v>97.239599999999996</c:v>
                </c:pt>
                <c:pt idx="1006">
                  <c:v>83.332099999999997</c:v>
                </c:pt>
                <c:pt idx="1007">
                  <c:v>31.566600000000001</c:v>
                </c:pt>
                <c:pt idx="1008">
                  <c:v>31.566600000000001</c:v>
                </c:pt>
                <c:pt idx="1009">
                  <c:v>57.603000000000002</c:v>
                </c:pt>
                <c:pt idx="1010">
                  <c:v>57.603000000000002</c:v>
                </c:pt>
                <c:pt idx="1011">
                  <c:v>38.661999999999999</c:v>
                </c:pt>
                <c:pt idx="1012">
                  <c:v>29.1158</c:v>
                </c:pt>
                <c:pt idx="1013">
                  <c:v>85.432100000000005</c:v>
                </c:pt>
                <c:pt idx="1014">
                  <c:v>85.432100000000005</c:v>
                </c:pt>
                <c:pt idx="1015">
                  <c:v>78.0505</c:v>
                </c:pt>
                <c:pt idx="1016">
                  <c:v>60.883099999999999</c:v>
                </c:pt>
                <c:pt idx="1017">
                  <c:v>184.03100000000001</c:v>
                </c:pt>
                <c:pt idx="1018">
                  <c:v>45.935000000000002</c:v>
                </c:pt>
                <c:pt idx="1019">
                  <c:v>103.33499999999999</c:v>
                </c:pt>
                <c:pt idx="1020">
                  <c:v>16.9922</c:v>
                </c:pt>
                <c:pt idx="1021">
                  <c:v>16.9922</c:v>
                </c:pt>
                <c:pt idx="1022">
                  <c:v>16.9922</c:v>
                </c:pt>
                <c:pt idx="1023">
                  <c:v>48.948900000000002</c:v>
                </c:pt>
                <c:pt idx="1024">
                  <c:v>66.471100000000007</c:v>
                </c:pt>
                <c:pt idx="1025">
                  <c:v>109.86</c:v>
                </c:pt>
                <c:pt idx="1026">
                  <c:v>85.395099999999999</c:v>
                </c:pt>
                <c:pt idx="1027">
                  <c:v>34.434100000000001</c:v>
                </c:pt>
                <c:pt idx="1028">
                  <c:v>85.718299999999999</c:v>
                </c:pt>
                <c:pt idx="1029">
                  <c:v>269.12599999999998</c:v>
                </c:pt>
                <c:pt idx="1030">
                  <c:v>127.06100000000001</c:v>
                </c:pt>
                <c:pt idx="1031">
                  <c:v>27.590199999999999</c:v>
                </c:pt>
                <c:pt idx="1032">
                  <c:v>27.590199999999999</c:v>
                </c:pt>
                <c:pt idx="1033">
                  <c:v>30.686199999999999</c:v>
                </c:pt>
                <c:pt idx="1034">
                  <c:v>40.899099999999997</c:v>
                </c:pt>
                <c:pt idx="1035">
                  <c:v>40.899099999999997</c:v>
                </c:pt>
                <c:pt idx="1036">
                  <c:v>55.440100000000001</c:v>
                </c:pt>
                <c:pt idx="1037">
                  <c:v>33.522500000000001</c:v>
                </c:pt>
                <c:pt idx="1038">
                  <c:v>11.281000000000001</c:v>
                </c:pt>
                <c:pt idx="1039">
                  <c:v>44.8264</c:v>
                </c:pt>
                <c:pt idx="1040">
                  <c:v>103.93600000000001</c:v>
                </c:pt>
                <c:pt idx="1041">
                  <c:v>45.683</c:v>
                </c:pt>
                <c:pt idx="1042">
                  <c:v>45.683</c:v>
                </c:pt>
                <c:pt idx="1043">
                  <c:v>67.810699999999997</c:v>
                </c:pt>
                <c:pt idx="1044">
                  <c:v>37.861899999999999</c:v>
                </c:pt>
                <c:pt idx="1045">
                  <c:v>209.839</c:v>
                </c:pt>
                <c:pt idx="1046">
                  <c:v>73.583519999999993</c:v>
                </c:pt>
                <c:pt idx="1047">
                  <c:v>18.2912</c:v>
                </c:pt>
                <c:pt idx="1048">
                  <c:v>73.612300000000005</c:v>
                </c:pt>
                <c:pt idx="1049">
                  <c:v>32.010399999999997</c:v>
                </c:pt>
                <c:pt idx="1050">
                  <c:v>132.345</c:v>
                </c:pt>
                <c:pt idx="1051">
                  <c:v>38.636400000000002</c:v>
                </c:pt>
                <c:pt idx="1052">
                  <c:v>21.9496</c:v>
                </c:pt>
                <c:pt idx="1053">
                  <c:v>81.4893</c:v>
                </c:pt>
                <c:pt idx="1054">
                  <c:v>34.653799999999997</c:v>
                </c:pt>
                <c:pt idx="1055">
                  <c:v>34.653799999999997</c:v>
                </c:pt>
                <c:pt idx="1056">
                  <c:v>43.533900000000003</c:v>
                </c:pt>
                <c:pt idx="1057">
                  <c:v>28.515899999999998</c:v>
                </c:pt>
                <c:pt idx="1058">
                  <c:v>43.347499999999997</c:v>
                </c:pt>
                <c:pt idx="1059">
                  <c:v>43.347499999999997</c:v>
                </c:pt>
                <c:pt idx="1060">
                  <c:v>43.347499999999997</c:v>
                </c:pt>
                <c:pt idx="1061">
                  <c:v>50.350299999999997</c:v>
                </c:pt>
                <c:pt idx="1062">
                  <c:v>50.350299999999997</c:v>
                </c:pt>
                <c:pt idx="1063">
                  <c:v>98.160899999999998</c:v>
                </c:pt>
                <c:pt idx="1064">
                  <c:v>86.227900000000005</c:v>
                </c:pt>
                <c:pt idx="1065">
                  <c:v>136.95699999999999</c:v>
                </c:pt>
                <c:pt idx="1066">
                  <c:v>136.95699999999999</c:v>
                </c:pt>
                <c:pt idx="1067">
                  <c:v>676.57899999999995</c:v>
                </c:pt>
                <c:pt idx="1068">
                  <c:v>36.994100000000003</c:v>
                </c:pt>
                <c:pt idx="1069">
                  <c:v>87.804900000000004</c:v>
                </c:pt>
                <c:pt idx="1070">
                  <c:v>5.6757730000000004</c:v>
                </c:pt>
                <c:pt idx="1071">
                  <c:v>72.219499999999996</c:v>
                </c:pt>
                <c:pt idx="1072">
                  <c:v>140.065</c:v>
                </c:pt>
                <c:pt idx="1073">
                  <c:v>587.65899999999999</c:v>
                </c:pt>
                <c:pt idx="1074">
                  <c:v>85.300600000000003</c:v>
                </c:pt>
                <c:pt idx="1075">
                  <c:v>25.411100000000001</c:v>
                </c:pt>
                <c:pt idx="1076">
                  <c:v>25.411100000000001</c:v>
                </c:pt>
                <c:pt idx="1077">
                  <c:v>25.411100000000001</c:v>
                </c:pt>
                <c:pt idx="1078">
                  <c:v>396.08199999999999</c:v>
                </c:pt>
                <c:pt idx="1079">
                  <c:v>183.857</c:v>
                </c:pt>
                <c:pt idx="1080">
                  <c:v>21.561800000000002</c:v>
                </c:pt>
                <c:pt idx="1081">
                  <c:v>113.70399999999999</c:v>
                </c:pt>
                <c:pt idx="1082">
                  <c:v>42.172699999999999</c:v>
                </c:pt>
                <c:pt idx="1083">
                  <c:v>32.445900000000002</c:v>
                </c:pt>
                <c:pt idx="1084">
                  <c:v>54.790100000000002</c:v>
                </c:pt>
                <c:pt idx="1085">
                  <c:v>111.093</c:v>
                </c:pt>
                <c:pt idx="1086">
                  <c:v>18.203800000000001</c:v>
                </c:pt>
                <c:pt idx="1087">
                  <c:v>146.6</c:v>
                </c:pt>
                <c:pt idx="1088">
                  <c:v>146.6</c:v>
                </c:pt>
                <c:pt idx="1089">
                  <c:v>78.638099999999994</c:v>
                </c:pt>
                <c:pt idx="1090">
                  <c:v>23.6434</c:v>
                </c:pt>
                <c:pt idx="1091">
                  <c:v>105.18</c:v>
                </c:pt>
                <c:pt idx="1092">
                  <c:v>58.958199999999998</c:v>
                </c:pt>
                <c:pt idx="1093">
                  <c:v>66.336100000000002</c:v>
                </c:pt>
                <c:pt idx="1094">
                  <c:v>101.76600000000001</c:v>
                </c:pt>
                <c:pt idx="1095">
                  <c:v>62.449100000000001</c:v>
                </c:pt>
                <c:pt idx="1096">
                  <c:v>23.370999999999999</c:v>
                </c:pt>
                <c:pt idx="1097">
                  <c:v>50.48</c:v>
                </c:pt>
                <c:pt idx="1098">
                  <c:v>50.48</c:v>
                </c:pt>
                <c:pt idx="1099">
                  <c:v>50.48</c:v>
                </c:pt>
                <c:pt idx="1100">
                  <c:v>22.8386</c:v>
                </c:pt>
                <c:pt idx="1101">
                  <c:v>33.156199999999998</c:v>
                </c:pt>
                <c:pt idx="1102">
                  <c:v>17.788599999999999</c:v>
                </c:pt>
                <c:pt idx="1103">
                  <c:v>17.788599999999999</c:v>
                </c:pt>
                <c:pt idx="1104">
                  <c:v>106.289</c:v>
                </c:pt>
                <c:pt idx="1105">
                  <c:v>106.289</c:v>
                </c:pt>
                <c:pt idx="1106">
                  <c:v>106.289</c:v>
                </c:pt>
                <c:pt idx="1107">
                  <c:v>106.289</c:v>
                </c:pt>
                <c:pt idx="1108">
                  <c:v>106.289</c:v>
                </c:pt>
                <c:pt idx="1109">
                  <c:v>21.0974</c:v>
                </c:pt>
                <c:pt idx="1110">
                  <c:v>10.5298</c:v>
                </c:pt>
                <c:pt idx="1111">
                  <c:v>51.602600000000002</c:v>
                </c:pt>
                <c:pt idx="1112">
                  <c:v>51.602600000000002</c:v>
                </c:pt>
                <c:pt idx="1113">
                  <c:v>18.716799999999999</c:v>
                </c:pt>
                <c:pt idx="1114">
                  <c:v>18.716799999999999</c:v>
                </c:pt>
                <c:pt idx="1115">
                  <c:v>122.324</c:v>
                </c:pt>
                <c:pt idx="1116">
                  <c:v>25.861799999999999</c:v>
                </c:pt>
                <c:pt idx="1117">
                  <c:v>25.861799999999999</c:v>
                </c:pt>
                <c:pt idx="1118">
                  <c:v>25.861799999999999</c:v>
                </c:pt>
                <c:pt idx="1119">
                  <c:v>31.904299999999999</c:v>
                </c:pt>
                <c:pt idx="1120">
                  <c:v>156.45599999999999</c:v>
                </c:pt>
                <c:pt idx="1121">
                  <c:v>61.785600000000002</c:v>
                </c:pt>
                <c:pt idx="1122">
                  <c:v>61.7804</c:v>
                </c:pt>
                <c:pt idx="1123">
                  <c:v>61.7804</c:v>
                </c:pt>
                <c:pt idx="1124">
                  <c:v>108.875</c:v>
                </c:pt>
                <c:pt idx="1125">
                  <c:v>150.292</c:v>
                </c:pt>
                <c:pt idx="1126">
                  <c:v>127.28</c:v>
                </c:pt>
                <c:pt idx="1127">
                  <c:v>116.04600000000001</c:v>
                </c:pt>
                <c:pt idx="1128">
                  <c:v>64.118099999999998</c:v>
                </c:pt>
                <c:pt idx="1129">
                  <c:v>64.118099999999998</c:v>
                </c:pt>
                <c:pt idx="1130">
                  <c:v>24.057200000000002</c:v>
                </c:pt>
                <c:pt idx="1131">
                  <c:v>32.331099999999999</c:v>
                </c:pt>
                <c:pt idx="1132">
                  <c:v>78.656199999999998</c:v>
                </c:pt>
                <c:pt idx="1133">
                  <c:v>125.212</c:v>
                </c:pt>
                <c:pt idx="1134">
                  <c:v>81.669600000000003</c:v>
                </c:pt>
                <c:pt idx="1135">
                  <c:v>136.75899999999999</c:v>
                </c:pt>
                <c:pt idx="1136">
                  <c:v>145.798</c:v>
                </c:pt>
                <c:pt idx="1137">
                  <c:v>14.532400000000001</c:v>
                </c:pt>
                <c:pt idx="1138">
                  <c:v>155.12100000000001</c:v>
                </c:pt>
                <c:pt idx="1139">
                  <c:v>29.489799999999999</c:v>
                </c:pt>
                <c:pt idx="1140">
                  <c:v>94.034899999999993</c:v>
                </c:pt>
                <c:pt idx="1141">
                  <c:v>45.884599999999999</c:v>
                </c:pt>
                <c:pt idx="1142">
                  <c:v>58.514600000000002</c:v>
                </c:pt>
                <c:pt idx="1143">
                  <c:v>65.950100000000006</c:v>
                </c:pt>
                <c:pt idx="1144">
                  <c:v>65.950100000000006</c:v>
                </c:pt>
                <c:pt idx="1145">
                  <c:v>102.27500000000001</c:v>
                </c:pt>
                <c:pt idx="1146">
                  <c:v>18.118600000000001</c:v>
                </c:pt>
                <c:pt idx="1147">
                  <c:v>34.007100000000001</c:v>
                </c:pt>
                <c:pt idx="1148">
                  <c:v>31.460699999999999</c:v>
                </c:pt>
                <c:pt idx="1149">
                  <c:v>17.318100000000001</c:v>
                </c:pt>
                <c:pt idx="1150">
                  <c:v>31.963999999999999</c:v>
                </c:pt>
                <c:pt idx="1151">
                  <c:v>31.963999999999999</c:v>
                </c:pt>
                <c:pt idx="1152">
                  <c:v>31.963999999999999</c:v>
                </c:pt>
                <c:pt idx="1153">
                  <c:v>41.244100000000003</c:v>
                </c:pt>
                <c:pt idx="1154">
                  <c:v>41.244100000000003</c:v>
                </c:pt>
                <c:pt idx="1155">
                  <c:v>41.244100000000003</c:v>
                </c:pt>
                <c:pt idx="1156">
                  <c:v>41.244100000000003</c:v>
                </c:pt>
                <c:pt idx="1157">
                  <c:v>192.1980787</c:v>
                </c:pt>
                <c:pt idx="1158">
                  <c:v>192.1980787</c:v>
                </c:pt>
                <c:pt idx="1159">
                  <c:v>171.70099999999999</c:v>
                </c:pt>
                <c:pt idx="1160">
                  <c:v>859.32399999999996</c:v>
                </c:pt>
                <c:pt idx="1161">
                  <c:v>272.36</c:v>
                </c:pt>
                <c:pt idx="1162">
                  <c:v>188.959</c:v>
                </c:pt>
                <c:pt idx="1163">
                  <c:v>188.33</c:v>
                </c:pt>
                <c:pt idx="1164">
                  <c:v>188.17500000000001</c:v>
                </c:pt>
                <c:pt idx="1165">
                  <c:v>189.28899999999999</c:v>
                </c:pt>
                <c:pt idx="1166">
                  <c:v>197.989</c:v>
                </c:pt>
                <c:pt idx="1167">
                  <c:v>685.2</c:v>
                </c:pt>
                <c:pt idx="1168">
                  <c:v>477.29500000000002</c:v>
                </c:pt>
                <c:pt idx="1169">
                  <c:v>329.30900000000003</c:v>
                </c:pt>
                <c:pt idx="1170">
                  <c:v>116.474</c:v>
                </c:pt>
                <c:pt idx="1171">
                  <c:v>200.39400000000001</c:v>
                </c:pt>
                <c:pt idx="1172">
                  <c:v>200.39400000000001</c:v>
                </c:pt>
                <c:pt idx="1173">
                  <c:v>635.72199999999998</c:v>
                </c:pt>
                <c:pt idx="1174">
                  <c:v>475.75799999999998</c:v>
                </c:pt>
                <c:pt idx="1175">
                  <c:v>413.59100000000001</c:v>
                </c:pt>
                <c:pt idx="1176">
                  <c:v>49.3855</c:v>
                </c:pt>
                <c:pt idx="1177">
                  <c:v>101.63200000000001</c:v>
                </c:pt>
                <c:pt idx="1178">
                  <c:v>101.63200000000001</c:v>
                </c:pt>
                <c:pt idx="1179">
                  <c:v>321.72199999999998</c:v>
                </c:pt>
                <c:pt idx="1180">
                  <c:v>365.58100000000002</c:v>
                </c:pt>
                <c:pt idx="1181">
                  <c:v>326.38099999999997</c:v>
                </c:pt>
                <c:pt idx="1182">
                  <c:v>289.54387400000002</c:v>
                </c:pt>
                <c:pt idx="1183">
                  <c:v>169.398</c:v>
                </c:pt>
                <c:pt idx="1184">
                  <c:v>72.044399999999996</c:v>
                </c:pt>
                <c:pt idx="1185">
                  <c:v>161.55500000000001</c:v>
                </c:pt>
                <c:pt idx="1186">
                  <c:v>140.38499999999999</c:v>
                </c:pt>
                <c:pt idx="1187">
                  <c:v>124.15600000000001</c:v>
                </c:pt>
                <c:pt idx="1188">
                  <c:v>102.953</c:v>
                </c:pt>
                <c:pt idx="1189">
                  <c:v>709.99900000000002</c:v>
                </c:pt>
                <c:pt idx="1190">
                  <c:v>114.637</c:v>
                </c:pt>
                <c:pt idx="1191">
                  <c:v>27.7957</c:v>
                </c:pt>
                <c:pt idx="1192">
                  <c:v>342.39400000000001</c:v>
                </c:pt>
                <c:pt idx="1193">
                  <c:v>118.011</c:v>
                </c:pt>
                <c:pt idx="1194">
                  <c:v>152.50899999999999</c:v>
                </c:pt>
                <c:pt idx="1195">
                  <c:v>609.81799999999998</c:v>
                </c:pt>
                <c:pt idx="1196">
                  <c:v>75.170299999999997</c:v>
                </c:pt>
                <c:pt idx="1197">
                  <c:v>75.170299999999997</c:v>
                </c:pt>
                <c:pt idx="1198">
                  <c:v>75.170299999999997</c:v>
                </c:pt>
                <c:pt idx="1199">
                  <c:v>75.170299999999997</c:v>
                </c:pt>
                <c:pt idx="1200">
                  <c:v>59.247399999999999</c:v>
                </c:pt>
                <c:pt idx="1201">
                  <c:v>59.247399999999999</c:v>
                </c:pt>
                <c:pt idx="1202">
                  <c:v>59.247399999999999</c:v>
                </c:pt>
                <c:pt idx="1203">
                  <c:v>98.876499999999993</c:v>
                </c:pt>
                <c:pt idx="1204">
                  <c:v>202.58500000000001</c:v>
                </c:pt>
                <c:pt idx="1205">
                  <c:v>202.58500000000001</c:v>
                </c:pt>
                <c:pt idx="1206">
                  <c:v>202.58500000000001</c:v>
                </c:pt>
                <c:pt idx="1207">
                  <c:v>202.58500000000001</c:v>
                </c:pt>
                <c:pt idx="1208">
                  <c:v>202.58500000000001</c:v>
                </c:pt>
                <c:pt idx="1209">
                  <c:v>202.58500000000001</c:v>
                </c:pt>
                <c:pt idx="1210">
                  <c:v>153.85599999999999</c:v>
                </c:pt>
                <c:pt idx="1211">
                  <c:v>364.048</c:v>
                </c:pt>
                <c:pt idx="1212">
                  <c:v>347.91699999999997</c:v>
                </c:pt>
                <c:pt idx="1213">
                  <c:v>61.873600000000003</c:v>
                </c:pt>
                <c:pt idx="1214">
                  <c:v>61.873600000000003</c:v>
                </c:pt>
                <c:pt idx="1215">
                  <c:v>79.300200000000004</c:v>
                </c:pt>
                <c:pt idx="1216">
                  <c:v>79.300200000000004</c:v>
                </c:pt>
                <c:pt idx="1217">
                  <c:v>90.549400000000006</c:v>
                </c:pt>
                <c:pt idx="1218">
                  <c:v>124.458</c:v>
                </c:pt>
                <c:pt idx="1219">
                  <c:v>124.458</c:v>
                </c:pt>
                <c:pt idx="1220">
                  <c:v>124.458</c:v>
                </c:pt>
                <c:pt idx="1221">
                  <c:v>123.676</c:v>
                </c:pt>
                <c:pt idx="1222">
                  <c:v>493.99200000000002</c:v>
                </c:pt>
                <c:pt idx="1223">
                  <c:v>102.483</c:v>
                </c:pt>
                <c:pt idx="1224">
                  <c:v>69.479799999999997</c:v>
                </c:pt>
                <c:pt idx="1225">
                  <c:v>108.449</c:v>
                </c:pt>
                <c:pt idx="1226">
                  <c:v>143.125</c:v>
                </c:pt>
                <c:pt idx="1227">
                  <c:v>129.35599999999999</c:v>
                </c:pt>
                <c:pt idx="1228">
                  <c:v>129.35599999999999</c:v>
                </c:pt>
                <c:pt idx="1229">
                  <c:v>72.799800000000005</c:v>
                </c:pt>
                <c:pt idx="1230">
                  <c:v>72.799800000000005</c:v>
                </c:pt>
                <c:pt idx="1231">
                  <c:v>72.799800000000005</c:v>
                </c:pt>
                <c:pt idx="1232">
                  <c:v>150.21</c:v>
                </c:pt>
                <c:pt idx="1233">
                  <c:v>298.37299999999999</c:v>
                </c:pt>
                <c:pt idx="1234">
                  <c:v>197.29900000000001</c:v>
                </c:pt>
                <c:pt idx="1235">
                  <c:v>197.29900000000001</c:v>
                </c:pt>
                <c:pt idx="1236">
                  <c:v>170.99799999999999</c:v>
                </c:pt>
                <c:pt idx="1237">
                  <c:v>334.96699999999998</c:v>
                </c:pt>
                <c:pt idx="1238">
                  <c:v>334.96699999999998</c:v>
                </c:pt>
                <c:pt idx="1239">
                  <c:v>315.363</c:v>
                </c:pt>
                <c:pt idx="1240">
                  <c:v>916.31899999999996</c:v>
                </c:pt>
                <c:pt idx="1241">
                  <c:v>124.43300000000001</c:v>
                </c:pt>
                <c:pt idx="1242">
                  <c:v>208.529</c:v>
                </c:pt>
                <c:pt idx="1243">
                  <c:v>375.67</c:v>
                </c:pt>
                <c:pt idx="1244">
                  <c:v>134.59100000000001</c:v>
                </c:pt>
                <c:pt idx="1245">
                  <c:v>134.59100000000001</c:v>
                </c:pt>
                <c:pt idx="1246">
                  <c:v>134.59100000000001</c:v>
                </c:pt>
                <c:pt idx="1247">
                  <c:v>476.88200000000001</c:v>
                </c:pt>
                <c:pt idx="1248">
                  <c:v>80.8994</c:v>
                </c:pt>
                <c:pt idx="1249">
                  <c:v>243.935</c:v>
                </c:pt>
                <c:pt idx="1250">
                  <c:v>235.86699999999999</c:v>
                </c:pt>
                <c:pt idx="1251">
                  <c:v>125.10599999999999</c:v>
                </c:pt>
                <c:pt idx="1252">
                  <c:v>392.87200000000001</c:v>
                </c:pt>
                <c:pt idx="1253">
                  <c:v>392.87200000000001</c:v>
                </c:pt>
                <c:pt idx="1254">
                  <c:v>606.12800000000004</c:v>
                </c:pt>
                <c:pt idx="1255">
                  <c:v>249.74199999999999</c:v>
                </c:pt>
                <c:pt idx="1256">
                  <c:v>249.74199999999999</c:v>
                </c:pt>
                <c:pt idx="1257">
                  <c:v>228.64099999999999</c:v>
                </c:pt>
                <c:pt idx="1258">
                  <c:v>99.929299999999998</c:v>
                </c:pt>
                <c:pt idx="1259">
                  <c:v>247.26599999999999</c:v>
                </c:pt>
                <c:pt idx="1260">
                  <c:v>247.30199999999999</c:v>
                </c:pt>
                <c:pt idx="1261">
                  <c:v>492.16699999999997</c:v>
                </c:pt>
                <c:pt idx="1262">
                  <c:v>214.75299999999999</c:v>
                </c:pt>
                <c:pt idx="1263">
                  <c:v>190.81</c:v>
                </c:pt>
                <c:pt idx="1264">
                  <c:v>38.026600000000002</c:v>
                </c:pt>
                <c:pt idx="1265">
                  <c:v>38.026600000000002</c:v>
                </c:pt>
                <c:pt idx="1266">
                  <c:v>203.89599999999999</c:v>
                </c:pt>
                <c:pt idx="1267">
                  <c:v>360.911</c:v>
                </c:pt>
                <c:pt idx="1268">
                  <c:v>154.83000000000001</c:v>
                </c:pt>
                <c:pt idx="1269">
                  <c:v>329.041</c:v>
                </c:pt>
                <c:pt idx="1270">
                  <c:v>329.041</c:v>
                </c:pt>
                <c:pt idx="1271">
                  <c:v>329.041</c:v>
                </c:pt>
                <c:pt idx="1272">
                  <c:v>75.585700000000003</c:v>
                </c:pt>
                <c:pt idx="1273">
                  <c:v>268.35700000000003</c:v>
                </c:pt>
                <c:pt idx="1274">
                  <c:v>268.35700000000003</c:v>
                </c:pt>
                <c:pt idx="1275">
                  <c:v>330.73899999999998</c:v>
                </c:pt>
                <c:pt idx="1276">
                  <c:v>330.916</c:v>
                </c:pt>
                <c:pt idx="1277">
                  <c:v>330.916</c:v>
                </c:pt>
                <c:pt idx="1278">
                  <c:v>330.916</c:v>
                </c:pt>
                <c:pt idx="1279">
                  <c:v>330.916</c:v>
                </c:pt>
                <c:pt idx="1280">
                  <c:v>446.82100000000003</c:v>
                </c:pt>
                <c:pt idx="1281">
                  <c:v>446.82100000000003</c:v>
                </c:pt>
                <c:pt idx="1282">
                  <c:v>242.113</c:v>
                </c:pt>
                <c:pt idx="1283">
                  <c:v>242.113</c:v>
                </c:pt>
                <c:pt idx="1284">
                  <c:v>289.827</c:v>
                </c:pt>
                <c:pt idx="1285">
                  <c:v>289.827</c:v>
                </c:pt>
                <c:pt idx="1286">
                  <c:v>289.827</c:v>
                </c:pt>
                <c:pt idx="1287">
                  <c:v>160.679</c:v>
                </c:pt>
                <c:pt idx="1288">
                  <c:v>160.679</c:v>
                </c:pt>
                <c:pt idx="1289">
                  <c:v>287.18799999999999</c:v>
                </c:pt>
                <c:pt idx="1290">
                  <c:v>221.75299999999999</c:v>
                </c:pt>
                <c:pt idx="1291">
                  <c:v>411.923</c:v>
                </c:pt>
                <c:pt idx="1292">
                  <c:v>629.51</c:v>
                </c:pt>
                <c:pt idx="1293">
                  <c:v>315.01400000000001</c:v>
                </c:pt>
                <c:pt idx="1294">
                  <c:v>315.01400000000001</c:v>
                </c:pt>
                <c:pt idx="1295">
                  <c:v>584.87699999999995</c:v>
                </c:pt>
                <c:pt idx="1296">
                  <c:v>247.637</c:v>
                </c:pt>
                <c:pt idx="1297">
                  <c:v>110.56699999999999</c:v>
                </c:pt>
                <c:pt idx="1298">
                  <c:v>110.56699999999999</c:v>
                </c:pt>
                <c:pt idx="1299">
                  <c:v>110.56699999999999</c:v>
                </c:pt>
                <c:pt idx="1300">
                  <c:v>107.518</c:v>
                </c:pt>
                <c:pt idx="1301">
                  <c:v>107.518</c:v>
                </c:pt>
                <c:pt idx="1302">
                  <c:v>184.131</c:v>
                </c:pt>
                <c:pt idx="1303">
                  <c:v>197.93199999999999</c:v>
                </c:pt>
                <c:pt idx="1304">
                  <c:v>197.93199999999999</c:v>
                </c:pt>
                <c:pt idx="1305">
                  <c:v>300.39699999999999</c:v>
                </c:pt>
                <c:pt idx="1306">
                  <c:v>166.14699999999999</c:v>
                </c:pt>
                <c:pt idx="1307">
                  <c:v>577.23500000000001</c:v>
                </c:pt>
                <c:pt idx="1308">
                  <c:v>405.30099999999999</c:v>
                </c:pt>
                <c:pt idx="1309">
                  <c:v>244.44300000000001</c:v>
                </c:pt>
                <c:pt idx="1310">
                  <c:v>363.06400000000002</c:v>
                </c:pt>
                <c:pt idx="1311">
                  <c:v>256.887</c:v>
                </c:pt>
                <c:pt idx="1312">
                  <c:v>76.498599999999996</c:v>
                </c:pt>
                <c:pt idx="1313">
                  <c:v>83.644800000000004</c:v>
                </c:pt>
                <c:pt idx="1314">
                  <c:v>83.644800000000004</c:v>
                </c:pt>
                <c:pt idx="1315">
                  <c:v>176.51</c:v>
                </c:pt>
                <c:pt idx="1316">
                  <c:v>272.29700000000003</c:v>
                </c:pt>
                <c:pt idx="1317">
                  <c:v>109.218</c:v>
                </c:pt>
                <c:pt idx="1318">
                  <c:v>389.702</c:v>
                </c:pt>
                <c:pt idx="1319">
                  <c:v>300.64</c:v>
                </c:pt>
                <c:pt idx="1320">
                  <c:v>403.964</c:v>
                </c:pt>
                <c:pt idx="1321">
                  <c:v>115.461</c:v>
                </c:pt>
                <c:pt idx="1322">
                  <c:v>381.87799999999999</c:v>
                </c:pt>
                <c:pt idx="1323">
                  <c:v>394.08300000000003</c:v>
                </c:pt>
                <c:pt idx="1324">
                  <c:v>325.39999999999998</c:v>
                </c:pt>
                <c:pt idx="1325">
                  <c:v>325.39999999999998</c:v>
                </c:pt>
                <c:pt idx="1326">
                  <c:v>325.39999999999998</c:v>
                </c:pt>
                <c:pt idx="1327">
                  <c:v>243.83600000000001</c:v>
                </c:pt>
                <c:pt idx="1328">
                  <c:v>233.51400000000001</c:v>
                </c:pt>
                <c:pt idx="1329">
                  <c:v>318.81</c:v>
                </c:pt>
                <c:pt idx="1330">
                  <c:v>101.321</c:v>
                </c:pt>
                <c:pt idx="1331">
                  <c:v>198.60400000000001</c:v>
                </c:pt>
                <c:pt idx="1332">
                  <c:v>198.60400000000001</c:v>
                </c:pt>
                <c:pt idx="1333">
                  <c:v>275.255</c:v>
                </c:pt>
                <c:pt idx="1334">
                  <c:v>275.255</c:v>
                </c:pt>
                <c:pt idx="1335">
                  <c:v>357.77800000000002</c:v>
                </c:pt>
                <c:pt idx="1336">
                  <c:v>211.26499999999999</c:v>
                </c:pt>
                <c:pt idx="1337">
                  <c:v>187.23400000000001</c:v>
                </c:pt>
                <c:pt idx="1338">
                  <c:v>129.46</c:v>
                </c:pt>
                <c:pt idx="1339">
                  <c:v>102.56399999999999</c:v>
                </c:pt>
                <c:pt idx="1340">
                  <c:v>102.56399999999999</c:v>
                </c:pt>
                <c:pt idx="1341">
                  <c:v>540.77300000000002</c:v>
                </c:pt>
                <c:pt idx="1342">
                  <c:v>321.21499999999997</c:v>
                </c:pt>
                <c:pt idx="1343">
                  <c:v>130.72</c:v>
                </c:pt>
                <c:pt idx="1344">
                  <c:v>67.506200000000007</c:v>
                </c:pt>
                <c:pt idx="1345">
                  <c:v>67.506200000000007</c:v>
                </c:pt>
                <c:pt idx="1346">
                  <c:v>67.506200000000007</c:v>
                </c:pt>
                <c:pt idx="1347">
                  <c:v>314.995</c:v>
                </c:pt>
                <c:pt idx="1348">
                  <c:v>537.96299999999997</c:v>
                </c:pt>
                <c:pt idx="1349">
                  <c:v>31.084900000000001</c:v>
                </c:pt>
                <c:pt idx="1350">
                  <c:v>31.084900000000001</c:v>
                </c:pt>
                <c:pt idx="1351">
                  <c:v>31.084900000000001</c:v>
                </c:pt>
                <c:pt idx="1352">
                  <c:v>170.56200000000001</c:v>
                </c:pt>
                <c:pt idx="1353">
                  <c:v>170.56200000000001</c:v>
                </c:pt>
                <c:pt idx="1354">
                  <c:v>72.910499999999999</c:v>
                </c:pt>
                <c:pt idx="1355">
                  <c:v>72.910499999999999</c:v>
                </c:pt>
                <c:pt idx="1356">
                  <c:v>149.464</c:v>
                </c:pt>
                <c:pt idx="1357">
                  <c:v>109.23699999999999</c:v>
                </c:pt>
                <c:pt idx="1358">
                  <c:v>266.86399999999998</c:v>
                </c:pt>
                <c:pt idx="1359">
                  <c:v>266.86399999999998</c:v>
                </c:pt>
                <c:pt idx="1360">
                  <c:v>212.90199999999999</c:v>
                </c:pt>
                <c:pt idx="1361">
                  <c:v>456.06400000000002</c:v>
                </c:pt>
                <c:pt idx="1362">
                  <c:v>703.61599999999999</c:v>
                </c:pt>
                <c:pt idx="1363">
                  <c:v>258.113</c:v>
                </c:pt>
                <c:pt idx="1364">
                  <c:v>258.113</c:v>
                </c:pt>
                <c:pt idx="1365">
                  <c:v>406.25400000000002</c:v>
                </c:pt>
                <c:pt idx="1366">
                  <c:v>521.71600000000001</c:v>
                </c:pt>
                <c:pt idx="1367">
                  <c:v>44.956499999999998</c:v>
                </c:pt>
                <c:pt idx="1368">
                  <c:v>414.70800000000003</c:v>
                </c:pt>
                <c:pt idx="1369">
                  <c:v>147.03</c:v>
                </c:pt>
                <c:pt idx="1370">
                  <c:v>228.839</c:v>
                </c:pt>
                <c:pt idx="1371">
                  <c:v>876.56500000000005</c:v>
                </c:pt>
                <c:pt idx="1372">
                  <c:v>227.77500000000001</c:v>
                </c:pt>
                <c:pt idx="1373">
                  <c:v>227.77500000000001</c:v>
                </c:pt>
                <c:pt idx="1374">
                  <c:v>191.608</c:v>
                </c:pt>
                <c:pt idx="1375">
                  <c:v>564.69299999999998</c:v>
                </c:pt>
                <c:pt idx="1376">
                  <c:v>64.006500000000003</c:v>
                </c:pt>
                <c:pt idx="1377">
                  <c:v>661.87300000000005</c:v>
                </c:pt>
                <c:pt idx="1378">
                  <c:v>416.45699999999999</c:v>
                </c:pt>
                <c:pt idx="1379">
                  <c:v>99.050399999999996</c:v>
                </c:pt>
                <c:pt idx="1380">
                  <c:v>663.83399999999995</c:v>
                </c:pt>
                <c:pt idx="1381">
                  <c:v>213.28299999999999</c:v>
                </c:pt>
                <c:pt idx="1382">
                  <c:v>162.48099999999999</c:v>
                </c:pt>
                <c:pt idx="1383">
                  <c:v>185.60499999999999</c:v>
                </c:pt>
                <c:pt idx="1384">
                  <c:v>185.60499999999999</c:v>
                </c:pt>
                <c:pt idx="1385">
                  <c:v>138.67099999999999</c:v>
                </c:pt>
                <c:pt idx="1386">
                  <c:v>77.558599999999998</c:v>
                </c:pt>
                <c:pt idx="1387">
                  <c:v>77.558599999999998</c:v>
                </c:pt>
                <c:pt idx="1388">
                  <c:v>77.558599999999998</c:v>
                </c:pt>
                <c:pt idx="1389">
                  <c:v>77.558599999999998</c:v>
                </c:pt>
                <c:pt idx="1390">
                  <c:v>327.78300000000002</c:v>
                </c:pt>
                <c:pt idx="1391">
                  <c:v>327.78300000000002</c:v>
                </c:pt>
                <c:pt idx="1392">
                  <c:v>327.78300000000002</c:v>
                </c:pt>
                <c:pt idx="1393">
                  <c:v>327.78300000000002</c:v>
                </c:pt>
                <c:pt idx="1394">
                  <c:v>327.78300000000002</c:v>
                </c:pt>
                <c:pt idx="1395">
                  <c:v>360.76</c:v>
                </c:pt>
                <c:pt idx="1396">
                  <c:v>249.64500000000001</c:v>
                </c:pt>
                <c:pt idx="1397">
                  <c:v>280.51799999999997</c:v>
                </c:pt>
                <c:pt idx="1398">
                  <c:v>280.51799999999997</c:v>
                </c:pt>
                <c:pt idx="1399">
                  <c:v>564.45399999999995</c:v>
                </c:pt>
                <c:pt idx="1400">
                  <c:v>423.065</c:v>
                </c:pt>
                <c:pt idx="1401">
                  <c:v>308.10500000000002</c:v>
                </c:pt>
                <c:pt idx="1402">
                  <c:v>228.327</c:v>
                </c:pt>
                <c:pt idx="1403">
                  <c:v>123.438</c:v>
                </c:pt>
                <c:pt idx="1404">
                  <c:v>123.438</c:v>
                </c:pt>
                <c:pt idx="1405">
                  <c:v>488.15199999999999</c:v>
                </c:pt>
                <c:pt idx="1406">
                  <c:v>113.123</c:v>
                </c:pt>
                <c:pt idx="1407">
                  <c:v>786.43899999999996</c:v>
                </c:pt>
                <c:pt idx="1408">
                  <c:v>182.983</c:v>
                </c:pt>
                <c:pt idx="1409">
                  <c:v>62.996899999999997</c:v>
                </c:pt>
                <c:pt idx="1410">
                  <c:v>391.53699999999998</c:v>
                </c:pt>
                <c:pt idx="1411">
                  <c:v>458.13900000000001</c:v>
                </c:pt>
                <c:pt idx="1412">
                  <c:v>496.28899999999999</c:v>
                </c:pt>
                <c:pt idx="1413">
                  <c:v>402.91500000000002</c:v>
                </c:pt>
                <c:pt idx="1414">
                  <c:v>107.27200000000001</c:v>
                </c:pt>
                <c:pt idx="1415">
                  <c:v>154.96100000000001</c:v>
                </c:pt>
                <c:pt idx="1416">
                  <c:v>154.96100000000001</c:v>
                </c:pt>
                <c:pt idx="1417">
                  <c:v>154.96100000000001</c:v>
                </c:pt>
                <c:pt idx="1418">
                  <c:v>154.96100000000001</c:v>
                </c:pt>
                <c:pt idx="1419">
                  <c:v>76.148600000000002</c:v>
                </c:pt>
                <c:pt idx="1420">
                  <c:v>158.33500000000001</c:v>
                </c:pt>
                <c:pt idx="1421">
                  <c:v>65.613799999999998</c:v>
                </c:pt>
                <c:pt idx="1422">
                  <c:v>274.3</c:v>
                </c:pt>
                <c:pt idx="1423">
                  <c:v>178.47499999999999</c:v>
                </c:pt>
                <c:pt idx="1424">
                  <c:v>272.90899999999999</c:v>
                </c:pt>
                <c:pt idx="1425">
                  <c:v>272.90899999999999</c:v>
                </c:pt>
                <c:pt idx="1426">
                  <c:v>90.056200000000004</c:v>
                </c:pt>
                <c:pt idx="1427">
                  <c:v>114.29300000000001</c:v>
                </c:pt>
                <c:pt idx="1428">
                  <c:v>392.25099999999998</c:v>
                </c:pt>
                <c:pt idx="1429">
                  <c:v>373.07799999999997</c:v>
                </c:pt>
                <c:pt idx="1430">
                  <c:v>232.80099999999999</c:v>
                </c:pt>
                <c:pt idx="1431">
                  <c:v>44.072699999999998</c:v>
                </c:pt>
                <c:pt idx="1432">
                  <c:v>44.072699999999998</c:v>
                </c:pt>
                <c:pt idx="1433">
                  <c:v>44.072699999999998</c:v>
                </c:pt>
                <c:pt idx="1434">
                  <c:v>333.04199999999997</c:v>
                </c:pt>
                <c:pt idx="1435">
                  <c:v>1314.53</c:v>
                </c:pt>
                <c:pt idx="1436">
                  <c:v>110.527</c:v>
                </c:pt>
                <c:pt idx="1437">
                  <c:v>56.968600000000002</c:v>
                </c:pt>
                <c:pt idx="1438">
                  <c:v>112.486</c:v>
                </c:pt>
                <c:pt idx="1439">
                  <c:v>112.486</c:v>
                </c:pt>
                <c:pt idx="1440">
                  <c:v>176.291</c:v>
                </c:pt>
                <c:pt idx="1441">
                  <c:v>147.86600000000001</c:v>
                </c:pt>
                <c:pt idx="1442">
                  <c:v>209.071</c:v>
                </c:pt>
                <c:pt idx="1443">
                  <c:v>157.68199999999999</c:v>
                </c:pt>
                <c:pt idx="1444">
                  <c:v>157.68199999999999</c:v>
                </c:pt>
                <c:pt idx="1445">
                  <c:v>157.68199999999999</c:v>
                </c:pt>
                <c:pt idx="1446">
                  <c:v>157.68199999999999</c:v>
                </c:pt>
                <c:pt idx="1447">
                  <c:v>108.74</c:v>
                </c:pt>
                <c:pt idx="1448">
                  <c:v>77.688800000000001</c:v>
                </c:pt>
                <c:pt idx="1449">
                  <c:v>123.41500000000001</c:v>
                </c:pt>
                <c:pt idx="1450">
                  <c:v>118.318</c:v>
                </c:pt>
                <c:pt idx="1451">
                  <c:v>136.667</c:v>
                </c:pt>
                <c:pt idx="1452">
                  <c:v>111.63800000000001</c:v>
                </c:pt>
                <c:pt idx="1453">
                  <c:v>282.30799999999999</c:v>
                </c:pt>
                <c:pt idx="1454">
                  <c:v>233.23699999999999</c:v>
                </c:pt>
                <c:pt idx="1455">
                  <c:v>139.268</c:v>
                </c:pt>
                <c:pt idx="1456">
                  <c:v>160.125</c:v>
                </c:pt>
                <c:pt idx="1457">
                  <c:v>211.43</c:v>
                </c:pt>
                <c:pt idx="1458">
                  <c:v>211.43</c:v>
                </c:pt>
                <c:pt idx="1459">
                  <c:v>123.202</c:v>
                </c:pt>
                <c:pt idx="1460">
                  <c:v>343.99</c:v>
                </c:pt>
                <c:pt idx="1461">
                  <c:v>371.82299999999998</c:v>
                </c:pt>
                <c:pt idx="1462">
                  <c:v>557.99300000000005</c:v>
                </c:pt>
                <c:pt idx="1463">
                  <c:v>239.28899999999999</c:v>
                </c:pt>
                <c:pt idx="1464">
                  <c:v>421.63600000000002</c:v>
                </c:pt>
                <c:pt idx="1465">
                  <c:v>156.95099999999999</c:v>
                </c:pt>
                <c:pt idx="1466">
                  <c:v>360.36</c:v>
                </c:pt>
                <c:pt idx="1467">
                  <c:v>348.64600000000002</c:v>
                </c:pt>
                <c:pt idx="1468">
                  <c:v>738.13599999999997</c:v>
                </c:pt>
                <c:pt idx="1469">
                  <c:v>421.40800000000002</c:v>
                </c:pt>
                <c:pt idx="1470">
                  <c:v>208.357</c:v>
                </c:pt>
                <c:pt idx="1471">
                  <c:v>166.16900000000001</c:v>
                </c:pt>
                <c:pt idx="1472">
                  <c:v>166.16900000000001</c:v>
                </c:pt>
                <c:pt idx="1473">
                  <c:v>75.1691</c:v>
                </c:pt>
                <c:pt idx="1474">
                  <c:v>162.40799999999999</c:v>
                </c:pt>
                <c:pt idx="1475">
                  <c:v>105.58</c:v>
                </c:pt>
                <c:pt idx="1476">
                  <c:v>320.33600000000001</c:v>
                </c:pt>
                <c:pt idx="1477">
                  <c:v>201.85599999999999</c:v>
                </c:pt>
                <c:pt idx="1478">
                  <c:v>201.85599999999999</c:v>
                </c:pt>
                <c:pt idx="1479">
                  <c:v>453.56700000000001</c:v>
                </c:pt>
                <c:pt idx="1480">
                  <c:v>252.596</c:v>
                </c:pt>
                <c:pt idx="1481">
                  <c:v>252.596</c:v>
                </c:pt>
                <c:pt idx="1482">
                  <c:v>489.36799999999999</c:v>
                </c:pt>
                <c:pt idx="1483">
                  <c:v>489.36799999999999</c:v>
                </c:pt>
                <c:pt idx="1484">
                  <c:v>694.73400000000004</c:v>
                </c:pt>
                <c:pt idx="1485">
                  <c:v>176.05099999999999</c:v>
                </c:pt>
                <c:pt idx="1486">
                  <c:v>176.05099999999999</c:v>
                </c:pt>
                <c:pt idx="1487">
                  <c:v>176.05099999999999</c:v>
                </c:pt>
                <c:pt idx="1488">
                  <c:v>268.51499999999999</c:v>
                </c:pt>
                <c:pt idx="1489">
                  <c:v>91.721999999999994</c:v>
                </c:pt>
                <c:pt idx="1490">
                  <c:v>500.49700000000001</c:v>
                </c:pt>
                <c:pt idx="1491">
                  <c:v>355.54</c:v>
                </c:pt>
                <c:pt idx="1492">
                  <c:v>517.68700000000001</c:v>
                </c:pt>
                <c:pt idx="1493">
                  <c:v>480.30700000000002</c:v>
                </c:pt>
                <c:pt idx="1494">
                  <c:v>109.749</c:v>
                </c:pt>
                <c:pt idx="1495">
                  <c:v>109.749</c:v>
                </c:pt>
                <c:pt idx="1496">
                  <c:v>187.22200000000001</c:v>
                </c:pt>
                <c:pt idx="1497">
                  <c:v>185.947</c:v>
                </c:pt>
                <c:pt idx="1498">
                  <c:v>176.965</c:v>
                </c:pt>
                <c:pt idx="1499">
                  <c:v>206.608</c:v>
                </c:pt>
                <c:pt idx="1500">
                  <c:v>206.608</c:v>
                </c:pt>
                <c:pt idx="1501">
                  <c:v>206.608</c:v>
                </c:pt>
                <c:pt idx="1502">
                  <c:v>185.55</c:v>
                </c:pt>
                <c:pt idx="1503">
                  <c:v>179.94300000000001</c:v>
                </c:pt>
                <c:pt idx="1504">
                  <c:v>179.94300000000001</c:v>
                </c:pt>
                <c:pt idx="1505">
                  <c:v>179.94300000000001</c:v>
                </c:pt>
                <c:pt idx="1506">
                  <c:v>144.202</c:v>
                </c:pt>
                <c:pt idx="1507">
                  <c:v>442.81299999999999</c:v>
                </c:pt>
                <c:pt idx="1508">
                  <c:v>463.88</c:v>
                </c:pt>
                <c:pt idx="1509">
                  <c:v>229.56700000000001</c:v>
                </c:pt>
                <c:pt idx="1510">
                  <c:v>359.43900000000002</c:v>
                </c:pt>
                <c:pt idx="1511">
                  <c:v>359.43900000000002</c:v>
                </c:pt>
                <c:pt idx="1512">
                  <c:v>696.1</c:v>
                </c:pt>
                <c:pt idx="1513">
                  <c:v>161.61000000000001</c:v>
                </c:pt>
                <c:pt idx="1514">
                  <c:v>195.149</c:v>
                </c:pt>
                <c:pt idx="1515">
                  <c:v>687.97299999999996</c:v>
                </c:pt>
                <c:pt idx="1516">
                  <c:v>182.20699999999999</c:v>
                </c:pt>
                <c:pt idx="1517">
                  <c:v>192.69</c:v>
                </c:pt>
                <c:pt idx="1518">
                  <c:v>192.69</c:v>
                </c:pt>
                <c:pt idx="1519">
                  <c:v>249.303</c:v>
                </c:pt>
                <c:pt idx="1520">
                  <c:v>145.70099999999999</c:v>
                </c:pt>
                <c:pt idx="1521">
                  <c:v>145.70099999999999</c:v>
                </c:pt>
                <c:pt idx="1522">
                  <c:v>145.70099999999999</c:v>
                </c:pt>
                <c:pt idx="1523">
                  <c:v>278.41199999999998</c:v>
                </c:pt>
                <c:pt idx="1524">
                  <c:v>203.78800000000001</c:v>
                </c:pt>
                <c:pt idx="1525">
                  <c:v>82.660300000000007</c:v>
                </c:pt>
                <c:pt idx="1526">
                  <c:v>82.660300000000007</c:v>
                </c:pt>
                <c:pt idx="1527">
                  <c:v>82.660300000000007</c:v>
                </c:pt>
                <c:pt idx="1528">
                  <c:v>82.660300000000007</c:v>
                </c:pt>
                <c:pt idx="1529">
                  <c:v>82.660300000000007</c:v>
                </c:pt>
                <c:pt idx="1530">
                  <c:v>420.81900000000002</c:v>
                </c:pt>
                <c:pt idx="1531">
                  <c:v>428.78500000000003</c:v>
                </c:pt>
                <c:pt idx="1532">
                  <c:v>266.31799999999998</c:v>
                </c:pt>
                <c:pt idx="1533">
                  <c:v>290.495</c:v>
                </c:pt>
                <c:pt idx="1534">
                  <c:v>259.20800000000003</c:v>
                </c:pt>
                <c:pt idx="1535">
                  <c:v>259.20800000000003</c:v>
                </c:pt>
                <c:pt idx="1536">
                  <c:v>307.47000000000003</c:v>
                </c:pt>
                <c:pt idx="1537">
                  <c:v>456.12200000000001</c:v>
                </c:pt>
                <c:pt idx="1538">
                  <c:v>507.94</c:v>
                </c:pt>
                <c:pt idx="1539">
                  <c:v>406.98500000000001</c:v>
                </c:pt>
                <c:pt idx="1540">
                  <c:v>265.91399999999999</c:v>
                </c:pt>
                <c:pt idx="1541">
                  <c:v>98.015199999999993</c:v>
                </c:pt>
                <c:pt idx="1542">
                  <c:v>286.72699999999998</c:v>
                </c:pt>
                <c:pt idx="1543">
                  <c:v>286.72699999999998</c:v>
                </c:pt>
                <c:pt idx="1544">
                  <c:v>274.86399999999998</c:v>
                </c:pt>
                <c:pt idx="1545">
                  <c:v>274.86399999999998</c:v>
                </c:pt>
                <c:pt idx="1546">
                  <c:v>199.35400000000001</c:v>
                </c:pt>
                <c:pt idx="1547">
                  <c:v>606.99199999999996</c:v>
                </c:pt>
                <c:pt idx="1548">
                  <c:v>606.99199999999996</c:v>
                </c:pt>
                <c:pt idx="1549">
                  <c:v>515.49099999999999</c:v>
                </c:pt>
                <c:pt idx="1550">
                  <c:v>231.828</c:v>
                </c:pt>
                <c:pt idx="1551">
                  <c:v>62.380400000000002</c:v>
                </c:pt>
                <c:pt idx="1552">
                  <c:v>200.727</c:v>
                </c:pt>
                <c:pt idx="1553">
                  <c:v>523.05499999999995</c:v>
                </c:pt>
                <c:pt idx="1554">
                  <c:v>246.59899999999999</c:v>
                </c:pt>
                <c:pt idx="1555">
                  <c:v>121.63</c:v>
                </c:pt>
                <c:pt idx="1556">
                  <c:v>197.23400000000001</c:v>
                </c:pt>
                <c:pt idx="1557">
                  <c:v>85.375100000000003</c:v>
                </c:pt>
                <c:pt idx="1558">
                  <c:v>218.376</c:v>
                </c:pt>
                <c:pt idx="1559">
                  <c:v>218.376</c:v>
                </c:pt>
                <c:pt idx="1560">
                  <c:v>162.30600000000001</c:v>
                </c:pt>
                <c:pt idx="1561">
                  <c:v>431.03100000000001</c:v>
                </c:pt>
                <c:pt idx="1562">
                  <c:v>396.91300000000001</c:v>
                </c:pt>
                <c:pt idx="1563">
                  <c:v>182.536</c:v>
                </c:pt>
                <c:pt idx="1564">
                  <c:v>182.536</c:v>
                </c:pt>
                <c:pt idx="1565">
                  <c:v>476.70299999999997</c:v>
                </c:pt>
                <c:pt idx="1566">
                  <c:v>495.31700000000001</c:v>
                </c:pt>
                <c:pt idx="1567">
                  <c:v>449.23700000000002</c:v>
                </c:pt>
                <c:pt idx="1568">
                  <c:v>349.88099999999997</c:v>
                </c:pt>
                <c:pt idx="1569">
                  <c:v>313.76400000000001</c:v>
                </c:pt>
                <c:pt idx="1570">
                  <c:v>457.125</c:v>
                </c:pt>
                <c:pt idx="1571">
                  <c:v>202.94300000000001</c:v>
                </c:pt>
                <c:pt idx="1572">
                  <c:v>202.94300000000001</c:v>
                </c:pt>
                <c:pt idx="1573">
                  <c:v>257.44299999999998</c:v>
                </c:pt>
                <c:pt idx="1574">
                  <c:v>1038.4100000000001</c:v>
                </c:pt>
                <c:pt idx="1575">
                  <c:v>138.018</c:v>
                </c:pt>
                <c:pt idx="1576">
                  <c:v>174.95500000000001</c:v>
                </c:pt>
                <c:pt idx="1577">
                  <c:v>159.52199999999999</c:v>
                </c:pt>
                <c:pt idx="1578">
                  <c:v>264.21300000000002</c:v>
                </c:pt>
                <c:pt idx="1579">
                  <c:v>181.74600000000001</c:v>
                </c:pt>
                <c:pt idx="1580">
                  <c:v>181.74600000000001</c:v>
                </c:pt>
                <c:pt idx="1581">
                  <c:v>181.74600000000001</c:v>
                </c:pt>
                <c:pt idx="1582">
                  <c:v>311.31299999999999</c:v>
                </c:pt>
                <c:pt idx="1583">
                  <c:v>311.31299999999999</c:v>
                </c:pt>
                <c:pt idx="1584">
                  <c:v>316.81900000000002</c:v>
                </c:pt>
                <c:pt idx="1585">
                  <c:v>491.87</c:v>
                </c:pt>
                <c:pt idx="1586">
                  <c:v>405.73200000000003</c:v>
                </c:pt>
                <c:pt idx="1587">
                  <c:v>112.467</c:v>
                </c:pt>
                <c:pt idx="1588">
                  <c:v>112.467</c:v>
                </c:pt>
                <c:pt idx="1589">
                  <c:v>517.53399999999999</c:v>
                </c:pt>
                <c:pt idx="1590">
                  <c:v>517.53399999999999</c:v>
                </c:pt>
                <c:pt idx="1591">
                  <c:v>499.89100000000002</c:v>
                </c:pt>
                <c:pt idx="1592">
                  <c:v>72.2</c:v>
                </c:pt>
                <c:pt idx="1593">
                  <c:v>513.87699999999995</c:v>
                </c:pt>
                <c:pt idx="1594">
                  <c:v>168.65199999999999</c:v>
                </c:pt>
                <c:pt idx="1595">
                  <c:v>180.697</c:v>
                </c:pt>
                <c:pt idx="1596">
                  <c:v>738.553</c:v>
                </c:pt>
                <c:pt idx="1597">
                  <c:v>232.964</c:v>
                </c:pt>
                <c:pt idx="1598">
                  <c:v>153.19200000000001</c:v>
                </c:pt>
                <c:pt idx="1599">
                  <c:v>66.432100000000005</c:v>
                </c:pt>
                <c:pt idx="1600">
                  <c:v>66.432100000000005</c:v>
                </c:pt>
                <c:pt idx="1601">
                  <c:v>66.432100000000005</c:v>
                </c:pt>
                <c:pt idx="1602">
                  <c:v>66.432100000000005</c:v>
                </c:pt>
                <c:pt idx="1603">
                  <c:v>269.18299999999999</c:v>
                </c:pt>
                <c:pt idx="1604">
                  <c:v>377.822</c:v>
                </c:pt>
                <c:pt idx="1605">
                  <c:v>561.92999999999995</c:v>
                </c:pt>
                <c:pt idx="1606">
                  <c:v>561.92999999999995</c:v>
                </c:pt>
                <c:pt idx="1607">
                  <c:v>141.73099999999999</c:v>
                </c:pt>
                <c:pt idx="1608">
                  <c:v>256.01100000000002</c:v>
                </c:pt>
                <c:pt idx="1609">
                  <c:v>403.51299999999998</c:v>
                </c:pt>
                <c:pt idx="1610">
                  <c:v>403.51299999999998</c:v>
                </c:pt>
                <c:pt idx="1611">
                  <c:v>200.80199999999999</c:v>
                </c:pt>
                <c:pt idx="1612">
                  <c:v>200.80199999999999</c:v>
                </c:pt>
                <c:pt idx="1613">
                  <c:v>200.80199999999999</c:v>
                </c:pt>
                <c:pt idx="1614">
                  <c:v>252.31800000000001</c:v>
                </c:pt>
                <c:pt idx="1615">
                  <c:v>125.529</c:v>
                </c:pt>
                <c:pt idx="1616">
                  <c:v>125.529</c:v>
                </c:pt>
                <c:pt idx="1617">
                  <c:v>284.87599999999998</c:v>
                </c:pt>
                <c:pt idx="1618">
                  <c:v>284.87599999999998</c:v>
                </c:pt>
                <c:pt idx="1619">
                  <c:v>97.2179</c:v>
                </c:pt>
                <c:pt idx="1620">
                  <c:v>258.69900000000001</c:v>
                </c:pt>
                <c:pt idx="1621">
                  <c:v>491.24200000000002</c:v>
                </c:pt>
                <c:pt idx="1622">
                  <c:v>110.56100000000001</c:v>
                </c:pt>
                <c:pt idx="1623">
                  <c:v>86.038600000000002</c:v>
                </c:pt>
                <c:pt idx="1624">
                  <c:v>82.963099999999997</c:v>
                </c:pt>
                <c:pt idx="1625">
                  <c:v>134.18799999999999</c:v>
                </c:pt>
                <c:pt idx="1626">
                  <c:v>134.18799999999999</c:v>
                </c:pt>
                <c:pt idx="1627">
                  <c:v>62.578499999999998</c:v>
                </c:pt>
                <c:pt idx="1628">
                  <c:v>179.85400000000001</c:v>
                </c:pt>
                <c:pt idx="1629">
                  <c:v>878.43</c:v>
                </c:pt>
                <c:pt idx="1630">
                  <c:v>518.625</c:v>
                </c:pt>
                <c:pt idx="1631">
                  <c:v>519.22900000000004</c:v>
                </c:pt>
                <c:pt idx="1632">
                  <c:v>268.43</c:v>
                </c:pt>
                <c:pt idx="1633">
                  <c:v>188.404</c:v>
                </c:pt>
                <c:pt idx="1634">
                  <c:v>99.159599999999998</c:v>
                </c:pt>
                <c:pt idx="1635">
                  <c:v>368.03</c:v>
                </c:pt>
                <c:pt idx="1636">
                  <c:v>250.12100000000001</c:v>
                </c:pt>
                <c:pt idx="1637">
                  <c:v>324.68299999999999</c:v>
                </c:pt>
                <c:pt idx="1638">
                  <c:v>444.58600000000001</c:v>
                </c:pt>
                <c:pt idx="1639">
                  <c:v>226.5</c:v>
                </c:pt>
                <c:pt idx="1640">
                  <c:v>321.37599999999998</c:v>
                </c:pt>
                <c:pt idx="1641">
                  <c:v>300.27600000000001</c:v>
                </c:pt>
                <c:pt idx="1642">
                  <c:v>134.05799999999999</c:v>
                </c:pt>
                <c:pt idx="1643">
                  <c:v>136.42599999999999</c:v>
                </c:pt>
                <c:pt idx="1644">
                  <c:v>470.87799999999999</c:v>
                </c:pt>
                <c:pt idx="1645">
                  <c:v>126.261</c:v>
                </c:pt>
                <c:pt idx="1646">
                  <c:v>96.517300000000006</c:v>
                </c:pt>
                <c:pt idx="1647">
                  <c:v>210.25200000000001</c:v>
                </c:pt>
                <c:pt idx="1648">
                  <c:v>218.05</c:v>
                </c:pt>
                <c:pt idx="1649">
                  <c:v>240.726</c:v>
                </c:pt>
                <c:pt idx="1650">
                  <c:v>240.726</c:v>
                </c:pt>
                <c:pt idx="1651">
                  <c:v>136.68100000000001</c:v>
                </c:pt>
                <c:pt idx="1652">
                  <c:v>197.572</c:v>
                </c:pt>
                <c:pt idx="1653">
                  <c:v>204.45500000000001</c:v>
                </c:pt>
                <c:pt idx="1654">
                  <c:v>1672.94</c:v>
                </c:pt>
                <c:pt idx="1655">
                  <c:v>1672.94</c:v>
                </c:pt>
                <c:pt idx="1656">
                  <c:v>1672.94</c:v>
                </c:pt>
                <c:pt idx="1657">
                  <c:v>721.10500000000002</c:v>
                </c:pt>
                <c:pt idx="1658">
                  <c:v>1461.15</c:v>
                </c:pt>
                <c:pt idx="1659">
                  <c:v>1215.7</c:v>
                </c:pt>
                <c:pt idx="1660">
                  <c:v>1188.54</c:v>
                </c:pt>
                <c:pt idx="1661">
                  <c:v>1274.01</c:v>
                </c:pt>
                <c:pt idx="1662">
                  <c:v>454.95</c:v>
                </c:pt>
                <c:pt idx="1663">
                  <c:v>742.68799999999999</c:v>
                </c:pt>
                <c:pt idx="1664">
                  <c:v>1382.89</c:v>
                </c:pt>
                <c:pt idx="1665">
                  <c:v>707.303</c:v>
                </c:pt>
                <c:pt idx="1666">
                  <c:v>1072.3</c:v>
                </c:pt>
                <c:pt idx="1667">
                  <c:v>1072.3</c:v>
                </c:pt>
                <c:pt idx="1668">
                  <c:v>1594.74</c:v>
                </c:pt>
                <c:pt idx="1669">
                  <c:v>6300</c:v>
                </c:pt>
                <c:pt idx="1670">
                  <c:v>6651</c:v>
                </c:pt>
                <c:pt idx="1671">
                  <c:v>6600</c:v>
                </c:pt>
                <c:pt idx="1672">
                  <c:v>6260</c:v>
                </c:pt>
                <c:pt idx="1673">
                  <c:v>7100</c:v>
                </c:pt>
                <c:pt idx="1674">
                  <c:v>7010</c:v>
                </c:pt>
                <c:pt idx="1675">
                  <c:v>6440</c:v>
                </c:pt>
                <c:pt idx="1676">
                  <c:v>4880</c:v>
                </c:pt>
                <c:pt idx="1677">
                  <c:v>6421</c:v>
                </c:pt>
                <c:pt idx="1678">
                  <c:v>4530</c:v>
                </c:pt>
                <c:pt idx="1679">
                  <c:v>6000</c:v>
                </c:pt>
                <c:pt idx="1680">
                  <c:v>6500</c:v>
                </c:pt>
                <c:pt idx="1681">
                  <c:v>7040</c:v>
                </c:pt>
                <c:pt idx="1682">
                  <c:v>3380</c:v>
                </c:pt>
                <c:pt idx="1683">
                  <c:v>7300</c:v>
                </c:pt>
                <c:pt idx="1684">
                  <c:v>6705</c:v>
                </c:pt>
                <c:pt idx="1685">
                  <c:v>3460</c:v>
                </c:pt>
                <c:pt idx="1686">
                  <c:v>6483</c:v>
                </c:pt>
                <c:pt idx="1687">
                  <c:v>5840</c:v>
                </c:pt>
                <c:pt idx="1688">
                  <c:v>4150</c:v>
                </c:pt>
                <c:pt idx="1689">
                  <c:v>967</c:v>
                </c:pt>
                <c:pt idx="1690">
                  <c:v>5910</c:v>
                </c:pt>
                <c:pt idx="1691">
                  <c:v>7010</c:v>
                </c:pt>
                <c:pt idx="1692">
                  <c:v>3320</c:v>
                </c:pt>
                <c:pt idx="1693">
                  <c:v>6120</c:v>
                </c:pt>
                <c:pt idx="1694">
                  <c:v>3860</c:v>
                </c:pt>
                <c:pt idx="1695">
                  <c:v>7040</c:v>
                </c:pt>
                <c:pt idx="1696">
                  <c:v>6600</c:v>
                </c:pt>
                <c:pt idx="1697">
                  <c:v>5560</c:v>
                </c:pt>
                <c:pt idx="1698">
                  <c:v>399.39800000000002</c:v>
                </c:pt>
                <c:pt idx="1699">
                  <c:v>656</c:v>
                </c:pt>
                <c:pt idx="1700">
                  <c:v>519.096</c:v>
                </c:pt>
                <c:pt idx="1701">
                  <c:v>376.863</c:v>
                </c:pt>
                <c:pt idx="1702">
                  <c:v>376.863</c:v>
                </c:pt>
                <c:pt idx="1703">
                  <c:v>1131.6400000000001</c:v>
                </c:pt>
                <c:pt idx="1704">
                  <c:v>1131.6400000000001</c:v>
                </c:pt>
                <c:pt idx="1705">
                  <c:v>865.73</c:v>
                </c:pt>
                <c:pt idx="1706">
                  <c:v>865.73</c:v>
                </c:pt>
                <c:pt idx="1707">
                  <c:v>501.57400000000001</c:v>
                </c:pt>
                <c:pt idx="1708">
                  <c:v>290.32400000000001</c:v>
                </c:pt>
                <c:pt idx="1709">
                  <c:v>914.69899999999996</c:v>
                </c:pt>
                <c:pt idx="1710">
                  <c:v>887.06399999999996</c:v>
                </c:pt>
                <c:pt idx="1711">
                  <c:v>887.06399999999996</c:v>
                </c:pt>
                <c:pt idx="1712">
                  <c:v>848.25400000000002</c:v>
                </c:pt>
                <c:pt idx="1713">
                  <c:v>848.25400000000002</c:v>
                </c:pt>
                <c:pt idx="1714">
                  <c:v>848.25400000000002</c:v>
                </c:pt>
                <c:pt idx="1715">
                  <c:v>848.25400000000002</c:v>
                </c:pt>
                <c:pt idx="1716">
                  <c:v>848.25400000000002</c:v>
                </c:pt>
                <c:pt idx="1717">
                  <c:v>848.25400000000002</c:v>
                </c:pt>
                <c:pt idx="1718">
                  <c:v>848.25400000000002</c:v>
                </c:pt>
                <c:pt idx="1719">
                  <c:v>921.98599999999999</c:v>
                </c:pt>
                <c:pt idx="1720">
                  <c:v>172.245</c:v>
                </c:pt>
                <c:pt idx="1721">
                  <c:v>1231.02</c:v>
                </c:pt>
                <c:pt idx="1722">
                  <c:v>1231.02</c:v>
                </c:pt>
                <c:pt idx="1723">
                  <c:v>477.05200000000002</c:v>
                </c:pt>
                <c:pt idx="1724">
                  <c:v>477.05200000000002</c:v>
                </c:pt>
                <c:pt idx="1725">
                  <c:v>477.05200000000002</c:v>
                </c:pt>
                <c:pt idx="1726">
                  <c:v>477.05200000000002</c:v>
                </c:pt>
                <c:pt idx="1727">
                  <c:v>262.70600000000002</c:v>
                </c:pt>
                <c:pt idx="1728">
                  <c:v>3.9330500000000002</c:v>
                </c:pt>
                <c:pt idx="1729">
                  <c:v>185.506</c:v>
                </c:pt>
                <c:pt idx="1730">
                  <c:v>185.506</c:v>
                </c:pt>
                <c:pt idx="1731">
                  <c:v>304.64499999999998</c:v>
                </c:pt>
                <c:pt idx="1732">
                  <c:v>304.64499999999998</c:v>
                </c:pt>
                <c:pt idx="1733">
                  <c:v>304.64499999999998</c:v>
                </c:pt>
                <c:pt idx="1734">
                  <c:v>1115.6199999999999</c:v>
                </c:pt>
                <c:pt idx="1735">
                  <c:v>928.97799999999995</c:v>
                </c:pt>
                <c:pt idx="1736">
                  <c:v>928.97799999999995</c:v>
                </c:pt>
                <c:pt idx="1737">
                  <c:v>408.303</c:v>
                </c:pt>
                <c:pt idx="1738">
                  <c:v>941.90200000000004</c:v>
                </c:pt>
                <c:pt idx="1739">
                  <c:v>1152.68</c:v>
                </c:pt>
                <c:pt idx="1740">
                  <c:v>567.80600000000004</c:v>
                </c:pt>
                <c:pt idx="1741">
                  <c:v>1081.7380000000001</c:v>
                </c:pt>
                <c:pt idx="1742">
                  <c:v>365</c:v>
                </c:pt>
                <c:pt idx="1743">
                  <c:v>282.565</c:v>
                </c:pt>
                <c:pt idx="1744">
                  <c:v>355.01900000000001</c:v>
                </c:pt>
                <c:pt idx="1745">
                  <c:v>927.98099999999999</c:v>
                </c:pt>
                <c:pt idx="1746">
                  <c:v>927.98099999999999</c:v>
                </c:pt>
                <c:pt idx="1747">
                  <c:v>579.27300000000002</c:v>
                </c:pt>
                <c:pt idx="1748">
                  <c:v>736.779</c:v>
                </c:pt>
                <c:pt idx="1749">
                  <c:v>411.077</c:v>
                </c:pt>
                <c:pt idx="1750">
                  <c:v>422.24599999999998</c:v>
                </c:pt>
                <c:pt idx="1751">
                  <c:v>624.79999999999995</c:v>
                </c:pt>
                <c:pt idx="1752">
                  <c:v>739.35699999999997</c:v>
                </c:pt>
                <c:pt idx="1753">
                  <c:v>1402.82</c:v>
                </c:pt>
                <c:pt idx="1754">
                  <c:v>1402.82</c:v>
                </c:pt>
                <c:pt idx="1755">
                  <c:v>552.05799999999999</c:v>
                </c:pt>
                <c:pt idx="1756">
                  <c:v>1010.01</c:v>
                </c:pt>
                <c:pt idx="1757">
                  <c:v>194.18199999999999</c:v>
                </c:pt>
                <c:pt idx="1758">
                  <c:v>107.79600000000001</c:v>
                </c:pt>
                <c:pt idx="1759">
                  <c:v>107.79600000000001</c:v>
                </c:pt>
                <c:pt idx="1760">
                  <c:v>107.79600000000001</c:v>
                </c:pt>
                <c:pt idx="1761">
                  <c:v>107.79600000000001</c:v>
                </c:pt>
                <c:pt idx="1762">
                  <c:v>107.79600000000001</c:v>
                </c:pt>
                <c:pt idx="1763">
                  <c:v>415.358</c:v>
                </c:pt>
                <c:pt idx="1764">
                  <c:v>810.08199999999999</c:v>
                </c:pt>
                <c:pt idx="1765">
                  <c:v>420.04199999999997</c:v>
                </c:pt>
                <c:pt idx="1766">
                  <c:v>694.17499999999995</c:v>
                </c:pt>
                <c:pt idx="1767">
                  <c:v>1087.4000000000001</c:v>
                </c:pt>
                <c:pt idx="1768">
                  <c:v>803.77599999999995</c:v>
                </c:pt>
                <c:pt idx="1769">
                  <c:v>351.23899999999998</c:v>
                </c:pt>
                <c:pt idx="1770">
                  <c:v>405.10399999999998</c:v>
                </c:pt>
                <c:pt idx="1771">
                  <c:v>607.91600000000005</c:v>
                </c:pt>
                <c:pt idx="1772">
                  <c:v>366.65600000000001</c:v>
                </c:pt>
                <c:pt idx="1773">
                  <c:v>494.83199999999999</c:v>
                </c:pt>
                <c:pt idx="1774">
                  <c:v>494.83199999999999</c:v>
                </c:pt>
                <c:pt idx="1775">
                  <c:v>758.702</c:v>
                </c:pt>
                <c:pt idx="1776">
                  <c:v>682.88199999999995</c:v>
                </c:pt>
                <c:pt idx="1777">
                  <c:v>673.01</c:v>
                </c:pt>
                <c:pt idx="1778">
                  <c:v>1455.5</c:v>
                </c:pt>
                <c:pt idx="1779">
                  <c:v>654.54899999999998</c:v>
                </c:pt>
                <c:pt idx="1780">
                  <c:v>562.11599999999999</c:v>
                </c:pt>
                <c:pt idx="1781">
                  <c:v>489.435</c:v>
                </c:pt>
                <c:pt idx="1782">
                  <c:v>446.91399999999999</c:v>
                </c:pt>
                <c:pt idx="1783">
                  <c:v>584.13599999999997</c:v>
                </c:pt>
                <c:pt idx="1784">
                  <c:v>584.13599999999997</c:v>
                </c:pt>
                <c:pt idx="1785">
                  <c:v>306.91000000000003</c:v>
                </c:pt>
                <c:pt idx="1786">
                  <c:v>400.78500000000003</c:v>
                </c:pt>
                <c:pt idx="1787">
                  <c:v>400.78500000000003</c:v>
                </c:pt>
                <c:pt idx="1788">
                  <c:v>400.78500000000003</c:v>
                </c:pt>
                <c:pt idx="1789">
                  <c:v>482.11900000000003</c:v>
                </c:pt>
                <c:pt idx="1790">
                  <c:v>1485.82</c:v>
                </c:pt>
                <c:pt idx="1791">
                  <c:v>659</c:v>
                </c:pt>
                <c:pt idx="1792">
                  <c:v>903.33199999999999</c:v>
                </c:pt>
                <c:pt idx="1793">
                  <c:v>1278.96</c:v>
                </c:pt>
                <c:pt idx="1794">
                  <c:v>942.48500000000001</c:v>
                </c:pt>
                <c:pt idx="1795">
                  <c:v>721.53399999999999</c:v>
                </c:pt>
                <c:pt idx="1796">
                  <c:v>817.64700000000005</c:v>
                </c:pt>
                <c:pt idx="1797">
                  <c:v>817.64700000000005</c:v>
                </c:pt>
                <c:pt idx="1798">
                  <c:v>556.00599999999997</c:v>
                </c:pt>
                <c:pt idx="1799">
                  <c:v>162.006</c:v>
                </c:pt>
                <c:pt idx="1800">
                  <c:v>459.22300000000001</c:v>
                </c:pt>
                <c:pt idx="1801">
                  <c:v>459.22300000000001</c:v>
                </c:pt>
                <c:pt idx="1802">
                  <c:v>490.488</c:v>
                </c:pt>
                <c:pt idx="1803">
                  <c:v>490.488</c:v>
                </c:pt>
                <c:pt idx="1804">
                  <c:v>829.34299999999996</c:v>
                </c:pt>
                <c:pt idx="1805">
                  <c:v>943.44399999999996</c:v>
                </c:pt>
                <c:pt idx="1806">
                  <c:v>151.12899999999999</c:v>
                </c:pt>
                <c:pt idx="1807">
                  <c:v>1090.51</c:v>
                </c:pt>
                <c:pt idx="1808">
                  <c:v>389.39699999999999</c:v>
                </c:pt>
                <c:pt idx="1809">
                  <c:v>982.51</c:v>
                </c:pt>
                <c:pt idx="1810">
                  <c:v>1201.82</c:v>
                </c:pt>
                <c:pt idx="1811">
                  <c:v>491.99700000000001</c:v>
                </c:pt>
                <c:pt idx="1812">
                  <c:v>713.16700000000003</c:v>
                </c:pt>
                <c:pt idx="1813">
                  <c:v>444.322</c:v>
                </c:pt>
                <c:pt idx="1814">
                  <c:v>444.322</c:v>
                </c:pt>
                <c:pt idx="1815">
                  <c:v>444.322</c:v>
                </c:pt>
                <c:pt idx="1816">
                  <c:v>444.322</c:v>
                </c:pt>
                <c:pt idx="1817">
                  <c:v>946.56500000000005</c:v>
                </c:pt>
                <c:pt idx="1818">
                  <c:v>543.375</c:v>
                </c:pt>
                <c:pt idx="1819">
                  <c:v>397.45499999999998</c:v>
                </c:pt>
                <c:pt idx="1820">
                  <c:v>343.226</c:v>
                </c:pt>
                <c:pt idx="1821">
                  <c:v>374</c:v>
                </c:pt>
                <c:pt idx="1822">
                  <c:v>1122.48</c:v>
                </c:pt>
                <c:pt idx="1823">
                  <c:v>1122.48</c:v>
                </c:pt>
                <c:pt idx="1824">
                  <c:v>344.25099999999998</c:v>
                </c:pt>
                <c:pt idx="1825">
                  <c:v>667.69299999999998</c:v>
                </c:pt>
                <c:pt idx="1826">
                  <c:v>667.69299999999998</c:v>
                </c:pt>
                <c:pt idx="1827">
                  <c:v>1473.61</c:v>
                </c:pt>
                <c:pt idx="1828">
                  <c:v>695.96699999999998</c:v>
                </c:pt>
                <c:pt idx="1829">
                  <c:v>525.99699999999996</c:v>
                </c:pt>
                <c:pt idx="1830">
                  <c:v>525.99699999999996</c:v>
                </c:pt>
                <c:pt idx="1831">
                  <c:v>525.99699999999996</c:v>
                </c:pt>
                <c:pt idx="1832">
                  <c:v>525.99699999999996</c:v>
                </c:pt>
                <c:pt idx="1833">
                  <c:v>939.00099999999998</c:v>
                </c:pt>
                <c:pt idx="1834">
                  <c:v>1042.27</c:v>
                </c:pt>
                <c:pt idx="1835">
                  <c:v>982.71600000000001</c:v>
                </c:pt>
                <c:pt idx="1836">
                  <c:v>809.89700000000005</c:v>
                </c:pt>
                <c:pt idx="1837">
                  <c:v>809.89700000000005</c:v>
                </c:pt>
                <c:pt idx="1838">
                  <c:v>809.89700000000005</c:v>
                </c:pt>
                <c:pt idx="1839">
                  <c:v>250.81700000000001</c:v>
                </c:pt>
                <c:pt idx="1840">
                  <c:v>291.27499999999998</c:v>
                </c:pt>
                <c:pt idx="1841">
                  <c:v>199</c:v>
                </c:pt>
                <c:pt idx="1842">
                  <c:v>1101.42</c:v>
                </c:pt>
                <c:pt idx="1843">
                  <c:v>2481.71</c:v>
                </c:pt>
                <c:pt idx="1844">
                  <c:v>591.09799999999996</c:v>
                </c:pt>
                <c:pt idx="1845">
                  <c:v>338.73200000000003</c:v>
                </c:pt>
                <c:pt idx="1846">
                  <c:v>338.73200000000003</c:v>
                </c:pt>
                <c:pt idx="1847">
                  <c:v>1382.82</c:v>
                </c:pt>
                <c:pt idx="1848">
                  <c:v>420.21499999999997</c:v>
                </c:pt>
                <c:pt idx="1849">
                  <c:v>739.55700000000002</c:v>
                </c:pt>
                <c:pt idx="1850">
                  <c:v>902.63300000000004</c:v>
                </c:pt>
                <c:pt idx="1851">
                  <c:v>405.53300000000002</c:v>
                </c:pt>
                <c:pt idx="1852">
                  <c:v>1364.53</c:v>
                </c:pt>
                <c:pt idx="1853">
                  <c:v>1364.53</c:v>
                </c:pt>
                <c:pt idx="1854">
                  <c:v>466.084</c:v>
                </c:pt>
                <c:pt idx="1855">
                  <c:v>466.084</c:v>
                </c:pt>
                <c:pt idx="1856">
                  <c:v>362.62299999999999</c:v>
                </c:pt>
                <c:pt idx="1857">
                  <c:v>280.62900000000002</c:v>
                </c:pt>
                <c:pt idx="1858">
                  <c:v>259.32799999999997</c:v>
                </c:pt>
                <c:pt idx="1859">
                  <c:v>474.86099999999999</c:v>
                </c:pt>
                <c:pt idx="1860">
                  <c:v>474.86099999999999</c:v>
                </c:pt>
                <c:pt idx="1861">
                  <c:v>858.77</c:v>
                </c:pt>
                <c:pt idx="1862">
                  <c:v>858.77</c:v>
                </c:pt>
                <c:pt idx="1863">
                  <c:v>914.29899999999998</c:v>
                </c:pt>
                <c:pt idx="1864">
                  <c:v>981.23299999999995</c:v>
                </c:pt>
                <c:pt idx="1865">
                  <c:v>1072.8800000000001</c:v>
                </c:pt>
                <c:pt idx="1866">
                  <c:v>1072.8800000000001</c:v>
                </c:pt>
                <c:pt idx="1867">
                  <c:v>1291.01</c:v>
                </c:pt>
                <c:pt idx="1868">
                  <c:v>792.52200000000005</c:v>
                </c:pt>
                <c:pt idx="1869">
                  <c:v>377.976</c:v>
                </c:pt>
                <c:pt idx="1870">
                  <c:v>719.80200000000002</c:v>
                </c:pt>
                <c:pt idx="1871">
                  <c:v>1049.19</c:v>
                </c:pt>
                <c:pt idx="1872">
                  <c:v>1022.8</c:v>
                </c:pt>
                <c:pt idx="1873">
                  <c:v>646.346</c:v>
                </c:pt>
                <c:pt idx="1874">
                  <c:v>646.346</c:v>
                </c:pt>
                <c:pt idx="1875">
                  <c:v>646.346</c:v>
                </c:pt>
                <c:pt idx="1876">
                  <c:v>646.346</c:v>
                </c:pt>
                <c:pt idx="1877">
                  <c:v>646.346</c:v>
                </c:pt>
                <c:pt idx="1878">
                  <c:v>646.346</c:v>
                </c:pt>
                <c:pt idx="1879">
                  <c:v>586.53099999999995</c:v>
                </c:pt>
                <c:pt idx="1880">
                  <c:v>586.53099999999995</c:v>
                </c:pt>
                <c:pt idx="1881">
                  <c:v>693.61800000000005</c:v>
                </c:pt>
                <c:pt idx="1882">
                  <c:v>742.47299999999996</c:v>
                </c:pt>
                <c:pt idx="1883">
                  <c:v>1246.05</c:v>
                </c:pt>
                <c:pt idx="1884">
                  <c:v>1331.92</c:v>
                </c:pt>
                <c:pt idx="1885">
                  <c:v>530.65800000000002</c:v>
                </c:pt>
                <c:pt idx="1886">
                  <c:v>318.00400000000002</c:v>
                </c:pt>
                <c:pt idx="1887">
                  <c:v>1090.7</c:v>
                </c:pt>
                <c:pt idx="1888">
                  <c:v>428.798</c:v>
                </c:pt>
                <c:pt idx="1889">
                  <c:v>767.70100000000002</c:v>
                </c:pt>
                <c:pt idx="1890">
                  <c:v>685.08699999999999</c:v>
                </c:pt>
                <c:pt idx="1891">
                  <c:v>657.22299999999996</c:v>
                </c:pt>
                <c:pt idx="1892">
                  <c:v>657.22299999999996</c:v>
                </c:pt>
                <c:pt idx="1893">
                  <c:v>726.82799999999997</c:v>
                </c:pt>
                <c:pt idx="1894">
                  <c:v>841.53599999999994</c:v>
                </c:pt>
                <c:pt idx="1895">
                  <c:v>1671.28</c:v>
                </c:pt>
                <c:pt idx="1896">
                  <c:v>1073.8800000000001</c:v>
                </c:pt>
                <c:pt idx="1897">
                  <c:v>418.41699999999997</c:v>
                </c:pt>
                <c:pt idx="1898">
                  <c:v>983.245</c:v>
                </c:pt>
                <c:pt idx="1899">
                  <c:v>1008.57</c:v>
                </c:pt>
                <c:pt idx="1900">
                  <c:v>568.48699999999997</c:v>
                </c:pt>
                <c:pt idx="1901">
                  <c:v>888.32500000000005</c:v>
                </c:pt>
                <c:pt idx="1902">
                  <c:v>1757.23</c:v>
                </c:pt>
                <c:pt idx="1903">
                  <c:v>513.20600000000002</c:v>
                </c:pt>
                <c:pt idx="1904">
                  <c:v>513.20600000000002</c:v>
                </c:pt>
                <c:pt idx="1905">
                  <c:v>615.23099999999999</c:v>
                </c:pt>
                <c:pt idx="1906">
                  <c:v>482.04700000000003</c:v>
                </c:pt>
                <c:pt idx="1907">
                  <c:v>1230.42</c:v>
                </c:pt>
                <c:pt idx="1908">
                  <c:v>704.32299999999998</c:v>
                </c:pt>
                <c:pt idx="1909">
                  <c:v>289.899</c:v>
                </c:pt>
                <c:pt idx="1910">
                  <c:v>2011.41</c:v>
                </c:pt>
                <c:pt idx="1911">
                  <c:v>635.73599999999999</c:v>
                </c:pt>
                <c:pt idx="1912">
                  <c:v>842.45899999999995</c:v>
                </c:pt>
                <c:pt idx="1913">
                  <c:v>1083.4100000000001</c:v>
                </c:pt>
                <c:pt idx="1914">
                  <c:v>1183.8800000000001</c:v>
                </c:pt>
                <c:pt idx="1915">
                  <c:v>1183.8800000000001</c:v>
                </c:pt>
                <c:pt idx="1916">
                  <c:v>262.351</c:v>
                </c:pt>
                <c:pt idx="1917">
                  <c:v>262.351</c:v>
                </c:pt>
                <c:pt idx="1918">
                  <c:v>249.34299999999999</c:v>
                </c:pt>
                <c:pt idx="1919">
                  <c:v>249.34299999999999</c:v>
                </c:pt>
                <c:pt idx="1920">
                  <c:v>249.34299999999999</c:v>
                </c:pt>
                <c:pt idx="1921">
                  <c:v>1030.7</c:v>
                </c:pt>
                <c:pt idx="1922">
                  <c:v>867.93100000000004</c:v>
                </c:pt>
                <c:pt idx="1923">
                  <c:v>753.13499999999999</c:v>
                </c:pt>
                <c:pt idx="1924">
                  <c:v>944.44500000000005</c:v>
                </c:pt>
                <c:pt idx="1925">
                  <c:v>1314.64</c:v>
                </c:pt>
                <c:pt idx="1926">
                  <c:v>491.40600000000001</c:v>
                </c:pt>
                <c:pt idx="1927">
                  <c:v>921.77800000000002</c:v>
                </c:pt>
                <c:pt idx="1928">
                  <c:v>872.32799999999997</c:v>
                </c:pt>
                <c:pt idx="1929">
                  <c:v>495.15600000000001</c:v>
                </c:pt>
                <c:pt idx="1930">
                  <c:v>259.53300000000002</c:v>
                </c:pt>
                <c:pt idx="1931">
                  <c:v>259.53300000000002</c:v>
                </c:pt>
                <c:pt idx="1932">
                  <c:v>259.53300000000002</c:v>
                </c:pt>
                <c:pt idx="1933">
                  <c:v>656.48</c:v>
                </c:pt>
                <c:pt idx="1934">
                  <c:v>393.642</c:v>
                </c:pt>
                <c:pt idx="1935">
                  <c:v>1273.51</c:v>
                </c:pt>
                <c:pt idx="1936">
                  <c:v>555.18899999999996</c:v>
                </c:pt>
                <c:pt idx="1937">
                  <c:v>555.18899999999996</c:v>
                </c:pt>
                <c:pt idx="1938">
                  <c:v>1140.57</c:v>
                </c:pt>
                <c:pt idx="1939">
                  <c:v>691.96100000000001</c:v>
                </c:pt>
                <c:pt idx="1940">
                  <c:v>703.03800000000001</c:v>
                </c:pt>
                <c:pt idx="1941">
                  <c:v>1657.36</c:v>
                </c:pt>
                <c:pt idx="1942">
                  <c:v>625.69200000000001</c:v>
                </c:pt>
                <c:pt idx="1943">
                  <c:v>1217.73</c:v>
                </c:pt>
                <c:pt idx="1944">
                  <c:v>623.60900000000004</c:v>
                </c:pt>
                <c:pt idx="1945">
                  <c:v>623.60900000000004</c:v>
                </c:pt>
                <c:pt idx="1946">
                  <c:v>358.51799999999997</c:v>
                </c:pt>
                <c:pt idx="1947">
                  <c:v>682.43600000000004</c:v>
                </c:pt>
                <c:pt idx="1948">
                  <c:v>215.233</c:v>
                </c:pt>
                <c:pt idx="1949">
                  <c:v>1119.49</c:v>
                </c:pt>
                <c:pt idx="1950">
                  <c:v>1460.1</c:v>
                </c:pt>
                <c:pt idx="1951">
                  <c:v>1460.1</c:v>
                </c:pt>
                <c:pt idx="1952">
                  <c:v>1128.72</c:v>
                </c:pt>
                <c:pt idx="1953">
                  <c:v>691.33100000000002</c:v>
                </c:pt>
                <c:pt idx="1954">
                  <c:v>342.14400000000001</c:v>
                </c:pt>
                <c:pt idx="1955">
                  <c:v>1484.25</c:v>
                </c:pt>
                <c:pt idx="1956">
                  <c:v>1213.71</c:v>
                </c:pt>
                <c:pt idx="1957">
                  <c:v>955.16800000000001</c:v>
                </c:pt>
                <c:pt idx="1958">
                  <c:v>955.16800000000001</c:v>
                </c:pt>
                <c:pt idx="1959">
                  <c:v>1077.6300000000001</c:v>
                </c:pt>
                <c:pt idx="1960">
                  <c:v>547.726</c:v>
                </c:pt>
                <c:pt idx="1961">
                  <c:v>940.21100000000001</c:v>
                </c:pt>
                <c:pt idx="1962">
                  <c:v>478.64699999999999</c:v>
                </c:pt>
                <c:pt idx="1963">
                  <c:v>431.62200000000001</c:v>
                </c:pt>
                <c:pt idx="1964">
                  <c:v>1575.2</c:v>
                </c:pt>
                <c:pt idx="1965">
                  <c:v>1575.2</c:v>
                </c:pt>
                <c:pt idx="1966">
                  <c:v>634.90599999999995</c:v>
                </c:pt>
                <c:pt idx="1967">
                  <c:v>820.90499999999997</c:v>
                </c:pt>
                <c:pt idx="1968">
                  <c:v>752.66600000000005</c:v>
                </c:pt>
                <c:pt idx="1969">
                  <c:v>522.82299999999998</c:v>
                </c:pt>
                <c:pt idx="1970">
                  <c:v>1455.57</c:v>
                </c:pt>
                <c:pt idx="1971">
                  <c:v>1455.57</c:v>
                </c:pt>
                <c:pt idx="1972">
                  <c:v>1050.45</c:v>
                </c:pt>
                <c:pt idx="1973">
                  <c:v>573</c:v>
                </c:pt>
                <c:pt idx="1974">
                  <c:v>1306.53</c:v>
                </c:pt>
                <c:pt idx="1975">
                  <c:v>377.06</c:v>
                </c:pt>
                <c:pt idx="1976">
                  <c:v>1408.75</c:v>
                </c:pt>
                <c:pt idx="1977">
                  <c:v>1121.8900000000001</c:v>
                </c:pt>
                <c:pt idx="1978">
                  <c:v>864.69899999999996</c:v>
                </c:pt>
                <c:pt idx="1979">
                  <c:v>1299.97</c:v>
                </c:pt>
                <c:pt idx="1980">
                  <c:v>482.28699999999998</c:v>
                </c:pt>
                <c:pt idx="1981">
                  <c:v>415.20499999999998</c:v>
                </c:pt>
                <c:pt idx="1982">
                  <c:v>574.22799999999995</c:v>
                </c:pt>
                <c:pt idx="1983">
                  <c:v>574.22799999999995</c:v>
                </c:pt>
                <c:pt idx="1984">
                  <c:v>1596.8</c:v>
                </c:pt>
                <c:pt idx="1985">
                  <c:v>938.41700000000003</c:v>
                </c:pt>
                <c:pt idx="1986">
                  <c:v>1545.39</c:v>
                </c:pt>
                <c:pt idx="1987">
                  <c:v>1919.19</c:v>
                </c:pt>
                <c:pt idx="1988">
                  <c:v>1157.8399999999999</c:v>
                </c:pt>
                <c:pt idx="1989">
                  <c:v>459.27300000000002</c:v>
                </c:pt>
                <c:pt idx="1990">
                  <c:v>1337.25</c:v>
                </c:pt>
                <c:pt idx="1991">
                  <c:v>1020.53</c:v>
                </c:pt>
                <c:pt idx="1992">
                  <c:v>1717.48</c:v>
                </c:pt>
                <c:pt idx="1993">
                  <c:v>782.85199999999998</c:v>
                </c:pt>
                <c:pt idx="1994">
                  <c:v>701.99599999999998</c:v>
                </c:pt>
                <c:pt idx="1995">
                  <c:v>701.99599999999998</c:v>
                </c:pt>
                <c:pt idx="1996">
                  <c:v>342.50900000000001</c:v>
                </c:pt>
                <c:pt idx="1997">
                  <c:v>955.53599999999994</c:v>
                </c:pt>
                <c:pt idx="1998">
                  <c:v>1304.19</c:v>
                </c:pt>
                <c:pt idx="1999">
                  <c:v>802.11599999999999</c:v>
                </c:pt>
                <c:pt idx="2000">
                  <c:v>757.38199999999995</c:v>
                </c:pt>
                <c:pt idx="2001">
                  <c:v>918.56600000000003</c:v>
                </c:pt>
                <c:pt idx="2002">
                  <c:v>922.33299999999997</c:v>
                </c:pt>
                <c:pt idx="2003">
                  <c:v>486.94</c:v>
                </c:pt>
                <c:pt idx="2004">
                  <c:v>743.03</c:v>
                </c:pt>
                <c:pt idx="2005">
                  <c:v>563.49300000000005</c:v>
                </c:pt>
                <c:pt idx="2006">
                  <c:v>881.38599999999997</c:v>
                </c:pt>
                <c:pt idx="2007">
                  <c:v>388.63</c:v>
                </c:pt>
                <c:pt idx="2008">
                  <c:v>388.63</c:v>
                </c:pt>
                <c:pt idx="2009">
                  <c:v>588.71500000000003</c:v>
                </c:pt>
                <c:pt idx="2010">
                  <c:v>944.24099999999999</c:v>
                </c:pt>
                <c:pt idx="2011">
                  <c:v>1175.3800000000001</c:v>
                </c:pt>
                <c:pt idx="2012">
                  <c:v>317.02199999999999</c:v>
                </c:pt>
                <c:pt idx="2013">
                  <c:v>1175.22</c:v>
                </c:pt>
                <c:pt idx="2014">
                  <c:v>698.48500000000001</c:v>
                </c:pt>
                <c:pt idx="2015">
                  <c:v>762.01900000000001</c:v>
                </c:pt>
                <c:pt idx="2016">
                  <c:v>1754.19</c:v>
                </c:pt>
                <c:pt idx="2017">
                  <c:v>825.17600000000004</c:v>
                </c:pt>
                <c:pt idx="2018">
                  <c:v>505.53100000000001</c:v>
                </c:pt>
                <c:pt idx="2019">
                  <c:v>510.52300000000002</c:v>
                </c:pt>
                <c:pt idx="2020">
                  <c:v>510.52300000000002</c:v>
                </c:pt>
                <c:pt idx="2021">
                  <c:v>1176.53</c:v>
                </c:pt>
                <c:pt idx="2022">
                  <c:v>1826.53</c:v>
                </c:pt>
                <c:pt idx="2023">
                  <c:v>1316.57</c:v>
                </c:pt>
                <c:pt idx="2024">
                  <c:v>807.81200000000001</c:v>
                </c:pt>
                <c:pt idx="2025">
                  <c:v>729.22699999999998</c:v>
                </c:pt>
                <c:pt idx="2026">
                  <c:v>661.02200000000005</c:v>
                </c:pt>
                <c:pt idx="2027">
                  <c:v>1258.3599999999999</c:v>
                </c:pt>
                <c:pt idx="2028">
                  <c:v>1347.71</c:v>
                </c:pt>
                <c:pt idx="2029">
                  <c:v>840.50300000000004</c:v>
                </c:pt>
                <c:pt idx="2030">
                  <c:v>880.89499999999998</c:v>
                </c:pt>
                <c:pt idx="2031">
                  <c:v>1027.45</c:v>
                </c:pt>
                <c:pt idx="2032">
                  <c:v>1027.45</c:v>
                </c:pt>
                <c:pt idx="2033">
                  <c:v>1027.45</c:v>
                </c:pt>
                <c:pt idx="2034">
                  <c:v>1027.45</c:v>
                </c:pt>
                <c:pt idx="2035">
                  <c:v>1027.45</c:v>
                </c:pt>
                <c:pt idx="2036">
                  <c:v>961.90700000000004</c:v>
                </c:pt>
                <c:pt idx="2037">
                  <c:v>913.65</c:v>
                </c:pt>
                <c:pt idx="2038">
                  <c:v>415.21800000000002</c:v>
                </c:pt>
                <c:pt idx="2039">
                  <c:v>459.95699999999999</c:v>
                </c:pt>
                <c:pt idx="2040">
                  <c:v>559.59799999999996</c:v>
                </c:pt>
                <c:pt idx="2041">
                  <c:v>1347.52</c:v>
                </c:pt>
                <c:pt idx="2042">
                  <c:v>1125.72</c:v>
                </c:pt>
                <c:pt idx="2043">
                  <c:v>623.70600000000002</c:v>
                </c:pt>
                <c:pt idx="2044">
                  <c:v>515.45299999999997</c:v>
                </c:pt>
                <c:pt idx="2045">
                  <c:v>265.48200000000003</c:v>
                </c:pt>
                <c:pt idx="2046">
                  <c:v>1021.66</c:v>
                </c:pt>
                <c:pt idx="2047">
                  <c:v>1021.66</c:v>
                </c:pt>
                <c:pt idx="2048">
                  <c:v>1364.22</c:v>
                </c:pt>
                <c:pt idx="2049">
                  <c:v>987.23699999999997</c:v>
                </c:pt>
                <c:pt idx="2050">
                  <c:v>632.86500000000001</c:v>
                </c:pt>
                <c:pt idx="2051">
                  <c:v>1178.7</c:v>
                </c:pt>
                <c:pt idx="2052">
                  <c:v>916.74900000000002</c:v>
                </c:pt>
                <c:pt idx="2053">
                  <c:v>540.60400000000004</c:v>
                </c:pt>
                <c:pt idx="2054">
                  <c:v>999.64</c:v>
                </c:pt>
                <c:pt idx="2055">
                  <c:v>1064.31</c:v>
                </c:pt>
                <c:pt idx="2056">
                  <c:v>1632.13</c:v>
                </c:pt>
                <c:pt idx="2057">
                  <c:v>2140.6</c:v>
                </c:pt>
                <c:pt idx="2058">
                  <c:v>420.04599999999999</c:v>
                </c:pt>
                <c:pt idx="2059">
                  <c:v>420.04599999999999</c:v>
                </c:pt>
                <c:pt idx="2060">
                  <c:v>420.04599999999999</c:v>
                </c:pt>
                <c:pt idx="2061">
                  <c:v>862.18600000000004</c:v>
                </c:pt>
                <c:pt idx="2062">
                  <c:v>968.72199999999998</c:v>
                </c:pt>
                <c:pt idx="2063">
                  <c:v>687.61500000000001</c:v>
                </c:pt>
                <c:pt idx="2064">
                  <c:v>758.17</c:v>
                </c:pt>
                <c:pt idx="2065">
                  <c:v>1075.81</c:v>
                </c:pt>
                <c:pt idx="2066">
                  <c:v>805.93600000000004</c:v>
                </c:pt>
                <c:pt idx="2067">
                  <c:v>805.93600000000004</c:v>
                </c:pt>
                <c:pt idx="2068">
                  <c:v>436.505</c:v>
                </c:pt>
                <c:pt idx="2069">
                  <c:v>1045.92</c:v>
                </c:pt>
                <c:pt idx="2070">
                  <c:v>593.02599999999995</c:v>
                </c:pt>
                <c:pt idx="2071">
                  <c:v>1904.54</c:v>
                </c:pt>
                <c:pt idx="2072">
                  <c:v>183.36500000000001</c:v>
                </c:pt>
                <c:pt idx="2073">
                  <c:v>183.36500000000001</c:v>
                </c:pt>
                <c:pt idx="2074">
                  <c:v>2126.85</c:v>
                </c:pt>
                <c:pt idx="2075">
                  <c:v>902.20399999999995</c:v>
                </c:pt>
                <c:pt idx="2076">
                  <c:v>648.97900000000004</c:v>
                </c:pt>
                <c:pt idx="2077">
                  <c:v>514.524</c:v>
                </c:pt>
                <c:pt idx="2078">
                  <c:v>622.81799999999998</c:v>
                </c:pt>
                <c:pt idx="2079">
                  <c:v>622.81799999999998</c:v>
                </c:pt>
                <c:pt idx="2080">
                  <c:v>622.81799999999998</c:v>
                </c:pt>
                <c:pt idx="2081">
                  <c:v>1617.07</c:v>
                </c:pt>
                <c:pt idx="2082">
                  <c:v>891.19200000000001</c:v>
                </c:pt>
                <c:pt idx="2083">
                  <c:v>1105.95</c:v>
                </c:pt>
                <c:pt idx="2084">
                  <c:v>717.55499999999995</c:v>
                </c:pt>
                <c:pt idx="2085">
                  <c:v>805.56200000000001</c:v>
                </c:pt>
                <c:pt idx="2086">
                  <c:v>237.40100000000001</c:v>
                </c:pt>
                <c:pt idx="2087">
                  <c:v>237.40100000000001</c:v>
                </c:pt>
                <c:pt idx="2088">
                  <c:v>237.40100000000001</c:v>
                </c:pt>
                <c:pt idx="2089">
                  <c:v>1734.43</c:v>
                </c:pt>
                <c:pt idx="2090">
                  <c:v>744.29399999999998</c:v>
                </c:pt>
                <c:pt idx="2091">
                  <c:v>1054.8699999999999</c:v>
                </c:pt>
                <c:pt idx="2092">
                  <c:v>664.83</c:v>
                </c:pt>
                <c:pt idx="2093">
                  <c:v>801.99300000000005</c:v>
                </c:pt>
                <c:pt idx="2094">
                  <c:v>583.64099999999996</c:v>
                </c:pt>
                <c:pt idx="2095">
                  <c:v>849.31200000000001</c:v>
                </c:pt>
                <c:pt idx="2096">
                  <c:v>849.31200000000001</c:v>
                </c:pt>
                <c:pt idx="2097">
                  <c:v>1379.43</c:v>
                </c:pt>
                <c:pt idx="2098">
                  <c:v>1840.77</c:v>
                </c:pt>
                <c:pt idx="2099">
                  <c:v>1097.23</c:v>
                </c:pt>
                <c:pt idx="2100">
                  <c:v>352.79399999999998</c:v>
                </c:pt>
                <c:pt idx="2101">
                  <c:v>352.79399999999998</c:v>
                </c:pt>
                <c:pt idx="2102">
                  <c:v>352.79399999999998</c:v>
                </c:pt>
                <c:pt idx="2103">
                  <c:v>1095.05</c:v>
                </c:pt>
                <c:pt idx="2104">
                  <c:v>831.99099999999999</c:v>
                </c:pt>
                <c:pt idx="2105">
                  <c:v>1206.3699999999999</c:v>
                </c:pt>
                <c:pt idx="2106">
                  <c:v>1114.24</c:v>
                </c:pt>
                <c:pt idx="2107">
                  <c:v>614.64800000000002</c:v>
                </c:pt>
                <c:pt idx="2108">
                  <c:v>1153.98</c:v>
                </c:pt>
                <c:pt idx="2109">
                  <c:v>538.48099999999999</c:v>
                </c:pt>
                <c:pt idx="2110">
                  <c:v>557.19299999999998</c:v>
                </c:pt>
                <c:pt idx="2111">
                  <c:v>889.42600000000004</c:v>
                </c:pt>
                <c:pt idx="2112">
                  <c:v>1494.22</c:v>
                </c:pt>
                <c:pt idx="2113">
                  <c:v>396.37900000000002</c:v>
                </c:pt>
                <c:pt idx="2114">
                  <c:v>396.37900000000002</c:v>
                </c:pt>
                <c:pt idx="2115">
                  <c:v>1486.7</c:v>
                </c:pt>
                <c:pt idx="2116">
                  <c:v>1090</c:v>
                </c:pt>
                <c:pt idx="2117">
                  <c:v>1103.29</c:v>
                </c:pt>
                <c:pt idx="2118">
                  <c:v>2921.99</c:v>
                </c:pt>
                <c:pt idx="2119">
                  <c:v>882.32399999999996</c:v>
                </c:pt>
                <c:pt idx="2120">
                  <c:v>422.26900000000001</c:v>
                </c:pt>
                <c:pt idx="2121">
                  <c:v>1354.46</c:v>
                </c:pt>
                <c:pt idx="2122">
                  <c:v>1003.26</c:v>
                </c:pt>
                <c:pt idx="2123">
                  <c:v>814.07799999999997</c:v>
                </c:pt>
                <c:pt idx="2124">
                  <c:v>1053.57</c:v>
                </c:pt>
                <c:pt idx="2125">
                  <c:v>408.84500000000003</c:v>
                </c:pt>
                <c:pt idx="2126">
                  <c:v>408.84500000000003</c:v>
                </c:pt>
                <c:pt idx="2127">
                  <c:v>408.84500000000003</c:v>
                </c:pt>
                <c:pt idx="2128">
                  <c:v>1593.7</c:v>
                </c:pt>
                <c:pt idx="2129">
                  <c:v>897.35199999999998</c:v>
                </c:pt>
                <c:pt idx="2130">
                  <c:v>1493.43</c:v>
                </c:pt>
                <c:pt idx="2131">
                  <c:v>1028.1600000000001</c:v>
                </c:pt>
                <c:pt idx="2132">
                  <c:v>1855.7</c:v>
                </c:pt>
                <c:pt idx="2133">
                  <c:v>1174.46</c:v>
                </c:pt>
                <c:pt idx="2134">
                  <c:v>1551.54</c:v>
                </c:pt>
                <c:pt idx="2135">
                  <c:v>1439.47</c:v>
                </c:pt>
                <c:pt idx="2136">
                  <c:v>544.16300000000001</c:v>
                </c:pt>
                <c:pt idx="2137">
                  <c:v>1404.94</c:v>
                </c:pt>
                <c:pt idx="2138">
                  <c:v>316.66300000000001</c:v>
                </c:pt>
                <c:pt idx="2139">
                  <c:v>316.66300000000001</c:v>
                </c:pt>
                <c:pt idx="2140">
                  <c:v>316.66300000000001</c:v>
                </c:pt>
                <c:pt idx="2141">
                  <c:v>777.02499999999998</c:v>
                </c:pt>
                <c:pt idx="2142">
                  <c:v>854.28</c:v>
                </c:pt>
                <c:pt idx="2143">
                  <c:v>634.58000000000004</c:v>
                </c:pt>
                <c:pt idx="2144">
                  <c:v>897.78300000000002</c:v>
                </c:pt>
                <c:pt idx="2145">
                  <c:v>2176.08</c:v>
                </c:pt>
                <c:pt idx="2146">
                  <c:v>1575.23</c:v>
                </c:pt>
                <c:pt idx="2147">
                  <c:v>1107.5</c:v>
                </c:pt>
                <c:pt idx="2148">
                  <c:v>1014.62</c:v>
                </c:pt>
                <c:pt idx="2149">
                  <c:v>112.705</c:v>
                </c:pt>
                <c:pt idx="2150">
                  <c:v>845</c:v>
                </c:pt>
                <c:pt idx="2151">
                  <c:v>228.678</c:v>
                </c:pt>
                <c:pt idx="2152">
                  <c:v>228.678</c:v>
                </c:pt>
                <c:pt idx="2153">
                  <c:v>569.18499999999995</c:v>
                </c:pt>
                <c:pt idx="2154">
                  <c:v>866.33100000000002</c:v>
                </c:pt>
                <c:pt idx="2155">
                  <c:v>866.33100000000002</c:v>
                </c:pt>
                <c:pt idx="2156">
                  <c:v>866.33100000000002</c:v>
                </c:pt>
                <c:pt idx="2157">
                  <c:v>299.10399999999998</c:v>
                </c:pt>
                <c:pt idx="2158">
                  <c:v>299.10399999999998</c:v>
                </c:pt>
                <c:pt idx="2159">
                  <c:v>174.23400000000001</c:v>
                </c:pt>
                <c:pt idx="2160">
                  <c:v>141.9868506</c:v>
                </c:pt>
                <c:pt idx="2161">
                  <c:v>480.86900000000003</c:v>
                </c:pt>
                <c:pt idx="2162">
                  <c:v>480.86900000000003</c:v>
                </c:pt>
                <c:pt idx="2163">
                  <c:v>800.87099999999998</c:v>
                </c:pt>
                <c:pt idx="2164">
                  <c:v>728.303</c:v>
                </c:pt>
                <c:pt idx="2165">
                  <c:v>475.24799999999999</c:v>
                </c:pt>
                <c:pt idx="2166">
                  <c:v>103.917</c:v>
                </c:pt>
                <c:pt idx="2167">
                  <c:v>349.54899999999998</c:v>
                </c:pt>
                <c:pt idx="2168">
                  <c:v>349.54899999999998</c:v>
                </c:pt>
                <c:pt idx="2169">
                  <c:v>349.54899999999998</c:v>
                </c:pt>
                <c:pt idx="2170">
                  <c:v>349.54899999999998</c:v>
                </c:pt>
                <c:pt idx="2171">
                  <c:v>647.42399999999998</c:v>
                </c:pt>
                <c:pt idx="2172">
                  <c:v>769.14599999999996</c:v>
                </c:pt>
                <c:pt idx="2173">
                  <c:v>769.14599999999996</c:v>
                </c:pt>
                <c:pt idx="2174">
                  <c:v>769.14599999999996</c:v>
                </c:pt>
                <c:pt idx="2175">
                  <c:v>1350.32</c:v>
                </c:pt>
                <c:pt idx="2176">
                  <c:v>1350.32</c:v>
                </c:pt>
                <c:pt idx="2177">
                  <c:v>465.41699999999997</c:v>
                </c:pt>
                <c:pt idx="2178">
                  <c:v>481.66699999999997</c:v>
                </c:pt>
                <c:pt idx="2179">
                  <c:v>973.36800000000005</c:v>
                </c:pt>
                <c:pt idx="2180">
                  <c:v>698.32600000000002</c:v>
                </c:pt>
                <c:pt idx="2181">
                  <c:v>678.06899999999996</c:v>
                </c:pt>
                <c:pt idx="2182">
                  <c:v>813.54300000000001</c:v>
                </c:pt>
                <c:pt idx="2183">
                  <c:v>588.03700000000003</c:v>
                </c:pt>
                <c:pt idx="2184">
                  <c:v>653.6</c:v>
                </c:pt>
                <c:pt idx="2185">
                  <c:v>653.6</c:v>
                </c:pt>
                <c:pt idx="2186">
                  <c:v>1720.48</c:v>
                </c:pt>
                <c:pt idx="2187">
                  <c:v>319.197</c:v>
                </c:pt>
                <c:pt idx="2188">
                  <c:v>528.68499999999995</c:v>
                </c:pt>
                <c:pt idx="2189">
                  <c:v>932.44600000000003</c:v>
                </c:pt>
                <c:pt idx="2190">
                  <c:v>1223.04</c:v>
                </c:pt>
                <c:pt idx="2191">
                  <c:v>621.85299999999995</c:v>
                </c:pt>
                <c:pt idx="2192">
                  <c:v>1126.6400000000001</c:v>
                </c:pt>
                <c:pt idx="2193">
                  <c:v>1126.6400000000001</c:v>
                </c:pt>
                <c:pt idx="2194">
                  <c:v>601.62900000000002</c:v>
                </c:pt>
                <c:pt idx="2195">
                  <c:v>753.26</c:v>
                </c:pt>
                <c:pt idx="2196">
                  <c:v>371.04899999999998</c:v>
                </c:pt>
                <c:pt idx="2197">
                  <c:v>334.79700000000003</c:v>
                </c:pt>
                <c:pt idx="2198">
                  <c:v>334.79700000000003</c:v>
                </c:pt>
                <c:pt idx="2199">
                  <c:v>981.779</c:v>
                </c:pt>
                <c:pt idx="2200">
                  <c:v>476.95699999999999</c:v>
                </c:pt>
                <c:pt idx="2201">
                  <c:v>890.72400000000005</c:v>
                </c:pt>
                <c:pt idx="2202">
                  <c:v>1756.71</c:v>
                </c:pt>
                <c:pt idx="2203">
                  <c:v>853.95899999999995</c:v>
                </c:pt>
                <c:pt idx="2204">
                  <c:v>1355.02</c:v>
                </c:pt>
                <c:pt idx="2205">
                  <c:v>843.70100000000002</c:v>
                </c:pt>
                <c:pt idx="2206">
                  <c:v>321</c:v>
                </c:pt>
                <c:pt idx="2207">
                  <c:v>1213.82</c:v>
                </c:pt>
                <c:pt idx="2208">
                  <c:v>276.32299999999998</c:v>
                </c:pt>
                <c:pt idx="2209">
                  <c:v>621.85500000000002</c:v>
                </c:pt>
                <c:pt idx="2210">
                  <c:v>621.85500000000002</c:v>
                </c:pt>
                <c:pt idx="2211">
                  <c:v>340.69099999999997</c:v>
                </c:pt>
                <c:pt idx="2212">
                  <c:v>340.69099999999997</c:v>
                </c:pt>
                <c:pt idx="2213">
                  <c:v>202.78200000000001</c:v>
                </c:pt>
                <c:pt idx="2214">
                  <c:v>670.82899999999995</c:v>
                </c:pt>
                <c:pt idx="2215">
                  <c:v>593.38400000000001</c:v>
                </c:pt>
                <c:pt idx="2216">
                  <c:v>1119.45</c:v>
                </c:pt>
                <c:pt idx="2217">
                  <c:v>911.26900000000001</c:v>
                </c:pt>
                <c:pt idx="2218">
                  <c:v>845.22799999999995</c:v>
                </c:pt>
                <c:pt idx="2219">
                  <c:v>1015.69</c:v>
                </c:pt>
                <c:pt idx="2220">
                  <c:v>546.99800000000005</c:v>
                </c:pt>
                <c:pt idx="2221">
                  <c:v>614.85900000000004</c:v>
                </c:pt>
                <c:pt idx="2222">
                  <c:v>420.81799999999998</c:v>
                </c:pt>
                <c:pt idx="2223">
                  <c:v>420.81799999999998</c:v>
                </c:pt>
                <c:pt idx="2224">
                  <c:v>1516.27</c:v>
                </c:pt>
                <c:pt idx="2225">
                  <c:v>389.14299999999997</c:v>
                </c:pt>
                <c:pt idx="2226">
                  <c:v>731.298</c:v>
                </c:pt>
                <c:pt idx="2227">
                  <c:v>541.71400000000006</c:v>
                </c:pt>
                <c:pt idx="2228">
                  <c:v>1056.9000000000001</c:v>
                </c:pt>
                <c:pt idx="2229">
                  <c:v>840.12800000000004</c:v>
                </c:pt>
                <c:pt idx="2230">
                  <c:v>840.12800000000004</c:v>
                </c:pt>
                <c:pt idx="2231">
                  <c:v>465.82600000000002</c:v>
                </c:pt>
                <c:pt idx="2232">
                  <c:v>401.48399999999998</c:v>
                </c:pt>
                <c:pt idx="2233">
                  <c:v>1635.82</c:v>
                </c:pt>
                <c:pt idx="2234">
                  <c:v>1236.56</c:v>
                </c:pt>
                <c:pt idx="2235">
                  <c:v>302.97899999999998</c:v>
                </c:pt>
                <c:pt idx="2236">
                  <c:v>302.97899999999998</c:v>
                </c:pt>
                <c:pt idx="2237">
                  <c:v>1004.1</c:v>
                </c:pt>
                <c:pt idx="2238">
                  <c:v>1004.1</c:v>
                </c:pt>
                <c:pt idx="2239">
                  <c:v>515.33399999999995</c:v>
                </c:pt>
                <c:pt idx="2240">
                  <c:v>515.33399999999995</c:v>
                </c:pt>
                <c:pt idx="2241">
                  <c:v>1303.22</c:v>
                </c:pt>
                <c:pt idx="2242">
                  <c:v>1699.46</c:v>
                </c:pt>
                <c:pt idx="2243">
                  <c:v>1078.46</c:v>
                </c:pt>
                <c:pt idx="2244">
                  <c:v>1430.84</c:v>
                </c:pt>
                <c:pt idx="2245">
                  <c:v>868.05600000000004</c:v>
                </c:pt>
                <c:pt idx="2246">
                  <c:v>1146.0999999999999</c:v>
                </c:pt>
                <c:pt idx="2247">
                  <c:v>506.43400000000003</c:v>
                </c:pt>
                <c:pt idx="2248">
                  <c:v>971.32500000000005</c:v>
                </c:pt>
                <c:pt idx="2249">
                  <c:v>66.862399999999994</c:v>
                </c:pt>
                <c:pt idx="2250">
                  <c:v>66.862399999999994</c:v>
                </c:pt>
                <c:pt idx="2251">
                  <c:v>66.862399999999994</c:v>
                </c:pt>
                <c:pt idx="2252">
                  <c:v>2462.94</c:v>
                </c:pt>
                <c:pt idx="2253">
                  <c:v>1197.04</c:v>
                </c:pt>
                <c:pt idx="2254">
                  <c:v>738.26099999999997</c:v>
                </c:pt>
                <c:pt idx="2255">
                  <c:v>1027.21</c:v>
                </c:pt>
                <c:pt idx="2256">
                  <c:v>618</c:v>
                </c:pt>
                <c:pt idx="2257">
                  <c:v>688.79499999999996</c:v>
                </c:pt>
                <c:pt idx="2258">
                  <c:v>835.88199999999995</c:v>
                </c:pt>
                <c:pt idx="2259">
                  <c:v>455.358</c:v>
                </c:pt>
                <c:pt idx="2260">
                  <c:v>453.79500000000002</c:v>
                </c:pt>
                <c:pt idx="2261">
                  <c:v>453.79500000000002</c:v>
                </c:pt>
                <c:pt idx="2262">
                  <c:v>453.79500000000002</c:v>
                </c:pt>
                <c:pt idx="2263">
                  <c:v>453.79500000000002</c:v>
                </c:pt>
                <c:pt idx="2264">
                  <c:v>497.09300000000002</c:v>
                </c:pt>
                <c:pt idx="2265">
                  <c:v>391.03800000000001</c:v>
                </c:pt>
                <c:pt idx="2266">
                  <c:v>391.03800000000001</c:v>
                </c:pt>
                <c:pt idx="2267">
                  <c:v>723.43100000000004</c:v>
                </c:pt>
                <c:pt idx="2268">
                  <c:v>1038.3499999999999</c:v>
                </c:pt>
                <c:pt idx="2269">
                  <c:v>1117</c:v>
                </c:pt>
                <c:pt idx="2270">
                  <c:v>544.45600000000002</c:v>
                </c:pt>
                <c:pt idx="2271">
                  <c:v>640.40899999999999</c:v>
                </c:pt>
                <c:pt idx="2272">
                  <c:v>492.89400000000001</c:v>
                </c:pt>
                <c:pt idx="2273">
                  <c:v>1066.46</c:v>
                </c:pt>
                <c:pt idx="2274">
                  <c:v>1198.25</c:v>
                </c:pt>
                <c:pt idx="2275">
                  <c:v>852.20399999999995</c:v>
                </c:pt>
                <c:pt idx="2276">
                  <c:v>852.20399999999995</c:v>
                </c:pt>
                <c:pt idx="2277">
                  <c:v>1385.7</c:v>
                </c:pt>
                <c:pt idx="2278">
                  <c:v>798</c:v>
                </c:pt>
                <c:pt idx="2279">
                  <c:v>583.85900000000004</c:v>
                </c:pt>
                <c:pt idx="2280">
                  <c:v>583.85900000000004</c:v>
                </c:pt>
                <c:pt idx="2281">
                  <c:v>752.23699999999997</c:v>
                </c:pt>
                <c:pt idx="2282">
                  <c:v>1425.43</c:v>
                </c:pt>
                <c:pt idx="2283">
                  <c:v>1493.64</c:v>
                </c:pt>
                <c:pt idx="2284">
                  <c:v>2163.9</c:v>
                </c:pt>
                <c:pt idx="2285">
                  <c:v>962.18299999999999</c:v>
                </c:pt>
                <c:pt idx="2286">
                  <c:v>1530.3</c:v>
                </c:pt>
                <c:pt idx="2287">
                  <c:v>572.40300000000002</c:v>
                </c:pt>
                <c:pt idx="2288">
                  <c:v>1396.41</c:v>
                </c:pt>
                <c:pt idx="2289">
                  <c:v>535.048</c:v>
                </c:pt>
                <c:pt idx="2290">
                  <c:v>694.89</c:v>
                </c:pt>
                <c:pt idx="2291">
                  <c:v>301.18299999999999</c:v>
                </c:pt>
                <c:pt idx="2292">
                  <c:v>301.18299999999999</c:v>
                </c:pt>
                <c:pt idx="2293">
                  <c:v>367</c:v>
                </c:pt>
                <c:pt idx="2294">
                  <c:v>1660.48</c:v>
                </c:pt>
                <c:pt idx="2295">
                  <c:v>755.678</c:v>
                </c:pt>
                <c:pt idx="2296">
                  <c:v>1167.49</c:v>
                </c:pt>
                <c:pt idx="2297">
                  <c:v>570.83500000000004</c:v>
                </c:pt>
                <c:pt idx="2298">
                  <c:v>1043.56</c:v>
                </c:pt>
                <c:pt idx="2299">
                  <c:v>949.59</c:v>
                </c:pt>
                <c:pt idx="2300">
                  <c:v>991.84500000000003</c:v>
                </c:pt>
                <c:pt idx="2301">
                  <c:v>499</c:v>
                </c:pt>
                <c:pt idx="2302">
                  <c:v>1498.58</c:v>
                </c:pt>
                <c:pt idx="2303">
                  <c:v>548.68600000000004</c:v>
                </c:pt>
                <c:pt idx="2304">
                  <c:v>548.68600000000004</c:v>
                </c:pt>
                <c:pt idx="2305">
                  <c:v>548.68600000000004</c:v>
                </c:pt>
                <c:pt idx="2306">
                  <c:v>1054.3699999999999</c:v>
                </c:pt>
                <c:pt idx="2307">
                  <c:v>783.40099999999995</c:v>
                </c:pt>
                <c:pt idx="2308">
                  <c:v>2465.84</c:v>
                </c:pt>
                <c:pt idx="2309">
                  <c:v>449</c:v>
                </c:pt>
                <c:pt idx="2310">
                  <c:v>661.42100000000005</c:v>
                </c:pt>
                <c:pt idx="2311">
                  <c:v>863.87300000000005</c:v>
                </c:pt>
                <c:pt idx="2312">
                  <c:v>1697.81</c:v>
                </c:pt>
                <c:pt idx="2313">
                  <c:v>1220</c:v>
                </c:pt>
                <c:pt idx="2314">
                  <c:v>1530.32</c:v>
                </c:pt>
                <c:pt idx="2315">
                  <c:v>1214.0899999999999</c:v>
                </c:pt>
                <c:pt idx="2316">
                  <c:v>809.46699999999998</c:v>
                </c:pt>
                <c:pt idx="2317">
                  <c:v>809.46699999999998</c:v>
                </c:pt>
                <c:pt idx="2318">
                  <c:v>875.52300000000002</c:v>
                </c:pt>
                <c:pt idx="2319">
                  <c:v>1623.24</c:v>
                </c:pt>
                <c:pt idx="2320">
                  <c:v>2171.87</c:v>
                </c:pt>
                <c:pt idx="2321">
                  <c:v>1328</c:v>
                </c:pt>
                <c:pt idx="2322">
                  <c:v>775.529</c:v>
                </c:pt>
                <c:pt idx="2323">
                  <c:v>704.21100000000001</c:v>
                </c:pt>
                <c:pt idx="2324">
                  <c:v>2530.62</c:v>
                </c:pt>
                <c:pt idx="2325">
                  <c:v>2101.69</c:v>
                </c:pt>
                <c:pt idx="2326">
                  <c:v>1154.1300000000001</c:v>
                </c:pt>
                <c:pt idx="2327">
                  <c:v>225.393</c:v>
                </c:pt>
                <c:pt idx="2328">
                  <c:v>384.91699999999997</c:v>
                </c:pt>
                <c:pt idx="2329">
                  <c:v>384.91699999999997</c:v>
                </c:pt>
                <c:pt idx="2330">
                  <c:v>1115.3499999999999</c:v>
                </c:pt>
                <c:pt idx="2331">
                  <c:v>1110.48</c:v>
                </c:pt>
                <c:pt idx="2332">
                  <c:v>608.67999999999995</c:v>
                </c:pt>
                <c:pt idx="2333">
                  <c:v>593.64599999999996</c:v>
                </c:pt>
                <c:pt idx="2334">
                  <c:v>319.67500000000001</c:v>
                </c:pt>
                <c:pt idx="2335">
                  <c:v>506.35700000000003</c:v>
                </c:pt>
                <c:pt idx="2336">
                  <c:v>152.07499999999999</c:v>
                </c:pt>
                <c:pt idx="2337">
                  <c:v>890.29600000000005</c:v>
                </c:pt>
                <c:pt idx="2338">
                  <c:v>768.90300000000002</c:v>
                </c:pt>
                <c:pt idx="2339">
                  <c:v>2006.48</c:v>
                </c:pt>
                <c:pt idx="2340">
                  <c:v>566.85</c:v>
                </c:pt>
                <c:pt idx="2341">
                  <c:v>566.85</c:v>
                </c:pt>
                <c:pt idx="2342">
                  <c:v>505.82900000000001</c:v>
                </c:pt>
                <c:pt idx="2343">
                  <c:v>1058.72</c:v>
                </c:pt>
                <c:pt idx="2344">
                  <c:v>996.32</c:v>
                </c:pt>
                <c:pt idx="2345">
                  <c:v>1196.04</c:v>
                </c:pt>
                <c:pt idx="2346">
                  <c:v>780.56600000000003</c:v>
                </c:pt>
                <c:pt idx="2347">
                  <c:v>357.62099999999998</c:v>
                </c:pt>
                <c:pt idx="2348">
                  <c:v>370.31200000000001</c:v>
                </c:pt>
                <c:pt idx="2349">
                  <c:v>889.88499999999999</c:v>
                </c:pt>
                <c:pt idx="2350">
                  <c:v>544.45000000000005</c:v>
                </c:pt>
                <c:pt idx="2351">
                  <c:v>455.47899999999998</c:v>
                </c:pt>
                <c:pt idx="2352">
                  <c:v>716.79700000000003</c:v>
                </c:pt>
                <c:pt idx="2353">
                  <c:v>716.79700000000003</c:v>
                </c:pt>
                <c:pt idx="2354">
                  <c:v>553.21799999999996</c:v>
                </c:pt>
                <c:pt idx="2355">
                  <c:v>679.10599999999999</c:v>
                </c:pt>
                <c:pt idx="2356">
                  <c:v>1017.82</c:v>
                </c:pt>
                <c:pt idx="2357">
                  <c:v>1687.47</c:v>
                </c:pt>
                <c:pt idx="2358">
                  <c:v>1151.73</c:v>
                </c:pt>
                <c:pt idx="2359">
                  <c:v>1151.73</c:v>
                </c:pt>
                <c:pt idx="2360">
                  <c:v>359.49700000000001</c:v>
                </c:pt>
                <c:pt idx="2361">
                  <c:v>631.94899999999996</c:v>
                </c:pt>
                <c:pt idx="2362">
                  <c:v>852.88800000000003</c:v>
                </c:pt>
                <c:pt idx="2363">
                  <c:v>1899.24</c:v>
                </c:pt>
                <c:pt idx="2364">
                  <c:v>1899.24</c:v>
                </c:pt>
                <c:pt idx="2365">
                  <c:v>1899.24</c:v>
                </c:pt>
                <c:pt idx="2366">
                  <c:v>1159.3</c:v>
                </c:pt>
                <c:pt idx="2367">
                  <c:v>1042.02</c:v>
                </c:pt>
                <c:pt idx="2368">
                  <c:v>1042.02</c:v>
                </c:pt>
                <c:pt idx="2369">
                  <c:v>590.601</c:v>
                </c:pt>
                <c:pt idx="2370">
                  <c:v>978.678</c:v>
                </c:pt>
                <c:pt idx="2371">
                  <c:v>1479.14</c:v>
                </c:pt>
                <c:pt idx="2372">
                  <c:v>652.25300000000004</c:v>
                </c:pt>
                <c:pt idx="2373">
                  <c:v>1180.9000000000001</c:v>
                </c:pt>
                <c:pt idx="2374">
                  <c:v>1568.38</c:v>
                </c:pt>
                <c:pt idx="2375">
                  <c:v>1002.74</c:v>
                </c:pt>
                <c:pt idx="2376">
                  <c:v>680.82799999999997</c:v>
                </c:pt>
                <c:pt idx="2377">
                  <c:v>1845.58</c:v>
                </c:pt>
                <c:pt idx="2378">
                  <c:v>728.66800000000001</c:v>
                </c:pt>
                <c:pt idx="2379">
                  <c:v>791.16300000000001</c:v>
                </c:pt>
                <c:pt idx="2380">
                  <c:v>791.16300000000001</c:v>
                </c:pt>
                <c:pt idx="2381">
                  <c:v>791.16300000000001</c:v>
                </c:pt>
                <c:pt idx="2382">
                  <c:v>500.892</c:v>
                </c:pt>
                <c:pt idx="2383">
                  <c:v>459.07600000000002</c:v>
                </c:pt>
                <c:pt idx="2384">
                  <c:v>567.55600000000004</c:v>
                </c:pt>
                <c:pt idx="2385">
                  <c:v>1273.78</c:v>
                </c:pt>
                <c:pt idx="2386">
                  <c:v>2879.83</c:v>
                </c:pt>
                <c:pt idx="2387">
                  <c:v>615.66</c:v>
                </c:pt>
                <c:pt idx="2388">
                  <c:v>1769.14</c:v>
                </c:pt>
                <c:pt idx="2389">
                  <c:v>1014.62</c:v>
                </c:pt>
                <c:pt idx="2390">
                  <c:v>905.82500000000005</c:v>
                </c:pt>
                <c:pt idx="2391">
                  <c:v>905.82500000000005</c:v>
                </c:pt>
                <c:pt idx="2392">
                  <c:v>1283.05</c:v>
                </c:pt>
                <c:pt idx="2393">
                  <c:v>571.03399999999999</c:v>
                </c:pt>
                <c:pt idx="2394">
                  <c:v>571.03399999999999</c:v>
                </c:pt>
                <c:pt idx="2395">
                  <c:v>571.03399999999999</c:v>
                </c:pt>
                <c:pt idx="2396">
                  <c:v>862.92</c:v>
                </c:pt>
                <c:pt idx="2397">
                  <c:v>2065.59</c:v>
                </c:pt>
                <c:pt idx="2398">
                  <c:v>331.553</c:v>
                </c:pt>
                <c:pt idx="2399">
                  <c:v>555.05100000000004</c:v>
                </c:pt>
                <c:pt idx="2400">
                  <c:v>1285.48</c:v>
                </c:pt>
                <c:pt idx="2401">
                  <c:v>1355.54</c:v>
                </c:pt>
                <c:pt idx="2402">
                  <c:v>1307.6600000000001</c:v>
                </c:pt>
                <c:pt idx="2403">
                  <c:v>1122</c:v>
                </c:pt>
                <c:pt idx="2404">
                  <c:v>740</c:v>
                </c:pt>
                <c:pt idx="2405">
                  <c:v>309.86900000000003</c:v>
                </c:pt>
                <c:pt idx="2406">
                  <c:v>739.41200000000003</c:v>
                </c:pt>
                <c:pt idx="2407">
                  <c:v>891.09199999999998</c:v>
                </c:pt>
                <c:pt idx="2408">
                  <c:v>891.09199999999998</c:v>
                </c:pt>
                <c:pt idx="2409">
                  <c:v>891.09199999999998</c:v>
                </c:pt>
                <c:pt idx="2410">
                  <c:v>891.09199999999998</c:v>
                </c:pt>
                <c:pt idx="2411">
                  <c:v>891.09199999999998</c:v>
                </c:pt>
                <c:pt idx="2412">
                  <c:v>1217.82</c:v>
                </c:pt>
                <c:pt idx="2413">
                  <c:v>749.06</c:v>
                </c:pt>
                <c:pt idx="2414">
                  <c:v>1514.02</c:v>
                </c:pt>
                <c:pt idx="2415">
                  <c:v>1225.57</c:v>
                </c:pt>
                <c:pt idx="2416">
                  <c:v>2435.94</c:v>
                </c:pt>
                <c:pt idx="2417">
                  <c:v>495.14800000000002</c:v>
                </c:pt>
                <c:pt idx="2418">
                  <c:v>2366.02</c:v>
                </c:pt>
                <c:pt idx="2419">
                  <c:v>320.47800000000001</c:v>
                </c:pt>
                <c:pt idx="2420">
                  <c:v>1260.28</c:v>
                </c:pt>
                <c:pt idx="2421">
                  <c:v>2002.96</c:v>
                </c:pt>
                <c:pt idx="2422">
                  <c:v>649.91899999999998</c:v>
                </c:pt>
                <c:pt idx="2423">
                  <c:v>649.91899999999998</c:v>
                </c:pt>
                <c:pt idx="2424">
                  <c:v>1696.25</c:v>
                </c:pt>
                <c:pt idx="2425">
                  <c:v>1475.6</c:v>
                </c:pt>
                <c:pt idx="2426">
                  <c:v>162</c:v>
                </c:pt>
                <c:pt idx="2427">
                  <c:v>349.24700000000001</c:v>
                </c:pt>
                <c:pt idx="2428">
                  <c:v>397.29199999999997</c:v>
                </c:pt>
                <c:pt idx="2429">
                  <c:v>397.29199999999997</c:v>
                </c:pt>
                <c:pt idx="2430">
                  <c:v>539.32100000000003</c:v>
                </c:pt>
                <c:pt idx="2431">
                  <c:v>1358.95</c:v>
                </c:pt>
                <c:pt idx="2432">
                  <c:v>847.29899999999998</c:v>
                </c:pt>
                <c:pt idx="2433">
                  <c:v>903.51</c:v>
                </c:pt>
                <c:pt idx="2434">
                  <c:v>1441.63</c:v>
                </c:pt>
                <c:pt idx="2435">
                  <c:v>441.09</c:v>
                </c:pt>
                <c:pt idx="2436">
                  <c:v>441.09</c:v>
                </c:pt>
                <c:pt idx="2437">
                  <c:v>607.91700000000003</c:v>
                </c:pt>
                <c:pt idx="2438">
                  <c:v>206.983</c:v>
                </c:pt>
                <c:pt idx="2439">
                  <c:v>814.125</c:v>
                </c:pt>
                <c:pt idx="2440">
                  <c:v>865.596</c:v>
                </c:pt>
                <c:pt idx="2441">
                  <c:v>381.77300000000002</c:v>
                </c:pt>
                <c:pt idx="2442">
                  <c:v>382.98899999999998</c:v>
                </c:pt>
                <c:pt idx="2443">
                  <c:v>555.57399999999996</c:v>
                </c:pt>
                <c:pt idx="2444">
                  <c:v>1842.13</c:v>
                </c:pt>
                <c:pt idx="2445">
                  <c:v>817.53399999999999</c:v>
                </c:pt>
                <c:pt idx="2446">
                  <c:v>661.01400000000001</c:v>
                </c:pt>
                <c:pt idx="2447">
                  <c:v>459.36799999999999</c:v>
                </c:pt>
                <c:pt idx="2448">
                  <c:v>459.36799999999999</c:v>
                </c:pt>
                <c:pt idx="2449">
                  <c:v>489.87599999999998</c:v>
                </c:pt>
                <c:pt idx="2450">
                  <c:v>489.87599999999998</c:v>
                </c:pt>
                <c:pt idx="2451">
                  <c:v>489.87599999999998</c:v>
                </c:pt>
                <c:pt idx="2452">
                  <c:v>666.33399999999995</c:v>
                </c:pt>
                <c:pt idx="2453">
                  <c:v>798.24599999999998</c:v>
                </c:pt>
                <c:pt idx="2454">
                  <c:v>966.80100000000004</c:v>
                </c:pt>
                <c:pt idx="2455">
                  <c:v>1107</c:v>
                </c:pt>
                <c:pt idx="2456">
                  <c:v>897.73299999999995</c:v>
                </c:pt>
                <c:pt idx="2457">
                  <c:v>387.24799999999999</c:v>
                </c:pt>
                <c:pt idx="2458">
                  <c:v>517.29200000000003</c:v>
                </c:pt>
                <c:pt idx="2459">
                  <c:v>1125.3</c:v>
                </c:pt>
                <c:pt idx="2460">
                  <c:v>748.32600000000002</c:v>
                </c:pt>
                <c:pt idx="2461">
                  <c:v>915.21199999999999</c:v>
                </c:pt>
                <c:pt idx="2462">
                  <c:v>915.21199999999999</c:v>
                </c:pt>
                <c:pt idx="2463">
                  <c:v>915.21199999999999</c:v>
                </c:pt>
                <c:pt idx="2464">
                  <c:v>915.21199999999999</c:v>
                </c:pt>
                <c:pt idx="2465">
                  <c:v>915.21199999999999</c:v>
                </c:pt>
                <c:pt idx="2466">
                  <c:v>244.96</c:v>
                </c:pt>
                <c:pt idx="2467">
                  <c:v>416.69200000000001</c:v>
                </c:pt>
                <c:pt idx="2468">
                  <c:v>399.11399999999998</c:v>
                </c:pt>
                <c:pt idx="2469">
                  <c:v>399.11399999999998</c:v>
                </c:pt>
                <c:pt idx="2470">
                  <c:v>399.11399999999998</c:v>
                </c:pt>
                <c:pt idx="2471">
                  <c:v>399.11399999999998</c:v>
                </c:pt>
                <c:pt idx="2472">
                  <c:v>921.78399999999999</c:v>
                </c:pt>
                <c:pt idx="2473">
                  <c:v>335.09</c:v>
                </c:pt>
                <c:pt idx="2474">
                  <c:v>729.96400000000006</c:v>
                </c:pt>
                <c:pt idx="2475">
                  <c:v>931.95600000000002</c:v>
                </c:pt>
                <c:pt idx="2476">
                  <c:v>674.69500000000005</c:v>
                </c:pt>
                <c:pt idx="2477">
                  <c:v>872.279</c:v>
                </c:pt>
                <c:pt idx="2478">
                  <c:v>803.05200000000002</c:v>
                </c:pt>
                <c:pt idx="2479">
                  <c:v>293.49900000000002</c:v>
                </c:pt>
                <c:pt idx="2480">
                  <c:v>293.49900000000002</c:v>
                </c:pt>
                <c:pt idx="2481">
                  <c:v>1179.01</c:v>
                </c:pt>
                <c:pt idx="2482">
                  <c:v>1463.72</c:v>
                </c:pt>
                <c:pt idx="2483">
                  <c:v>769.096</c:v>
                </c:pt>
                <c:pt idx="2484">
                  <c:v>692.59400000000005</c:v>
                </c:pt>
                <c:pt idx="2485">
                  <c:v>946.84699999999998</c:v>
                </c:pt>
                <c:pt idx="2486">
                  <c:v>2013.27</c:v>
                </c:pt>
                <c:pt idx="2487">
                  <c:v>944.54</c:v>
                </c:pt>
                <c:pt idx="2488">
                  <c:v>1380.16</c:v>
                </c:pt>
                <c:pt idx="2489">
                  <c:v>325.73700000000002</c:v>
                </c:pt>
                <c:pt idx="2490">
                  <c:v>614.827</c:v>
                </c:pt>
                <c:pt idx="2491">
                  <c:v>443.483</c:v>
                </c:pt>
                <c:pt idx="2492">
                  <c:v>443.483</c:v>
                </c:pt>
                <c:pt idx="2493">
                  <c:v>502.49700000000001</c:v>
                </c:pt>
                <c:pt idx="2494">
                  <c:v>839.07600000000002</c:v>
                </c:pt>
                <c:pt idx="2495">
                  <c:v>2060.7199999999998</c:v>
                </c:pt>
                <c:pt idx="2496">
                  <c:v>616.697</c:v>
                </c:pt>
                <c:pt idx="2497">
                  <c:v>908.80499999999995</c:v>
                </c:pt>
                <c:pt idx="2498">
                  <c:v>629.92999999999995</c:v>
                </c:pt>
                <c:pt idx="2499">
                  <c:v>466.58600000000001</c:v>
                </c:pt>
                <c:pt idx="2500">
                  <c:v>1206.1099999999999</c:v>
                </c:pt>
                <c:pt idx="2501">
                  <c:v>916.31299999999999</c:v>
                </c:pt>
                <c:pt idx="2502">
                  <c:v>945.45399999999995</c:v>
                </c:pt>
                <c:pt idx="2503">
                  <c:v>773.71299999999997</c:v>
                </c:pt>
                <c:pt idx="2504">
                  <c:v>773.71299999999997</c:v>
                </c:pt>
                <c:pt idx="2505">
                  <c:v>773.71299999999997</c:v>
                </c:pt>
                <c:pt idx="2506">
                  <c:v>918.995</c:v>
                </c:pt>
                <c:pt idx="2507">
                  <c:v>675.303</c:v>
                </c:pt>
                <c:pt idx="2508">
                  <c:v>946.60199999999998</c:v>
                </c:pt>
                <c:pt idx="2509">
                  <c:v>1455.36</c:v>
                </c:pt>
                <c:pt idx="2510">
                  <c:v>1384.16</c:v>
                </c:pt>
                <c:pt idx="2511">
                  <c:v>1246.92</c:v>
                </c:pt>
                <c:pt idx="2512">
                  <c:v>460.91</c:v>
                </c:pt>
                <c:pt idx="2513">
                  <c:v>510.029</c:v>
                </c:pt>
                <c:pt idx="2514">
                  <c:v>1064.05</c:v>
                </c:pt>
                <c:pt idx="2515">
                  <c:v>466</c:v>
                </c:pt>
                <c:pt idx="2516">
                  <c:v>315.17700000000002</c:v>
                </c:pt>
                <c:pt idx="2517">
                  <c:v>315.17700000000002</c:v>
                </c:pt>
                <c:pt idx="2518">
                  <c:v>1002.02</c:v>
                </c:pt>
                <c:pt idx="2519">
                  <c:v>493.17500000000001</c:v>
                </c:pt>
                <c:pt idx="2520">
                  <c:v>78.890600000000006</c:v>
                </c:pt>
                <c:pt idx="2521">
                  <c:v>403.93299999999999</c:v>
                </c:pt>
                <c:pt idx="2522">
                  <c:v>1416.31</c:v>
                </c:pt>
                <c:pt idx="2523">
                  <c:v>944.46500000000003</c:v>
                </c:pt>
                <c:pt idx="2524">
                  <c:v>552.54999999999995</c:v>
                </c:pt>
                <c:pt idx="2525">
                  <c:v>1026.48</c:v>
                </c:pt>
                <c:pt idx="2526">
                  <c:v>924.14099999999996</c:v>
                </c:pt>
                <c:pt idx="2527">
                  <c:v>1513.14</c:v>
                </c:pt>
                <c:pt idx="2528">
                  <c:v>373.74400000000003</c:v>
                </c:pt>
                <c:pt idx="2529">
                  <c:v>373.74400000000003</c:v>
                </c:pt>
                <c:pt idx="2530">
                  <c:v>771.15200000000004</c:v>
                </c:pt>
                <c:pt idx="2531">
                  <c:v>1419.58</c:v>
                </c:pt>
                <c:pt idx="2532">
                  <c:v>1639.47</c:v>
                </c:pt>
                <c:pt idx="2533">
                  <c:v>638.24900000000002</c:v>
                </c:pt>
                <c:pt idx="2534">
                  <c:v>976.86800000000005</c:v>
                </c:pt>
                <c:pt idx="2535">
                  <c:v>845.02200000000005</c:v>
                </c:pt>
                <c:pt idx="2536">
                  <c:v>2146.23</c:v>
                </c:pt>
                <c:pt idx="2537">
                  <c:v>1221.05</c:v>
                </c:pt>
                <c:pt idx="2538">
                  <c:v>619.86199999999997</c:v>
                </c:pt>
                <c:pt idx="2539">
                  <c:v>1328.2</c:v>
                </c:pt>
                <c:pt idx="2540">
                  <c:v>75.0852</c:v>
                </c:pt>
                <c:pt idx="2541">
                  <c:v>937.01300000000003</c:v>
                </c:pt>
                <c:pt idx="2542">
                  <c:v>937.01300000000003</c:v>
                </c:pt>
                <c:pt idx="2543">
                  <c:v>937.01300000000003</c:v>
                </c:pt>
                <c:pt idx="2544">
                  <c:v>1030.81</c:v>
                </c:pt>
                <c:pt idx="2545">
                  <c:v>1030.81</c:v>
                </c:pt>
                <c:pt idx="2546">
                  <c:v>644.45600000000002</c:v>
                </c:pt>
                <c:pt idx="2547">
                  <c:v>629.80399999999997</c:v>
                </c:pt>
                <c:pt idx="2548">
                  <c:v>2712.58</c:v>
                </c:pt>
                <c:pt idx="2549">
                  <c:v>541.18899999999996</c:v>
                </c:pt>
                <c:pt idx="2550">
                  <c:v>546.23</c:v>
                </c:pt>
                <c:pt idx="2551">
                  <c:v>831.28700000000003</c:v>
                </c:pt>
                <c:pt idx="2552">
                  <c:v>1286.0999999999999</c:v>
                </c:pt>
                <c:pt idx="2553">
                  <c:v>832</c:v>
                </c:pt>
                <c:pt idx="2554">
                  <c:v>1826.04</c:v>
                </c:pt>
                <c:pt idx="2555">
                  <c:v>434.63200000000001</c:v>
                </c:pt>
                <c:pt idx="2556">
                  <c:v>434.63200000000001</c:v>
                </c:pt>
                <c:pt idx="2557">
                  <c:v>864.33100000000002</c:v>
                </c:pt>
                <c:pt idx="2558">
                  <c:v>908.44399999999996</c:v>
                </c:pt>
                <c:pt idx="2559">
                  <c:v>764.726</c:v>
                </c:pt>
                <c:pt idx="2560">
                  <c:v>1508.33</c:v>
                </c:pt>
                <c:pt idx="2561">
                  <c:v>1191.19</c:v>
                </c:pt>
                <c:pt idx="2562">
                  <c:v>1393.83</c:v>
                </c:pt>
                <c:pt idx="2563">
                  <c:v>1137.81</c:v>
                </c:pt>
                <c:pt idx="2564">
                  <c:v>898.31</c:v>
                </c:pt>
                <c:pt idx="2565">
                  <c:v>1229.25</c:v>
                </c:pt>
                <c:pt idx="2566">
                  <c:v>734.85</c:v>
                </c:pt>
                <c:pt idx="2567">
                  <c:v>855.64099999999996</c:v>
                </c:pt>
                <c:pt idx="2568">
                  <c:v>855.64099999999996</c:v>
                </c:pt>
                <c:pt idx="2569">
                  <c:v>895.06899999999996</c:v>
                </c:pt>
                <c:pt idx="2570">
                  <c:v>1631.66</c:v>
                </c:pt>
                <c:pt idx="2571">
                  <c:v>796.47699999999998</c:v>
                </c:pt>
                <c:pt idx="2572">
                  <c:v>837.48099999999999</c:v>
                </c:pt>
                <c:pt idx="2573">
                  <c:v>258.97899999999998</c:v>
                </c:pt>
                <c:pt idx="2574">
                  <c:v>2310.11</c:v>
                </c:pt>
                <c:pt idx="2575">
                  <c:v>1368.83</c:v>
                </c:pt>
                <c:pt idx="2576">
                  <c:v>317.43700000000001</c:v>
                </c:pt>
                <c:pt idx="2577">
                  <c:v>352</c:v>
                </c:pt>
                <c:pt idx="2578">
                  <c:v>336.09</c:v>
                </c:pt>
                <c:pt idx="2579">
                  <c:v>689.81399999999996</c:v>
                </c:pt>
                <c:pt idx="2580">
                  <c:v>689.81399999999996</c:v>
                </c:pt>
                <c:pt idx="2581">
                  <c:v>331.21300000000002</c:v>
                </c:pt>
                <c:pt idx="2582">
                  <c:v>1305.99</c:v>
                </c:pt>
                <c:pt idx="2583">
                  <c:v>716.76</c:v>
                </c:pt>
                <c:pt idx="2584">
                  <c:v>1114.9100000000001</c:v>
                </c:pt>
                <c:pt idx="2585">
                  <c:v>617.33900000000006</c:v>
                </c:pt>
                <c:pt idx="2586">
                  <c:v>1069.45</c:v>
                </c:pt>
                <c:pt idx="2587">
                  <c:v>1947.54</c:v>
                </c:pt>
                <c:pt idx="2588">
                  <c:v>567.18700000000001</c:v>
                </c:pt>
                <c:pt idx="2589">
                  <c:v>1525.52</c:v>
                </c:pt>
                <c:pt idx="2590">
                  <c:v>1031.31</c:v>
                </c:pt>
                <c:pt idx="2591">
                  <c:v>890.75800000000004</c:v>
                </c:pt>
                <c:pt idx="2592">
                  <c:v>890.75800000000004</c:v>
                </c:pt>
                <c:pt idx="2593">
                  <c:v>890.75800000000004</c:v>
                </c:pt>
                <c:pt idx="2594">
                  <c:v>1859.78</c:v>
                </c:pt>
                <c:pt idx="2595">
                  <c:v>860.37</c:v>
                </c:pt>
                <c:pt idx="2596">
                  <c:v>860.37</c:v>
                </c:pt>
                <c:pt idx="2597">
                  <c:v>413.87299999999999</c:v>
                </c:pt>
                <c:pt idx="2598">
                  <c:v>413.87299999999999</c:v>
                </c:pt>
                <c:pt idx="2599">
                  <c:v>341.774</c:v>
                </c:pt>
                <c:pt idx="2600">
                  <c:v>629.27</c:v>
                </c:pt>
                <c:pt idx="2601">
                  <c:v>1202.47</c:v>
                </c:pt>
                <c:pt idx="2602">
                  <c:v>127.59099999999999</c:v>
                </c:pt>
                <c:pt idx="2603">
                  <c:v>1212.45</c:v>
                </c:pt>
                <c:pt idx="2604">
                  <c:v>92.191299999999998</c:v>
                </c:pt>
                <c:pt idx="2605">
                  <c:v>92.191299999999998</c:v>
                </c:pt>
                <c:pt idx="2606">
                  <c:v>560.88499999999999</c:v>
                </c:pt>
                <c:pt idx="2607">
                  <c:v>560.88499999999999</c:v>
                </c:pt>
                <c:pt idx="2608">
                  <c:v>134.39699999999999</c:v>
                </c:pt>
                <c:pt idx="2609">
                  <c:v>66.407399999999996</c:v>
                </c:pt>
                <c:pt idx="2610">
                  <c:v>252</c:v>
                </c:pt>
                <c:pt idx="2611">
                  <c:v>755</c:v>
                </c:pt>
                <c:pt idx="2612">
                  <c:v>568.11699999999996</c:v>
                </c:pt>
                <c:pt idx="2613">
                  <c:v>213.26</c:v>
                </c:pt>
                <c:pt idx="2614">
                  <c:v>185.875</c:v>
                </c:pt>
                <c:pt idx="2615">
                  <c:v>185.875</c:v>
                </c:pt>
                <c:pt idx="2616">
                  <c:v>788.23800000000006</c:v>
                </c:pt>
                <c:pt idx="2617">
                  <c:v>603.53</c:v>
                </c:pt>
                <c:pt idx="2618">
                  <c:v>603.53</c:v>
                </c:pt>
                <c:pt idx="2619">
                  <c:v>603.53</c:v>
                </c:pt>
                <c:pt idx="2620">
                  <c:v>410.60700000000003</c:v>
                </c:pt>
                <c:pt idx="2621">
                  <c:v>337.92599999999999</c:v>
                </c:pt>
                <c:pt idx="2622">
                  <c:v>626.69100000000003</c:v>
                </c:pt>
                <c:pt idx="2623">
                  <c:v>335.51499999999999</c:v>
                </c:pt>
                <c:pt idx="2624">
                  <c:v>1379.37</c:v>
                </c:pt>
                <c:pt idx="2625">
                  <c:v>1379.37</c:v>
                </c:pt>
                <c:pt idx="2626">
                  <c:v>626.81899999999996</c:v>
                </c:pt>
                <c:pt idx="2627">
                  <c:v>1335.64</c:v>
                </c:pt>
                <c:pt idx="2628">
                  <c:v>543.44399999999996</c:v>
                </c:pt>
                <c:pt idx="2629">
                  <c:v>543.44399999999996</c:v>
                </c:pt>
                <c:pt idx="2630">
                  <c:v>341.90800000000002</c:v>
                </c:pt>
                <c:pt idx="2631">
                  <c:v>341.90800000000002</c:v>
                </c:pt>
                <c:pt idx="2632">
                  <c:v>341.90800000000002</c:v>
                </c:pt>
                <c:pt idx="2633">
                  <c:v>341.90800000000002</c:v>
                </c:pt>
                <c:pt idx="2634">
                  <c:v>2065.98</c:v>
                </c:pt>
                <c:pt idx="2635">
                  <c:v>357.05900000000003</c:v>
                </c:pt>
                <c:pt idx="2636">
                  <c:v>391.18099999999998</c:v>
                </c:pt>
                <c:pt idx="2637">
                  <c:v>727.18700000000001</c:v>
                </c:pt>
                <c:pt idx="2638">
                  <c:v>1012.48</c:v>
                </c:pt>
                <c:pt idx="2639">
                  <c:v>651.11699999999996</c:v>
                </c:pt>
                <c:pt idx="2641">
                  <c:v>735.36900000000003</c:v>
                </c:pt>
                <c:pt idx="2642">
                  <c:v>847.33900000000006</c:v>
                </c:pt>
                <c:pt idx="2643">
                  <c:v>909.28</c:v>
                </c:pt>
                <c:pt idx="2644">
                  <c:v>1343.6</c:v>
                </c:pt>
                <c:pt idx="2645">
                  <c:v>1343.6</c:v>
                </c:pt>
                <c:pt idx="2646">
                  <c:v>310.315</c:v>
                </c:pt>
                <c:pt idx="2647">
                  <c:v>758.3</c:v>
                </c:pt>
                <c:pt idx="2648">
                  <c:v>1159.8499999999999</c:v>
                </c:pt>
                <c:pt idx="2649">
                  <c:v>733.14300000000003</c:v>
                </c:pt>
                <c:pt idx="2650">
                  <c:v>621.99599999999998</c:v>
                </c:pt>
                <c:pt idx="2651">
                  <c:v>1141.8900000000001</c:v>
                </c:pt>
                <c:pt idx="2652">
                  <c:v>729.82299999999998</c:v>
                </c:pt>
                <c:pt idx="2653">
                  <c:v>417.01400000000001</c:v>
                </c:pt>
                <c:pt idx="2654">
                  <c:v>567.44687090000002</c:v>
                </c:pt>
                <c:pt idx="2655">
                  <c:v>294.12200000000001</c:v>
                </c:pt>
                <c:pt idx="2656">
                  <c:v>406.529</c:v>
                </c:pt>
                <c:pt idx="2657">
                  <c:v>406.529</c:v>
                </c:pt>
                <c:pt idx="2658">
                  <c:v>406.529</c:v>
                </c:pt>
                <c:pt idx="2659">
                  <c:v>406.529</c:v>
                </c:pt>
                <c:pt idx="2660">
                  <c:v>406.529</c:v>
                </c:pt>
                <c:pt idx="2661">
                  <c:v>703.78899999999999</c:v>
                </c:pt>
                <c:pt idx="2662">
                  <c:v>1267.67</c:v>
                </c:pt>
                <c:pt idx="2663">
                  <c:v>591.01900000000001</c:v>
                </c:pt>
                <c:pt idx="2664">
                  <c:v>760.06500000000005</c:v>
                </c:pt>
                <c:pt idx="2665">
                  <c:v>760.06500000000005</c:v>
                </c:pt>
                <c:pt idx="2666">
                  <c:v>513.32899999999995</c:v>
                </c:pt>
                <c:pt idx="2667">
                  <c:v>791.17499999999995</c:v>
                </c:pt>
                <c:pt idx="2668">
                  <c:v>1506.36</c:v>
                </c:pt>
                <c:pt idx="2669">
                  <c:v>247.77099999999999</c:v>
                </c:pt>
                <c:pt idx="2670">
                  <c:v>222.345</c:v>
                </c:pt>
                <c:pt idx="2671">
                  <c:v>818.75900000000001</c:v>
                </c:pt>
                <c:pt idx="2672">
                  <c:v>720.75300000000004</c:v>
                </c:pt>
                <c:pt idx="2673">
                  <c:v>738.65700000000004</c:v>
                </c:pt>
                <c:pt idx="2674">
                  <c:v>738.65700000000004</c:v>
                </c:pt>
                <c:pt idx="2675">
                  <c:v>717.59699999999998</c:v>
                </c:pt>
                <c:pt idx="2676">
                  <c:v>584.14200000000005</c:v>
                </c:pt>
                <c:pt idx="2677">
                  <c:v>857.14</c:v>
                </c:pt>
                <c:pt idx="2678">
                  <c:v>835.45500000000004</c:v>
                </c:pt>
                <c:pt idx="2679">
                  <c:v>1633.49</c:v>
                </c:pt>
                <c:pt idx="2680">
                  <c:v>1633.49</c:v>
                </c:pt>
                <c:pt idx="2681">
                  <c:v>1666.69</c:v>
                </c:pt>
                <c:pt idx="2682">
                  <c:v>273.94600000000003</c:v>
                </c:pt>
                <c:pt idx="2683">
                  <c:v>863.85500000000002</c:v>
                </c:pt>
                <c:pt idx="2684">
                  <c:v>863.85500000000002</c:v>
                </c:pt>
                <c:pt idx="2685">
                  <c:v>863.85500000000002</c:v>
                </c:pt>
                <c:pt idx="2686">
                  <c:v>305.19299999999998</c:v>
                </c:pt>
                <c:pt idx="2687">
                  <c:v>590.26800000000003</c:v>
                </c:pt>
                <c:pt idx="2688">
                  <c:v>156.26400000000001</c:v>
                </c:pt>
                <c:pt idx="2689">
                  <c:v>295.29300000000001</c:v>
                </c:pt>
                <c:pt idx="2690">
                  <c:v>409.46</c:v>
                </c:pt>
                <c:pt idx="2691">
                  <c:v>522.60500000000002</c:v>
                </c:pt>
                <c:pt idx="2692">
                  <c:v>195.43899999999999</c:v>
                </c:pt>
                <c:pt idx="2693">
                  <c:v>1008.79</c:v>
                </c:pt>
                <c:pt idx="2694">
                  <c:v>375.52199999999999</c:v>
                </c:pt>
                <c:pt idx="2695">
                  <c:v>905.40599999999995</c:v>
                </c:pt>
                <c:pt idx="2696">
                  <c:v>828.59199999999998</c:v>
                </c:pt>
                <c:pt idx="2697">
                  <c:v>828.59199999999998</c:v>
                </c:pt>
                <c:pt idx="2698">
                  <c:v>828.59199999999998</c:v>
                </c:pt>
                <c:pt idx="2699">
                  <c:v>828.59199999999998</c:v>
                </c:pt>
                <c:pt idx="2700">
                  <c:v>629.44500000000005</c:v>
                </c:pt>
                <c:pt idx="2701">
                  <c:v>641.37400000000002</c:v>
                </c:pt>
                <c:pt idx="2702">
                  <c:v>772.28300000000002</c:v>
                </c:pt>
                <c:pt idx="2703">
                  <c:v>811.27800000000002</c:v>
                </c:pt>
                <c:pt idx="2704">
                  <c:v>1060.77</c:v>
                </c:pt>
                <c:pt idx="2705">
                  <c:v>558.65200000000004</c:v>
                </c:pt>
                <c:pt idx="2706">
                  <c:v>390.55200000000002</c:v>
                </c:pt>
                <c:pt idx="2707">
                  <c:v>894.18700000000001</c:v>
                </c:pt>
                <c:pt idx="2708">
                  <c:v>651.78300000000002</c:v>
                </c:pt>
                <c:pt idx="2709">
                  <c:v>576.18100000000004</c:v>
                </c:pt>
                <c:pt idx="2710">
                  <c:v>833.16499999999996</c:v>
                </c:pt>
                <c:pt idx="2711">
                  <c:v>833.16499999999996</c:v>
                </c:pt>
                <c:pt idx="2712">
                  <c:v>1427.08</c:v>
                </c:pt>
                <c:pt idx="2713">
                  <c:v>169.94800000000001</c:v>
                </c:pt>
                <c:pt idx="2714">
                  <c:v>1289.4100000000001</c:v>
                </c:pt>
                <c:pt idx="2715">
                  <c:v>2080.5100000000002</c:v>
                </c:pt>
                <c:pt idx="2716">
                  <c:v>1482.83</c:v>
                </c:pt>
                <c:pt idx="2717">
                  <c:v>245.303</c:v>
                </c:pt>
                <c:pt idx="2718">
                  <c:v>1430</c:v>
                </c:pt>
                <c:pt idx="2720">
                  <c:v>1302.8699999999999</c:v>
                </c:pt>
                <c:pt idx="2721">
                  <c:v>783.66600000000005</c:v>
                </c:pt>
                <c:pt idx="2722">
                  <c:v>384.75700000000001</c:v>
                </c:pt>
                <c:pt idx="2723">
                  <c:v>384.75700000000001</c:v>
                </c:pt>
                <c:pt idx="2724">
                  <c:v>384.75700000000001</c:v>
                </c:pt>
                <c:pt idx="2725">
                  <c:v>1061.77</c:v>
                </c:pt>
                <c:pt idx="2726">
                  <c:v>270.73899999999998</c:v>
                </c:pt>
                <c:pt idx="2727">
                  <c:v>669.57299999999998</c:v>
                </c:pt>
                <c:pt idx="2728">
                  <c:v>538.80700000000002</c:v>
                </c:pt>
                <c:pt idx="2729">
                  <c:v>1091.6300000000001</c:v>
                </c:pt>
                <c:pt idx="2730">
                  <c:v>996.10500000000002</c:v>
                </c:pt>
                <c:pt idx="2731">
                  <c:v>979.54100000000005</c:v>
                </c:pt>
                <c:pt idx="2732">
                  <c:v>1321.38</c:v>
                </c:pt>
                <c:pt idx="2733">
                  <c:v>1083.28</c:v>
                </c:pt>
                <c:pt idx="2734">
                  <c:v>268.2</c:v>
                </c:pt>
                <c:pt idx="2735">
                  <c:v>1312.34</c:v>
                </c:pt>
                <c:pt idx="2736">
                  <c:v>1312.34</c:v>
                </c:pt>
                <c:pt idx="2737">
                  <c:v>1497.33</c:v>
                </c:pt>
                <c:pt idx="2738">
                  <c:v>1291.47</c:v>
                </c:pt>
                <c:pt idx="2739">
                  <c:v>962.88800000000003</c:v>
                </c:pt>
                <c:pt idx="2740">
                  <c:v>707.68799999999999</c:v>
                </c:pt>
                <c:pt idx="2741">
                  <c:v>718.94500000000005</c:v>
                </c:pt>
                <c:pt idx="2742">
                  <c:v>982.38300000000004</c:v>
                </c:pt>
                <c:pt idx="2744">
                  <c:v>807.30799999999999</c:v>
                </c:pt>
                <c:pt idx="2745">
                  <c:v>1588.41</c:v>
                </c:pt>
                <c:pt idx="2746">
                  <c:v>385.34800000000001</c:v>
                </c:pt>
                <c:pt idx="2747">
                  <c:v>527.32100000000003</c:v>
                </c:pt>
                <c:pt idx="2748">
                  <c:v>527.32100000000003</c:v>
                </c:pt>
                <c:pt idx="2749">
                  <c:v>527.32100000000003</c:v>
                </c:pt>
                <c:pt idx="2750">
                  <c:v>527.32100000000003</c:v>
                </c:pt>
                <c:pt idx="2752">
                  <c:v>221.18600000000001</c:v>
                </c:pt>
                <c:pt idx="2753">
                  <c:v>1663.74</c:v>
                </c:pt>
                <c:pt idx="2754">
                  <c:v>756.48599999999999</c:v>
                </c:pt>
                <c:pt idx="2755">
                  <c:v>1542.48</c:v>
                </c:pt>
                <c:pt idx="2756">
                  <c:v>764.45600000000002</c:v>
                </c:pt>
                <c:pt idx="2757">
                  <c:v>501.22899999999998</c:v>
                </c:pt>
                <c:pt idx="2758">
                  <c:v>820.50599999999997</c:v>
                </c:pt>
                <c:pt idx="2759">
                  <c:v>632.76599999999996</c:v>
                </c:pt>
                <c:pt idx="2760">
                  <c:v>438.41199999999998</c:v>
                </c:pt>
                <c:pt idx="2761">
                  <c:v>1435.44</c:v>
                </c:pt>
                <c:pt idx="2762">
                  <c:v>1435.44</c:v>
                </c:pt>
                <c:pt idx="2763">
                  <c:v>582.94200000000001</c:v>
                </c:pt>
                <c:pt idx="2764">
                  <c:v>565.75199999999995</c:v>
                </c:pt>
                <c:pt idx="2765">
                  <c:v>871.56399999999996</c:v>
                </c:pt>
                <c:pt idx="2766">
                  <c:v>681.255</c:v>
                </c:pt>
                <c:pt idx="2767">
                  <c:v>816.59199999999998</c:v>
                </c:pt>
                <c:pt idx="2768">
                  <c:v>657.02300000000002</c:v>
                </c:pt>
                <c:pt idx="2769">
                  <c:v>690.33600000000001</c:v>
                </c:pt>
                <c:pt idx="2770">
                  <c:v>619.14599999999996</c:v>
                </c:pt>
                <c:pt idx="2771">
                  <c:v>1276.29</c:v>
                </c:pt>
                <c:pt idx="2772">
                  <c:v>908.50099999999998</c:v>
                </c:pt>
                <c:pt idx="2773">
                  <c:v>716.02499999999998</c:v>
                </c:pt>
                <c:pt idx="2774">
                  <c:v>716.02499999999998</c:v>
                </c:pt>
                <c:pt idx="2775">
                  <c:v>716.02499999999998</c:v>
                </c:pt>
                <c:pt idx="2776">
                  <c:v>790.51599999999996</c:v>
                </c:pt>
                <c:pt idx="2777">
                  <c:v>962.63</c:v>
                </c:pt>
                <c:pt idx="2778">
                  <c:v>305.79199999999997</c:v>
                </c:pt>
                <c:pt idx="2779">
                  <c:v>264.07799999999997</c:v>
                </c:pt>
                <c:pt idx="2780">
                  <c:v>883.04499999999996</c:v>
                </c:pt>
                <c:pt idx="2781">
                  <c:v>745.74</c:v>
                </c:pt>
                <c:pt idx="2782">
                  <c:v>863.90899999999999</c:v>
                </c:pt>
                <c:pt idx="2783">
                  <c:v>778.60199999999998</c:v>
                </c:pt>
                <c:pt idx="2784">
                  <c:v>560.44500000000005</c:v>
                </c:pt>
                <c:pt idx="2785">
                  <c:v>611.46100000000001</c:v>
                </c:pt>
                <c:pt idx="2786">
                  <c:v>605.67999999999995</c:v>
                </c:pt>
                <c:pt idx="2787">
                  <c:v>605.67999999999995</c:v>
                </c:pt>
                <c:pt idx="2788">
                  <c:v>1070.17</c:v>
                </c:pt>
                <c:pt idx="2789">
                  <c:v>602.21799999999996</c:v>
                </c:pt>
                <c:pt idx="2790">
                  <c:v>601.029</c:v>
                </c:pt>
                <c:pt idx="2791">
                  <c:v>1189.8800000000001</c:v>
                </c:pt>
                <c:pt idx="2792">
                  <c:v>561.22900000000004</c:v>
                </c:pt>
                <c:pt idx="2794">
                  <c:v>825.88300000000004</c:v>
                </c:pt>
                <c:pt idx="2795">
                  <c:v>1338.49</c:v>
                </c:pt>
                <c:pt idx="2796">
                  <c:v>395.19600000000003</c:v>
                </c:pt>
                <c:pt idx="2797">
                  <c:v>2254.69</c:v>
                </c:pt>
                <c:pt idx="2798">
                  <c:v>433.04700000000003</c:v>
                </c:pt>
                <c:pt idx="2799">
                  <c:v>433.04700000000003</c:v>
                </c:pt>
                <c:pt idx="2800">
                  <c:v>433.04700000000003</c:v>
                </c:pt>
                <c:pt idx="2801">
                  <c:v>695.65</c:v>
                </c:pt>
                <c:pt idx="2802">
                  <c:v>695.65</c:v>
                </c:pt>
                <c:pt idx="2803">
                  <c:v>350.45499999999998</c:v>
                </c:pt>
                <c:pt idx="2804">
                  <c:v>839.33199999999999</c:v>
                </c:pt>
                <c:pt idx="2805">
                  <c:v>636.69399999999996</c:v>
                </c:pt>
                <c:pt idx="2806">
                  <c:v>636.69399999999996</c:v>
                </c:pt>
                <c:pt idx="2807">
                  <c:v>434.45600000000002</c:v>
                </c:pt>
                <c:pt idx="2808">
                  <c:v>221.63900000000001</c:v>
                </c:pt>
                <c:pt idx="2809">
                  <c:v>978.06600000000003</c:v>
                </c:pt>
                <c:pt idx="2810">
                  <c:v>1299.32</c:v>
                </c:pt>
                <c:pt idx="2811">
                  <c:v>1022.01</c:v>
                </c:pt>
                <c:pt idx="2812">
                  <c:v>409.60199999999998</c:v>
                </c:pt>
                <c:pt idx="2813">
                  <c:v>609.28300000000002</c:v>
                </c:pt>
                <c:pt idx="2814">
                  <c:v>609.28300000000002</c:v>
                </c:pt>
                <c:pt idx="2815">
                  <c:v>1009.87</c:v>
                </c:pt>
                <c:pt idx="2816">
                  <c:v>1390.56</c:v>
                </c:pt>
                <c:pt idx="2817">
                  <c:v>1409.19</c:v>
                </c:pt>
                <c:pt idx="2819">
                  <c:v>726.346</c:v>
                </c:pt>
                <c:pt idx="2820">
                  <c:v>1006.63</c:v>
                </c:pt>
                <c:pt idx="2821">
                  <c:v>437.82299999999998</c:v>
                </c:pt>
                <c:pt idx="2822">
                  <c:v>748.56899999999996</c:v>
                </c:pt>
                <c:pt idx="2823">
                  <c:v>1034.5899999999999</c:v>
                </c:pt>
                <c:pt idx="2824">
                  <c:v>1363.19</c:v>
                </c:pt>
                <c:pt idx="2825">
                  <c:v>1549.09</c:v>
                </c:pt>
                <c:pt idx="2826">
                  <c:v>1549.09</c:v>
                </c:pt>
                <c:pt idx="2827">
                  <c:v>1425.39</c:v>
                </c:pt>
                <c:pt idx="2828">
                  <c:v>799.69899999999996</c:v>
                </c:pt>
                <c:pt idx="2829">
                  <c:v>897.59699999999998</c:v>
                </c:pt>
                <c:pt idx="2830">
                  <c:v>724.971</c:v>
                </c:pt>
                <c:pt idx="2831">
                  <c:v>1040.0999999999999</c:v>
                </c:pt>
                <c:pt idx="2832">
                  <c:v>430.25400000000002</c:v>
                </c:pt>
                <c:pt idx="2833">
                  <c:v>336.952</c:v>
                </c:pt>
                <c:pt idx="2834">
                  <c:v>686.46100000000001</c:v>
                </c:pt>
                <c:pt idx="2835">
                  <c:v>871.81</c:v>
                </c:pt>
                <c:pt idx="2836">
                  <c:v>679.92100000000005</c:v>
                </c:pt>
                <c:pt idx="2837">
                  <c:v>1050.6400000000001</c:v>
                </c:pt>
                <c:pt idx="2838">
                  <c:v>1050.6400000000001</c:v>
                </c:pt>
                <c:pt idx="2839">
                  <c:v>1056.8800000000001</c:v>
                </c:pt>
                <c:pt idx="2840">
                  <c:v>1053.49</c:v>
                </c:pt>
                <c:pt idx="2841">
                  <c:v>486.17399999999998</c:v>
                </c:pt>
                <c:pt idx="2842">
                  <c:v>591.60199999999998</c:v>
                </c:pt>
                <c:pt idx="2843">
                  <c:v>500.39499999999998</c:v>
                </c:pt>
                <c:pt idx="2844">
                  <c:v>1404.38</c:v>
                </c:pt>
                <c:pt idx="2845">
                  <c:v>1472.62</c:v>
                </c:pt>
                <c:pt idx="2846">
                  <c:v>1229.18</c:v>
                </c:pt>
                <c:pt idx="2847">
                  <c:v>451.24200000000002</c:v>
                </c:pt>
                <c:pt idx="2848">
                  <c:v>1136.5999999999999</c:v>
                </c:pt>
                <c:pt idx="2849">
                  <c:v>610.32600000000002</c:v>
                </c:pt>
                <c:pt idx="2850">
                  <c:v>610.32600000000002</c:v>
                </c:pt>
                <c:pt idx="2851">
                  <c:v>610.32600000000002</c:v>
                </c:pt>
                <c:pt idx="2852">
                  <c:v>513.10699999999997</c:v>
                </c:pt>
                <c:pt idx="2853">
                  <c:v>631.70000000000005</c:v>
                </c:pt>
                <c:pt idx="2854">
                  <c:v>923.55100000000004</c:v>
                </c:pt>
                <c:pt idx="2855">
                  <c:v>784.625</c:v>
                </c:pt>
                <c:pt idx="2856">
                  <c:v>1804.36</c:v>
                </c:pt>
                <c:pt idx="2857">
                  <c:v>710.72400000000005</c:v>
                </c:pt>
                <c:pt idx="2858">
                  <c:v>374.61500000000001</c:v>
                </c:pt>
                <c:pt idx="2859">
                  <c:v>1693.86</c:v>
                </c:pt>
                <c:pt idx="2860">
                  <c:v>309.69600000000003</c:v>
                </c:pt>
                <c:pt idx="2861">
                  <c:v>631.88400000000001</c:v>
                </c:pt>
                <c:pt idx="2862">
                  <c:v>466.73500000000001</c:v>
                </c:pt>
                <c:pt idx="2863">
                  <c:v>466.73500000000001</c:v>
                </c:pt>
                <c:pt idx="2864">
                  <c:v>250.19900000000001</c:v>
                </c:pt>
                <c:pt idx="2865">
                  <c:v>1589.81</c:v>
                </c:pt>
                <c:pt idx="2866">
                  <c:v>772.48099999999999</c:v>
                </c:pt>
                <c:pt idx="2867">
                  <c:v>562.34799999999996</c:v>
                </c:pt>
                <c:pt idx="2868">
                  <c:v>423.34800000000001</c:v>
                </c:pt>
                <c:pt idx="2870">
                  <c:v>848.76</c:v>
                </c:pt>
                <c:pt idx="2871">
                  <c:v>853.27499999999998</c:v>
                </c:pt>
                <c:pt idx="2872">
                  <c:v>833.05499999999995</c:v>
                </c:pt>
                <c:pt idx="2873">
                  <c:v>1331.25</c:v>
                </c:pt>
                <c:pt idx="2874">
                  <c:v>177.59399999999999</c:v>
                </c:pt>
                <c:pt idx="2875">
                  <c:v>177.59399999999999</c:v>
                </c:pt>
                <c:pt idx="2876">
                  <c:v>177.59399999999999</c:v>
                </c:pt>
                <c:pt idx="2877">
                  <c:v>177.59399999999999</c:v>
                </c:pt>
                <c:pt idx="2878">
                  <c:v>177.59399999999999</c:v>
                </c:pt>
                <c:pt idx="2879">
                  <c:v>438.70299999999997</c:v>
                </c:pt>
                <c:pt idx="2880">
                  <c:v>829.98500000000001</c:v>
                </c:pt>
                <c:pt idx="2881">
                  <c:v>1232.19</c:v>
                </c:pt>
                <c:pt idx="2882">
                  <c:v>865.54600000000005</c:v>
                </c:pt>
                <c:pt idx="2883">
                  <c:v>298.89400000000001</c:v>
                </c:pt>
                <c:pt idx="2884">
                  <c:v>922.255</c:v>
                </c:pt>
                <c:pt idx="2885">
                  <c:v>976.73699999999997</c:v>
                </c:pt>
                <c:pt idx="2886">
                  <c:v>680.58299999999997</c:v>
                </c:pt>
                <c:pt idx="2887">
                  <c:v>274.18</c:v>
                </c:pt>
                <c:pt idx="2888">
                  <c:v>113.02500000000001</c:v>
                </c:pt>
                <c:pt idx="2889">
                  <c:v>1143</c:v>
                </c:pt>
                <c:pt idx="2890">
                  <c:v>1143</c:v>
                </c:pt>
                <c:pt idx="2891">
                  <c:v>407.21600000000001</c:v>
                </c:pt>
                <c:pt idx="2892">
                  <c:v>854.62300000000005</c:v>
                </c:pt>
                <c:pt idx="2893">
                  <c:v>840.18200000000002</c:v>
                </c:pt>
                <c:pt idx="2894">
                  <c:v>820.95699999999999</c:v>
                </c:pt>
                <c:pt idx="2895">
                  <c:v>408.00700000000001</c:v>
                </c:pt>
                <c:pt idx="2896">
                  <c:v>1660.45</c:v>
                </c:pt>
                <c:pt idx="2897">
                  <c:v>259.935</c:v>
                </c:pt>
                <c:pt idx="2898">
                  <c:v>285.31200000000001</c:v>
                </c:pt>
                <c:pt idx="2899">
                  <c:v>1494.3</c:v>
                </c:pt>
                <c:pt idx="2900">
                  <c:v>627.17100000000005</c:v>
                </c:pt>
                <c:pt idx="2901">
                  <c:v>968.54399999999998</c:v>
                </c:pt>
                <c:pt idx="2902">
                  <c:v>968.54399999999998</c:v>
                </c:pt>
                <c:pt idx="2903">
                  <c:v>611.04100000000005</c:v>
                </c:pt>
                <c:pt idx="2904">
                  <c:v>1057.21</c:v>
                </c:pt>
                <c:pt idx="2905">
                  <c:v>443.37099999999998</c:v>
                </c:pt>
                <c:pt idx="2906">
                  <c:v>1377.61</c:v>
                </c:pt>
                <c:pt idx="2907">
                  <c:v>1443.09</c:v>
                </c:pt>
                <c:pt idx="2908">
                  <c:v>818.48199999999997</c:v>
                </c:pt>
                <c:pt idx="2909">
                  <c:v>1059.51</c:v>
                </c:pt>
                <c:pt idx="2910">
                  <c:v>1366.18</c:v>
                </c:pt>
                <c:pt idx="2911">
                  <c:v>402.947</c:v>
                </c:pt>
                <c:pt idx="2912">
                  <c:v>1395.13</c:v>
                </c:pt>
                <c:pt idx="2913">
                  <c:v>591.53399999999999</c:v>
                </c:pt>
                <c:pt idx="2914">
                  <c:v>591.53399999999999</c:v>
                </c:pt>
                <c:pt idx="2915">
                  <c:v>529.596</c:v>
                </c:pt>
                <c:pt idx="2916">
                  <c:v>596.24</c:v>
                </c:pt>
                <c:pt idx="2917">
                  <c:v>851.59500000000003</c:v>
                </c:pt>
                <c:pt idx="2918">
                  <c:v>1050.72</c:v>
                </c:pt>
                <c:pt idx="2919">
                  <c:v>935.19100000000003</c:v>
                </c:pt>
                <c:pt idx="2920">
                  <c:v>984.18700000000001</c:v>
                </c:pt>
                <c:pt idx="2921">
                  <c:v>1732.91</c:v>
                </c:pt>
                <c:pt idx="2922">
                  <c:v>983.17399999999998</c:v>
                </c:pt>
                <c:pt idx="2923">
                  <c:v>360.92099999999999</c:v>
                </c:pt>
                <c:pt idx="2924">
                  <c:v>711.50900000000001</c:v>
                </c:pt>
                <c:pt idx="2925">
                  <c:v>218.56200000000001</c:v>
                </c:pt>
                <c:pt idx="2926">
                  <c:v>218.56200000000001</c:v>
                </c:pt>
                <c:pt idx="2927">
                  <c:v>218.56200000000001</c:v>
                </c:pt>
                <c:pt idx="2928">
                  <c:v>433.387</c:v>
                </c:pt>
                <c:pt idx="2929">
                  <c:v>433.387</c:v>
                </c:pt>
                <c:pt idx="2930">
                  <c:v>1540.43</c:v>
                </c:pt>
                <c:pt idx="2931">
                  <c:v>1028.3699999999999</c:v>
                </c:pt>
                <c:pt idx="2932">
                  <c:v>344.33699999999999</c:v>
                </c:pt>
                <c:pt idx="2933">
                  <c:v>1775.44</c:v>
                </c:pt>
                <c:pt idx="2934">
                  <c:v>270.85399999999998</c:v>
                </c:pt>
                <c:pt idx="2935">
                  <c:v>1051.53</c:v>
                </c:pt>
                <c:pt idx="2936">
                  <c:v>1360.63</c:v>
                </c:pt>
                <c:pt idx="2937">
                  <c:v>292.11099999999999</c:v>
                </c:pt>
                <c:pt idx="2938">
                  <c:v>292.11099999999999</c:v>
                </c:pt>
                <c:pt idx="2939">
                  <c:v>763.66200000000003</c:v>
                </c:pt>
                <c:pt idx="2940">
                  <c:v>594.46400000000006</c:v>
                </c:pt>
                <c:pt idx="2941">
                  <c:v>594.46400000000006</c:v>
                </c:pt>
                <c:pt idx="2942">
                  <c:v>594.46400000000006</c:v>
                </c:pt>
                <c:pt idx="2944">
                  <c:v>269.91199999999998</c:v>
                </c:pt>
                <c:pt idx="2945">
                  <c:v>297.017</c:v>
                </c:pt>
                <c:pt idx="2946">
                  <c:v>876.3</c:v>
                </c:pt>
                <c:pt idx="2947">
                  <c:v>1621.56</c:v>
                </c:pt>
                <c:pt idx="2948">
                  <c:v>1514.66</c:v>
                </c:pt>
                <c:pt idx="2949">
                  <c:v>2055.8200000000002</c:v>
                </c:pt>
                <c:pt idx="2950">
                  <c:v>909.03700000000003</c:v>
                </c:pt>
                <c:pt idx="2951">
                  <c:v>1030.1099999999999</c:v>
                </c:pt>
                <c:pt idx="2952">
                  <c:v>1177.53</c:v>
                </c:pt>
                <c:pt idx="2953">
                  <c:v>651.67399999999998</c:v>
                </c:pt>
                <c:pt idx="2954">
                  <c:v>651.67399999999998</c:v>
                </c:pt>
                <c:pt idx="2955">
                  <c:v>651.67399999999998</c:v>
                </c:pt>
                <c:pt idx="2956">
                  <c:v>885.91300000000001</c:v>
                </c:pt>
                <c:pt idx="2957">
                  <c:v>928.98900000000003</c:v>
                </c:pt>
                <c:pt idx="2958">
                  <c:v>1344.29</c:v>
                </c:pt>
                <c:pt idx="2959">
                  <c:v>990.83799999999997</c:v>
                </c:pt>
                <c:pt idx="2960">
                  <c:v>1910.77</c:v>
                </c:pt>
                <c:pt idx="2961">
                  <c:v>1771.31</c:v>
                </c:pt>
                <c:pt idx="2962">
                  <c:v>667.40499999999997</c:v>
                </c:pt>
                <c:pt idx="2963">
                  <c:v>1091</c:v>
                </c:pt>
                <c:pt idx="2964">
                  <c:v>326.36200000000002</c:v>
                </c:pt>
                <c:pt idx="2965">
                  <c:v>508.20100000000002</c:v>
                </c:pt>
                <c:pt idx="2966">
                  <c:v>1009.1</c:v>
                </c:pt>
                <c:pt idx="2967">
                  <c:v>1009.1</c:v>
                </c:pt>
                <c:pt idx="2968">
                  <c:v>275.69400000000002</c:v>
                </c:pt>
                <c:pt idx="2969">
                  <c:v>620.09100000000001</c:v>
                </c:pt>
                <c:pt idx="2970">
                  <c:v>713.73299999999995</c:v>
                </c:pt>
                <c:pt idx="2971">
                  <c:v>328.00700000000001</c:v>
                </c:pt>
                <c:pt idx="2972">
                  <c:v>428.51400000000001</c:v>
                </c:pt>
                <c:pt idx="2973">
                  <c:v>904.702</c:v>
                </c:pt>
                <c:pt idx="2974">
                  <c:v>871.096</c:v>
                </c:pt>
                <c:pt idx="2975">
                  <c:v>905.06899999999996</c:v>
                </c:pt>
                <c:pt idx="2976">
                  <c:v>421.15199999999999</c:v>
                </c:pt>
                <c:pt idx="2977">
                  <c:v>189.833</c:v>
                </c:pt>
                <c:pt idx="2978">
                  <c:v>1097.97</c:v>
                </c:pt>
                <c:pt idx="2979">
                  <c:v>1097.97</c:v>
                </c:pt>
                <c:pt idx="2980">
                  <c:v>1097.97</c:v>
                </c:pt>
                <c:pt idx="2981">
                  <c:v>798.59500000000003</c:v>
                </c:pt>
                <c:pt idx="2982">
                  <c:v>1494.39</c:v>
                </c:pt>
                <c:pt idx="2983">
                  <c:v>842.49199999999996</c:v>
                </c:pt>
                <c:pt idx="2984">
                  <c:v>1004.55</c:v>
                </c:pt>
                <c:pt idx="2985">
                  <c:v>1076.48</c:v>
                </c:pt>
                <c:pt idx="2987">
                  <c:v>1002.12</c:v>
                </c:pt>
                <c:pt idx="2988">
                  <c:v>468.77100000000002</c:v>
                </c:pt>
                <c:pt idx="2989">
                  <c:v>193.90299999999999</c:v>
                </c:pt>
                <c:pt idx="2990">
                  <c:v>2617.35</c:v>
                </c:pt>
                <c:pt idx="2991">
                  <c:v>652.05100000000004</c:v>
                </c:pt>
                <c:pt idx="2992">
                  <c:v>652.05100000000004</c:v>
                </c:pt>
                <c:pt idx="2993">
                  <c:v>697.25300000000004</c:v>
                </c:pt>
                <c:pt idx="2994">
                  <c:v>1277.32</c:v>
                </c:pt>
                <c:pt idx="2995">
                  <c:v>852.06200000000001</c:v>
                </c:pt>
                <c:pt idx="2996">
                  <c:v>605.63099999999997</c:v>
                </c:pt>
                <c:pt idx="2997">
                  <c:v>1373.83</c:v>
                </c:pt>
                <c:pt idx="2998">
                  <c:v>449.351</c:v>
                </c:pt>
                <c:pt idx="2999">
                  <c:v>360.46800000000002</c:v>
                </c:pt>
                <c:pt idx="3000">
                  <c:v>460.899</c:v>
                </c:pt>
                <c:pt idx="3001">
                  <c:v>1320.38</c:v>
                </c:pt>
                <c:pt idx="3002">
                  <c:v>479.26299999999998</c:v>
                </c:pt>
                <c:pt idx="3003">
                  <c:v>451.31200000000001</c:v>
                </c:pt>
                <c:pt idx="3004">
                  <c:v>451.31200000000001</c:v>
                </c:pt>
                <c:pt idx="3005">
                  <c:v>451.31200000000001</c:v>
                </c:pt>
                <c:pt idx="3006">
                  <c:v>1527.56</c:v>
                </c:pt>
                <c:pt idx="3007">
                  <c:v>1042.45</c:v>
                </c:pt>
                <c:pt idx="3008">
                  <c:v>866.82600000000002</c:v>
                </c:pt>
                <c:pt idx="3009">
                  <c:v>492.84699999999998</c:v>
                </c:pt>
                <c:pt idx="3011">
                  <c:v>521.79100000000005</c:v>
                </c:pt>
                <c:pt idx="3012">
                  <c:v>484.601</c:v>
                </c:pt>
                <c:pt idx="3013">
                  <c:v>249.102</c:v>
                </c:pt>
                <c:pt idx="3014">
                  <c:v>750.93</c:v>
                </c:pt>
                <c:pt idx="3015">
                  <c:v>1204.54</c:v>
                </c:pt>
                <c:pt idx="3016">
                  <c:v>330.57499999999999</c:v>
                </c:pt>
                <c:pt idx="3017">
                  <c:v>330.57499999999999</c:v>
                </c:pt>
                <c:pt idx="3018">
                  <c:v>330.57499999999999</c:v>
                </c:pt>
                <c:pt idx="3019">
                  <c:v>330.57499999999999</c:v>
                </c:pt>
                <c:pt idx="3020">
                  <c:v>287.339</c:v>
                </c:pt>
                <c:pt idx="3021">
                  <c:v>287.339</c:v>
                </c:pt>
                <c:pt idx="3022">
                  <c:v>495.358</c:v>
                </c:pt>
                <c:pt idx="3023">
                  <c:v>495.358</c:v>
                </c:pt>
                <c:pt idx="3024">
                  <c:v>495.358</c:v>
                </c:pt>
                <c:pt idx="3025">
                  <c:v>521.05399999999997</c:v>
                </c:pt>
                <c:pt idx="3026">
                  <c:v>521.05399999999997</c:v>
                </c:pt>
                <c:pt idx="3027">
                  <c:v>282.56299999999999</c:v>
                </c:pt>
                <c:pt idx="3028">
                  <c:v>282.56299999999999</c:v>
                </c:pt>
                <c:pt idx="3029">
                  <c:v>282.56299999999999</c:v>
                </c:pt>
                <c:pt idx="3030">
                  <c:v>282.56299999999999</c:v>
                </c:pt>
                <c:pt idx="3031">
                  <c:v>282.56299999999999</c:v>
                </c:pt>
                <c:pt idx="3032">
                  <c:v>282.56299999999999</c:v>
                </c:pt>
                <c:pt idx="3033">
                  <c:v>665.91200000000003</c:v>
                </c:pt>
                <c:pt idx="3034">
                  <c:v>665.91200000000003</c:v>
                </c:pt>
                <c:pt idx="3035">
                  <c:v>636.44500000000005</c:v>
                </c:pt>
                <c:pt idx="3036">
                  <c:v>636.44500000000005</c:v>
                </c:pt>
                <c:pt idx="3037">
                  <c:v>285.11099999999999</c:v>
                </c:pt>
                <c:pt idx="3038">
                  <c:v>285.11099999999999</c:v>
                </c:pt>
                <c:pt idx="3039">
                  <c:v>703.30200000000002</c:v>
                </c:pt>
                <c:pt idx="3040">
                  <c:v>703.30200000000002</c:v>
                </c:pt>
                <c:pt idx="3041">
                  <c:v>703.30200000000002</c:v>
                </c:pt>
                <c:pt idx="3042">
                  <c:v>686.72299999999996</c:v>
                </c:pt>
                <c:pt idx="3043">
                  <c:v>686.72299999999996</c:v>
                </c:pt>
                <c:pt idx="3044">
                  <c:v>159.72</c:v>
                </c:pt>
                <c:pt idx="3045">
                  <c:v>159.72</c:v>
                </c:pt>
                <c:pt idx="3046">
                  <c:v>594.447</c:v>
                </c:pt>
                <c:pt idx="3047">
                  <c:v>594.447</c:v>
                </c:pt>
                <c:pt idx="3048">
                  <c:v>594.447</c:v>
                </c:pt>
                <c:pt idx="3049">
                  <c:v>875.51900000000001</c:v>
                </c:pt>
                <c:pt idx="3050">
                  <c:v>875.51900000000001</c:v>
                </c:pt>
                <c:pt idx="3051">
                  <c:v>875.51900000000001</c:v>
                </c:pt>
                <c:pt idx="3052">
                  <c:v>775.32799999999997</c:v>
                </c:pt>
                <c:pt idx="3053">
                  <c:v>775.32799999999997</c:v>
                </c:pt>
                <c:pt idx="3054">
                  <c:v>775.32799999999997</c:v>
                </c:pt>
                <c:pt idx="3055">
                  <c:v>775.32799999999997</c:v>
                </c:pt>
                <c:pt idx="3056">
                  <c:v>576.94600000000003</c:v>
                </c:pt>
                <c:pt idx="3057">
                  <c:v>576.94600000000003</c:v>
                </c:pt>
                <c:pt idx="3058">
                  <c:v>108.52200000000001</c:v>
                </c:pt>
                <c:pt idx="3059">
                  <c:v>232.75</c:v>
                </c:pt>
                <c:pt idx="3060">
                  <c:v>232.75</c:v>
                </c:pt>
                <c:pt idx="3061">
                  <c:v>309.35300000000001</c:v>
                </c:pt>
                <c:pt idx="3062">
                  <c:v>309.35300000000001</c:v>
                </c:pt>
                <c:pt idx="3063">
                  <c:v>687.19399999999996</c:v>
                </c:pt>
                <c:pt idx="3064">
                  <c:v>687.19399999999996</c:v>
                </c:pt>
                <c:pt idx="3065">
                  <c:v>634.93899999999996</c:v>
                </c:pt>
                <c:pt idx="3066">
                  <c:v>634.93899999999996</c:v>
                </c:pt>
                <c:pt idx="3067">
                  <c:v>1208.44</c:v>
                </c:pt>
                <c:pt idx="3068">
                  <c:v>1208.44</c:v>
                </c:pt>
                <c:pt idx="3069">
                  <c:v>485.99700000000001</c:v>
                </c:pt>
                <c:pt idx="3070">
                  <c:v>485.99700000000001</c:v>
                </c:pt>
                <c:pt idx="3071">
                  <c:v>485.99700000000001</c:v>
                </c:pt>
                <c:pt idx="3072">
                  <c:v>485.99700000000001</c:v>
                </c:pt>
                <c:pt idx="3073">
                  <c:v>1187.47</c:v>
                </c:pt>
                <c:pt idx="3074">
                  <c:v>1187.47</c:v>
                </c:pt>
                <c:pt idx="3075">
                  <c:v>1104.6400000000001</c:v>
                </c:pt>
                <c:pt idx="3076">
                  <c:v>1104.6400000000001</c:v>
                </c:pt>
                <c:pt idx="3077">
                  <c:v>1104.6400000000001</c:v>
                </c:pt>
                <c:pt idx="3078">
                  <c:v>656.38</c:v>
                </c:pt>
                <c:pt idx="3079">
                  <c:v>656.38</c:v>
                </c:pt>
                <c:pt idx="3080">
                  <c:v>656.38</c:v>
                </c:pt>
                <c:pt idx="3081">
                  <c:v>787.07</c:v>
                </c:pt>
                <c:pt idx="3082">
                  <c:v>787.07</c:v>
                </c:pt>
                <c:pt idx="3083">
                  <c:v>787.07</c:v>
                </c:pt>
                <c:pt idx="3084">
                  <c:v>194.642</c:v>
                </c:pt>
                <c:pt idx="3085">
                  <c:v>171.10900000000001</c:v>
                </c:pt>
                <c:pt idx="3086">
                  <c:v>171.10900000000001</c:v>
                </c:pt>
                <c:pt idx="3087">
                  <c:v>171.10900000000001</c:v>
                </c:pt>
                <c:pt idx="3088">
                  <c:v>171.10900000000001</c:v>
                </c:pt>
                <c:pt idx="3089">
                  <c:v>385.23099999999999</c:v>
                </c:pt>
                <c:pt idx="3090">
                  <c:v>385.23099999999999</c:v>
                </c:pt>
                <c:pt idx="3091">
                  <c:v>385.23099999999999</c:v>
                </c:pt>
                <c:pt idx="3092">
                  <c:v>385.23099999999999</c:v>
                </c:pt>
                <c:pt idx="3093">
                  <c:v>758.85400000000004</c:v>
                </c:pt>
                <c:pt idx="3094">
                  <c:v>758.85400000000004</c:v>
                </c:pt>
                <c:pt idx="3095">
                  <c:v>758.85400000000004</c:v>
                </c:pt>
                <c:pt idx="3096">
                  <c:v>1859.71</c:v>
                </c:pt>
                <c:pt idx="3097">
                  <c:v>1859.71</c:v>
                </c:pt>
                <c:pt idx="3098">
                  <c:v>1859.71</c:v>
                </c:pt>
                <c:pt idx="3099">
                  <c:v>1859.71</c:v>
                </c:pt>
                <c:pt idx="3100">
                  <c:v>782.08799999999997</c:v>
                </c:pt>
                <c:pt idx="3101">
                  <c:v>782.08799999999997</c:v>
                </c:pt>
                <c:pt idx="3102">
                  <c:v>782.08799999999997</c:v>
                </c:pt>
                <c:pt idx="3103">
                  <c:v>782.08799999999997</c:v>
                </c:pt>
                <c:pt idx="3104">
                  <c:v>561.101</c:v>
                </c:pt>
                <c:pt idx="3105">
                  <c:v>561.101</c:v>
                </c:pt>
                <c:pt idx="3106">
                  <c:v>980.13800000000003</c:v>
                </c:pt>
                <c:pt idx="3107">
                  <c:v>980.13800000000003</c:v>
                </c:pt>
                <c:pt idx="3108">
                  <c:v>980.13800000000003</c:v>
                </c:pt>
                <c:pt idx="3109">
                  <c:v>1083.06</c:v>
                </c:pt>
                <c:pt idx="3110">
                  <c:v>1083.06</c:v>
                </c:pt>
                <c:pt idx="3111">
                  <c:v>1644.61</c:v>
                </c:pt>
                <c:pt idx="3112">
                  <c:v>1644.61</c:v>
                </c:pt>
                <c:pt idx="3113">
                  <c:v>1644.61</c:v>
                </c:pt>
                <c:pt idx="3114">
                  <c:v>826.26499999999999</c:v>
                </c:pt>
                <c:pt idx="3115">
                  <c:v>826.26499999999999</c:v>
                </c:pt>
                <c:pt idx="3116">
                  <c:v>826.26499999999999</c:v>
                </c:pt>
                <c:pt idx="3117">
                  <c:v>835.75599999999997</c:v>
                </c:pt>
                <c:pt idx="3118">
                  <c:v>835.75599999999997</c:v>
                </c:pt>
                <c:pt idx="3119">
                  <c:v>835.75599999999997</c:v>
                </c:pt>
                <c:pt idx="3120">
                  <c:v>740.75400000000002</c:v>
                </c:pt>
                <c:pt idx="3121">
                  <c:v>740.75400000000002</c:v>
                </c:pt>
                <c:pt idx="3122">
                  <c:v>316.61799999999999</c:v>
                </c:pt>
                <c:pt idx="3123">
                  <c:v>316.61799999999999</c:v>
                </c:pt>
                <c:pt idx="3124">
                  <c:v>1349.13</c:v>
                </c:pt>
                <c:pt idx="3125">
                  <c:v>1349.13</c:v>
                </c:pt>
                <c:pt idx="3126">
                  <c:v>856.41700000000003</c:v>
                </c:pt>
                <c:pt idx="3127">
                  <c:v>856.41700000000003</c:v>
                </c:pt>
                <c:pt idx="3128">
                  <c:v>1733.1</c:v>
                </c:pt>
                <c:pt idx="3129">
                  <c:v>1733.1</c:v>
                </c:pt>
                <c:pt idx="3130">
                  <c:v>428.01799999999997</c:v>
                </c:pt>
                <c:pt idx="3131">
                  <c:v>428.01799999999997</c:v>
                </c:pt>
                <c:pt idx="3132">
                  <c:v>428.01799999999997</c:v>
                </c:pt>
                <c:pt idx="3133">
                  <c:v>428.01799999999997</c:v>
                </c:pt>
                <c:pt idx="3134">
                  <c:v>288.76299999999998</c:v>
                </c:pt>
                <c:pt idx="3135">
                  <c:v>288.76299999999998</c:v>
                </c:pt>
                <c:pt idx="3136">
                  <c:v>657.822</c:v>
                </c:pt>
                <c:pt idx="3137">
                  <c:v>657.822</c:v>
                </c:pt>
                <c:pt idx="3138">
                  <c:v>1798.75</c:v>
                </c:pt>
                <c:pt idx="3139">
                  <c:v>1798.75</c:v>
                </c:pt>
                <c:pt idx="3140">
                  <c:v>1798.75</c:v>
                </c:pt>
                <c:pt idx="3141">
                  <c:v>1798.75</c:v>
                </c:pt>
                <c:pt idx="3142">
                  <c:v>1798.75</c:v>
                </c:pt>
                <c:pt idx="3143">
                  <c:v>648.10900000000004</c:v>
                </c:pt>
                <c:pt idx="3144">
                  <c:v>648.10900000000004</c:v>
                </c:pt>
                <c:pt idx="3145">
                  <c:v>1156.81</c:v>
                </c:pt>
                <c:pt idx="3146">
                  <c:v>1156.81</c:v>
                </c:pt>
                <c:pt idx="3147">
                  <c:v>1156.81</c:v>
                </c:pt>
                <c:pt idx="3148">
                  <c:v>1156.81</c:v>
                </c:pt>
                <c:pt idx="3149">
                  <c:v>746.92700000000002</c:v>
                </c:pt>
                <c:pt idx="3150">
                  <c:v>746.92700000000002</c:v>
                </c:pt>
                <c:pt idx="3151">
                  <c:v>512</c:v>
                </c:pt>
                <c:pt idx="3152">
                  <c:v>512</c:v>
                </c:pt>
                <c:pt idx="3153">
                  <c:v>600.24099999999999</c:v>
                </c:pt>
                <c:pt idx="3154">
                  <c:v>600.24099999999999</c:v>
                </c:pt>
                <c:pt idx="3155">
                  <c:v>693.86</c:v>
                </c:pt>
                <c:pt idx="3156">
                  <c:v>693.86</c:v>
                </c:pt>
                <c:pt idx="3157">
                  <c:v>1036.49</c:v>
                </c:pt>
                <c:pt idx="3158">
                  <c:v>1036.49</c:v>
                </c:pt>
                <c:pt idx="3159">
                  <c:v>1036.49</c:v>
                </c:pt>
                <c:pt idx="3160">
                  <c:v>861.52700000000004</c:v>
                </c:pt>
                <c:pt idx="3161">
                  <c:v>861.52700000000004</c:v>
                </c:pt>
                <c:pt idx="3162">
                  <c:v>861.52700000000004</c:v>
                </c:pt>
                <c:pt idx="3163">
                  <c:v>861.52700000000004</c:v>
                </c:pt>
                <c:pt idx="3164">
                  <c:v>626.07799999999997</c:v>
                </c:pt>
                <c:pt idx="3165">
                  <c:v>626.07799999999997</c:v>
                </c:pt>
                <c:pt idx="3166">
                  <c:v>663.71100000000001</c:v>
                </c:pt>
                <c:pt idx="3167">
                  <c:v>663.71100000000001</c:v>
                </c:pt>
                <c:pt idx="3168">
                  <c:v>663.71100000000001</c:v>
                </c:pt>
                <c:pt idx="3169">
                  <c:v>738.79200000000003</c:v>
                </c:pt>
                <c:pt idx="3170">
                  <c:v>738.79200000000003</c:v>
                </c:pt>
                <c:pt idx="3171">
                  <c:v>190.40100000000001</c:v>
                </c:pt>
                <c:pt idx="3172">
                  <c:v>190.40100000000001</c:v>
                </c:pt>
                <c:pt idx="3173">
                  <c:v>190.40100000000001</c:v>
                </c:pt>
                <c:pt idx="3174">
                  <c:v>243.249</c:v>
                </c:pt>
                <c:pt idx="3175">
                  <c:v>243.249</c:v>
                </c:pt>
                <c:pt idx="3176">
                  <c:v>243.249</c:v>
                </c:pt>
                <c:pt idx="3177">
                  <c:v>760.58500000000004</c:v>
                </c:pt>
                <c:pt idx="3178">
                  <c:v>760.58500000000004</c:v>
                </c:pt>
                <c:pt idx="3179">
                  <c:v>760.58500000000004</c:v>
                </c:pt>
                <c:pt idx="3180">
                  <c:v>924.625</c:v>
                </c:pt>
                <c:pt idx="3181">
                  <c:v>924.625</c:v>
                </c:pt>
                <c:pt idx="3182">
                  <c:v>924.625</c:v>
                </c:pt>
                <c:pt idx="3183">
                  <c:v>924.625</c:v>
                </c:pt>
                <c:pt idx="3184">
                  <c:v>379.42399999999998</c:v>
                </c:pt>
                <c:pt idx="3185">
                  <c:v>379.42399999999998</c:v>
                </c:pt>
                <c:pt idx="3186">
                  <c:v>838.59500000000003</c:v>
                </c:pt>
                <c:pt idx="3187">
                  <c:v>838.59500000000003</c:v>
                </c:pt>
                <c:pt idx="3188">
                  <c:v>838.59500000000003</c:v>
                </c:pt>
                <c:pt idx="3189">
                  <c:v>1389.48</c:v>
                </c:pt>
                <c:pt idx="3190">
                  <c:v>1389.48</c:v>
                </c:pt>
                <c:pt idx="3191">
                  <c:v>1389.48</c:v>
                </c:pt>
                <c:pt idx="3192">
                  <c:v>1052.53</c:v>
                </c:pt>
                <c:pt idx="3193">
                  <c:v>1052.53</c:v>
                </c:pt>
                <c:pt idx="3194">
                  <c:v>1052.53</c:v>
                </c:pt>
                <c:pt idx="3195">
                  <c:v>1026.43</c:v>
                </c:pt>
                <c:pt idx="3196">
                  <c:v>1026.43</c:v>
                </c:pt>
                <c:pt idx="3197">
                  <c:v>1026.43</c:v>
                </c:pt>
                <c:pt idx="3198">
                  <c:v>1026.43</c:v>
                </c:pt>
                <c:pt idx="3199">
                  <c:v>780.25599999999997</c:v>
                </c:pt>
                <c:pt idx="3200">
                  <c:v>780.25599999999997</c:v>
                </c:pt>
                <c:pt idx="3201">
                  <c:v>780.25599999999997</c:v>
                </c:pt>
                <c:pt idx="3202">
                  <c:v>575.98800000000006</c:v>
                </c:pt>
                <c:pt idx="3203">
                  <c:v>575.98800000000006</c:v>
                </c:pt>
                <c:pt idx="3204">
                  <c:v>1002.14</c:v>
                </c:pt>
                <c:pt idx="3205">
                  <c:v>1002.14</c:v>
                </c:pt>
                <c:pt idx="3206">
                  <c:v>335.30700000000002</c:v>
                </c:pt>
                <c:pt idx="3207">
                  <c:v>335.30700000000002</c:v>
                </c:pt>
                <c:pt idx="3208">
                  <c:v>335.30700000000002</c:v>
                </c:pt>
                <c:pt idx="3209">
                  <c:v>335.30700000000002</c:v>
                </c:pt>
                <c:pt idx="3210">
                  <c:v>627.36500000000001</c:v>
                </c:pt>
                <c:pt idx="3211">
                  <c:v>627.36500000000001</c:v>
                </c:pt>
                <c:pt idx="3212">
                  <c:v>317.49900000000002</c:v>
                </c:pt>
                <c:pt idx="3213">
                  <c:v>317.49900000000002</c:v>
                </c:pt>
                <c:pt idx="3214">
                  <c:v>613.12900000000002</c:v>
                </c:pt>
                <c:pt idx="3215">
                  <c:v>613.12900000000002</c:v>
                </c:pt>
                <c:pt idx="3216">
                  <c:v>754.74699999999996</c:v>
                </c:pt>
                <c:pt idx="3217">
                  <c:v>754.74699999999996</c:v>
                </c:pt>
                <c:pt idx="3218">
                  <c:v>942.173</c:v>
                </c:pt>
                <c:pt idx="3219">
                  <c:v>942.173</c:v>
                </c:pt>
                <c:pt idx="3220">
                  <c:v>1280.25</c:v>
                </c:pt>
                <c:pt idx="3221">
                  <c:v>1280.25</c:v>
                </c:pt>
                <c:pt idx="3222">
                  <c:v>1280.25</c:v>
                </c:pt>
                <c:pt idx="3223">
                  <c:v>1280.25</c:v>
                </c:pt>
                <c:pt idx="3224">
                  <c:v>1370.79</c:v>
                </c:pt>
                <c:pt idx="3225">
                  <c:v>1370.79</c:v>
                </c:pt>
                <c:pt idx="3226">
                  <c:v>264.99299999999999</c:v>
                </c:pt>
                <c:pt idx="3227">
                  <c:v>264.99299999999999</c:v>
                </c:pt>
                <c:pt idx="3228">
                  <c:v>264.99299999999999</c:v>
                </c:pt>
                <c:pt idx="3229">
                  <c:v>851.87</c:v>
                </c:pt>
                <c:pt idx="3230">
                  <c:v>851.87</c:v>
                </c:pt>
                <c:pt idx="3231">
                  <c:v>2257.3200000000002</c:v>
                </c:pt>
                <c:pt idx="3232">
                  <c:v>2257.3200000000002</c:v>
                </c:pt>
                <c:pt idx="3233">
                  <c:v>1044.3599999999999</c:v>
                </c:pt>
                <c:pt idx="3234">
                  <c:v>1044.3599999999999</c:v>
                </c:pt>
                <c:pt idx="3235">
                  <c:v>1044.3599999999999</c:v>
                </c:pt>
                <c:pt idx="3236">
                  <c:v>948.78099999999995</c:v>
                </c:pt>
                <c:pt idx="3237">
                  <c:v>948.78099999999995</c:v>
                </c:pt>
                <c:pt idx="3238">
                  <c:v>404.54199999999997</c:v>
                </c:pt>
                <c:pt idx="3239">
                  <c:v>404.54199999999997</c:v>
                </c:pt>
                <c:pt idx="3240">
                  <c:v>404.54199999999997</c:v>
                </c:pt>
                <c:pt idx="3241">
                  <c:v>889.60799999999995</c:v>
                </c:pt>
                <c:pt idx="3242">
                  <c:v>889.60799999999995</c:v>
                </c:pt>
                <c:pt idx="3243">
                  <c:v>889.60799999999995</c:v>
                </c:pt>
                <c:pt idx="3244">
                  <c:v>713.96400000000006</c:v>
                </c:pt>
                <c:pt idx="3245">
                  <c:v>713.96400000000006</c:v>
                </c:pt>
                <c:pt idx="3246">
                  <c:v>1333.62</c:v>
                </c:pt>
                <c:pt idx="3247">
                  <c:v>1333.62</c:v>
                </c:pt>
                <c:pt idx="3248">
                  <c:v>2034.25</c:v>
                </c:pt>
                <c:pt idx="3249">
                  <c:v>2034.25</c:v>
                </c:pt>
                <c:pt idx="3250">
                  <c:v>2034.25</c:v>
                </c:pt>
                <c:pt idx="3251">
                  <c:v>1144.8599999999999</c:v>
                </c:pt>
                <c:pt idx="3252">
                  <c:v>1144.8599999999999</c:v>
                </c:pt>
                <c:pt idx="3253">
                  <c:v>1144.8599999999999</c:v>
                </c:pt>
                <c:pt idx="3254">
                  <c:v>976.64300000000003</c:v>
                </c:pt>
                <c:pt idx="3255">
                  <c:v>976.64300000000003</c:v>
                </c:pt>
                <c:pt idx="3256">
                  <c:v>443.03</c:v>
                </c:pt>
                <c:pt idx="3257">
                  <c:v>443.03</c:v>
                </c:pt>
                <c:pt idx="3258">
                  <c:v>1037.4000000000001</c:v>
                </c:pt>
                <c:pt idx="3259">
                  <c:v>1037.4000000000001</c:v>
                </c:pt>
                <c:pt idx="3260">
                  <c:v>1037.4000000000001</c:v>
                </c:pt>
                <c:pt idx="3261">
                  <c:v>438.35899999999998</c:v>
                </c:pt>
                <c:pt idx="3262">
                  <c:v>438.35899999999998</c:v>
                </c:pt>
                <c:pt idx="3263">
                  <c:v>780.36099999999999</c:v>
                </c:pt>
                <c:pt idx="3264">
                  <c:v>780.36099999999999</c:v>
                </c:pt>
                <c:pt idx="3265">
                  <c:v>1745.45</c:v>
                </c:pt>
                <c:pt idx="3266">
                  <c:v>1745.45</c:v>
                </c:pt>
                <c:pt idx="3267">
                  <c:v>1745.45</c:v>
                </c:pt>
                <c:pt idx="3268">
                  <c:v>1337.61</c:v>
                </c:pt>
                <c:pt idx="3269">
                  <c:v>1337.61</c:v>
                </c:pt>
                <c:pt idx="3270">
                  <c:v>1337.61</c:v>
                </c:pt>
                <c:pt idx="3271">
                  <c:v>1337.61</c:v>
                </c:pt>
                <c:pt idx="3272">
                  <c:v>468.09399999999999</c:v>
                </c:pt>
                <c:pt idx="3273">
                  <c:v>468.09399999999999</c:v>
                </c:pt>
                <c:pt idx="3274">
                  <c:v>1031.95</c:v>
                </c:pt>
                <c:pt idx="3275">
                  <c:v>1031.95</c:v>
                </c:pt>
                <c:pt idx="3276">
                  <c:v>824.31</c:v>
                </c:pt>
                <c:pt idx="3277">
                  <c:v>824.31</c:v>
                </c:pt>
                <c:pt idx="3278">
                  <c:v>1226.8499999999999</c:v>
                </c:pt>
                <c:pt idx="3279">
                  <c:v>1226.8499999999999</c:v>
                </c:pt>
                <c:pt idx="3280">
                  <c:v>1226.8499999999999</c:v>
                </c:pt>
                <c:pt idx="3281">
                  <c:v>1226.8499999999999</c:v>
                </c:pt>
                <c:pt idx="3282">
                  <c:v>835.86</c:v>
                </c:pt>
                <c:pt idx="3283">
                  <c:v>835.86</c:v>
                </c:pt>
                <c:pt idx="3284">
                  <c:v>1194.1500000000001</c:v>
                </c:pt>
                <c:pt idx="3285">
                  <c:v>1194.1500000000001</c:v>
                </c:pt>
                <c:pt idx="3286">
                  <c:v>1194.1500000000001</c:v>
                </c:pt>
                <c:pt idx="3287">
                  <c:v>704.43799999999999</c:v>
                </c:pt>
                <c:pt idx="3288">
                  <c:v>704.43799999999999</c:v>
                </c:pt>
                <c:pt idx="3289">
                  <c:v>704.43799999999999</c:v>
                </c:pt>
                <c:pt idx="3290">
                  <c:v>832.53200000000004</c:v>
                </c:pt>
                <c:pt idx="3291">
                  <c:v>832.53200000000004</c:v>
                </c:pt>
                <c:pt idx="3292">
                  <c:v>694.62699999999995</c:v>
                </c:pt>
                <c:pt idx="3293">
                  <c:v>694.62699999999995</c:v>
                </c:pt>
                <c:pt idx="3294">
                  <c:v>1786.48</c:v>
                </c:pt>
                <c:pt idx="3295">
                  <c:v>1786.48</c:v>
                </c:pt>
                <c:pt idx="3296">
                  <c:v>1056.48</c:v>
                </c:pt>
                <c:pt idx="3297">
                  <c:v>1056.48</c:v>
                </c:pt>
                <c:pt idx="3298">
                  <c:v>1056.48</c:v>
                </c:pt>
                <c:pt idx="3299">
                  <c:v>1056.48</c:v>
                </c:pt>
                <c:pt idx="3300">
                  <c:v>1056.48</c:v>
                </c:pt>
                <c:pt idx="3301">
                  <c:v>974.63300000000004</c:v>
                </c:pt>
                <c:pt idx="3302">
                  <c:v>974.63300000000004</c:v>
                </c:pt>
                <c:pt idx="3303">
                  <c:v>1357.01</c:v>
                </c:pt>
                <c:pt idx="3304">
                  <c:v>1357.01</c:v>
                </c:pt>
                <c:pt idx="3305">
                  <c:v>1699.19</c:v>
                </c:pt>
                <c:pt idx="3306">
                  <c:v>1699.19</c:v>
                </c:pt>
                <c:pt idx="3307">
                  <c:v>1699.19</c:v>
                </c:pt>
                <c:pt idx="3308">
                  <c:v>167</c:v>
                </c:pt>
                <c:pt idx="3309">
                  <c:v>167</c:v>
                </c:pt>
                <c:pt idx="3310">
                  <c:v>167</c:v>
                </c:pt>
                <c:pt idx="3311">
                  <c:v>167</c:v>
                </c:pt>
                <c:pt idx="3312">
                  <c:v>167</c:v>
                </c:pt>
                <c:pt idx="3313">
                  <c:v>692.14</c:v>
                </c:pt>
                <c:pt idx="3314">
                  <c:v>692.14</c:v>
                </c:pt>
                <c:pt idx="3315">
                  <c:v>518.20399999999995</c:v>
                </c:pt>
                <c:pt idx="3316">
                  <c:v>518.20399999999995</c:v>
                </c:pt>
                <c:pt idx="3317">
                  <c:v>518.20399999999995</c:v>
                </c:pt>
                <c:pt idx="3318">
                  <c:v>1052.24</c:v>
                </c:pt>
                <c:pt idx="3319">
                  <c:v>1052.24</c:v>
                </c:pt>
                <c:pt idx="3320">
                  <c:v>1052.24</c:v>
                </c:pt>
                <c:pt idx="3321">
                  <c:v>1052.24</c:v>
                </c:pt>
                <c:pt idx="3322">
                  <c:v>914.221</c:v>
                </c:pt>
                <c:pt idx="3323">
                  <c:v>914.221</c:v>
                </c:pt>
                <c:pt idx="3324">
                  <c:v>914.221</c:v>
                </c:pt>
                <c:pt idx="3325">
                  <c:v>1098.45</c:v>
                </c:pt>
                <c:pt idx="3326">
                  <c:v>1098.45</c:v>
                </c:pt>
                <c:pt idx="3327">
                  <c:v>719.16600000000005</c:v>
                </c:pt>
                <c:pt idx="3328">
                  <c:v>719.16600000000005</c:v>
                </c:pt>
                <c:pt idx="3329">
                  <c:v>719.16600000000005</c:v>
                </c:pt>
                <c:pt idx="3330">
                  <c:v>1402.58</c:v>
                </c:pt>
                <c:pt idx="3331">
                  <c:v>1402.58</c:v>
                </c:pt>
                <c:pt idx="3332">
                  <c:v>209.738</c:v>
                </c:pt>
                <c:pt idx="3333">
                  <c:v>209.738</c:v>
                </c:pt>
                <c:pt idx="3334">
                  <c:v>434.68400000000003</c:v>
                </c:pt>
                <c:pt idx="3335">
                  <c:v>434.68400000000003</c:v>
                </c:pt>
                <c:pt idx="3336">
                  <c:v>434.68400000000003</c:v>
                </c:pt>
                <c:pt idx="3337">
                  <c:v>434.68400000000003</c:v>
                </c:pt>
                <c:pt idx="3338">
                  <c:v>868.47699999999998</c:v>
                </c:pt>
                <c:pt idx="3339">
                  <c:v>868.47699999999998</c:v>
                </c:pt>
                <c:pt idx="3340">
                  <c:v>868.47699999999998</c:v>
                </c:pt>
                <c:pt idx="3341">
                  <c:v>868.47699999999998</c:v>
                </c:pt>
                <c:pt idx="3342">
                  <c:v>775.67899999999997</c:v>
                </c:pt>
                <c:pt idx="3343">
                  <c:v>775.67899999999997</c:v>
                </c:pt>
                <c:pt idx="3344">
                  <c:v>775.67899999999997</c:v>
                </c:pt>
                <c:pt idx="3345">
                  <c:v>775.67899999999997</c:v>
                </c:pt>
                <c:pt idx="3346">
                  <c:v>575.58100000000002</c:v>
                </c:pt>
                <c:pt idx="3347">
                  <c:v>575.58100000000002</c:v>
                </c:pt>
                <c:pt idx="3348">
                  <c:v>1335.92</c:v>
                </c:pt>
                <c:pt idx="3349">
                  <c:v>1335.92</c:v>
                </c:pt>
                <c:pt idx="3350">
                  <c:v>544.56799999999998</c:v>
                </c:pt>
                <c:pt idx="3351">
                  <c:v>544.56799999999998</c:v>
                </c:pt>
                <c:pt idx="3352">
                  <c:v>1664.64</c:v>
                </c:pt>
                <c:pt idx="3353">
                  <c:v>1664.64</c:v>
                </c:pt>
                <c:pt idx="3354">
                  <c:v>1664.64</c:v>
                </c:pt>
                <c:pt idx="3355">
                  <c:v>602.26800000000003</c:v>
                </c:pt>
                <c:pt idx="3356">
                  <c:v>602.26800000000003</c:v>
                </c:pt>
                <c:pt idx="3357">
                  <c:v>602.26800000000003</c:v>
                </c:pt>
                <c:pt idx="3358">
                  <c:v>778.654</c:v>
                </c:pt>
                <c:pt idx="3359">
                  <c:v>778.654</c:v>
                </c:pt>
                <c:pt idx="3360">
                  <c:v>797.72</c:v>
                </c:pt>
                <c:pt idx="3361">
                  <c:v>797.72</c:v>
                </c:pt>
                <c:pt idx="3362">
                  <c:v>1079.3952486999999</c:v>
                </c:pt>
                <c:pt idx="3363">
                  <c:v>1079.3952486999999</c:v>
                </c:pt>
                <c:pt idx="3364">
                  <c:v>268.88099999999997</c:v>
                </c:pt>
                <c:pt idx="3365">
                  <c:v>268.88099999999997</c:v>
                </c:pt>
                <c:pt idx="3366">
                  <c:v>1160.6300000000001</c:v>
                </c:pt>
                <c:pt idx="3367">
                  <c:v>1160.6300000000001</c:v>
                </c:pt>
                <c:pt idx="3368">
                  <c:v>384.93799999999999</c:v>
                </c:pt>
                <c:pt idx="3369">
                  <c:v>384.93799999999999</c:v>
                </c:pt>
                <c:pt idx="3370">
                  <c:v>940.58399999999995</c:v>
                </c:pt>
                <c:pt idx="3371">
                  <c:v>940.58399999999995</c:v>
                </c:pt>
                <c:pt idx="3372">
                  <c:v>489.14100000000002</c:v>
                </c:pt>
                <c:pt idx="3373">
                  <c:v>489.14100000000002</c:v>
                </c:pt>
                <c:pt idx="3374">
                  <c:v>503.43599999999998</c:v>
                </c:pt>
                <c:pt idx="3375">
                  <c:v>503.43599999999998</c:v>
                </c:pt>
                <c:pt idx="3376">
                  <c:v>503.43599999999998</c:v>
                </c:pt>
                <c:pt idx="3377">
                  <c:v>323.84699999999998</c:v>
                </c:pt>
                <c:pt idx="3378">
                  <c:v>323.84699999999998</c:v>
                </c:pt>
                <c:pt idx="3379">
                  <c:v>323.84699999999998</c:v>
                </c:pt>
                <c:pt idx="3380">
                  <c:v>323.84699999999998</c:v>
                </c:pt>
                <c:pt idx="3381">
                  <c:v>323.84699999999998</c:v>
                </c:pt>
                <c:pt idx="3382">
                  <c:v>826.61300000000006</c:v>
                </c:pt>
                <c:pt idx="3383">
                  <c:v>826.61300000000006</c:v>
                </c:pt>
                <c:pt idx="3384">
                  <c:v>384.54199999999997</c:v>
                </c:pt>
                <c:pt idx="3385">
                  <c:v>384.54199999999997</c:v>
                </c:pt>
                <c:pt idx="3386">
                  <c:v>400.48</c:v>
                </c:pt>
                <c:pt idx="3387">
                  <c:v>400.48</c:v>
                </c:pt>
                <c:pt idx="3388">
                  <c:v>454.88299999999998</c:v>
                </c:pt>
                <c:pt idx="3389">
                  <c:v>454.88299999999998</c:v>
                </c:pt>
                <c:pt idx="3390">
                  <c:v>501.57400000000001</c:v>
                </c:pt>
                <c:pt idx="3391">
                  <c:v>501.57400000000001</c:v>
                </c:pt>
                <c:pt idx="3392">
                  <c:v>501.57400000000001</c:v>
                </c:pt>
                <c:pt idx="3393">
                  <c:v>823.24199999999996</c:v>
                </c:pt>
                <c:pt idx="3394">
                  <c:v>823.24199999999996</c:v>
                </c:pt>
                <c:pt idx="3395">
                  <c:v>823.24199999999996</c:v>
                </c:pt>
                <c:pt idx="3396">
                  <c:v>487.67500000000001</c:v>
                </c:pt>
                <c:pt idx="3397">
                  <c:v>487.67500000000001</c:v>
                </c:pt>
                <c:pt idx="3398">
                  <c:v>487.67500000000001</c:v>
                </c:pt>
                <c:pt idx="3399">
                  <c:v>241.98699999999999</c:v>
                </c:pt>
                <c:pt idx="3400">
                  <c:v>241.98699999999999</c:v>
                </c:pt>
                <c:pt idx="3401">
                  <c:v>241.98699999999999</c:v>
                </c:pt>
                <c:pt idx="3402">
                  <c:v>2213.19</c:v>
                </c:pt>
                <c:pt idx="3403">
                  <c:v>2213.19</c:v>
                </c:pt>
                <c:pt idx="3404">
                  <c:v>439.71899999999999</c:v>
                </c:pt>
                <c:pt idx="3405">
                  <c:v>439.71899999999999</c:v>
                </c:pt>
                <c:pt idx="3406">
                  <c:v>1209.1600000000001</c:v>
                </c:pt>
                <c:pt idx="3407">
                  <c:v>1209.1600000000001</c:v>
                </c:pt>
                <c:pt idx="3408">
                  <c:v>1209.1600000000001</c:v>
                </c:pt>
                <c:pt idx="3409">
                  <c:v>1209.1600000000001</c:v>
                </c:pt>
                <c:pt idx="3410">
                  <c:v>1209.1600000000001</c:v>
                </c:pt>
                <c:pt idx="3411">
                  <c:v>717.52700000000004</c:v>
                </c:pt>
                <c:pt idx="3412">
                  <c:v>717.52700000000004</c:v>
                </c:pt>
                <c:pt idx="3413">
                  <c:v>580.11900000000003</c:v>
                </c:pt>
                <c:pt idx="3414">
                  <c:v>580.11900000000003</c:v>
                </c:pt>
                <c:pt idx="3415">
                  <c:v>580.11900000000003</c:v>
                </c:pt>
                <c:pt idx="3416">
                  <c:v>344.19</c:v>
                </c:pt>
                <c:pt idx="3417">
                  <c:v>344.19</c:v>
                </c:pt>
                <c:pt idx="3418">
                  <c:v>344.19</c:v>
                </c:pt>
                <c:pt idx="3419">
                  <c:v>324.41300000000001</c:v>
                </c:pt>
                <c:pt idx="3420">
                  <c:v>324.41300000000001</c:v>
                </c:pt>
                <c:pt idx="3421">
                  <c:v>426.59</c:v>
                </c:pt>
                <c:pt idx="3422">
                  <c:v>426.59</c:v>
                </c:pt>
                <c:pt idx="3423">
                  <c:v>426.59</c:v>
                </c:pt>
                <c:pt idx="3424">
                  <c:v>1278.97</c:v>
                </c:pt>
                <c:pt idx="3425">
                  <c:v>1278.97</c:v>
                </c:pt>
                <c:pt idx="3426">
                  <c:v>768.86</c:v>
                </c:pt>
                <c:pt idx="3427">
                  <c:v>768.86</c:v>
                </c:pt>
                <c:pt idx="3428">
                  <c:v>768.86</c:v>
                </c:pt>
                <c:pt idx="3429">
                  <c:v>677.97500000000002</c:v>
                </c:pt>
                <c:pt idx="3430">
                  <c:v>677.97500000000002</c:v>
                </c:pt>
                <c:pt idx="3431">
                  <c:v>552.798</c:v>
                </c:pt>
                <c:pt idx="3432">
                  <c:v>552.798</c:v>
                </c:pt>
                <c:pt idx="3433">
                  <c:v>552.798</c:v>
                </c:pt>
                <c:pt idx="3434">
                  <c:v>552.798</c:v>
                </c:pt>
                <c:pt idx="3435">
                  <c:v>616.63699999999994</c:v>
                </c:pt>
                <c:pt idx="3436">
                  <c:v>616.63699999999994</c:v>
                </c:pt>
                <c:pt idx="3437">
                  <c:v>616.63699999999994</c:v>
                </c:pt>
                <c:pt idx="3438">
                  <c:v>1800.82</c:v>
                </c:pt>
                <c:pt idx="3439">
                  <c:v>808.76199999999994</c:v>
                </c:pt>
                <c:pt idx="3440">
                  <c:v>808.76199999999994</c:v>
                </c:pt>
                <c:pt idx="3441">
                  <c:v>1047.03</c:v>
                </c:pt>
                <c:pt idx="3442">
                  <c:v>1047.03</c:v>
                </c:pt>
                <c:pt idx="3443">
                  <c:v>1047.03</c:v>
                </c:pt>
                <c:pt idx="3444">
                  <c:v>1047.03</c:v>
                </c:pt>
                <c:pt idx="3445">
                  <c:v>781.61099999999999</c:v>
                </c:pt>
                <c:pt idx="3446">
                  <c:v>781.61099999999999</c:v>
                </c:pt>
                <c:pt idx="3447">
                  <c:v>781.61099999999999</c:v>
                </c:pt>
                <c:pt idx="3448">
                  <c:v>781.61099999999999</c:v>
                </c:pt>
                <c:pt idx="3449">
                  <c:v>927.19299999999998</c:v>
                </c:pt>
                <c:pt idx="3450">
                  <c:v>927.19299999999998</c:v>
                </c:pt>
                <c:pt idx="3451">
                  <c:v>1002.94</c:v>
                </c:pt>
                <c:pt idx="3452">
                  <c:v>1002.94</c:v>
                </c:pt>
                <c:pt idx="3453">
                  <c:v>260</c:v>
                </c:pt>
                <c:pt idx="3454">
                  <c:v>260</c:v>
                </c:pt>
                <c:pt idx="3455">
                  <c:v>984.10500000000002</c:v>
                </c:pt>
                <c:pt idx="3456">
                  <c:v>984.10500000000002</c:v>
                </c:pt>
                <c:pt idx="3457">
                  <c:v>1298.8800000000001</c:v>
                </c:pt>
                <c:pt idx="3458">
                  <c:v>1298.8800000000001</c:v>
                </c:pt>
                <c:pt idx="3459">
                  <c:v>570.78300000000002</c:v>
                </c:pt>
                <c:pt idx="3460">
                  <c:v>570.78300000000002</c:v>
                </c:pt>
                <c:pt idx="3461">
                  <c:v>940.72400000000005</c:v>
                </c:pt>
                <c:pt idx="3462">
                  <c:v>940.72400000000005</c:v>
                </c:pt>
                <c:pt idx="3463">
                  <c:v>1819.17</c:v>
                </c:pt>
                <c:pt idx="3464">
                  <c:v>956.85900000000004</c:v>
                </c:pt>
                <c:pt idx="3465">
                  <c:v>956.85900000000004</c:v>
                </c:pt>
                <c:pt idx="3466">
                  <c:v>956.85900000000004</c:v>
                </c:pt>
                <c:pt idx="3467">
                  <c:v>1083.9100000000001</c:v>
                </c:pt>
                <c:pt idx="3468">
                  <c:v>1083.9100000000001</c:v>
                </c:pt>
                <c:pt idx="3469">
                  <c:v>1083.9100000000001</c:v>
                </c:pt>
                <c:pt idx="3470">
                  <c:v>252.733</c:v>
                </c:pt>
                <c:pt idx="3471">
                  <c:v>252.733</c:v>
                </c:pt>
                <c:pt idx="3472">
                  <c:v>252.733</c:v>
                </c:pt>
                <c:pt idx="3473">
                  <c:v>384.69400000000002</c:v>
                </c:pt>
                <c:pt idx="3474">
                  <c:v>384.69400000000002</c:v>
                </c:pt>
                <c:pt idx="3475">
                  <c:v>554.06399999999996</c:v>
                </c:pt>
                <c:pt idx="3476">
                  <c:v>554.06399999999996</c:v>
                </c:pt>
                <c:pt idx="3477">
                  <c:v>554.06399999999996</c:v>
                </c:pt>
                <c:pt idx="3478">
                  <c:v>1432.17</c:v>
                </c:pt>
                <c:pt idx="3479">
                  <c:v>1432.17</c:v>
                </c:pt>
                <c:pt idx="3480">
                  <c:v>707.55899999999997</c:v>
                </c:pt>
                <c:pt idx="3481">
                  <c:v>707.55899999999997</c:v>
                </c:pt>
                <c:pt idx="3482">
                  <c:v>688.57299999999998</c:v>
                </c:pt>
                <c:pt idx="3483">
                  <c:v>688.57299999999998</c:v>
                </c:pt>
                <c:pt idx="3484">
                  <c:v>688.57299999999998</c:v>
                </c:pt>
                <c:pt idx="3485">
                  <c:v>1101.0999999999999</c:v>
                </c:pt>
                <c:pt idx="3486">
                  <c:v>1101.0999999999999</c:v>
                </c:pt>
                <c:pt idx="3487">
                  <c:v>1443.21</c:v>
                </c:pt>
                <c:pt idx="3488">
                  <c:v>1443.21</c:v>
                </c:pt>
                <c:pt idx="3489">
                  <c:v>1443.21</c:v>
                </c:pt>
                <c:pt idx="3490">
                  <c:v>527.95600000000002</c:v>
                </c:pt>
                <c:pt idx="3491">
                  <c:v>527.95600000000002</c:v>
                </c:pt>
                <c:pt idx="3492">
                  <c:v>876.04399999999998</c:v>
                </c:pt>
                <c:pt idx="3493">
                  <c:v>876.04399999999998</c:v>
                </c:pt>
                <c:pt idx="3494">
                  <c:v>930.32</c:v>
                </c:pt>
                <c:pt idx="3495">
                  <c:v>930.32</c:v>
                </c:pt>
                <c:pt idx="3496">
                  <c:v>1090.51</c:v>
                </c:pt>
                <c:pt idx="3497">
                  <c:v>1090.51</c:v>
                </c:pt>
                <c:pt idx="3498">
                  <c:v>762.596</c:v>
                </c:pt>
                <c:pt idx="3499">
                  <c:v>762.596</c:v>
                </c:pt>
                <c:pt idx="3500">
                  <c:v>762.596</c:v>
                </c:pt>
                <c:pt idx="3501">
                  <c:v>891.46199999999999</c:v>
                </c:pt>
                <c:pt idx="3502">
                  <c:v>891.46199999999999</c:v>
                </c:pt>
                <c:pt idx="3503">
                  <c:v>1038.99</c:v>
                </c:pt>
                <c:pt idx="3504">
                  <c:v>1038.99</c:v>
                </c:pt>
                <c:pt idx="3505">
                  <c:v>1856.28</c:v>
                </c:pt>
                <c:pt idx="3506">
                  <c:v>1856.28</c:v>
                </c:pt>
                <c:pt idx="3507">
                  <c:v>188.02699999999999</c:v>
                </c:pt>
                <c:pt idx="3508">
                  <c:v>188.02699999999999</c:v>
                </c:pt>
                <c:pt idx="3509">
                  <c:v>770.97799999999995</c:v>
                </c:pt>
                <c:pt idx="3510">
                  <c:v>770.97799999999995</c:v>
                </c:pt>
                <c:pt idx="3511">
                  <c:v>214</c:v>
                </c:pt>
                <c:pt idx="3512">
                  <c:v>214</c:v>
                </c:pt>
                <c:pt idx="3513">
                  <c:v>63.920699999999997</c:v>
                </c:pt>
                <c:pt idx="3514">
                  <c:v>63.920699999999997</c:v>
                </c:pt>
                <c:pt idx="3515">
                  <c:v>63.920699999999997</c:v>
                </c:pt>
                <c:pt idx="3516">
                  <c:v>63.920699999999997</c:v>
                </c:pt>
                <c:pt idx="3517">
                  <c:v>1167.94</c:v>
                </c:pt>
                <c:pt idx="3518">
                  <c:v>1167.94</c:v>
                </c:pt>
                <c:pt idx="3519">
                  <c:v>813.19200000000001</c:v>
                </c:pt>
                <c:pt idx="3520">
                  <c:v>813.19200000000001</c:v>
                </c:pt>
                <c:pt idx="3521">
                  <c:v>1493.95</c:v>
                </c:pt>
                <c:pt idx="3522">
                  <c:v>1493.95</c:v>
                </c:pt>
                <c:pt idx="3523">
                  <c:v>1493.95</c:v>
                </c:pt>
                <c:pt idx="3524">
                  <c:v>1090.45</c:v>
                </c:pt>
                <c:pt idx="3525">
                  <c:v>1090.45</c:v>
                </c:pt>
                <c:pt idx="3526">
                  <c:v>1265.6099999999999</c:v>
                </c:pt>
                <c:pt idx="3527">
                  <c:v>1265.6099999999999</c:v>
                </c:pt>
                <c:pt idx="3528">
                  <c:v>1265.6099999999999</c:v>
                </c:pt>
                <c:pt idx="3529">
                  <c:v>1238.81</c:v>
                </c:pt>
                <c:pt idx="3530">
                  <c:v>1238.81</c:v>
                </c:pt>
                <c:pt idx="3531">
                  <c:v>923.06700000000001</c:v>
                </c:pt>
                <c:pt idx="3532">
                  <c:v>923.06700000000001</c:v>
                </c:pt>
                <c:pt idx="3533">
                  <c:v>823.80399999999997</c:v>
                </c:pt>
                <c:pt idx="3534">
                  <c:v>823.80399999999997</c:v>
                </c:pt>
                <c:pt idx="3535">
                  <c:v>152.09399999999999</c:v>
                </c:pt>
                <c:pt idx="3536">
                  <c:v>152.09399999999999</c:v>
                </c:pt>
                <c:pt idx="3537">
                  <c:v>731.274</c:v>
                </c:pt>
                <c:pt idx="3538">
                  <c:v>731.274</c:v>
                </c:pt>
                <c:pt idx="3539">
                  <c:v>1174.5899999999999</c:v>
                </c:pt>
                <c:pt idx="3540">
                  <c:v>813.71299999999997</c:v>
                </c:pt>
                <c:pt idx="3541">
                  <c:v>813.71299999999997</c:v>
                </c:pt>
                <c:pt idx="3542">
                  <c:v>267.32299999999998</c:v>
                </c:pt>
                <c:pt idx="3543">
                  <c:v>267.32299999999998</c:v>
                </c:pt>
                <c:pt idx="3544">
                  <c:v>267.32299999999998</c:v>
                </c:pt>
                <c:pt idx="3545">
                  <c:v>935.44600000000003</c:v>
                </c:pt>
                <c:pt idx="3546">
                  <c:v>935.44600000000003</c:v>
                </c:pt>
                <c:pt idx="3547">
                  <c:v>470</c:v>
                </c:pt>
                <c:pt idx="3548">
                  <c:v>470</c:v>
                </c:pt>
                <c:pt idx="3549">
                  <c:v>895.678</c:v>
                </c:pt>
                <c:pt idx="3550">
                  <c:v>895.678</c:v>
                </c:pt>
                <c:pt idx="3551">
                  <c:v>1432.61</c:v>
                </c:pt>
                <c:pt idx="3552">
                  <c:v>1432.61</c:v>
                </c:pt>
                <c:pt idx="3553">
                  <c:v>1432.61</c:v>
                </c:pt>
                <c:pt idx="3554">
                  <c:v>882.46199999999999</c:v>
                </c:pt>
                <c:pt idx="3555">
                  <c:v>882.46199999999999</c:v>
                </c:pt>
                <c:pt idx="3556">
                  <c:v>801.05200000000002</c:v>
                </c:pt>
                <c:pt idx="3557">
                  <c:v>801.05200000000002</c:v>
                </c:pt>
                <c:pt idx="3558">
                  <c:v>425</c:v>
                </c:pt>
                <c:pt idx="3559">
                  <c:v>425</c:v>
                </c:pt>
                <c:pt idx="3560">
                  <c:v>816.55899999999997</c:v>
                </c:pt>
                <c:pt idx="3561">
                  <c:v>816.55899999999997</c:v>
                </c:pt>
                <c:pt idx="3562">
                  <c:v>1057.4100000000001</c:v>
                </c:pt>
                <c:pt idx="3563">
                  <c:v>435.27699999999999</c:v>
                </c:pt>
                <c:pt idx="3564">
                  <c:v>435.27699999999999</c:v>
                </c:pt>
                <c:pt idx="3565">
                  <c:v>869.23599999999999</c:v>
                </c:pt>
                <c:pt idx="3566">
                  <c:v>869.23599999999999</c:v>
                </c:pt>
                <c:pt idx="3567">
                  <c:v>681.428</c:v>
                </c:pt>
                <c:pt idx="3568">
                  <c:v>681.428</c:v>
                </c:pt>
                <c:pt idx="3569">
                  <c:v>881.404</c:v>
                </c:pt>
                <c:pt idx="3570">
                  <c:v>881.404</c:v>
                </c:pt>
                <c:pt idx="3571">
                  <c:v>1058.72</c:v>
                </c:pt>
                <c:pt idx="3572">
                  <c:v>1058.72</c:v>
                </c:pt>
                <c:pt idx="3573">
                  <c:v>1058.72</c:v>
                </c:pt>
                <c:pt idx="3574">
                  <c:v>421.38200000000001</c:v>
                </c:pt>
                <c:pt idx="3575">
                  <c:v>421.38200000000001</c:v>
                </c:pt>
                <c:pt idx="3576">
                  <c:v>223.75700000000001</c:v>
                </c:pt>
                <c:pt idx="3577">
                  <c:v>223.75700000000001</c:v>
                </c:pt>
                <c:pt idx="3578">
                  <c:v>969</c:v>
                </c:pt>
                <c:pt idx="3579">
                  <c:v>969</c:v>
                </c:pt>
                <c:pt idx="3580">
                  <c:v>177.35499999999999</c:v>
                </c:pt>
                <c:pt idx="3581">
                  <c:v>177.35499999999999</c:v>
                </c:pt>
                <c:pt idx="3582">
                  <c:v>177.35499999999999</c:v>
                </c:pt>
                <c:pt idx="3583">
                  <c:v>740.53700000000003</c:v>
                </c:pt>
                <c:pt idx="3584">
                  <c:v>740.53700000000003</c:v>
                </c:pt>
                <c:pt idx="3585">
                  <c:v>740.53700000000003</c:v>
                </c:pt>
                <c:pt idx="3586">
                  <c:v>487.916</c:v>
                </c:pt>
                <c:pt idx="3587">
                  <c:v>2305.0100000000002</c:v>
                </c:pt>
                <c:pt idx="3588">
                  <c:v>845.97</c:v>
                </c:pt>
                <c:pt idx="3589">
                  <c:v>845.97</c:v>
                </c:pt>
                <c:pt idx="3590">
                  <c:v>965.56</c:v>
                </c:pt>
                <c:pt idx="3591">
                  <c:v>965.56</c:v>
                </c:pt>
                <c:pt idx="3592">
                  <c:v>965.56</c:v>
                </c:pt>
                <c:pt idx="3593">
                  <c:v>625.33900000000006</c:v>
                </c:pt>
                <c:pt idx="3594">
                  <c:v>625.33900000000006</c:v>
                </c:pt>
                <c:pt idx="3595">
                  <c:v>625.33900000000006</c:v>
                </c:pt>
                <c:pt idx="3596">
                  <c:v>625.33900000000006</c:v>
                </c:pt>
                <c:pt idx="3597">
                  <c:v>840.26900000000001</c:v>
                </c:pt>
                <c:pt idx="3598">
                  <c:v>840.26900000000001</c:v>
                </c:pt>
                <c:pt idx="3599">
                  <c:v>840.26900000000001</c:v>
                </c:pt>
                <c:pt idx="3600">
                  <c:v>812.524</c:v>
                </c:pt>
                <c:pt idx="3601">
                  <c:v>812.524</c:v>
                </c:pt>
                <c:pt idx="3602">
                  <c:v>1065.08</c:v>
                </c:pt>
                <c:pt idx="3603">
                  <c:v>1065.08</c:v>
                </c:pt>
                <c:pt idx="3604">
                  <c:v>364.03</c:v>
                </c:pt>
                <c:pt idx="3605">
                  <c:v>364.03</c:v>
                </c:pt>
                <c:pt idx="3606">
                  <c:v>338.36799999999999</c:v>
                </c:pt>
                <c:pt idx="3607">
                  <c:v>338.36799999999999</c:v>
                </c:pt>
                <c:pt idx="3608">
                  <c:v>88.783199999999994</c:v>
                </c:pt>
                <c:pt idx="3609">
                  <c:v>68.173000000000002</c:v>
                </c:pt>
                <c:pt idx="3610">
                  <c:v>1093.08</c:v>
                </c:pt>
                <c:pt idx="3611">
                  <c:v>147.52699999999999</c:v>
                </c:pt>
                <c:pt idx="3612">
                  <c:v>153.67599999999999</c:v>
                </c:pt>
                <c:pt idx="3613">
                  <c:v>153.67599999999999</c:v>
                </c:pt>
                <c:pt idx="3614">
                  <c:v>153.67599999999999</c:v>
                </c:pt>
                <c:pt idx="3615">
                  <c:v>153.67599999999999</c:v>
                </c:pt>
                <c:pt idx="3616">
                  <c:v>1086.24</c:v>
                </c:pt>
                <c:pt idx="3617">
                  <c:v>847.53599999999994</c:v>
                </c:pt>
                <c:pt idx="3618">
                  <c:v>413.46</c:v>
                </c:pt>
                <c:pt idx="3619">
                  <c:v>413.46</c:v>
                </c:pt>
                <c:pt idx="3620">
                  <c:v>530.48699999999997</c:v>
                </c:pt>
                <c:pt idx="3621">
                  <c:v>530.48699999999997</c:v>
                </c:pt>
                <c:pt idx="3622">
                  <c:v>690.81899999999996</c:v>
                </c:pt>
                <c:pt idx="3623">
                  <c:v>690.81899999999996</c:v>
                </c:pt>
                <c:pt idx="3624">
                  <c:v>973.98900000000003</c:v>
                </c:pt>
                <c:pt idx="3625">
                  <c:v>973.98900000000003</c:v>
                </c:pt>
                <c:pt idx="3626">
                  <c:v>1002.53</c:v>
                </c:pt>
                <c:pt idx="3627">
                  <c:v>1002.53</c:v>
                </c:pt>
                <c:pt idx="3628">
                  <c:v>1011.36</c:v>
                </c:pt>
                <c:pt idx="3629">
                  <c:v>1011.36</c:v>
                </c:pt>
                <c:pt idx="3630">
                  <c:v>40.0595</c:v>
                </c:pt>
                <c:pt idx="3631">
                  <c:v>40.0595</c:v>
                </c:pt>
                <c:pt idx="3632">
                  <c:v>40.0595</c:v>
                </c:pt>
                <c:pt idx="3633">
                  <c:v>348.55799999999999</c:v>
                </c:pt>
                <c:pt idx="3634">
                  <c:v>722.79499999999996</c:v>
                </c:pt>
                <c:pt idx="3635">
                  <c:v>758.75300000000004</c:v>
                </c:pt>
                <c:pt idx="3636">
                  <c:v>698.64599999999996</c:v>
                </c:pt>
                <c:pt idx="3637">
                  <c:v>698.64599999999996</c:v>
                </c:pt>
                <c:pt idx="3638">
                  <c:v>646.64700000000005</c:v>
                </c:pt>
                <c:pt idx="3639">
                  <c:v>843.69500000000005</c:v>
                </c:pt>
                <c:pt idx="3640">
                  <c:v>1017.8</c:v>
                </c:pt>
                <c:pt idx="3641">
                  <c:v>686.28399999999999</c:v>
                </c:pt>
                <c:pt idx="3642">
                  <c:v>1005.84</c:v>
                </c:pt>
                <c:pt idx="3643">
                  <c:v>917.47699999999998</c:v>
                </c:pt>
                <c:pt idx="3644">
                  <c:v>917.47699999999998</c:v>
                </c:pt>
                <c:pt idx="3645">
                  <c:v>486.54599999999999</c:v>
                </c:pt>
                <c:pt idx="3646">
                  <c:v>486.54599999999999</c:v>
                </c:pt>
                <c:pt idx="3647">
                  <c:v>486.54599999999999</c:v>
                </c:pt>
                <c:pt idx="3648">
                  <c:v>848.02300000000002</c:v>
                </c:pt>
                <c:pt idx="3649">
                  <c:v>848.02300000000002</c:v>
                </c:pt>
                <c:pt idx="3650">
                  <c:v>1878.31</c:v>
                </c:pt>
                <c:pt idx="3651">
                  <c:v>1222.54</c:v>
                </c:pt>
                <c:pt idx="3652">
                  <c:v>1418.77</c:v>
                </c:pt>
                <c:pt idx="3653">
                  <c:v>588.86699999999996</c:v>
                </c:pt>
                <c:pt idx="3654">
                  <c:v>588.86699999999996</c:v>
                </c:pt>
                <c:pt idx="3655">
                  <c:v>304</c:v>
                </c:pt>
                <c:pt idx="3656">
                  <c:v>195.94287170000001</c:v>
                </c:pt>
                <c:pt idx="3657">
                  <c:v>757.048</c:v>
                </c:pt>
                <c:pt idx="3658">
                  <c:v>1188</c:v>
                </c:pt>
                <c:pt idx="3659">
                  <c:v>301.02999999999997</c:v>
                </c:pt>
                <c:pt idx="3660">
                  <c:v>268.00299999999999</c:v>
                </c:pt>
                <c:pt idx="3661">
                  <c:v>365.96499999999997</c:v>
                </c:pt>
                <c:pt idx="3662">
                  <c:v>802.27099999999996</c:v>
                </c:pt>
                <c:pt idx="3663">
                  <c:v>36.439599999999999</c:v>
                </c:pt>
                <c:pt idx="3664">
                  <c:v>36.439599999999999</c:v>
                </c:pt>
                <c:pt idx="3665">
                  <c:v>36.439599999999999</c:v>
                </c:pt>
                <c:pt idx="3666">
                  <c:v>36.439599999999999</c:v>
                </c:pt>
                <c:pt idx="3667">
                  <c:v>36.439599999999999</c:v>
                </c:pt>
                <c:pt idx="3668">
                  <c:v>127.20099999999999</c:v>
                </c:pt>
                <c:pt idx="3669">
                  <c:v>127.20099999999999</c:v>
                </c:pt>
                <c:pt idx="3670">
                  <c:v>127.20099999999999</c:v>
                </c:pt>
                <c:pt idx="3671">
                  <c:v>96.338999999999999</c:v>
                </c:pt>
                <c:pt idx="3672">
                  <c:v>96.338999999999999</c:v>
                </c:pt>
                <c:pt idx="3673">
                  <c:v>96.338999999999999</c:v>
                </c:pt>
                <c:pt idx="3674">
                  <c:v>268.041</c:v>
                </c:pt>
                <c:pt idx="3675">
                  <c:v>399.39800000000002</c:v>
                </c:pt>
                <c:pt idx="3676">
                  <c:v>241.94900000000001</c:v>
                </c:pt>
                <c:pt idx="3677">
                  <c:v>241.94900000000001</c:v>
                </c:pt>
                <c:pt idx="3678">
                  <c:v>381.94900000000001</c:v>
                </c:pt>
                <c:pt idx="3679">
                  <c:v>455.98200000000003</c:v>
                </c:pt>
                <c:pt idx="3680">
                  <c:v>455.98200000000003</c:v>
                </c:pt>
                <c:pt idx="3681">
                  <c:v>455.98200000000003</c:v>
                </c:pt>
                <c:pt idx="3682">
                  <c:v>396.33199999999999</c:v>
                </c:pt>
                <c:pt idx="3683">
                  <c:v>396.33199999999999</c:v>
                </c:pt>
                <c:pt idx="3684">
                  <c:v>551.72699999999998</c:v>
                </c:pt>
                <c:pt idx="3685">
                  <c:v>442.846</c:v>
                </c:pt>
                <c:pt idx="3686">
                  <c:v>230.869</c:v>
                </c:pt>
                <c:pt idx="3687">
                  <c:v>230.869</c:v>
                </c:pt>
                <c:pt idx="3688">
                  <c:v>1072.3</c:v>
                </c:pt>
                <c:pt idx="3689">
                  <c:v>1594.74</c:v>
                </c:pt>
                <c:pt idx="3690">
                  <c:v>777.06</c:v>
                </c:pt>
                <c:pt idx="3691">
                  <c:v>777.06</c:v>
                </c:pt>
                <c:pt idx="3692">
                  <c:v>777.06</c:v>
                </c:pt>
                <c:pt idx="3693">
                  <c:v>1274.01</c:v>
                </c:pt>
                <c:pt idx="3694">
                  <c:v>692.15800000000002</c:v>
                </c:pt>
                <c:pt idx="3695">
                  <c:v>596.625</c:v>
                </c:pt>
                <c:pt idx="3696">
                  <c:v>596.625</c:v>
                </c:pt>
                <c:pt idx="3697">
                  <c:v>394.80399999999997</c:v>
                </c:pt>
                <c:pt idx="3698">
                  <c:v>667.60400000000004</c:v>
                </c:pt>
                <c:pt idx="3699">
                  <c:v>553.077</c:v>
                </c:pt>
                <c:pt idx="3700">
                  <c:v>530.12199999999996</c:v>
                </c:pt>
                <c:pt idx="3701">
                  <c:v>530.12199999999996</c:v>
                </c:pt>
                <c:pt idx="3702">
                  <c:v>466.26499999999999</c:v>
                </c:pt>
                <c:pt idx="3703">
                  <c:v>442.87099999999998</c:v>
                </c:pt>
                <c:pt idx="3704">
                  <c:v>1025.02</c:v>
                </c:pt>
                <c:pt idx="3705">
                  <c:v>1025.02</c:v>
                </c:pt>
                <c:pt idx="3706">
                  <c:v>1025.02</c:v>
                </c:pt>
                <c:pt idx="3707">
                  <c:v>929.81100000000004</c:v>
                </c:pt>
                <c:pt idx="3708">
                  <c:v>1249.4100000000001</c:v>
                </c:pt>
                <c:pt idx="3709">
                  <c:v>306.60199999999998</c:v>
                </c:pt>
                <c:pt idx="3710">
                  <c:v>905.93700000000001</c:v>
                </c:pt>
                <c:pt idx="3711">
                  <c:v>841.49599999999998</c:v>
                </c:pt>
                <c:pt idx="3712">
                  <c:v>280.06900000000002</c:v>
                </c:pt>
                <c:pt idx="3713">
                  <c:v>813.53499999999997</c:v>
                </c:pt>
                <c:pt idx="3714">
                  <c:v>367</c:v>
                </c:pt>
                <c:pt idx="3715">
                  <c:v>420</c:v>
                </c:pt>
                <c:pt idx="3716">
                  <c:v>344.90100000000001</c:v>
                </c:pt>
                <c:pt idx="3717">
                  <c:v>306.738</c:v>
                </c:pt>
                <c:pt idx="3718">
                  <c:v>306.738</c:v>
                </c:pt>
                <c:pt idx="3719">
                  <c:v>306.738</c:v>
                </c:pt>
                <c:pt idx="3720">
                  <c:v>306.738</c:v>
                </c:pt>
                <c:pt idx="3721">
                  <c:v>847.50800000000004</c:v>
                </c:pt>
                <c:pt idx="3722">
                  <c:v>813.72400000000005</c:v>
                </c:pt>
                <c:pt idx="3723">
                  <c:v>313.06799999999998</c:v>
                </c:pt>
                <c:pt idx="3724">
                  <c:v>860.35500000000002</c:v>
                </c:pt>
                <c:pt idx="3725">
                  <c:v>382.13600000000002</c:v>
                </c:pt>
                <c:pt idx="3726">
                  <c:v>1140.95</c:v>
                </c:pt>
                <c:pt idx="3727">
                  <c:v>436.25700000000001</c:v>
                </c:pt>
                <c:pt idx="3728">
                  <c:v>872.34299999999996</c:v>
                </c:pt>
                <c:pt idx="3729">
                  <c:v>872.34299999999996</c:v>
                </c:pt>
                <c:pt idx="3730">
                  <c:v>872.34299999999996</c:v>
                </c:pt>
                <c:pt idx="3731">
                  <c:v>1145.28</c:v>
                </c:pt>
                <c:pt idx="3732">
                  <c:v>369.64499999999998</c:v>
                </c:pt>
                <c:pt idx="3733">
                  <c:v>311.22199999999998</c:v>
                </c:pt>
                <c:pt idx="3734">
                  <c:v>311.22199999999998</c:v>
                </c:pt>
                <c:pt idx="3735">
                  <c:v>311.22199999999998</c:v>
                </c:pt>
                <c:pt idx="3736">
                  <c:v>311.22199999999998</c:v>
                </c:pt>
                <c:pt idx="3737">
                  <c:v>1523</c:v>
                </c:pt>
                <c:pt idx="3738">
                  <c:v>630.78499999999997</c:v>
                </c:pt>
                <c:pt idx="3739">
                  <c:v>587.91</c:v>
                </c:pt>
                <c:pt idx="3740">
                  <c:v>1745.77</c:v>
                </c:pt>
                <c:pt idx="3741">
                  <c:v>750.17700000000002</c:v>
                </c:pt>
                <c:pt idx="3742">
                  <c:v>658.92399999999998</c:v>
                </c:pt>
                <c:pt idx="3743">
                  <c:v>658.92399999999998</c:v>
                </c:pt>
                <c:pt idx="3744">
                  <c:v>605.274</c:v>
                </c:pt>
                <c:pt idx="3745">
                  <c:v>1291.98</c:v>
                </c:pt>
                <c:pt idx="3746">
                  <c:v>938.84400000000005</c:v>
                </c:pt>
                <c:pt idx="3747">
                  <c:v>556.726</c:v>
                </c:pt>
                <c:pt idx="3748">
                  <c:v>899.77700000000004</c:v>
                </c:pt>
                <c:pt idx="3749">
                  <c:v>250.11</c:v>
                </c:pt>
                <c:pt idx="3750">
                  <c:v>250.11</c:v>
                </c:pt>
                <c:pt idx="3751">
                  <c:v>807.48</c:v>
                </c:pt>
                <c:pt idx="3752">
                  <c:v>1125.24</c:v>
                </c:pt>
                <c:pt idx="3753">
                  <c:v>1125.24</c:v>
                </c:pt>
                <c:pt idx="3754">
                  <c:v>1591.04</c:v>
                </c:pt>
                <c:pt idx="3755">
                  <c:v>99.068799999999996</c:v>
                </c:pt>
                <c:pt idx="3756">
                  <c:v>283.41000000000003</c:v>
                </c:pt>
                <c:pt idx="3757">
                  <c:v>228.43899999999999</c:v>
                </c:pt>
                <c:pt idx="3758">
                  <c:v>391.64400000000001</c:v>
                </c:pt>
                <c:pt idx="3759">
                  <c:v>324.61799999999999</c:v>
                </c:pt>
                <c:pt idx="3760">
                  <c:v>332.44299999999998</c:v>
                </c:pt>
                <c:pt idx="3761">
                  <c:v>783.83100000000002</c:v>
                </c:pt>
                <c:pt idx="3762">
                  <c:v>783.83100000000002</c:v>
                </c:pt>
                <c:pt idx="3763">
                  <c:v>783.83100000000002</c:v>
                </c:pt>
                <c:pt idx="3764">
                  <c:v>386.17700000000002</c:v>
                </c:pt>
                <c:pt idx="3765">
                  <c:v>651.99900000000002</c:v>
                </c:pt>
                <c:pt idx="3766">
                  <c:v>651.99900000000002</c:v>
                </c:pt>
                <c:pt idx="3767">
                  <c:v>467.375</c:v>
                </c:pt>
                <c:pt idx="3768">
                  <c:v>468.25799999999998</c:v>
                </c:pt>
                <c:pt idx="3769">
                  <c:v>455.33600000000001</c:v>
                </c:pt>
                <c:pt idx="3770">
                  <c:v>255</c:v>
                </c:pt>
                <c:pt idx="3771">
                  <c:v>687.09400000000005</c:v>
                </c:pt>
                <c:pt idx="3772">
                  <c:v>289.90699999999998</c:v>
                </c:pt>
                <c:pt idx="3773">
                  <c:v>337.90100000000001</c:v>
                </c:pt>
                <c:pt idx="3774">
                  <c:v>246.61</c:v>
                </c:pt>
                <c:pt idx="3775">
                  <c:v>321.54199999999997</c:v>
                </c:pt>
                <c:pt idx="3776">
                  <c:v>321.54199999999997</c:v>
                </c:pt>
                <c:pt idx="3777">
                  <c:v>321.54199999999997</c:v>
                </c:pt>
                <c:pt idx="3778">
                  <c:v>623.90099999999995</c:v>
                </c:pt>
                <c:pt idx="3779">
                  <c:v>623.90099999999995</c:v>
                </c:pt>
                <c:pt idx="3780">
                  <c:v>830.63800000000003</c:v>
                </c:pt>
                <c:pt idx="3781">
                  <c:v>639.23900000000003</c:v>
                </c:pt>
                <c:pt idx="3782">
                  <c:v>253.29499999999999</c:v>
                </c:pt>
                <c:pt idx="3783">
                  <c:v>1058.24</c:v>
                </c:pt>
                <c:pt idx="3784">
                  <c:v>1058.24</c:v>
                </c:pt>
                <c:pt idx="3785">
                  <c:v>992.85199999999998</c:v>
                </c:pt>
                <c:pt idx="3786">
                  <c:v>666.14599999999996</c:v>
                </c:pt>
                <c:pt idx="3787">
                  <c:v>750.04</c:v>
                </c:pt>
                <c:pt idx="3788">
                  <c:v>784.23</c:v>
                </c:pt>
                <c:pt idx="3789">
                  <c:v>799.00800000000004</c:v>
                </c:pt>
                <c:pt idx="3790">
                  <c:v>799.00800000000004</c:v>
                </c:pt>
                <c:pt idx="3791">
                  <c:v>799.00800000000004</c:v>
                </c:pt>
                <c:pt idx="3792">
                  <c:v>1366.07</c:v>
                </c:pt>
                <c:pt idx="3793">
                  <c:v>1366.07</c:v>
                </c:pt>
                <c:pt idx="3794">
                  <c:v>1366.07</c:v>
                </c:pt>
                <c:pt idx="3795">
                  <c:v>457.709</c:v>
                </c:pt>
                <c:pt idx="3796">
                  <c:v>252.762</c:v>
                </c:pt>
                <c:pt idx="3797">
                  <c:v>312.798</c:v>
                </c:pt>
                <c:pt idx="3798">
                  <c:v>302.95499999999998</c:v>
                </c:pt>
                <c:pt idx="3799">
                  <c:v>570.65899999999999</c:v>
                </c:pt>
                <c:pt idx="3800">
                  <c:v>570.65899999999999</c:v>
                </c:pt>
                <c:pt idx="3801">
                  <c:v>685.59900000000005</c:v>
                </c:pt>
                <c:pt idx="3802">
                  <c:v>462.322</c:v>
                </c:pt>
                <c:pt idx="3803">
                  <c:v>439.4</c:v>
                </c:pt>
                <c:pt idx="3804">
                  <c:v>155.95599999999999</c:v>
                </c:pt>
                <c:pt idx="3805">
                  <c:v>307.31799999999998</c:v>
                </c:pt>
                <c:pt idx="3806">
                  <c:v>307.31799999999998</c:v>
                </c:pt>
                <c:pt idx="3807">
                  <c:v>271.70100000000002</c:v>
                </c:pt>
                <c:pt idx="3808">
                  <c:v>271.70100000000002</c:v>
                </c:pt>
                <c:pt idx="3809">
                  <c:v>271.70100000000002</c:v>
                </c:pt>
                <c:pt idx="3810">
                  <c:v>390.37400000000002</c:v>
                </c:pt>
                <c:pt idx="3811">
                  <c:v>1060.68</c:v>
                </c:pt>
                <c:pt idx="3812">
                  <c:v>436.01600000000002</c:v>
                </c:pt>
                <c:pt idx="3813">
                  <c:v>221.80199999999999</c:v>
                </c:pt>
                <c:pt idx="3814">
                  <c:v>963.18</c:v>
                </c:pt>
                <c:pt idx="3815">
                  <c:v>818.00099999999998</c:v>
                </c:pt>
                <c:pt idx="3816">
                  <c:v>1019.65</c:v>
                </c:pt>
                <c:pt idx="3817">
                  <c:v>378.97199999999998</c:v>
                </c:pt>
                <c:pt idx="3818">
                  <c:v>751.77599999999995</c:v>
                </c:pt>
                <c:pt idx="3819">
                  <c:v>635.14499999999998</c:v>
                </c:pt>
                <c:pt idx="3820">
                  <c:v>635.14499999999998</c:v>
                </c:pt>
                <c:pt idx="3821">
                  <c:v>578.79600000000005</c:v>
                </c:pt>
                <c:pt idx="3822">
                  <c:v>578.79600000000005</c:v>
                </c:pt>
                <c:pt idx="3823">
                  <c:v>578.79600000000005</c:v>
                </c:pt>
                <c:pt idx="3824">
                  <c:v>578.79600000000005</c:v>
                </c:pt>
                <c:pt idx="3825">
                  <c:v>578.79600000000005</c:v>
                </c:pt>
                <c:pt idx="3826">
                  <c:v>531.94399999999996</c:v>
                </c:pt>
                <c:pt idx="3827">
                  <c:v>311.17500000000001</c:v>
                </c:pt>
                <c:pt idx="3828">
                  <c:v>843.68899999999996</c:v>
                </c:pt>
                <c:pt idx="3829">
                  <c:v>728.52499999999998</c:v>
                </c:pt>
                <c:pt idx="3830">
                  <c:v>728.52499999999998</c:v>
                </c:pt>
                <c:pt idx="3831">
                  <c:v>690.52499999999998</c:v>
                </c:pt>
                <c:pt idx="3832">
                  <c:v>973.12099999999998</c:v>
                </c:pt>
                <c:pt idx="3833">
                  <c:v>674.59799999999996</c:v>
                </c:pt>
                <c:pt idx="3834">
                  <c:v>2097.12</c:v>
                </c:pt>
                <c:pt idx="3835">
                  <c:v>661.87599999999998</c:v>
                </c:pt>
                <c:pt idx="3836">
                  <c:v>776.70799999999997</c:v>
                </c:pt>
                <c:pt idx="3837">
                  <c:v>912.99400000000003</c:v>
                </c:pt>
                <c:pt idx="3838">
                  <c:v>912.99400000000003</c:v>
                </c:pt>
                <c:pt idx="3839">
                  <c:v>912.99400000000003</c:v>
                </c:pt>
                <c:pt idx="3840">
                  <c:v>109.30800000000001</c:v>
                </c:pt>
                <c:pt idx="3841">
                  <c:v>621.37800000000004</c:v>
                </c:pt>
                <c:pt idx="3842">
                  <c:v>621.37800000000004</c:v>
                </c:pt>
                <c:pt idx="3843">
                  <c:v>992.76900000000001</c:v>
                </c:pt>
                <c:pt idx="3844">
                  <c:v>565.20699999999999</c:v>
                </c:pt>
                <c:pt idx="3845">
                  <c:v>863.03700000000003</c:v>
                </c:pt>
                <c:pt idx="3846">
                  <c:v>1041</c:v>
                </c:pt>
                <c:pt idx="3847">
                  <c:v>564.27700000000004</c:v>
                </c:pt>
                <c:pt idx="3848">
                  <c:v>558.80999999999995</c:v>
                </c:pt>
                <c:pt idx="3849">
                  <c:v>130.64500000000001</c:v>
                </c:pt>
                <c:pt idx="3850">
                  <c:v>638.30100000000004</c:v>
                </c:pt>
                <c:pt idx="3851">
                  <c:v>644.14</c:v>
                </c:pt>
                <c:pt idx="3852">
                  <c:v>644.14</c:v>
                </c:pt>
                <c:pt idx="3853">
                  <c:v>568.14800000000002</c:v>
                </c:pt>
                <c:pt idx="3854">
                  <c:v>723.875</c:v>
                </c:pt>
                <c:pt idx="3855">
                  <c:v>504.66699999999997</c:v>
                </c:pt>
                <c:pt idx="3856">
                  <c:v>771.471</c:v>
                </c:pt>
                <c:pt idx="3857">
                  <c:v>682.89599999999996</c:v>
                </c:pt>
                <c:pt idx="3858">
                  <c:v>853.97699999999998</c:v>
                </c:pt>
                <c:pt idx="3859">
                  <c:v>617.54999999999995</c:v>
                </c:pt>
                <c:pt idx="3860">
                  <c:v>524.24699999999996</c:v>
                </c:pt>
                <c:pt idx="3861">
                  <c:v>541.43200000000002</c:v>
                </c:pt>
                <c:pt idx="3862">
                  <c:v>530.76499999999999</c:v>
                </c:pt>
                <c:pt idx="3863">
                  <c:v>969.25199999999995</c:v>
                </c:pt>
                <c:pt idx="3864">
                  <c:v>969.25199999999995</c:v>
                </c:pt>
                <c:pt idx="3865">
                  <c:v>969.25199999999995</c:v>
                </c:pt>
                <c:pt idx="3866">
                  <c:v>323.899</c:v>
                </c:pt>
                <c:pt idx="3867">
                  <c:v>703.75800000000004</c:v>
                </c:pt>
                <c:pt idx="3868">
                  <c:v>613.17899999999997</c:v>
                </c:pt>
                <c:pt idx="3869">
                  <c:v>867.27099999999996</c:v>
                </c:pt>
                <c:pt idx="3870">
                  <c:v>1848.84</c:v>
                </c:pt>
                <c:pt idx="3871">
                  <c:v>585.18700000000001</c:v>
                </c:pt>
                <c:pt idx="3872">
                  <c:v>693.76599999999996</c:v>
                </c:pt>
                <c:pt idx="3873">
                  <c:v>787.89400000000001</c:v>
                </c:pt>
                <c:pt idx="3874">
                  <c:v>1209.4000000000001</c:v>
                </c:pt>
                <c:pt idx="3875">
                  <c:v>612.803</c:v>
                </c:pt>
                <c:pt idx="3876">
                  <c:v>612.803</c:v>
                </c:pt>
                <c:pt idx="3877">
                  <c:v>1163.22</c:v>
                </c:pt>
                <c:pt idx="3878">
                  <c:v>1163.22</c:v>
                </c:pt>
                <c:pt idx="3879">
                  <c:v>1421.81</c:v>
                </c:pt>
                <c:pt idx="3880">
                  <c:v>785.13699999999994</c:v>
                </c:pt>
                <c:pt idx="3881">
                  <c:v>1153.1300000000001</c:v>
                </c:pt>
                <c:pt idx="3882">
                  <c:v>973.76</c:v>
                </c:pt>
                <c:pt idx="3883">
                  <c:v>769.2</c:v>
                </c:pt>
                <c:pt idx="3884">
                  <c:v>643.00900000000001</c:v>
                </c:pt>
                <c:pt idx="3885">
                  <c:v>643.00900000000001</c:v>
                </c:pt>
                <c:pt idx="3886">
                  <c:v>1023.85</c:v>
                </c:pt>
                <c:pt idx="3887">
                  <c:v>663.41800000000001</c:v>
                </c:pt>
                <c:pt idx="3888">
                  <c:v>681.08600000000001</c:v>
                </c:pt>
                <c:pt idx="3889">
                  <c:v>681.08600000000001</c:v>
                </c:pt>
                <c:pt idx="3890">
                  <c:v>558.51700000000005</c:v>
                </c:pt>
                <c:pt idx="3891">
                  <c:v>587.03899999999999</c:v>
                </c:pt>
                <c:pt idx="3892">
                  <c:v>1025.0999999999999</c:v>
                </c:pt>
                <c:pt idx="3893">
                  <c:v>1025.0999999999999</c:v>
                </c:pt>
                <c:pt idx="3894">
                  <c:v>1025.0999999999999</c:v>
                </c:pt>
                <c:pt idx="3895">
                  <c:v>619.72299999999996</c:v>
                </c:pt>
                <c:pt idx="3896">
                  <c:v>414.82499999999999</c:v>
                </c:pt>
                <c:pt idx="3897">
                  <c:v>1159.31</c:v>
                </c:pt>
                <c:pt idx="3898">
                  <c:v>1539.63</c:v>
                </c:pt>
                <c:pt idx="3899">
                  <c:v>1539.63</c:v>
                </c:pt>
                <c:pt idx="3900">
                  <c:v>1539.63</c:v>
                </c:pt>
                <c:pt idx="3901">
                  <c:v>1026.49</c:v>
                </c:pt>
                <c:pt idx="3902">
                  <c:v>556.58000000000004</c:v>
                </c:pt>
                <c:pt idx="3903">
                  <c:v>556.58000000000004</c:v>
                </c:pt>
                <c:pt idx="3904">
                  <c:v>1215.1099999999999</c:v>
                </c:pt>
                <c:pt idx="3905">
                  <c:v>519.12199999999996</c:v>
                </c:pt>
                <c:pt idx="3906">
                  <c:v>519.12199999999996</c:v>
                </c:pt>
                <c:pt idx="3907">
                  <c:v>946.68299999999999</c:v>
                </c:pt>
                <c:pt idx="3908">
                  <c:v>1065.82</c:v>
                </c:pt>
                <c:pt idx="3909">
                  <c:v>335.07900000000001</c:v>
                </c:pt>
                <c:pt idx="3910">
                  <c:v>845.82399999999996</c:v>
                </c:pt>
                <c:pt idx="3911">
                  <c:v>845.82399999999996</c:v>
                </c:pt>
                <c:pt idx="3912">
                  <c:v>1395.56</c:v>
                </c:pt>
                <c:pt idx="3913">
                  <c:v>1445.53</c:v>
                </c:pt>
                <c:pt idx="3914">
                  <c:v>861.49400000000003</c:v>
                </c:pt>
                <c:pt idx="3915">
                  <c:v>527.995</c:v>
                </c:pt>
                <c:pt idx="3916">
                  <c:v>330</c:v>
                </c:pt>
                <c:pt idx="3917">
                  <c:v>945.77499999999998</c:v>
                </c:pt>
                <c:pt idx="3918">
                  <c:v>945.77499999999998</c:v>
                </c:pt>
                <c:pt idx="3919">
                  <c:v>945.77499999999998</c:v>
                </c:pt>
                <c:pt idx="3920">
                  <c:v>173.35400000000001</c:v>
                </c:pt>
                <c:pt idx="3921">
                  <c:v>1221.96</c:v>
                </c:pt>
                <c:pt idx="3922">
                  <c:v>900.678</c:v>
                </c:pt>
                <c:pt idx="3923">
                  <c:v>900.678</c:v>
                </c:pt>
                <c:pt idx="3924">
                  <c:v>300.87400000000002</c:v>
                </c:pt>
                <c:pt idx="3925">
                  <c:v>300.87400000000002</c:v>
                </c:pt>
                <c:pt idx="3926">
                  <c:v>300.87400000000002</c:v>
                </c:pt>
                <c:pt idx="3927">
                  <c:v>300.87400000000002</c:v>
                </c:pt>
                <c:pt idx="3928">
                  <c:v>300.87400000000002</c:v>
                </c:pt>
                <c:pt idx="3929">
                  <c:v>1355.28</c:v>
                </c:pt>
                <c:pt idx="3930">
                  <c:v>389</c:v>
                </c:pt>
                <c:pt idx="3931">
                  <c:v>284.76100000000002</c:v>
                </c:pt>
                <c:pt idx="3932">
                  <c:v>737.702</c:v>
                </c:pt>
                <c:pt idx="3933">
                  <c:v>748.18799999999999</c:v>
                </c:pt>
                <c:pt idx="3934">
                  <c:v>760.70799999999997</c:v>
                </c:pt>
                <c:pt idx="3935">
                  <c:v>760.70799999999997</c:v>
                </c:pt>
                <c:pt idx="3936">
                  <c:v>635.64300000000003</c:v>
                </c:pt>
                <c:pt idx="3937">
                  <c:v>984.30700000000002</c:v>
                </c:pt>
                <c:pt idx="3938">
                  <c:v>897.90099999999995</c:v>
                </c:pt>
                <c:pt idx="3939">
                  <c:v>372.05</c:v>
                </c:pt>
                <c:pt idx="3940">
                  <c:v>194.03299999999999</c:v>
                </c:pt>
                <c:pt idx="3941">
                  <c:v>839.78399999999999</c:v>
                </c:pt>
                <c:pt idx="3942">
                  <c:v>761.96600000000001</c:v>
                </c:pt>
                <c:pt idx="3943">
                  <c:v>349</c:v>
                </c:pt>
                <c:pt idx="3944">
                  <c:v>680.54</c:v>
                </c:pt>
                <c:pt idx="3945">
                  <c:v>680.54</c:v>
                </c:pt>
                <c:pt idx="3946">
                  <c:v>888.02700000000004</c:v>
                </c:pt>
                <c:pt idx="3947">
                  <c:v>1141.08</c:v>
                </c:pt>
                <c:pt idx="3948">
                  <c:v>310.30099999999999</c:v>
                </c:pt>
                <c:pt idx="3949">
                  <c:v>786.09100000000001</c:v>
                </c:pt>
                <c:pt idx="3950">
                  <c:v>991.21400000000006</c:v>
                </c:pt>
                <c:pt idx="3951">
                  <c:v>850.24199999999996</c:v>
                </c:pt>
                <c:pt idx="3952">
                  <c:v>557.78700000000003</c:v>
                </c:pt>
                <c:pt idx="3953">
                  <c:v>969.91800000000001</c:v>
                </c:pt>
                <c:pt idx="3954">
                  <c:v>781.58199999999999</c:v>
                </c:pt>
                <c:pt idx="3955">
                  <c:v>1063.58</c:v>
                </c:pt>
                <c:pt idx="3956">
                  <c:v>1318.05</c:v>
                </c:pt>
                <c:pt idx="3957">
                  <c:v>1173.57</c:v>
                </c:pt>
                <c:pt idx="3958">
                  <c:v>451.79399999999998</c:v>
                </c:pt>
                <c:pt idx="3959">
                  <c:v>1087.8699999999999</c:v>
                </c:pt>
                <c:pt idx="3960">
                  <c:v>1087.8699999999999</c:v>
                </c:pt>
                <c:pt idx="3961">
                  <c:v>636.03</c:v>
                </c:pt>
                <c:pt idx="3962">
                  <c:v>513.74800000000005</c:v>
                </c:pt>
                <c:pt idx="3963">
                  <c:v>303.72800000000001</c:v>
                </c:pt>
                <c:pt idx="3964">
                  <c:v>303.72800000000001</c:v>
                </c:pt>
                <c:pt idx="3965">
                  <c:v>303.72800000000001</c:v>
                </c:pt>
                <c:pt idx="3966">
                  <c:v>303.72800000000001</c:v>
                </c:pt>
                <c:pt idx="3967">
                  <c:v>884.37800000000004</c:v>
                </c:pt>
                <c:pt idx="3968">
                  <c:v>509.40800000000002</c:v>
                </c:pt>
                <c:pt idx="3969">
                  <c:v>394.55</c:v>
                </c:pt>
                <c:pt idx="3970">
                  <c:v>595.63400000000001</c:v>
                </c:pt>
                <c:pt idx="3971">
                  <c:v>595.63400000000001</c:v>
                </c:pt>
                <c:pt idx="3972">
                  <c:v>974.12400000000002</c:v>
                </c:pt>
                <c:pt idx="3973">
                  <c:v>752.56200000000001</c:v>
                </c:pt>
                <c:pt idx="3974">
                  <c:v>890.35199999999998</c:v>
                </c:pt>
                <c:pt idx="3975">
                  <c:v>1691.88</c:v>
                </c:pt>
                <c:pt idx="3976">
                  <c:v>388.38400000000001</c:v>
                </c:pt>
                <c:pt idx="3977">
                  <c:v>722.64</c:v>
                </c:pt>
                <c:pt idx="3978">
                  <c:v>1202.96</c:v>
                </c:pt>
                <c:pt idx="3979">
                  <c:v>568.43100000000004</c:v>
                </c:pt>
                <c:pt idx="3980">
                  <c:v>534.78800000000001</c:v>
                </c:pt>
                <c:pt idx="3981">
                  <c:v>815.63699999999994</c:v>
                </c:pt>
                <c:pt idx="3982">
                  <c:v>1063.0899999999999</c:v>
                </c:pt>
                <c:pt idx="3983">
                  <c:v>1210.1199999999999</c:v>
                </c:pt>
                <c:pt idx="3984">
                  <c:v>612.83799999999997</c:v>
                </c:pt>
                <c:pt idx="3985">
                  <c:v>1508.71</c:v>
                </c:pt>
                <c:pt idx="3986">
                  <c:v>2302.4499999999998</c:v>
                </c:pt>
                <c:pt idx="3987">
                  <c:v>784.61800000000005</c:v>
                </c:pt>
                <c:pt idx="3988">
                  <c:v>2063.41</c:v>
                </c:pt>
                <c:pt idx="3989">
                  <c:v>1131.19</c:v>
                </c:pt>
                <c:pt idx="3990">
                  <c:v>939.74400000000003</c:v>
                </c:pt>
                <c:pt idx="3991">
                  <c:v>1168.26</c:v>
                </c:pt>
                <c:pt idx="3992">
                  <c:v>1033.93</c:v>
                </c:pt>
                <c:pt idx="3993">
                  <c:v>918.21</c:v>
                </c:pt>
                <c:pt idx="3994">
                  <c:v>342.25400000000002</c:v>
                </c:pt>
                <c:pt idx="3995">
                  <c:v>665.68</c:v>
                </c:pt>
                <c:pt idx="3996">
                  <c:v>295.19600000000003</c:v>
                </c:pt>
                <c:pt idx="3997">
                  <c:v>1954.08</c:v>
                </c:pt>
                <c:pt idx="3998">
                  <c:v>1826.15</c:v>
                </c:pt>
                <c:pt idx="3999">
                  <c:v>922.24400000000003</c:v>
                </c:pt>
                <c:pt idx="4000">
                  <c:v>144.166</c:v>
                </c:pt>
                <c:pt idx="4001">
                  <c:v>144.166</c:v>
                </c:pt>
                <c:pt idx="4002">
                  <c:v>144.166</c:v>
                </c:pt>
                <c:pt idx="4003">
                  <c:v>1492.48</c:v>
                </c:pt>
                <c:pt idx="4004">
                  <c:v>686.923</c:v>
                </c:pt>
                <c:pt idx="4005">
                  <c:v>1979.25</c:v>
                </c:pt>
                <c:pt idx="4006">
                  <c:v>1023.07</c:v>
                </c:pt>
                <c:pt idx="4007">
                  <c:v>1731.27</c:v>
                </c:pt>
                <c:pt idx="4008">
                  <c:v>938.71500000000003</c:v>
                </c:pt>
                <c:pt idx="4009">
                  <c:v>1490.94</c:v>
                </c:pt>
                <c:pt idx="4010">
                  <c:v>633.66</c:v>
                </c:pt>
                <c:pt idx="4011">
                  <c:v>1357.75</c:v>
                </c:pt>
                <c:pt idx="4012">
                  <c:v>1131.73</c:v>
                </c:pt>
                <c:pt idx="4013">
                  <c:v>730.625</c:v>
                </c:pt>
                <c:pt idx="4014">
                  <c:v>730.625</c:v>
                </c:pt>
                <c:pt idx="4015">
                  <c:v>1665.31</c:v>
                </c:pt>
                <c:pt idx="4016">
                  <c:v>279.11500000000001</c:v>
                </c:pt>
                <c:pt idx="4017">
                  <c:v>991.33600000000001</c:v>
                </c:pt>
                <c:pt idx="4018">
                  <c:v>1151.51</c:v>
                </c:pt>
                <c:pt idx="4019">
                  <c:v>1023.06</c:v>
                </c:pt>
                <c:pt idx="4020">
                  <c:v>842.947</c:v>
                </c:pt>
                <c:pt idx="4021">
                  <c:v>1416.44</c:v>
                </c:pt>
                <c:pt idx="4022">
                  <c:v>1277.33</c:v>
                </c:pt>
                <c:pt idx="4023">
                  <c:v>1995.57</c:v>
                </c:pt>
                <c:pt idx="4024">
                  <c:v>2089.6999999999998</c:v>
                </c:pt>
                <c:pt idx="4025">
                  <c:v>922.56200000000001</c:v>
                </c:pt>
                <c:pt idx="4026">
                  <c:v>1491.76</c:v>
                </c:pt>
                <c:pt idx="4027">
                  <c:v>774.15200000000004</c:v>
                </c:pt>
                <c:pt idx="4028">
                  <c:v>992.07100000000003</c:v>
                </c:pt>
                <c:pt idx="4029">
                  <c:v>1156.83</c:v>
                </c:pt>
                <c:pt idx="4030">
                  <c:v>1228.83</c:v>
                </c:pt>
                <c:pt idx="4031">
                  <c:v>276.88099999999997</c:v>
                </c:pt>
                <c:pt idx="4032">
                  <c:v>886.66700000000003</c:v>
                </c:pt>
                <c:pt idx="4033">
                  <c:v>591.77599999999995</c:v>
                </c:pt>
                <c:pt idx="4034">
                  <c:v>1394.22</c:v>
                </c:pt>
                <c:pt idx="4035">
                  <c:v>664.84299999999996</c:v>
                </c:pt>
                <c:pt idx="4036">
                  <c:v>1448.34</c:v>
                </c:pt>
                <c:pt idx="4037">
                  <c:v>624.57500000000005</c:v>
                </c:pt>
                <c:pt idx="4038">
                  <c:v>872.49300000000005</c:v>
                </c:pt>
                <c:pt idx="4039">
                  <c:v>872.49300000000005</c:v>
                </c:pt>
                <c:pt idx="4040">
                  <c:v>1089.8699999999999</c:v>
                </c:pt>
                <c:pt idx="4041">
                  <c:v>2083.37</c:v>
                </c:pt>
                <c:pt idx="4042">
                  <c:v>1327.44</c:v>
                </c:pt>
                <c:pt idx="4043">
                  <c:v>635.00900000000001</c:v>
                </c:pt>
                <c:pt idx="4044">
                  <c:v>635.00900000000001</c:v>
                </c:pt>
                <c:pt idx="4045">
                  <c:v>2805.48</c:v>
                </c:pt>
                <c:pt idx="4046">
                  <c:v>1302.33</c:v>
                </c:pt>
                <c:pt idx="4047">
                  <c:v>2497.5100000000002</c:v>
                </c:pt>
                <c:pt idx="4048">
                  <c:v>1065.3699999999999</c:v>
                </c:pt>
                <c:pt idx="4049">
                  <c:v>926.59799999999996</c:v>
                </c:pt>
                <c:pt idx="4050">
                  <c:v>1239.5</c:v>
                </c:pt>
                <c:pt idx="4051">
                  <c:v>1239.5</c:v>
                </c:pt>
                <c:pt idx="4052">
                  <c:v>1071.8</c:v>
                </c:pt>
                <c:pt idx="4053">
                  <c:v>853.11900000000003</c:v>
                </c:pt>
                <c:pt idx="4054">
                  <c:v>758.46900000000005</c:v>
                </c:pt>
                <c:pt idx="4055">
                  <c:v>762.08100000000002</c:v>
                </c:pt>
                <c:pt idx="4056">
                  <c:v>831.84199999999998</c:v>
                </c:pt>
                <c:pt idx="4057">
                  <c:v>1765.23</c:v>
                </c:pt>
                <c:pt idx="4058">
                  <c:v>1921.15</c:v>
                </c:pt>
                <c:pt idx="4059">
                  <c:v>1935.04</c:v>
                </c:pt>
                <c:pt idx="4060">
                  <c:v>1935.04</c:v>
                </c:pt>
                <c:pt idx="4061">
                  <c:v>1257.1600000000001</c:v>
                </c:pt>
                <c:pt idx="4062">
                  <c:v>174.82599999999999</c:v>
                </c:pt>
                <c:pt idx="4063">
                  <c:v>174.82599999999999</c:v>
                </c:pt>
                <c:pt idx="4064">
                  <c:v>916.70600000000002</c:v>
                </c:pt>
                <c:pt idx="4065">
                  <c:v>1157.21</c:v>
                </c:pt>
                <c:pt idx="4066">
                  <c:v>695.05899999999997</c:v>
                </c:pt>
                <c:pt idx="4067">
                  <c:v>1005.43</c:v>
                </c:pt>
                <c:pt idx="4068">
                  <c:v>205.11799999999999</c:v>
                </c:pt>
                <c:pt idx="4069">
                  <c:v>1113.6500000000001</c:v>
                </c:pt>
                <c:pt idx="4070">
                  <c:v>1370.65</c:v>
                </c:pt>
                <c:pt idx="4071">
                  <c:v>1177.55</c:v>
                </c:pt>
                <c:pt idx="4072">
                  <c:v>1442.02</c:v>
                </c:pt>
                <c:pt idx="4073">
                  <c:v>1661.87</c:v>
                </c:pt>
                <c:pt idx="4074">
                  <c:v>489.25299999999999</c:v>
                </c:pt>
                <c:pt idx="4075">
                  <c:v>278.98700000000002</c:v>
                </c:pt>
                <c:pt idx="4076">
                  <c:v>449.964</c:v>
                </c:pt>
                <c:pt idx="4077">
                  <c:v>1780.38</c:v>
                </c:pt>
                <c:pt idx="4078">
                  <c:v>450</c:v>
                </c:pt>
                <c:pt idx="4079">
                  <c:v>3347.16</c:v>
                </c:pt>
                <c:pt idx="4080">
                  <c:v>1705.99</c:v>
                </c:pt>
                <c:pt idx="4081">
                  <c:v>721.02700000000004</c:v>
                </c:pt>
                <c:pt idx="4082">
                  <c:v>835.35599999999999</c:v>
                </c:pt>
                <c:pt idx="4083">
                  <c:v>1296.02</c:v>
                </c:pt>
                <c:pt idx="4084">
                  <c:v>1296.02</c:v>
                </c:pt>
                <c:pt idx="4085">
                  <c:v>760.43</c:v>
                </c:pt>
                <c:pt idx="4086">
                  <c:v>1232.29</c:v>
                </c:pt>
                <c:pt idx="4087">
                  <c:v>274.767</c:v>
                </c:pt>
                <c:pt idx="4088">
                  <c:v>1770.27</c:v>
                </c:pt>
                <c:pt idx="4089">
                  <c:v>399.03399999999999</c:v>
                </c:pt>
                <c:pt idx="4090">
                  <c:v>399.03399999999999</c:v>
                </c:pt>
                <c:pt idx="4091">
                  <c:v>852</c:v>
                </c:pt>
                <c:pt idx="4092">
                  <c:v>1068.68</c:v>
                </c:pt>
                <c:pt idx="4093">
                  <c:v>1502.32</c:v>
                </c:pt>
                <c:pt idx="4094">
                  <c:v>1502.32</c:v>
                </c:pt>
                <c:pt idx="4095">
                  <c:v>1502.32</c:v>
                </c:pt>
                <c:pt idx="4096">
                  <c:v>1502.32</c:v>
                </c:pt>
                <c:pt idx="4097">
                  <c:v>1073.48</c:v>
                </c:pt>
                <c:pt idx="4098">
                  <c:v>822.96</c:v>
                </c:pt>
                <c:pt idx="4099">
                  <c:v>792.33600000000001</c:v>
                </c:pt>
                <c:pt idx="4100">
                  <c:v>792.33600000000001</c:v>
                </c:pt>
                <c:pt idx="4101">
                  <c:v>830.70699999999999</c:v>
                </c:pt>
                <c:pt idx="4102">
                  <c:v>1898.26</c:v>
                </c:pt>
                <c:pt idx="4103">
                  <c:v>962.45899999999995</c:v>
                </c:pt>
                <c:pt idx="4104">
                  <c:v>1047.8399999999999</c:v>
                </c:pt>
                <c:pt idx="4105">
                  <c:v>1076.28</c:v>
                </c:pt>
                <c:pt idx="4106">
                  <c:v>2297.62</c:v>
                </c:pt>
                <c:pt idx="4107">
                  <c:v>2251.0300000000002</c:v>
                </c:pt>
                <c:pt idx="4108">
                  <c:v>784.56</c:v>
                </c:pt>
                <c:pt idx="4109">
                  <c:v>1169.57</c:v>
                </c:pt>
                <c:pt idx="4110">
                  <c:v>1169.57</c:v>
                </c:pt>
                <c:pt idx="4111">
                  <c:v>639.41099999999994</c:v>
                </c:pt>
                <c:pt idx="4112">
                  <c:v>930.45699999999999</c:v>
                </c:pt>
                <c:pt idx="4113">
                  <c:v>930.45699999999999</c:v>
                </c:pt>
                <c:pt idx="4114">
                  <c:v>930.45699999999999</c:v>
                </c:pt>
                <c:pt idx="4115">
                  <c:v>1393.85</c:v>
                </c:pt>
                <c:pt idx="4116">
                  <c:v>1130.21</c:v>
                </c:pt>
                <c:pt idx="4117">
                  <c:v>547.02599999999995</c:v>
                </c:pt>
                <c:pt idx="4118">
                  <c:v>917.80399999999997</c:v>
                </c:pt>
                <c:pt idx="4119">
                  <c:v>398.67599999999999</c:v>
                </c:pt>
                <c:pt idx="4120">
                  <c:v>727.904</c:v>
                </c:pt>
                <c:pt idx="4121">
                  <c:v>443.10599999999999</c:v>
                </c:pt>
                <c:pt idx="4122">
                  <c:v>938.16800000000001</c:v>
                </c:pt>
                <c:pt idx="4123">
                  <c:v>283.15499999999997</c:v>
                </c:pt>
                <c:pt idx="4124">
                  <c:v>124.376</c:v>
                </c:pt>
                <c:pt idx="4125">
                  <c:v>557.65200000000004</c:v>
                </c:pt>
                <c:pt idx="4126">
                  <c:v>1064.47</c:v>
                </c:pt>
                <c:pt idx="4127">
                  <c:v>446.84399999999999</c:v>
                </c:pt>
                <c:pt idx="4128">
                  <c:v>516.09</c:v>
                </c:pt>
                <c:pt idx="4129">
                  <c:v>516.09</c:v>
                </c:pt>
                <c:pt idx="4130">
                  <c:v>1303.72</c:v>
                </c:pt>
                <c:pt idx="4131">
                  <c:v>642.05100000000004</c:v>
                </c:pt>
                <c:pt idx="4132">
                  <c:v>485.31799999999998</c:v>
                </c:pt>
                <c:pt idx="4133">
                  <c:v>503.56799999999998</c:v>
                </c:pt>
                <c:pt idx="4134">
                  <c:v>1775.8</c:v>
                </c:pt>
                <c:pt idx="4135">
                  <c:v>1480.16</c:v>
                </c:pt>
                <c:pt idx="4136">
                  <c:v>1020.72</c:v>
                </c:pt>
                <c:pt idx="4137">
                  <c:v>1020.72</c:v>
                </c:pt>
                <c:pt idx="4138">
                  <c:v>1020.72</c:v>
                </c:pt>
                <c:pt idx="4139">
                  <c:v>1020.72</c:v>
                </c:pt>
                <c:pt idx="4140">
                  <c:v>703.16800000000001</c:v>
                </c:pt>
                <c:pt idx="4141">
                  <c:v>1266.3399999999999</c:v>
                </c:pt>
                <c:pt idx="4142">
                  <c:v>1425.47</c:v>
                </c:pt>
                <c:pt idx="4143">
                  <c:v>985.69899999999996</c:v>
                </c:pt>
                <c:pt idx="4144">
                  <c:v>931.19200000000001</c:v>
                </c:pt>
                <c:pt idx="4145">
                  <c:v>492.12200000000001</c:v>
                </c:pt>
                <c:pt idx="4146">
                  <c:v>817.58399999999995</c:v>
                </c:pt>
                <c:pt idx="4147">
                  <c:v>1315.26</c:v>
                </c:pt>
                <c:pt idx="4148">
                  <c:v>972.274</c:v>
                </c:pt>
                <c:pt idx="4149">
                  <c:v>1509.0840000000001</c:v>
                </c:pt>
                <c:pt idx="4150">
                  <c:v>1509.0840000000001</c:v>
                </c:pt>
                <c:pt idx="4151">
                  <c:v>1021.87</c:v>
                </c:pt>
                <c:pt idx="4152">
                  <c:v>369.45100000000002</c:v>
                </c:pt>
                <c:pt idx="4153">
                  <c:v>369.45100000000002</c:v>
                </c:pt>
                <c:pt idx="4154">
                  <c:v>369.45100000000002</c:v>
                </c:pt>
                <c:pt idx="4155">
                  <c:v>369.45100000000002</c:v>
                </c:pt>
                <c:pt idx="4156">
                  <c:v>369.45100000000002</c:v>
                </c:pt>
                <c:pt idx="4157">
                  <c:v>369.45100000000002</c:v>
                </c:pt>
                <c:pt idx="4158">
                  <c:v>1019.26</c:v>
                </c:pt>
                <c:pt idx="4159">
                  <c:v>440.42599999999999</c:v>
                </c:pt>
                <c:pt idx="4160">
                  <c:v>780.58500000000004</c:v>
                </c:pt>
                <c:pt idx="4161">
                  <c:v>639.77099999999996</c:v>
                </c:pt>
                <c:pt idx="4162">
                  <c:v>649.65</c:v>
                </c:pt>
                <c:pt idx="4163">
                  <c:v>649.65</c:v>
                </c:pt>
                <c:pt idx="4164">
                  <c:v>638.49</c:v>
                </c:pt>
                <c:pt idx="4165">
                  <c:v>361.89600000000002</c:v>
                </c:pt>
                <c:pt idx="4166">
                  <c:v>1492.95</c:v>
                </c:pt>
                <c:pt idx="4167">
                  <c:v>321</c:v>
                </c:pt>
                <c:pt idx="4168">
                  <c:v>961.40499999999997</c:v>
                </c:pt>
                <c:pt idx="4169">
                  <c:v>348.291</c:v>
                </c:pt>
                <c:pt idx="4170">
                  <c:v>348.291</c:v>
                </c:pt>
                <c:pt idx="4171">
                  <c:v>348.291</c:v>
                </c:pt>
                <c:pt idx="4172">
                  <c:v>1458.59</c:v>
                </c:pt>
                <c:pt idx="4173">
                  <c:v>985.04100000000005</c:v>
                </c:pt>
                <c:pt idx="4174">
                  <c:v>1482.74</c:v>
                </c:pt>
                <c:pt idx="4175">
                  <c:v>840</c:v>
                </c:pt>
                <c:pt idx="4176">
                  <c:v>2055.77</c:v>
                </c:pt>
                <c:pt idx="4177">
                  <c:v>1259.28</c:v>
                </c:pt>
                <c:pt idx="4178">
                  <c:v>983.697</c:v>
                </c:pt>
                <c:pt idx="4179">
                  <c:v>1484.46</c:v>
                </c:pt>
                <c:pt idx="4180">
                  <c:v>925.03700000000003</c:v>
                </c:pt>
                <c:pt idx="4181">
                  <c:v>664.30600000000004</c:v>
                </c:pt>
                <c:pt idx="4182">
                  <c:v>904.32600000000002</c:v>
                </c:pt>
                <c:pt idx="4183">
                  <c:v>904.32600000000002</c:v>
                </c:pt>
                <c:pt idx="4184">
                  <c:v>904.32600000000002</c:v>
                </c:pt>
                <c:pt idx="4185">
                  <c:v>904.32600000000002</c:v>
                </c:pt>
                <c:pt idx="4186">
                  <c:v>904.32600000000002</c:v>
                </c:pt>
                <c:pt idx="4187">
                  <c:v>1387.2</c:v>
                </c:pt>
                <c:pt idx="4188">
                  <c:v>614.57100000000003</c:v>
                </c:pt>
                <c:pt idx="4189">
                  <c:v>860.39099999999996</c:v>
                </c:pt>
                <c:pt idx="4190">
                  <c:v>1389.27</c:v>
                </c:pt>
                <c:pt idx="4191">
                  <c:v>1201.4000000000001</c:v>
                </c:pt>
                <c:pt idx="4192">
                  <c:v>807.85</c:v>
                </c:pt>
                <c:pt idx="4193">
                  <c:v>807.85</c:v>
                </c:pt>
                <c:pt idx="4194">
                  <c:v>779.596</c:v>
                </c:pt>
                <c:pt idx="4195">
                  <c:v>2046.68</c:v>
                </c:pt>
                <c:pt idx="4196">
                  <c:v>575.322</c:v>
                </c:pt>
                <c:pt idx="4197">
                  <c:v>1073.76</c:v>
                </c:pt>
                <c:pt idx="4198">
                  <c:v>400.40899999999999</c:v>
                </c:pt>
                <c:pt idx="4199">
                  <c:v>400.40899999999999</c:v>
                </c:pt>
                <c:pt idx="4200">
                  <c:v>400.40899999999999</c:v>
                </c:pt>
                <c:pt idx="4201">
                  <c:v>1122</c:v>
                </c:pt>
                <c:pt idx="4202">
                  <c:v>593.54</c:v>
                </c:pt>
                <c:pt idx="4203">
                  <c:v>1688.12</c:v>
                </c:pt>
                <c:pt idx="4204">
                  <c:v>467.37</c:v>
                </c:pt>
                <c:pt idx="4205">
                  <c:v>633.93700000000001</c:v>
                </c:pt>
                <c:pt idx="4206">
                  <c:v>2406.33</c:v>
                </c:pt>
                <c:pt idx="4207">
                  <c:v>980.03499999999997</c:v>
                </c:pt>
                <c:pt idx="4208">
                  <c:v>901.90700000000004</c:v>
                </c:pt>
                <c:pt idx="4209">
                  <c:v>1104.04</c:v>
                </c:pt>
                <c:pt idx="4210">
                  <c:v>944.56100000000004</c:v>
                </c:pt>
                <c:pt idx="4211">
                  <c:v>1023.9</c:v>
                </c:pt>
                <c:pt idx="4212">
                  <c:v>1023.9</c:v>
                </c:pt>
                <c:pt idx="4213">
                  <c:v>1023.9</c:v>
                </c:pt>
                <c:pt idx="4214">
                  <c:v>1023.9</c:v>
                </c:pt>
                <c:pt idx="4215">
                  <c:v>1023.9</c:v>
                </c:pt>
                <c:pt idx="4216">
                  <c:v>1122.19</c:v>
                </c:pt>
                <c:pt idx="4217">
                  <c:v>998.96100000000001</c:v>
                </c:pt>
                <c:pt idx="4218">
                  <c:v>532.726</c:v>
                </c:pt>
                <c:pt idx="4219">
                  <c:v>1165.6600000000001</c:v>
                </c:pt>
                <c:pt idx="4220">
                  <c:v>431.77600000000001</c:v>
                </c:pt>
                <c:pt idx="4221">
                  <c:v>431.05099999999999</c:v>
                </c:pt>
                <c:pt idx="4222">
                  <c:v>1127.1199999999999</c:v>
                </c:pt>
                <c:pt idx="4223">
                  <c:v>513.10299999999995</c:v>
                </c:pt>
                <c:pt idx="4224">
                  <c:v>1378.47</c:v>
                </c:pt>
                <c:pt idx="4225">
                  <c:v>822.13400000000001</c:v>
                </c:pt>
                <c:pt idx="4226">
                  <c:v>765.02499999999998</c:v>
                </c:pt>
                <c:pt idx="4227">
                  <c:v>765.02499999999998</c:v>
                </c:pt>
                <c:pt idx="4228">
                  <c:v>765.02499999999998</c:v>
                </c:pt>
                <c:pt idx="4229">
                  <c:v>765.02499999999998</c:v>
                </c:pt>
                <c:pt idx="4230">
                  <c:v>1661.28</c:v>
                </c:pt>
                <c:pt idx="4231">
                  <c:v>839.255</c:v>
                </c:pt>
                <c:pt idx="4232">
                  <c:v>1619.03</c:v>
                </c:pt>
                <c:pt idx="4233">
                  <c:v>568.67600000000004</c:v>
                </c:pt>
                <c:pt idx="4234">
                  <c:v>1397.04</c:v>
                </c:pt>
                <c:pt idx="4235">
                  <c:v>1506.58</c:v>
                </c:pt>
                <c:pt idx="4236">
                  <c:v>1351.17</c:v>
                </c:pt>
                <c:pt idx="4237">
                  <c:v>983.50199999999995</c:v>
                </c:pt>
                <c:pt idx="4238">
                  <c:v>298.53199999999998</c:v>
                </c:pt>
                <c:pt idx="4239">
                  <c:v>839.90300000000002</c:v>
                </c:pt>
                <c:pt idx="4240">
                  <c:v>1056.3599999999999</c:v>
                </c:pt>
                <c:pt idx="4241">
                  <c:v>850.327</c:v>
                </c:pt>
                <c:pt idx="4242">
                  <c:v>1039.03</c:v>
                </c:pt>
                <c:pt idx="4243">
                  <c:v>1499.66</c:v>
                </c:pt>
                <c:pt idx="4244">
                  <c:v>2022.9</c:v>
                </c:pt>
                <c:pt idx="4245">
                  <c:v>586.13699999999994</c:v>
                </c:pt>
                <c:pt idx="4246">
                  <c:v>646.66700000000003</c:v>
                </c:pt>
                <c:pt idx="4247">
                  <c:v>1195.54</c:v>
                </c:pt>
                <c:pt idx="4248">
                  <c:v>1593.13</c:v>
                </c:pt>
                <c:pt idx="4249">
                  <c:v>939.45500000000004</c:v>
                </c:pt>
                <c:pt idx="4250">
                  <c:v>1232.9000000000001</c:v>
                </c:pt>
                <c:pt idx="4251">
                  <c:v>1232.9000000000001</c:v>
                </c:pt>
                <c:pt idx="4252">
                  <c:v>1259.46</c:v>
                </c:pt>
                <c:pt idx="4253">
                  <c:v>1976.05</c:v>
                </c:pt>
                <c:pt idx="4254">
                  <c:v>879.68299999999999</c:v>
                </c:pt>
                <c:pt idx="4255">
                  <c:v>1182.22</c:v>
                </c:pt>
                <c:pt idx="4256">
                  <c:v>1082.1600000000001</c:v>
                </c:pt>
                <c:pt idx="4257">
                  <c:v>1242.6199999999999</c:v>
                </c:pt>
                <c:pt idx="4258">
                  <c:v>820.91300000000001</c:v>
                </c:pt>
                <c:pt idx="4259">
                  <c:v>602.17600000000004</c:v>
                </c:pt>
                <c:pt idx="4260">
                  <c:v>791.625</c:v>
                </c:pt>
                <c:pt idx="4261">
                  <c:v>802.67200000000003</c:v>
                </c:pt>
                <c:pt idx="4262">
                  <c:v>376.863</c:v>
                </c:pt>
                <c:pt idx="4263">
                  <c:v>601.32399999999996</c:v>
                </c:pt>
                <c:pt idx="4264">
                  <c:v>1375.18</c:v>
                </c:pt>
                <c:pt idx="4265">
                  <c:v>504.60500000000002</c:v>
                </c:pt>
                <c:pt idx="4266">
                  <c:v>627.45500000000004</c:v>
                </c:pt>
                <c:pt idx="4267">
                  <c:v>476.733</c:v>
                </c:pt>
                <c:pt idx="4268">
                  <c:v>651.31799999999998</c:v>
                </c:pt>
                <c:pt idx="4269">
                  <c:v>711.29700000000003</c:v>
                </c:pt>
                <c:pt idx="4270">
                  <c:v>886.58799999999997</c:v>
                </c:pt>
                <c:pt idx="4271">
                  <c:v>886.58799999999997</c:v>
                </c:pt>
                <c:pt idx="4272">
                  <c:v>420.81700000000001</c:v>
                </c:pt>
                <c:pt idx="4273">
                  <c:v>598.31299999999999</c:v>
                </c:pt>
                <c:pt idx="4274">
                  <c:v>1712.12</c:v>
                </c:pt>
                <c:pt idx="4275">
                  <c:v>2340.58</c:v>
                </c:pt>
                <c:pt idx="4276">
                  <c:v>570.72699999999998</c:v>
                </c:pt>
                <c:pt idx="4277">
                  <c:v>1285.5899999999999</c:v>
                </c:pt>
                <c:pt idx="4278">
                  <c:v>1162.9100000000001</c:v>
                </c:pt>
                <c:pt idx="4279">
                  <c:v>540.13400000000001</c:v>
                </c:pt>
                <c:pt idx="4280">
                  <c:v>2334.9299999999998</c:v>
                </c:pt>
                <c:pt idx="4281">
                  <c:v>1519.25</c:v>
                </c:pt>
                <c:pt idx="4282">
                  <c:v>484.89100000000002</c:v>
                </c:pt>
                <c:pt idx="4283">
                  <c:v>1246.43</c:v>
                </c:pt>
                <c:pt idx="4284">
                  <c:v>628.25699999999995</c:v>
                </c:pt>
                <c:pt idx="4285">
                  <c:v>628.25699999999995</c:v>
                </c:pt>
                <c:pt idx="4286">
                  <c:v>628.25699999999995</c:v>
                </c:pt>
                <c:pt idx="4287">
                  <c:v>848.25400000000002</c:v>
                </c:pt>
                <c:pt idx="4288">
                  <c:v>487.52499999999998</c:v>
                </c:pt>
                <c:pt idx="4289">
                  <c:v>253.86699999999999</c:v>
                </c:pt>
                <c:pt idx="4290">
                  <c:v>1165.3399999999999</c:v>
                </c:pt>
                <c:pt idx="4291">
                  <c:v>1369.24</c:v>
                </c:pt>
                <c:pt idx="4292">
                  <c:v>1369.24</c:v>
                </c:pt>
                <c:pt idx="4293">
                  <c:v>978.125</c:v>
                </c:pt>
                <c:pt idx="4294">
                  <c:v>529.26800000000003</c:v>
                </c:pt>
                <c:pt idx="4295">
                  <c:v>757.79100000000005</c:v>
                </c:pt>
                <c:pt idx="4296">
                  <c:v>352</c:v>
                </c:pt>
                <c:pt idx="4297">
                  <c:v>290.84300000000002</c:v>
                </c:pt>
                <c:pt idx="4298">
                  <c:v>309.596</c:v>
                </c:pt>
                <c:pt idx="4299">
                  <c:v>1294.69</c:v>
                </c:pt>
                <c:pt idx="4300">
                  <c:v>400.28899999999999</c:v>
                </c:pt>
                <c:pt idx="4301">
                  <c:v>556.16800000000001</c:v>
                </c:pt>
                <c:pt idx="4302">
                  <c:v>2004.72</c:v>
                </c:pt>
                <c:pt idx="4303">
                  <c:v>991.61800000000005</c:v>
                </c:pt>
                <c:pt idx="4304">
                  <c:v>991.61800000000005</c:v>
                </c:pt>
                <c:pt idx="4305">
                  <c:v>753.72299999999996</c:v>
                </c:pt>
                <c:pt idx="4306">
                  <c:v>849.03599999999994</c:v>
                </c:pt>
                <c:pt idx="4307">
                  <c:v>830.71199999999999</c:v>
                </c:pt>
                <c:pt idx="4308">
                  <c:v>3460.51</c:v>
                </c:pt>
                <c:pt idx="4309">
                  <c:v>1025.03</c:v>
                </c:pt>
                <c:pt idx="4310">
                  <c:v>1119.8699999999999</c:v>
                </c:pt>
                <c:pt idx="4311">
                  <c:v>477.99200000000002</c:v>
                </c:pt>
                <c:pt idx="4312">
                  <c:v>477.99200000000002</c:v>
                </c:pt>
                <c:pt idx="4313">
                  <c:v>477.99200000000002</c:v>
                </c:pt>
                <c:pt idx="4314">
                  <c:v>1001.68</c:v>
                </c:pt>
                <c:pt idx="4315">
                  <c:v>1001.68</c:v>
                </c:pt>
                <c:pt idx="4316">
                  <c:v>934.49</c:v>
                </c:pt>
                <c:pt idx="4317">
                  <c:v>536.32299999999998</c:v>
                </c:pt>
                <c:pt idx="4318">
                  <c:v>1000.28</c:v>
                </c:pt>
                <c:pt idx="4319">
                  <c:v>1053.04</c:v>
                </c:pt>
                <c:pt idx="4320">
                  <c:v>611.11500000000001</c:v>
                </c:pt>
                <c:pt idx="4321">
                  <c:v>921.36099999999999</c:v>
                </c:pt>
                <c:pt idx="4322">
                  <c:v>831.68499999999995</c:v>
                </c:pt>
                <c:pt idx="4323">
                  <c:v>508.80900000000003</c:v>
                </c:pt>
                <c:pt idx="4324">
                  <c:v>1311.23</c:v>
                </c:pt>
                <c:pt idx="4325">
                  <c:v>95.911500000000004</c:v>
                </c:pt>
                <c:pt idx="4326">
                  <c:v>95.911500000000004</c:v>
                </c:pt>
                <c:pt idx="4327">
                  <c:v>848.39599999999996</c:v>
                </c:pt>
                <c:pt idx="4328">
                  <c:v>490</c:v>
                </c:pt>
                <c:pt idx="4329">
                  <c:v>465.61200000000002</c:v>
                </c:pt>
                <c:pt idx="4330">
                  <c:v>1017.2</c:v>
                </c:pt>
                <c:pt idx="4331">
                  <c:v>608.73800000000006</c:v>
                </c:pt>
                <c:pt idx="4332">
                  <c:v>471.78199999999998</c:v>
                </c:pt>
                <c:pt idx="4333">
                  <c:v>823.399</c:v>
                </c:pt>
                <c:pt idx="4334">
                  <c:v>1571.46</c:v>
                </c:pt>
                <c:pt idx="4335">
                  <c:v>1571.46</c:v>
                </c:pt>
                <c:pt idx="4336">
                  <c:v>1182.05</c:v>
                </c:pt>
                <c:pt idx="4337">
                  <c:v>2093.62</c:v>
                </c:pt>
                <c:pt idx="4338">
                  <c:v>191.904</c:v>
                </c:pt>
                <c:pt idx="4339">
                  <c:v>191.904</c:v>
                </c:pt>
                <c:pt idx="4340">
                  <c:v>1260.78</c:v>
                </c:pt>
                <c:pt idx="4341">
                  <c:v>1088.3599999999999</c:v>
                </c:pt>
                <c:pt idx="4342">
                  <c:v>216.35400000000001</c:v>
                </c:pt>
                <c:pt idx="4343">
                  <c:v>2300.5300000000002</c:v>
                </c:pt>
                <c:pt idx="4344">
                  <c:v>1349.43</c:v>
                </c:pt>
                <c:pt idx="4345">
                  <c:v>1651.25</c:v>
                </c:pt>
                <c:pt idx="4346">
                  <c:v>1137.29</c:v>
                </c:pt>
                <c:pt idx="4347">
                  <c:v>1730.78</c:v>
                </c:pt>
                <c:pt idx="4348">
                  <c:v>868.01700000000005</c:v>
                </c:pt>
                <c:pt idx="4349">
                  <c:v>486.10500000000002</c:v>
                </c:pt>
                <c:pt idx="4350">
                  <c:v>445.65600000000001</c:v>
                </c:pt>
                <c:pt idx="4351">
                  <c:v>2161.6</c:v>
                </c:pt>
                <c:pt idx="4352">
                  <c:v>382.50900000000001</c:v>
                </c:pt>
                <c:pt idx="4353">
                  <c:v>1304.25</c:v>
                </c:pt>
                <c:pt idx="4354">
                  <c:v>258.89299999999997</c:v>
                </c:pt>
                <c:pt idx="4355">
                  <c:v>258.89299999999997</c:v>
                </c:pt>
                <c:pt idx="4356">
                  <c:v>215.81399999999999</c:v>
                </c:pt>
                <c:pt idx="4357">
                  <c:v>550.38300000000004</c:v>
                </c:pt>
                <c:pt idx="4358">
                  <c:v>544.93899999999996</c:v>
                </c:pt>
                <c:pt idx="4359">
                  <c:v>824.68799999999999</c:v>
                </c:pt>
                <c:pt idx="4360">
                  <c:v>449.77300000000002</c:v>
                </c:pt>
                <c:pt idx="4361">
                  <c:v>807.72900000000004</c:v>
                </c:pt>
                <c:pt idx="4362">
                  <c:v>122.881</c:v>
                </c:pt>
                <c:pt idx="4363">
                  <c:v>284.916</c:v>
                </c:pt>
                <c:pt idx="4364">
                  <c:v>574.31399999999996</c:v>
                </c:pt>
                <c:pt idx="4365">
                  <c:v>411.48599999999999</c:v>
                </c:pt>
                <c:pt idx="4366">
                  <c:v>771.49400000000003</c:v>
                </c:pt>
                <c:pt idx="4367">
                  <c:v>454.62599999999998</c:v>
                </c:pt>
                <c:pt idx="4368">
                  <c:v>582.82799999999997</c:v>
                </c:pt>
                <c:pt idx="4369">
                  <c:v>1027.8</c:v>
                </c:pt>
                <c:pt idx="4370">
                  <c:v>568.54600000000005</c:v>
                </c:pt>
                <c:pt idx="4371">
                  <c:v>568.54600000000005</c:v>
                </c:pt>
                <c:pt idx="4372">
                  <c:v>290.32400000000001</c:v>
                </c:pt>
                <c:pt idx="4373">
                  <c:v>290.32400000000001</c:v>
                </c:pt>
                <c:pt idx="4374">
                  <c:v>390.35399999999998</c:v>
                </c:pt>
                <c:pt idx="4375">
                  <c:v>390.35399999999998</c:v>
                </c:pt>
                <c:pt idx="4376">
                  <c:v>400.90699999999998</c:v>
                </c:pt>
                <c:pt idx="4377">
                  <c:v>400.90699999999998</c:v>
                </c:pt>
                <c:pt idx="4378">
                  <c:v>331.54500000000002</c:v>
                </c:pt>
                <c:pt idx="4379">
                  <c:v>338.52199999999999</c:v>
                </c:pt>
                <c:pt idx="4380">
                  <c:v>1198.03</c:v>
                </c:pt>
                <c:pt idx="4381">
                  <c:v>328.52</c:v>
                </c:pt>
                <c:pt idx="4382">
                  <c:v>134.31100000000001</c:v>
                </c:pt>
                <c:pt idx="4383">
                  <c:v>426.08800000000002</c:v>
                </c:pt>
                <c:pt idx="4384">
                  <c:v>1012.41</c:v>
                </c:pt>
                <c:pt idx="4385">
                  <c:v>568.75099999999998</c:v>
                </c:pt>
                <c:pt idx="4386">
                  <c:v>682.52200000000005</c:v>
                </c:pt>
                <c:pt idx="4387">
                  <c:v>576.50300000000004</c:v>
                </c:pt>
                <c:pt idx="4388">
                  <c:v>350.315</c:v>
                </c:pt>
                <c:pt idx="4389">
                  <c:v>961.46799999999996</c:v>
                </c:pt>
                <c:pt idx="4390">
                  <c:v>878.08199999999999</c:v>
                </c:pt>
                <c:pt idx="4391">
                  <c:v>801.47900000000004</c:v>
                </c:pt>
                <c:pt idx="4392">
                  <c:v>714.43700000000001</c:v>
                </c:pt>
                <c:pt idx="4393">
                  <c:v>460.18799999999999</c:v>
                </c:pt>
                <c:pt idx="4394">
                  <c:v>679.36099999999999</c:v>
                </c:pt>
                <c:pt idx="4395">
                  <c:v>548.36400000000003</c:v>
                </c:pt>
                <c:pt idx="4396">
                  <c:v>914.12599999999998</c:v>
                </c:pt>
                <c:pt idx="4397">
                  <c:v>304.88900000000001</c:v>
                </c:pt>
                <c:pt idx="4398">
                  <c:v>491.97800000000001</c:v>
                </c:pt>
                <c:pt idx="4399">
                  <c:v>208.369</c:v>
                </c:pt>
                <c:pt idx="4400">
                  <c:v>802.16300000000001</c:v>
                </c:pt>
                <c:pt idx="4401">
                  <c:v>802.16300000000001</c:v>
                </c:pt>
                <c:pt idx="4402">
                  <c:v>389.56099999999998</c:v>
                </c:pt>
                <c:pt idx="4403">
                  <c:v>259.63900000000001</c:v>
                </c:pt>
                <c:pt idx="4404">
                  <c:v>324.423</c:v>
                </c:pt>
                <c:pt idx="4405">
                  <c:v>188.15799999999999</c:v>
                </c:pt>
                <c:pt idx="4406">
                  <c:v>609.63800000000003</c:v>
                </c:pt>
                <c:pt idx="4407">
                  <c:v>1216.58</c:v>
                </c:pt>
                <c:pt idx="4408">
                  <c:v>467.56799999999998</c:v>
                </c:pt>
                <c:pt idx="4409">
                  <c:v>986.36400000000003</c:v>
                </c:pt>
                <c:pt idx="4410">
                  <c:v>545.06299999999999</c:v>
                </c:pt>
                <c:pt idx="4411">
                  <c:v>25.1496</c:v>
                </c:pt>
                <c:pt idx="4412">
                  <c:v>10.619400000000001</c:v>
                </c:pt>
                <c:pt idx="4413">
                  <c:v>10.619400000000001</c:v>
                </c:pt>
                <c:pt idx="4414">
                  <c:v>10.619400000000001</c:v>
                </c:pt>
                <c:pt idx="4415">
                  <c:v>10.619400000000001</c:v>
                </c:pt>
                <c:pt idx="4416">
                  <c:v>14.9861</c:v>
                </c:pt>
                <c:pt idx="4417">
                  <c:v>14.9861</c:v>
                </c:pt>
                <c:pt idx="4418">
                  <c:v>18.227599999999999</c:v>
                </c:pt>
                <c:pt idx="4419">
                  <c:v>19.8782</c:v>
                </c:pt>
                <c:pt idx="4420">
                  <c:v>19.8782</c:v>
                </c:pt>
                <c:pt idx="4421">
                  <c:v>29.842400000000001</c:v>
                </c:pt>
                <c:pt idx="4422">
                  <c:v>14.884600000000001</c:v>
                </c:pt>
                <c:pt idx="4423">
                  <c:v>52.616</c:v>
                </c:pt>
                <c:pt idx="4424">
                  <c:v>26.492699999999999</c:v>
                </c:pt>
                <c:pt idx="4425">
                  <c:v>26.492699999999999</c:v>
                </c:pt>
                <c:pt idx="4426">
                  <c:v>17.6297</c:v>
                </c:pt>
                <c:pt idx="4427">
                  <c:v>6.8692900000000003</c:v>
                </c:pt>
                <c:pt idx="4428">
                  <c:v>6.8692900000000003</c:v>
                </c:pt>
                <c:pt idx="4429">
                  <c:v>21.981400000000001</c:v>
                </c:pt>
                <c:pt idx="4430">
                  <c:v>21.981400000000001</c:v>
                </c:pt>
                <c:pt idx="4431">
                  <c:v>80.437299999999993</c:v>
                </c:pt>
                <c:pt idx="4432">
                  <c:v>158.15199999999999</c:v>
                </c:pt>
                <c:pt idx="4433">
                  <c:v>158.15199999999999</c:v>
                </c:pt>
                <c:pt idx="4434">
                  <c:v>773.40899999999999</c:v>
                </c:pt>
                <c:pt idx="4435">
                  <c:v>182.273</c:v>
                </c:pt>
                <c:pt idx="4436">
                  <c:v>170.696</c:v>
                </c:pt>
                <c:pt idx="4437">
                  <c:v>1000</c:v>
                </c:pt>
                <c:pt idx="4438">
                  <c:v>5800</c:v>
                </c:pt>
                <c:pt idx="4439">
                  <c:v>7700</c:v>
                </c:pt>
                <c:pt idx="4440">
                  <c:v>3300</c:v>
                </c:pt>
                <c:pt idx="4441">
                  <c:v>3040</c:v>
                </c:pt>
                <c:pt idx="4442">
                  <c:v>7050</c:v>
                </c:pt>
                <c:pt idx="4443">
                  <c:v>5690</c:v>
                </c:pt>
                <c:pt idx="4444">
                  <c:v>2800</c:v>
                </c:pt>
                <c:pt idx="4445">
                  <c:v>3500</c:v>
                </c:pt>
                <c:pt idx="4446">
                  <c:v>810</c:v>
                </c:pt>
                <c:pt idx="4447">
                  <c:v>6430</c:v>
                </c:pt>
                <c:pt idx="4448">
                  <c:v>2300</c:v>
                </c:pt>
                <c:pt idx="4449">
                  <c:v>7380</c:v>
                </c:pt>
                <c:pt idx="4450">
                  <c:v>7200</c:v>
                </c:pt>
                <c:pt idx="4451">
                  <c:v>4400</c:v>
                </c:pt>
                <c:pt idx="4452">
                  <c:v>7720</c:v>
                </c:pt>
                <c:pt idx="4453">
                  <c:v>7560</c:v>
                </c:pt>
                <c:pt idx="4454">
                  <c:v>5300</c:v>
                </c:pt>
                <c:pt idx="4455">
                  <c:v>7210</c:v>
                </c:pt>
                <c:pt idx="4456">
                  <c:v>6720</c:v>
                </c:pt>
                <c:pt idx="4457">
                  <c:v>850</c:v>
                </c:pt>
                <c:pt idx="4458">
                  <c:v>7100</c:v>
                </c:pt>
                <c:pt idx="4459">
                  <c:v>6500</c:v>
                </c:pt>
                <c:pt idx="4460">
                  <c:v>6800</c:v>
                </c:pt>
                <c:pt idx="4461">
                  <c:v>5100</c:v>
                </c:pt>
                <c:pt idx="4462">
                  <c:v>7120</c:v>
                </c:pt>
                <c:pt idx="4464">
                  <c:v>817.19200000000001</c:v>
                </c:pt>
                <c:pt idx="4465">
                  <c:v>821.91800000000001</c:v>
                </c:pt>
                <c:pt idx="4466">
                  <c:v>872.92</c:v>
                </c:pt>
                <c:pt idx="4467">
                  <c:v>914.221</c:v>
                </c:pt>
                <c:pt idx="4468">
                  <c:v>830.822</c:v>
                </c:pt>
                <c:pt idx="4469">
                  <c:v>218.12100000000001</c:v>
                </c:pt>
                <c:pt idx="4470">
                  <c:v>324.69865040000002</c:v>
                </c:pt>
                <c:pt idx="4471">
                  <c:v>190.422</c:v>
                </c:pt>
                <c:pt idx="4472">
                  <c:v>446.44200000000001</c:v>
                </c:pt>
                <c:pt idx="4473">
                  <c:v>647.59500000000003</c:v>
                </c:pt>
                <c:pt idx="4474">
                  <c:v>322.14800000000002</c:v>
                </c:pt>
                <c:pt idx="4475">
                  <c:v>786.48500000000001</c:v>
                </c:pt>
                <c:pt idx="4476">
                  <c:v>898.16800000000001</c:v>
                </c:pt>
                <c:pt idx="4477">
                  <c:v>1040.28</c:v>
                </c:pt>
                <c:pt idx="4478">
                  <c:v>1096.19</c:v>
                </c:pt>
                <c:pt idx="4479">
                  <c:v>356.39100000000002</c:v>
                </c:pt>
                <c:pt idx="4480">
                  <c:v>743.97199999999998</c:v>
                </c:pt>
                <c:pt idx="4481">
                  <c:v>280.55500000000001</c:v>
                </c:pt>
                <c:pt idx="4482">
                  <c:v>306.779</c:v>
                </c:pt>
                <c:pt idx="4483">
                  <c:v>308.262</c:v>
                </c:pt>
                <c:pt idx="4484">
                  <c:v>428.976</c:v>
                </c:pt>
                <c:pt idx="4485">
                  <c:v>609.12800000000004</c:v>
                </c:pt>
                <c:pt idx="4486">
                  <c:v>515.81799999999998</c:v>
                </c:pt>
                <c:pt idx="4487">
                  <c:v>515.81799999999998</c:v>
                </c:pt>
                <c:pt idx="4488">
                  <c:v>820.87699999999995</c:v>
                </c:pt>
                <c:pt idx="4489">
                  <c:v>544.024</c:v>
                </c:pt>
                <c:pt idx="4490">
                  <c:v>544.024</c:v>
                </c:pt>
                <c:pt idx="4491">
                  <c:v>5800</c:v>
                </c:pt>
                <c:pt idx="4492">
                  <c:v>3200</c:v>
                </c:pt>
                <c:pt idx="4493">
                  <c:v>4100</c:v>
                </c:pt>
                <c:pt idx="4494">
                  <c:v>6600</c:v>
                </c:pt>
                <c:pt idx="4495">
                  <c:v>1510</c:v>
                </c:pt>
                <c:pt idx="4496">
                  <c:v>1510</c:v>
                </c:pt>
                <c:pt idx="4497">
                  <c:v>2760</c:v>
                </c:pt>
                <c:pt idx="4498">
                  <c:v>5900</c:v>
                </c:pt>
                <c:pt idx="4499">
                  <c:v>8100</c:v>
                </c:pt>
                <c:pt idx="4500">
                  <c:v>6800</c:v>
                </c:pt>
                <c:pt idx="4501">
                  <c:v>6100</c:v>
                </c:pt>
                <c:pt idx="4502">
                  <c:v>2570</c:v>
                </c:pt>
                <c:pt idx="4503">
                  <c:v>4380</c:v>
                </c:pt>
                <c:pt idx="4504">
                  <c:v>4019</c:v>
                </c:pt>
                <c:pt idx="4505">
                  <c:v>4019</c:v>
                </c:pt>
                <c:pt idx="4506">
                  <c:v>1760</c:v>
                </c:pt>
                <c:pt idx="4507">
                  <c:v>4970</c:v>
                </c:pt>
                <c:pt idx="4508">
                  <c:v>1300</c:v>
                </c:pt>
                <c:pt idx="4509">
                  <c:v>6700</c:v>
                </c:pt>
                <c:pt idx="4510">
                  <c:v>6320</c:v>
                </c:pt>
                <c:pt idx="4511">
                  <c:v>2600</c:v>
                </c:pt>
                <c:pt idx="4512">
                  <c:v>3040</c:v>
                </c:pt>
                <c:pt idx="4513">
                  <c:v>3900</c:v>
                </c:pt>
                <c:pt idx="4514">
                  <c:v>911</c:v>
                </c:pt>
                <c:pt idx="4515">
                  <c:v>3220</c:v>
                </c:pt>
                <c:pt idx="4516">
                  <c:v>6300</c:v>
                </c:pt>
                <c:pt idx="4517">
                  <c:v>6900</c:v>
                </c:pt>
                <c:pt idx="4518">
                  <c:v>4100</c:v>
                </c:pt>
                <c:pt idx="4519">
                  <c:v>7730</c:v>
                </c:pt>
                <c:pt idx="4520">
                  <c:v>2220</c:v>
                </c:pt>
                <c:pt idx="4521">
                  <c:v>6400</c:v>
                </c:pt>
                <c:pt idx="4522">
                  <c:v>6400</c:v>
                </c:pt>
                <c:pt idx="4523">
                  <c:v>6860</c:v>
                </c:pt>
                <c:pt idx="4524">
                  <c:v>8200</c:v>
                </c:pt>
                <c:pt idx="4525">
                  <c:v>1200</c:v>
                </c:pt>
                <c:pt idx="4526">
                  <c:v>3300</c:v>
                </c:pt>
                <c:pt idx="4527">
                  <c:v>4230</c:v>
                </c:pt>
                <c:pt idx="4528">
                  <c:v>6700</c:v>
                </c:pt>
                <c:pt idx="4529">
                  <c:v>7070</c:v>
                </c:pt>
                <c:pt idx="4530">
                  <c:v>6500</c:v>
                </c:pt>
                <c:pt idx="4531">
                  <c:v>3410</c:v>
                </c:pt>
                <c:pt idx="4532">
                  <c:v>3730</c:v>
                </c:pt>
                <c:pt idx="4533">
                  <c:v>6770</c:v>
                </c:pt>
                <c:pt idx="4534">
                  <c:v>3910</c:v>
                </c:pt>
                <c:pt idx="4536">
                  <c:v>4705</c:v>
                </c:pt>
                <c:pt idx="4537">
                  <c:v>5915</c:v>
                </c:pt>
                <c:pt idx="4538">
                  <c:v>5200</c:v>
                </c:pt>
                <c:pt idx="4539">
                  <c:v>5800</c:v>
                </c:pt>
                <c:pt idx="4540">
                  <c:v>3950</c:v>
                </c:pt>
                <c:pt idx="4541">
                  <c:v>5670</c:v>
                </c:pt>
                <c:pt idx="4542">
                  <c:v>7250</c:v>
                </c:pt>
                <c:pt idx="4544">
                  <c:v>3930</c:v>
                </c:pt>
                <c:pt idx="4545">
                  <c:v>860</c:v>
                </c:pt>
                <c:pt idx="4546">
                  <c:v>7490</c:v>
                </c:pt>
                <c:pt idx="4547">
                  <c:v>7700</c:v>
                </c:pt>
                <c:pt idx="4548">
                  <c:v>773</c:v>
                </c:pt>
                <c:pt idx="4549">
                  <c:v>7060</c:v>
                </c:pt>
                <c:pt idx="4550">
                  <c:v>5650</c:v>
                </c:pt>
                <c:pt idx="4551">
                  <c:v>7580</c:v>
                </c:pt>
                <c:pt idx="4552">
                  <c:v>3200</c:v>
                </c:pt>
                <c:pt idx="4553">
                  <c:v>6500</c:v>
                </c:pt>
                <c:pt idx="4554">
                  <c:v>7100</c:v>
                </c:pt>
                <c:pt idx="4555">
                  <c:v>7100</c:v>
                </c:pt>
                <c:pt idx="4556">
                  <c:v>7400</c:v>
                </c:pt>
                <c:pt idx="4557">
                  <c:v>2510</c:v>
                </c:pt>
                <c:pt idx="4558">
                  <c:v>6220</c:v>
                </c:pt>
                <c:pt idx="4559">
                  <c:v>7600</c:v>
                </c:pt>
                <c:pt idx="4560">
                  <c:v>5830</c:v>
                </c:pt>
                <c:pt idx="4561">
                  <c:v>6980</c:v>
                </c:pt>
                <c:pt idx="4562">
                  <c:v>3630</c:v>
                </c:pt>
                <c:pt idx="4563">
                  <c:v>980</c:v>
                </c:pt>
                <c:pt idx="4564">
                  <c:v>1344.97</c:v>
                </c:pt>
                <c:pt idx="4565">
                  <c:v>1068.33</c:v>
                </c:pt>
                <c:pt idx="4566">
                  <c:v>566.45899999999995</c:v>
                </c:pt>
                <c:pt idx="4567">
                  <c:v>2012.62</c:v>
                </c:pt>
                <c:pt idx="4568">
                  <c:v>2501.75</c:v>
                </c:pt>
                <c:pt idx="4569">
                  <c:v>1515.26</c:v>
                </c:pt>
                <c:pt idx="4570">
                  <c:v>282.83913869999998</c:v>
                </c:pt>
                <c:pt idx="4571">
                  <c:v>1627.63</c:v>
                </c:pt>
                <c:pt idx="4572">
                  <c:v>136.165592</c:v>
                </c:pt>
                <c:pt idx="4573">
                  <c:v>113.06399999999999</c:v>
                </c:pt>
                <c:pt idx="4574">
                  <c:v>113.06399999999999</c:v>
                </c:pt>
                <c:pt idx="4575">
                  <c:v>1033.1600000000001</c:v>
                </c:pt>
                <c:pt idx="4576">
                  <c:v>343.863</c:v>
                </c:pt>
                <c:pt idx="4577">
                  <c:v>747.95899999999995</c:v>
                </c:pt>
                <c:pt idx="4578">
                  <c:v>504.9331206</c:v>
                </c:pt>
                <c:pt idx="4579">
                  <c:v>600</c:v>
                </c:pt>
                <c:pt idx="4580">
                  <c:v>600</c:v>
                </c:pt>
                <c:pt idx="4581">
                  <c:v>600</c:v>
                </c:pt>
                <c:pt idx="4583">
                  <c:v>1200</c:v>
                </c:pt>
                <c:pt idx="4584">
                  <c:v>230</c:v>
                </c:pt>
                <c:pt idx="4585">
                  <c:v>180.64</c:v>
                </c:pt>
                <c:pt idx="4586">
                  <c:v>182.714</c:v>
                </c:pt>
                <c:pt idx="4587">
                  <c:v>182.714</c:v>
                </c:pt>
                <c:pt idx="4588">
                  <c:v>1.3011900000000001</c:v>
                </c:pt>
                <c:pt idx="4589">
                  <c:v>185.61500000000001</c:v>
                </c:pt>
                <c:pt idx="4590">
                  <c:v>559.06799999999998</c:v>
                </c:pt>
                <c:pt idx="4591">
                  <c:v>181.374</c:v>
                </c:pt>
                <c:pt idx="4592">
                  <c:v>735.601</c:v>
                </c:pt>
                <c:pt idx="4593">
                  <c:v>329.036</c:v>
                </c:pt>
                <c:pt idx="4594">
                  <c:v>367.65800000000002</c:v>
                </c:pt>
                <c:pt idx="4595">
                  <c:v>100.848</c:v>
                </c:pt>
                <c:pt idx="4596">
                  <c:v>705.98099999999999</c:v>
                </c:pt>
                <c:pt idx="4597">
                  <c:v>281.49799999999999</c:v>
                </c:pt>
                <c:pt idx="4598">
                  <c:v>213.77099999999999</c:v>
                </c:pt>
                <c:pt idx="4599">
                  <c:v>136.65</c:v>
                </c:pt>
                <c:pt idx="4600">
                  <c:v>143.59</c:v>
                </c:pt>
                <c:pt idx="4601">
                  <c:v>21.191600000000001</c:v>
                </c:pt>
                <c:pt idx="4602">
                  <c:v>3.3745400000000001</c:v>
                </c:pt>
                <c:pt idx="4603">
                  <c:v>11.509399999999999</c:v>
                </c:pt>
                <c:pt idx="4604">
                  <c:v>11.2103</c:v>
                </c:pt>
                <c:pt idx="4605">
                  <c:v>112.3172158</c:v>
                </c:pt>
                <c:pt idx="4606">
                  <c:v>8500</c:v>
                </c:pt>
                <c:pt idx="4607">
                  <c:v>8500</c:v>
                </c:pt>
                <c:pt idx="4608">
                  <c:v>121.402</c:v>
                </c:pt>
                <c:pt idx="4609">
                  <c:v>505</c:v>
                </c:pt>
                <c:pt idx="4610">
                  <c:v>250.95599999999999</c:v>
                </c:pt>
                <c:pt idx="4611">
                  <c:v>306.06299999999999</c:v>
                </c:pt>
                <c:pt idx="4612">
                  <c:v>505.70299999999997</c:v>
                </c:pt>
                <c:pt idx="4613">
                  <c:v>82.173299999999998</c:v>
                </c:pt>
                <c:pt idx="4614">
                  <c:v>82.173299999999998</c:v>
                </c:pt>
                <c:pt idx="4615">
                  <c:v>68.072599999999994</c:v>
                </c:pt>
                <c:pt idx="4616">
                  <c:v>68.072599999999994</c:v>
                </c:pt>
                <c:pt idx="4617">
                  <c:v>61.459200000000003</c:v>
                </c:pt>
                <c:pt idx="4618">
                  <c:v>281.31400000000002</c:v>
                </c:pt>
                <c:pt idx="4619">
                  <c:v>58.260899999999999</c:v>
                </c:pt>
                <c:pt idx="4620">
                  <c:v>58.260899999999999</c:v>
                </c:pt>
                <c:pt idx="4621">
                  <c:v>302.81900000000002</c:v>
                </c:pt>
                <c:pt idx="4622">
                  <c:v>37.887099999999997</c:v>
                </c:pt>
                <c:pt idx="4623">
                  <c:v>62.118000000000002</c:v>
                </c:pt>
                <c:pt idx="4624">
                  <c:v>100.64100000000001</c:v>
                </c:pt>
                <c:pt idx="4625">
                  <c:v>27.622699999999998</c:v>
                </c:pt>
                <c:pt idx="4626">
                  <c:v>39.634500000000003</c:v>
                </c:pt>
                <c:pt idx="4627">
                  <c:v>169.422</c:v>
                </c:pt>
                <c:pt idx="4628">
                  <c:v>169.422</c:v>
                </c:pt>
                <c:pt idx="4629">
                  <c:v>169.422</c:v>
                </c:pt>
                <c:pt idx="4630">
                  <c:v>169.422</c:v>
                </c:pt>
                <c:pt idx="4631">
                  <c:v>111.059</c:v>
                </c:pt>
                <c:pt idx="4632">
                  <c:v>111.059</c:v>
                </c:pt>
                <c:pt idx="4633">
                  <c:v>111.059</c:v>
                </c:pt>
                <c:pt idx="4634">
                  <c:v>118.10599999999999</c:v>
                </c:pt>
                <c:pt idx="4635">
                  <c:v>73.597700000000003</c:v>
                </c:pt>
                <c:pt idx="4636">
                  <c:v>73.597700000000003</c:v>
                </c:pt>
                <c:pt idx="4637">
                  <c:v>36.011800000000001</c:v>
                </c:pt>
                <c:pt idx="4638">
                  <c:v>36.011800000000001</c:v>
                </c:pt>
                <c:pt idx="4639">
                  <c:v>109.557</c:v>
                </c:pt>
                <c:pt idx="4640">
                  <c:v>75.575900000000004</c:v>
                </c:pt>
                <c:pt idx="4641">
                  <c:v>323.26499999999999</c:v>
                </c:pt>
                <c:pt idx="4642">
                  <c:v>319.036</c:v>
                </c:pt>
                <c:pt idx="4643">
                  <c:v>163.678</c:v>
                </c:pt>
                <c:pt idx="4644">
                  <c:v>200.49199999999999</c:v>
                </c:pt>
                <c:pt idx="4645">
                  <c:v>399.017</c:v>
                </c:pt>
                <c:pt idx="4646">
                  <c:v>32.477800000000002</c:v>
                </c:pt>
                <c:pt idx="4647">
                  <c:v>148.92500000000001</c:v>
                </c:pt>
                <c:pt idx="4648">
                  <c:v>41.165900000000001</c:v>
                </c:pt>
                <c:pt idx="4649">
                  <c:v>125.46299999999999</c:v>
                </c:pt>
                <c:pt idx="4650">
                  <c:v>125.46299999999999</c:v>
                </c:pt>
                <c:pt idx="4651">
                  <c:v>152.892</c:v>
                </c:pt>
                <c:pt idx="4652">
                  <c:v>336.267</c:v>
                </c:pt>
                <c:pt idx="4653">
                  <c:v>247.054</c:v>
                </c:pt>
                <c:pt idx="4654">
                  <c:v>225.88800000000001</c:v>
                </c:pt>
                <c:pt idx="4655">
                  <c:v>355.68299999999999</c:v>
                </c:pt>
                <c:pt idx="4656">
                  <c:v>336.608</c:v>
                </c:pt>
                <c:pt idx="4657">
                  <c:v>411.71899999999999</c:v>
                </c:pt>
                <c:pt idx="4658">
                  <c:v>35.273600000000002</c:v>
                </c:pt>
                <c:pt idx="4659">
                  <c:v>168.06700000000001</c:v>
                </c:pt>
                <c:pt idx="4660">
                  <c:v>168.06700000000001</c:v>
                </c:pt>
                <c:pt idx="4661">
                  <c:v>37.615299999999998</c:v>
                </c:pt>
                <c:pt idx="4662">
                  <c:v>407.84</c:v>
                </c:pt>
                <c:pt idx="4663">
                  <c:v>30.794699999999999</c:v>
                </c:pt>
                <c:pt idx="4664">
                  <c:v>64.917199999999994</c:v>
                </c:pt>
                <c:pt idx="4665">
                  <c:v>81.227099999999993</c:v>
                </c:pt>
                <c:pt idx="4666">
                  <c:v>342.83100000000002</c:v>
                </c:pt>
                <c:pt idx="4667">
                  <c:v>60.798000000000002</c:v>
                </c:pt>
                <c:pt idx="4668">
                  <c:v>99.556100000000001</c:v>
                </c:pt>
                <c:pt idx="4669">
                  <c:v>99.556100000000001</c:v>
                </c:pt>
                <c:pt idx="4670">
                  <c:v>99.556100000000001</c:v>
                </c:pt>
                <c:pt idx="4671">
                  <c:v>40.065399999999997</c:v>
                </c:pt>
                <c:pt idx="4672">
                  <c:v>62.698999999999998</c:v>
                </c:pt>
                <c:pt idx="4673">
                  <c:v>62.698999999999998</c:v>
                </c:pt>
                <c:pt idx="4674">
                  <c:v>62.698999999999998</c:v>
                </c:pt>
                <c:pt idx="4675">
                  <c:v>62.698999999999998</c:v>
                </c:pt>
                <c:pt idx="4676">
                  <c:v>62.698999999999998</c:v>
                </c:pt>
                <c:pt idx="4677">
                  <c:v>62.698999999999998</c:v>
                </c:pt>
                <c:pt idx="4678">
                  <c:v>229.06700000000001</c:v>
                </c:pt>
                <c:pt idx="4679">
                  <c:v>42.577500000000001</c:v>
                </c:pt>
                <c:pt idx="4680">
                  <c:v>223.465</c:v>
                </c:pt>
                <c:pt idx="4681">
                  <c:v>45.863999999999997</c:v>
                </c:pt>
                <c:pt idx="4682">
                  <c:v>128.43799999999999</c:v>
                </c:pt>
                <c:pt idx="4683">
                  <c:v>113.825</c:v>
                </c:pt>
                <c:pt idx="4684">
                  <c:v>289.66800000000001</c:v>
                </c:pt>
                <c:pt idx="4685">
                  <c:v>47.746499999999997</c:v>
                </c:pt>
                <c:pt idx="4686">
                  <c:v>41.909100000000002</c:v>
                </c:pt>
                <c:pt idx="4687">
                  <c:v>41.909100000000002</c:v>
                </c:pt>
                <c:pt idx="4688">
                  <c:v>41.909100000000002</c:v>
                </c:pt>
                <c:pt idx="4689">
                  <c:v>262.041</c:v>
                </c:pt>
                <c:pt idx="4690">
                  <c:v>33.363100000000003</c:v>
                </c:pt>
                <c:pt idx="4691">
                  <c:v>177.94499999999999</c:v>
                </c:pt>
                <c:pt idx="4692">
                  <c:v>177.94499999999999</c:v>
                </c:pt>
                <c:pt idx="4693">
                  <c:v>116.685</c:v>
                </c:pt>
                <c:pt idx="4694">
                  <c:v>788.31700000000001</c:v>
                </c:pt>
                <c:pt idx="4695">
                  <c:v>90.740200000000002</c:v>
                </c:pt>
                <c:pt idx="4696">
                  <c:v>235.93299999999999</c:v>
                </c:pt>
                <c:pt idx="4697">
                  <c:v>235.93299999999999</c:v>
                </c:pt>
                <c:pt idx="4698">
                  <c:v>57.7911</c:v>
                </c:pt>
                <c:pt idx="4699">
                  <c:v>101.251</c:v>
                </c:pt>
                <c:pt idx="4700">
                  <c:v>42.408999999999999</c:v>
                </c:pt>
                <c:pt idx="4701">
                  <c:v>536.04600000000005</c:v>
                </c:pt>
                <c:pt idx="4702">
                  <c:v>38.0749</c:v>
                </c:pt>
                <c:pt idx="4703">
                  <c:v>55.418999999999997</c:v>
                </c:pt>
                <c:pt idx="4704">
                  <c:v>59.536200000000001</c:v>
                </c:pt>
                <c:pt idx="4705">
                  <c:v>28.514700000000001</c:v>
                </c:pt>
                <c:pt idx="4706">
                  <c:v>48.582000000000001</c:v>
                </c:pt>
                <c:pt idx="4707">
                  <c:v>99.522999999999996</c:v>
                </c:pt>
                <c:pt idx="4708">
                  <c:v>76.902799999999999</c:v>
                </c:pt>
                <c:pt idx="4709">
                  <c:v>393.44299999999998</c:v>
                </c:pt>
                <c:pt idx="4710">
                  <c:v>57.022500000000001</c:v>
                </c:pt>
                <c:pt idx="4711">
                  <c:v>22.479299999999999</c:v>
                </c:pt>
                <c:pt idx="4712">
                  <c:v>22.479299999999999</c:v>
                </c:pt>
                <c:pt idx="4713">
                  <c:v>22.479299999999999</c:v>
                </c:pt>
                <c:pt idx="4714">
                  <c:v>366.98700000000002</c:v>
                </c:pt>
                <c:pt idx="4715">
                  <c:v>74.796899999999994</c:v>
                </c:pt>
                <c:pt idx="4716">
                  <c:v>74.796899999999994</c:v>
                </c:pt>
                <c:pt idx="4717">
                  <c:v>32.568600000000004</c:v>
                </c:pt>
                <c:pt idx="4718">
                  <c:v>32.568600000000004</c:v>
                </c:pt>
                <c:pt idx="4719">
                  <c:v>32.568600000000004</c:v>
                </c:pt>
                <c:pt idx="4720">
                  <c:v>717.12800000000004</c:v>
                </c:pt>
                <c:pt idx="4721">
                  <c:v>123.739</c:v>
                </c:pt>
                <c:pt idx="4722">
                  <c:v>123.739</c:v>
                </c:pt>
                <c:pt idx="4723">
                  <c:v>123.739</c:v>
                </c:pt>
                <c:pt idx="4724">
                  <c:v>179.36600000000001</c:v>
                </c:pt>
                <c:pt idx="4725">
                  <c:v>47.392400000000002</c:v>
                </c:pt>
                <c:pt idx="4726">
                  <c:v>47.392400000000002</c:v>
                </c:pt>
                <c:pt idx="4727">
                  <c:v>47.392400000000002</c:v>
                </c:pt>
                <c:pt idx="4728">
                  <c:v>47.392400000000002</c:v>
                </c:pt>
                <c:pt idx="4729">
                  <c:v>115.557</c:v>
                </c:pt>
                <c:pt idx="4730">
                  <c:v>148.762</c:v>
                </c:pt>
                <c:pt idx="4731">
                  <c:v>135.047</c:v>
                </c:pt>
                <c:pt idx="4732">
                  <c:v>14.0022</c:v>
                </c:pt>
                <c:pt idx="4733">
                  <c:v>41.116599999999998</c:v>
                </c:pt>
                <c:pt idx="4734">
                  <c:v>402.63</c:v>
                </c:pt>
                <c:pt idx="4735">
                  <c:v>233.26599999999999</c:v>
                </c:pt>
                <c:pt idx="4736">
                  <c:v>85.799000000000007</c:v>
                </c:pt>
                <c:pt idx="4737">
                  <c:v>85.799000000000007</c:v>
                </c:pt>
                <c:pt idx="4738">
                  <c:v>85.799000000000007</c:v>
                </c:pt>
                <c:pt idx="4739">
                  <c:v>85.799000000000007</c:v>
                </c:pt>
                <c:pt idx="4740">
                  <c:v>85.799000000000007</c:v>
                </c:pt>
                <c:pt idx="4741">
                  <c:v>199.58099999999999</c:v>
                </c:pt>
                <c:pt idx="4742">
                  <c:v>33.023099999999999</c:v>
                </c:pt>
                <c:pt idx="4743">
                  <c:v>178.68</c:v>
                </c:pt>
                <c:pt idx="4744">
                  <c:v>341.99700000000001</c:v>
                </c:pt>
                <c:pt idx="4745">
                  <c:v>46.085099999999997</c:v>
                </c:pt>
                <c:pt idx="4746">
                  <c:v>141.81200000000001</c:v>
                </c:pt>
                <c:pt idx="4747">
                  <c:v>31.1265</c:v>
                </c:pt>
                <c:pt idx="4748">
                  <c:v>31.1265</c:v>
                </c:pt>
                <c:pt idx="4749">
                  <c:v>31.1265</c:v>
                </c:pt>
                <c:pt idx="4750">
                  <c:v>95.127399999999994</c:v>
                </c:pt>
                <c:pt idx="4751">
                  <c:v>95.127399999999994</c:v>
                </c:pt>
                <c:pt idx="4752">
                  <c:v>27.170100000000001</c:v>
                </c:pt>
                <c:pt idx="4753">
                  <c:v>27.170100000000001</c:v>
                </c:pt>
                <c:pt idx="4754">
                  <c:v>263.14499999999998</c:v>
                </c:pt>
                <c:pt idx="4755">
                  <c:v>63.926200000000001</c:v>
                </c:pt>
                <c:pt idx="4756">
                  <c:v>41.714799999999997</c:v>
                </c:pt>
                <c:pt idx="4757">
                  <c:v>142.488</c:v>
                </c:pt>
                <c:pt idx="4758">
                  <c:v>225.73400000000001</c:v>
                </c:pt>
                <c:pt idx="4759">
                  <c:v>340.54300000000001</c:v>
                </c:pt>
                <c:pt idx="4760">
                  <c:v>158.649</c:v>
                </c:pt>
                <c:pt idx="4761">
                  <c:v>152.601</c:v>
                </c:pt>
                <c:pt idx="4762">
                  <c:v>152.601</c:v>
                </c:pt>
                <c:pt idx="4763">
                  <c:v>238.768</c:v>
                </c:pt>
                <c:pt idx="4764">
                  <c:v>12.429888800000001</c:v>
                </c:pt>
                <c:pt idx="4765">
                  <c:v>12.429888800000001</c:v>
                </c:pt>
                <c:pt idx="4766">
                  <c:v>12.429888800000001</c:v>
                </c:pt>
                <c:pt idx="4767">
                  <c:v>12.429888800000001</c:v>
                </c:pt>
                <c:pt idx="4768">
                  <c:v>12.429888800000001</c:v>
                </c:pt>
                <c:pt idx="4769">
                  <c:v>12.429888800000001</c:v>
                </c:pt>
                <c:pt idx="4770">
                  <c:v>12.429888800000001</c:v>
                </c:pt>
                <c:pt idx="4771">
                  <c:v>613.42200000000003</c:v>
                </c:pt>
                <c:pt idx="4772">
                  <c:v>672.41</c:v>
                </c:pt>
                <c:pt idx="4773">
                  <c:v>672.41</c:v>
                </c:pt>
                <c:pt idx="4774">
                  <c:v>15.474399999999999</c:v>
                </c:pt>
                <c:pt idx="4775">
                  <c:v>490.61</c:v>
                </c:pt>
                <c:pt idx="4776">
                  <c:v>477.51600000000002</c:v>
                </c:pt>
                <c:pt idx="4777">
                  <c:v>464.12799999999999</c:v>
                </c:pt>
                <c:pt idx="4778">
                  <c:v>94.617699999999999</c:v>
                </c:pt>
                <c:pt idx="4779">
                  <c:v>94.617699999999999</c:v>
                </c:pt>
                <c:pt idx="4780">
                  <c:v>3.8307799999999999</c:v>
                </c:pt>
                <c:pt idx="4781">
                  <c:v>3.8307799999999999</c:v>
                </c:pt>
                <c:pt idx="4782">
                  <c:v>159.65799999999999</c:v>
                </c:pt>
                <c:pt idx="4783">
                  <c:v>215.32</c:v>
                </c:pt>
                <c:pt idx="4784">
                  <c:v>231.33699999999999</c:v>
                </c:pt>
                <c:pt idx="4785">
                  <c:v>515.98</c:v>
                </c:pt>
                <c:pt idx="4786">
                  <c:v>360.31299999999999</c:v>
                </c:pt>
                <c:pt idx="4787">
                  <c:v>6300</c:v>
                </c:pt>
                <c:pt idx="4788">
                  <c:v>144.01900000000001</c:v>
                </c:pt>
                <c:pt idx="4789">
                  <c:v>140.63499999999999</c:v>
                </c:pt>
                <c:pt idx="4790">
                  <c:v>137.90100000000001</c:v>
                </c:pt>
                <c:pt idx="4791">
                  <c:v>239.6038748</c:v>
                </c:pt>
                <c:pt idx="4792">
                  <c:v>239.6038748</c:v>
                </c:pt>
                <c:pt idx="4793">
                  <c:v>1195.98</c:v>
                </c:pt>
                <c:pt idx="4794">
                  <c:v>108.199</c:v>
                </c:pt>
                <c:pt idx="4795">
                  <c:v>108.199</c:v>
                </c:pt>
                <c:pt idx="4796">
                  <c:v>108.199</c:v>
                </c:pt>
                <c:pt idx="4797">
                  <c:v>108.199</c:v>
                </c:pt>
                <c:pt idx="4798">
                  <c:v>130.11099999999999</c:v>
                </c:pt>
                <c:pt idx="4799">
                  <c:v>12.7</c:v>
                </c:pt>
                <c:pt idx="4800">
                  <c:v>393.072</c:v>
                </c:pt>
                <c:pt idx="4801">
                  <c:v>140.99799999999999</c:v>
                </c:pt>
                <c:pt idx="4802">
                  <c:v>364.411</c:v>
                </c:pt>
                <c:pt idx="4803">
                  <c:v>201.22399999999999</c:v>
                </c:pt>
                <c:pt idx="4804">
                  <c:v>375.64699999999999</c:v>
                </c:pt>
                <c:pt idx="4805">
                  <c:v>185.93199999999999</c:v>
                </c:pt>
                <c:pt idx="4806">
                  <c:v>169.27199999999999</c:v>
                </c:pt>
                <c:pt idx="4807">
                  <c:v>352.18099999999998</c:v>
                </c:pt>
                <c:pt idx="4808">
                  <c:v>64.741399999999999</c:v>
                </c:pt>
                <c:pt idx="4809">
                  <c:v>64.741399999999999</c:v>
                </c:pt>
                <c:pt idx="4810">
                  <c:v>124.73</c:v>
                </c:pt>
                <c:pt idx="4811">
                  <c:v>274.95999999999998</c:v>
                </c:pt>
                <c:pt idx="4812">
                  <c:v>435.15600000000001</c:v>
                </c:pt>
                <c:pt idx="4813">
                  <c:v>523.33699999999999</c:v>
                </c:pt>
                <c:pt idx="4814">
                  <c:v>157.96299999999999</c:v>
                </c:pt>
                <c:pt idx="4815">
                  <c:v>376.65800000000002</c:v>
                </c:pt>
                <c:pt idx="4816">
                  <c:v>302.44799999999998</c:v>
                </c:pt>
                <c:pt idx="4817">
                  <c:v>427.24599999999998</c:v>
                </c:pt>
                <c:pt idx="4818">
                  <c:v>381.17399999999998</c:v>
                </c:pt>
                <c:pt idx="4819">
                  <c:v>269.89800000000002</c:v>
                </c:pt>
                <c:pt idx="4820">
                  <c:v>197.99600000000001</c:v>
                </c:pt>
                <c:pt idx="4821">
                  <c:v>448.637</c:v>
                </c:pt>
                <c:pt idx="4822">
                  <c:v>216.52600000000001</c:v>
                </c:pt>
                <c:pt idx="4823">
                  <c:v>216.52600000000001</c:v>
                </c:pt>
                <c:pt idx="4824">
                  <c:v>159.50700000000001</c:v>
                </c:pt>
                <c:pt idx="4825">
                  <c:v>301.46199999999999</c:v>
                </c:pt>
                <c:pt idx="4826">
                  <c:v>227.53700000000001</c:v>
                </c:pt>
                <c:pt idx="4827">
                  <c:v>172.256</c:v>
                </c:pt>
                <c:pt idx="4828">
                  <c:v>200.07499999999999</c:v>
                </c:pt>
                <c:pt idx="4829">
                  <c:v>122.91</c:v>
                </c:pt>
                <c:pt idx="4830">
                  <c:v>122.91</c:v>
                </c:pt>
                <c:pt idx="4831">
                  <c:v>559.08399999999995</c:v>
                </c:pt>
                <c:pt idx="4832">
                  <c:v>298.214</c:v>
                </c:pt>
                <c:pt idx="4833">
                  <c:v>275.58699999999999</c:v>
                </c:pt>
                <c:pt idx="4834">
                  <c:v>414.23399999999998</c:v>
                </c:pt>
                <c:pt idx="4835">
                  <c:v>212.47200000000001</c:v>
                </c:pt>
                <c:pt idx="4836">
                  <c:v>161.99700000000001</c:v>
                </c:pt>
                <c:pt idx="4837">
                  <c:v>117.598</c:v>
                </c:pt>
                <c:pt idx="4838">
                  <c:v>516.54300000000001</c:v>
                </c:pt>
                <c:pt idx="4839">
                  <c:v>730.93299999999999</c:v>
                </c:pt>
                <c:pt idx="4840">
                  <c:v>355.51299999999998</c:v>
                </c:pt>
                <c:pt idx="4841">
                  <c:v>91.299000000000007</c:v>
                </c:pt>
                <c:pt idx="4842">
                  <c:v>436.09800000000001</c:v>
                </c:pt>
                <c:pt idx="4843">
                  <c:v>246.35300000000001</c:v>
                </c:pt>
                <c:pt idx="4844">
                  <c:v>246.35300000000001</c:v>
                </c:pt>
                <c:pt idx="4845">
                  <c:v>282.09100000000001</c:v>
                </c:pt>
                <c:pt idx="4846">
                  <c:v>527.995</c:v>
                </c:pt>
                <c:pt idx="4847">
                  <c:v>453.09899999999999</c:v>
                </c:pt>
                <c:pt idx="4848">
                  <c:v>610.17600000000004</c:v>
                </c:pt>
                <c:pt idx="4849">
                  <c:v>122.066</c:v>
                </c:pt>
                <c:pt idx="4850">
                  <c:v>334.03699999999998</c:v>
                </c:pt>
                <c:pt idx="4851">
                  <c:v>524.99300000000005</c:v>
                </c:pt>
                <c:pt idx="4852">
                  <c:v>715.38300000000004</c:v>
                </c:pt>
                <c:pt idx="4853">
                  <c:v>194.13399999999999</c:v>
                </c:pt>
                <c:pt idx="4854">
                  <c:v>288.32600000000002</c:v>
                </c:pt>
                <c:pt idx="4855">
                  <c:v>343.08</c:v>
                </c:pt>
                <c:pt idx="4856">
                  <c:v>310.84100000000001</c:v>
                </c:pt>
                <c:pt idx="4857">
                  <c:v>261.38600000000002</c:v>
                </c:pt>
                <c:pt idx="4858">
                  <c:v>327.50599999999997</c:v>
                </c:pt>
                <c:pt idx="4859">
                  <c:v>602.23599999999999</c:v>
                </c:pt>
                <c:pt idx="4860">
                  <c:v>114.173</c:v>
                </c:pt>
                <c:pt idx="4861">
                  <c:v>423.55200000000002</c:v>
                </c:pt>
                <c:pt idx="4862">
                  <c:v>303.94099999999997</c:v>
                </c:pt>
                <c:pt idx="4863">
                  <c:v>627.06600000000003</c:v>
                </c:pt>
                <c:pt idx="4864">
                  <c:v>405.90800000000002</c:v>
                </c:pt>
                <c:pt idx="4865">
                  <c:v>305.60300000000001</c:v>
                </c:pt>
                <c:pt idx="4866">
                  <c:v>757.84</c:v>
                </c:pt>
                <c:pt idx="4867">
                  <c:v>538.11</c:v>
                </c:pt>
                <c:pt idx="4868">
                  <c:v>232.98</c:v>
                </c:pt>
                <c:pt idx="4869">
                  <c:v>410.149</c:v>
                </c:pt>
                <c:pt idx="4870">
                  <c:v>539.36</c:v>
                </c:pt>
                <c:pt idx="4871">
                  <c:v>568.41999999999996</c:v>
                </c:pt>
                <c:pt idx="4872">
                  <c:v>176.81800000000001</c:v>
                </c:pt>
                <c:pt idx="4873">
                  <c:v>427.678</c:v>
                </c:pt>
                <c:pt idx="4874">
                  <c:v>123.483</c:v>
                </c:pt>
                <c:pt idx="4875">
                  <c:v>123.483</c:v>
                </c:pt>
                <c:pt idx="4876">
                  <c:v>253.98500000000001</c:v>
                </c:pt>
                <c:pt idx="4877">
                  <c:v>437.495</c:v>
                </c:pt>
                <c:pt idx="4878">
                  <c:v>327.60199999999998</c:v>
                </c:pt>
                <c:pt idx="4879">
                  <c:v>325.37700000000001</c:v>
                </c:pt>
                <c:pt idx="4880">
                  <c:v>663.23099999999999</c:v>
                </c:pt>
                <c:pt idx="4881">
                  <c:v>279.35000000000002</c:v>
                </c:pt>
                <c:pt idx="4882">
                  <c:v>278.51400000000001</c:v>
                </c:pt>
                <c:pt idx="4883">
                  <c:v>371.41399999999999</c:v>
                </c:pt>
                <c:pt idx="4884">
                  <c:v>99.730999999999995</c:v>
                </c:pt>
                <c:pt idx="4885">
                  <c:v>268.32499999999999</c:v>
                </c:pt>
                <c:pt idx="4886">
                  <c:v>542.25099999999998</c:v>
                </c:pt>
                <c:pt idx="4887">
                  <c:v>508.88499999999999</c:v>
                </c:pt>
                <c:pt idx="4888">
                  <c:v>153.24199999999999</c:v>
                </c:pt>
                <c:pt idx="4889">
                  <c:v>211.87700000000001</c:v>
                </c:pt>
                <c:pt idx="4890">
                  <c:v>258.42599999999999</c:v>
                </c:pt>
                <c:pt idx="4891">
                  <c:v>317.65199999999999</c:v>
                </c:pt>
                <c:pt idx="4892">
                  <c:v>207.49</c:v>
                </c:pt>
                <c:pt idx="4893">
                  <c:v>322.11399999999998</c:v>
                </c:pt>
                <c:pt idx="4894">
                  <c:v>211.416</c:v>
                </c:pt>
                <c:pt idx="4895">
                  <c:v>252.75899999999999</c:v>
                </c:pt>
                <c:pt idx="4896">
                  <c:v>348.49400000000003</c:v>
                </c:pt>
                <c:pt idx="4897">
                  <c:v>87.595299999999995</c:v>
                </c:pt>
                <c:pt idx="4898">
                  <c:v>231.161</c:v>
                </c:pt>
                <c:pt idx="4899">
                  <c:v>383.82900000000001</c:v>
                </c:pt>
                <c:pt idx="4900">
                  <c:v>275.99400000000003</c:v>
                </c:pt>
                <c:pt idx="4901">
                  <c:v>121.944</c:v>
                </c:pt>
                <c:pt idx="4902">
                  <c:v>132.096</c:v>
                </c:pt>
                <c:pt idx="4903">
                  <c:v>202.21799999999999</c:v>
                </c:pt>
                <c:pt idx="4904">
                  <c:v>386.346</c:v>
                </c:pt>
                <c:pt idx="4905">
                  <c:v>392.791</c:v>
                </c:pt>
                <c:pt idx="4906">
                  <c:v>136.24</c:v>
                </c:pt>
                <c:pt idx="4907">
                  <c:v>213.982</c:v>
                </c:pt>
                <c:pt idx="4908">
                  <c:v>267.20600000000002</c:v>
                </c:pt>
                <c:pt idx="4909">
                  <c:v>163.37100000000001</c:v>
                </c:pt>
                <c:pt idx="4910">
                  <c:v>163.37100000000001</c:v>
                </c:pt>
                <c:pt idx="4911">
                  <c:v>177.291</c:v>
                </c:pt>
                <c:pt idx="4912">
                  <c:v>86.746700000000004</c:v>
                </c:pt>
                <c:pt idx="4913">
                  <c:v>364.512</c:v>
                </c:pt>
                <c:pt idx="4914">
                  <c:v>211.196</c:v>
                </c:pt>
                <c:pt idx="4915">
                  <c:v>375.31</c:v>
                </c:pt>
                <c:pt idx="4916">
                  <c:v>264.77999999999997</c:v>
                </c:pt>
                <c:pt idx="4917">
                  <c:v>264.77999999999997</c:v>
                </c:pt>
                <c:pt idx="4918">
                  <c:v>264.77999999999997</c:v>
                </c:pt>
                <c:pt idx="4919">
                  <c:v>264.77999999999997</c:v>
                </c:pt>
                <c:pt idx="4920">
                  <c:v>454.14400000000001</c:v>
                </c:pt>
                <c:pt idx="4921">
                  <c:v>194.553</c:v>
                </c:pt>
                <c:pt idx="4922">
                  <c:v>309.137</c:v>
                </c:pt>
                <c:pt idx="4923">
                  <c:v>184.84800000000001</c:v>
                </c:pt>
                <c:pt idx="4924">
                  <c:v>174.81800000000001</c:v>
                </c:pt>
                <c:pt idx="4925">
                  <c:v>201.33799999999999</c:v>
                </c:pt>
                <c:pt idx="4926">
                  <c:v>201.33799999999999</c:v>
                </c:pt>
                <c:pt idx="4927">
                  <c:v>251.303</c:v>
                </c:pt>
                <c:pt idx="4928">
                  <c:v>297.46199999999999</c:v>
                </c:pt>
                <c:pt idx="4929">
                  <c:v>321.084</c:v>
                </c:pt>
                <c:pt idx="4930">
                  <c:v>398.27600000000001</c:v>
                </c:pt>
                <c:pt idx="4931">
                  <c:v>290.404</c:v>
                </c:pt>
                <c:pt idx="4932">
                  <c:v>115.93600000000001</c:v>
                </c:pt>
                <c:pt idx="4933">
                  <c:v>197.119</c:v>
                </c:pt>
                <c:pt idx="4934">
                  <c:v>431.05200000000002</c:v>
                </c:pt>
                <c:pt idx="4935">
                  <c:v>488.66</c:v>
                </c:pt>
                <c:pt idx="4936">
                  <c:v>175.631</c:v>
                </c:pt>
                <c:pt idx="4937">
                  <c:v>290.68400000000003</c:v>
                </c:pt>
                <c:pt idx="4938">
                  <c:v>369.92599999999999</c:v>
                </c:pt>
                <c:pt idx="4939">
                  <c:v>273.70299999999997</c:v>
                </c:pt>
                <c:pt idx="4940">
                  <c:v>500.25799999999998</c:v>
                </c:pt>
                <c:pt idx="4941">
                  <c:v>189.46899999999999</c:v>
                </c:pt>
                <c:pt idx="4942">
                  <c:v>226.399</c:v>
                </c:pt>
                <c:pt idx="4943">
                  <c:v>49.960500000000003</c:v>
                </c:pt>
                <c:pt idx="4944">
                  <c:v>162.303</c:v>
                </c:pt>
                <c:pt idx="4945">
                  <c:v>222.35499999999999</c:v>
                </c:pt>
                <c:pt idx="4946">
                  <c:v>362.71499999999997</c:v>
                </c:pt>
                <c:pt idx="4947">
                  <c:v>434.75400000000002</c:v>
                </c:pt>
                <c:pt idx="4948">
                  <c:v>316.678</c:v>
                </c:pt>
                <c:pt idx="4949">
                  <c:v>149.21600000000001</c:v>
                </c:pt>
                <c:pt idx="4950">
                  <c:v>294.00099999999998</c:v>
                </c:pt>
                <c:pt idx="4951">
                  <c:v>194.459</c:v>
                </c:pt>
                <c:pt idx="4952">
                  <c:v>105.166</c:v>
                </c:pt>
                <c:pt idx="4953">
                  <c:v>754.25800000000004</c:v>
                </c:pt>
                <c:pt idx="4954">
                  <c:v>246.69</c:v>
                </c:pt>
                <c:pt idx="4955">
                  <c:v>89.960599999999999</c:v>
                </c:pt>
                <c:pt idx="4956">
                  <c:v>89.960599999999999</c:v>
                </c:pt>
                <c:pt idx="4957">
                  <c:v>49.787599999999998</c:v>
                </c:pt>
                <c:pt idx="4958">
                  <c:v>398.505</c:v>
                </c:pt>
                <c:pt idx="4959">
                  <c:v>275.66399999999999</c:v>
                </c:pt>
                <c:pt idx="4960">
                  <c:v>271.10300000000001</c:v>
                </c:pt>
                <c:pt idx="4961">
                  <c:v>100.58799999999999</c:v>
                </c:pt>
                <c:pt idx="4962">
                  <c:v>141.887</c:v>
                </c:pt>
                <c:pt idx="4963">
                  <c:v>298.392</c:v>
                </c:pt>
                <c:pt idx="4964">
                  <c:v>523.75599999999997</c:v>
                </c:pt>
                <c:pt idx="4965">
                  <c:v>290.94600000000003</c:v>
                </c:pt>
                <c:pt idx="4966">
                  <c:v>466.43299999999999</c:v>
                </c:pt>
                <c:pt idx="4967">
                  <c:v>149.94200000000001</c:v>
                </c:pt>
                <c:pt idx="4968">
                  <c:v>575.88900000000001</c:v>
                </c:pt>
                <c:pt idx="4969">
                  <c:v>370.28399999999999</c:v>
                </c:pt>
                <c:pt idx="4970">
                  <c:v>211.21100000000001</c:v>
                </c:pt>
                <c:pt idx="4971">
                  <c:v>208.696</c:v>
                </c:pt>
                <c:pt idx="4972">
                  <c:v>137.54400000000001</c:v>
                </c:pt>
                <c:pt idx="4973">
                  <c:v>352.464</c:v>
                </c:pt>
                <c:pt idx="4974">
                  <c:v>151.06800000000001</c:v>
                </c:pt>
                <c:pt idx="4975">
                  <c:v>281.74200000000002</c:v>
                </c:pt>
                <c:pt idx="4976">
                  <c:v>158.66</c:v>
                </c:pt>
                <c:pt idx="4977">
                  <c:v>19.244399999999999</c:v>
                </c:pt>
                <c:pt idx="4978">
                  <c:v>24.735900000000001</c:v>
                </c:pt>
                <c:pt idx="4979">
                  <c:v>10.1</c:v>
                </c:pt>
                <c:pt idx="4980">
                  <c:v>2346.0100000000002</c:v>
                </c:pt>
                <c:pt idx="4981">
                  <c:v>1030.7683443999999</c:v>
                </c:pt>
                <c:pt idx="4982">
                  <c:v>305.3</c:v>
                </c:pt>
                <c:pt idx="4983">
                  <c:v>565.54100000000005</c:v>
                </c:pt>
                <c:pt idx="4984">
                  <c:v>4.3059200000000004</c:v>
                </c:pt>
                <c:pt idx="4985">
                  <c:v>4.3059200000000004</c:v>
                </c:pt>
                <c:pt idx="4986">
                  <c:v>4.3059200000000004</c:v>
                </c:pt>
                <c:pt idx="4987">
                  <c:v>44.526000000000003</c:v>
                </c:pt>
                <c:pt idx="4988">
                  <c:v>163.553</c:v>
                </c:pt>
                <c:pt idx="4989">
                  <c:v>154.273</c:v>
                </c:pt>
                <c:pt idx="4990">
                  <c:v>151.398</c:v>
                </c:pt>
                <c:pt idx="4991">
                  <c:v>151.398</c:v>
                </c:pt>
                <c:pt idx="4992">
                  <c:v>213.053</c:v>
                </c:pt>
                <c:pt idx="4993">
                  <c:v>272.65499999999997</c:v>
                </c:pt>
                <c:pt idx="4994">
                  <c:v>276.21100000000001</c:v>
                </c:pt>
                <c:pt idx="4995">
                  <c:v>235.47900000000001</c:v>
                </c:pt>
                <c:pt idx="4996">
                  <c:v>234.149</c:v>
                </c:pt>
                <c:pt idx="4997">
                  <c:v>109.40600000000001</c:v>
                </c:pt>
                <c:pt idx="4998">
                  <c:v>3.7120700000000002</c:v>
                </c:pt>
                <c:pt idx="4999">
                  <c:v>3.7120700000000002</c:v>
                </c:pt>
                <c:pt idx="5000">
                  <c:v>3.7120700000000002</c:v>
                </c:pt>
                <c:pt idx="5001">
                  <c:v>20.210190000000001</c:v>
                </c:pt>
                <c:pt idx="5002">
                  <c:v>20.433199999999999</c:v>
                </c:pt>
                <c:pt idx="5003">
                  <c:v>98.093500000000006</c:v>
                </c:pt>
                <c:pt idx="5004">
                  <c:v>89.047200000000004</c:v>
                </c:pt>
                <c:pt idx="5005">
                  <c:v>19.744199999999999</c:v>
                </c:pt>
                <c:pt idx="5006">
                  <c:v>19.744199999999999</c:v>
                </c:pt>
                <c:pt idx="5007">
                  <c:v>38.774720000000002</c:v>
                </c:pt>
                <c:pt idx="5008">
                  <c:v>69.868300000000005</c:v>
                </c:pt>
                <c:pt idx="5009">
                  <c:v>3.2025999999999999</c:v>
                </c:pt>
                <c:pt idx="5010">
                  <c:v>3.6385700000000001</c:v>
                </c:pt>
                <c:pt idx="5011">
                  <c:v>47.52852</c:v>
                </c:pt>
                <c:pt idx="5012">
                  <c:v>39.888300000000001</c:v>
                </c:pt>
                <c:pt idx="5013">
                  <c:v>14.102399999999999</c:v>
                </c:pt>
                <c:pt idx="5014">
                  <c:v>47.401699999999998</c:v>
                </c:pt>
                <c:pt idx="5015">
                  <c:v>47.401699999999998</c:v>
                </c:pt>
                <c:pt idx="5016">
                  <c:v>41.310699999999997</c:v>
                </c:pt>
                <c:pt idx="5017">
                  <c:v>31.328320000000001</c:v>
                </c:pt>
                <c:pt idx="5018">
                  <c:v>31.328320000000001</c:v>
                </c:pt>
                <c:pt idx="5019">
                  <c:v>50.017699999999998</c:v>
                </c:pt>
                <c:pt idx="5020">
                  <c:v>30.065100000000001</c:v>
                </c:pt>
                <c:pt idx="5022">
                  <c:v>32.6081</c:v>
                </c:pt>
                <c:pt idx="5023">
                  <c:v>46.210700000000003</c:v>
                </c:pt>
                <c:pt idx="5024">
                  <c:v>46.210700000000003</c:v>
                </c:pt>
                <c:pt idx="5025">
                  <c:v>76.755600000000001</c:v>
                </c:pt>
                <c:pt idx="5026">
                  <c:v>84.788300000000007</c:v>
                </c:pt>
                <c:pt idx="5027">
                  <c:v>54.914900000000003</c:v>
                </c:pt>
                <c:pt idx="5028">
                  <c:v>18.270199999999999</c:v>
                </c:pt>
                <c:pt idx="5029">
                  <c:v>18.270199999999999</c:v>
                </c:pt>
                <c:pt idx="5030">
                  <c:v>22.718800000000002</c:v>
                </c:pt>
                <c:pt idx="5031">
                  <c:v>17.467099999999999</c:v>
                </c:pt>
                <c:pt idx="5032">
                  <c:v>17.467099999999999</c:v>
                </c:pt>
                <c:pt idx="5033">
                  <c:v>15.652100000000001</c:v>
                </c:pt>
                <c:pt idx="5034">
                  <c:v>3.60304</c:v>
                </c:pt>
                <c:pt idx="5035">
                  <c:v>3.60304</c:v>
                </c:pt>
                <c:pt idx="5036">
                  <c:v>3.60304</c:v>
                </c:pt>
                <c:pt idx="5037">
                  <c:v>3.60304</c:v>
                </c:pt>
                <c:pt idx="5038">
                  <c:v>112.53700000000001</c:v>
                </c:pt>
                <c:pt idx="5039">
                  <c:v>13.4054</c:v>
                </c:pt>
                <c:pt idx="5040">
                  <c:v>13.4054</c:v>
                </c:pt>
                <c:pt idx="5041">
                  <c:v>13.4054</c:v>
                </c:pt>
                <c:pt idx="5042">
                  <c:v>52.597299999999997</c:v>
                </c:pt>
                <c:pt idx="5043">
                  <c:v>56.1858</c:v>
                </c:pt>
              </c:numCache>
            </c:numRef>
          </c:xVal>
          <c:yVal>
            <c:numRef>
              <c:f>PSCompPars_2022.06.28_16.59.43!$N$41:$N$5084</c:f>
              <c:numCache>
                <c:formatCode>General</c:formatCode>
                <c:ptCount val="5044"/>
                <c:pt idx="0">
                  <c:v>19.399999999999999</c:v>
                </c:pt>
                <c:pt idx="1">
                  <c:v>14.74</c:v>
                </c:pt>
                <c:pt idx="2">
                  <c:v>4.8</c:v>
                </c:pt>
                <c:pt idx="3">
                  <c:v>4.66</c:v>
                </c:pt>
                <c:pt idx="4">
                  <c:v>1.78</c:v>
                </c:pt>
                <c:pt idx="5">
                  <c:v>4.32</c:v>
                </c:pt>
                <c:pt idx="6">
                  <c:v>10.3</c:v>
                </c:pt>
                <c:pt idx="7">
                  <c:v>8</c:v>
                </c:pt>
                <c:pt idx="8">
                  <c:v>0.91</c:v>
                </c:pt>
                <c:pt idx="9">
                  <c:v>1.99</c:v>
                </c:pt>
                <c:pt idx="10">
                  <c:v>0.86</c:v>
                </c:pt>
                <c:pt idx="11">
                  <c:v>4</c:v>
                </c:pt>
                <c:pt idx="12">
                  <c:v>13</c:v>
                </c:pt>
                <c:pt idx="13">
                  <c:v>24.5</c:v>
                </c:pt>
                <c:pt idx="14">
                  <c:v>13.9</c:v>
                </c:pt>
                <c:pt idx="15">
                  <c:v>7.5</c:v>
                </c:pt>
                <c:pt idx="16">
                  <c:v>5</c:v>
                </c:pt>
                <c:pt idx="17">
                  <c:v>1.9</c:v>
                </c:pt>
                <c:pt idx="18">
                  <c:v>20.95</c:v>
                </c:pt>
                <c:pt idx="19">
                  <c:v>12.5</c:v>
                </c:pt>
                <c:pt idx="20">
                  <c:v>13.82</c:v>
                </c:pt>
                <c:pt idx="21">
                  <c:v>7.1</c:v>
                </c:pt>
                <c:pt idx="22">
                  <c:v>3.88</c:v>
                </c:pt>
                <c:pt idx="23">
                  <c:v>2.5299999999999998</c:v>
                </c:pt>
                <c:pt idx="24">
                  <c:v>0.54</c:v>
                </c:pt>
                <c:pt idx="25">
                  <c:v>1.64</c:v>
                </c:pt>
                <c:pt idx="26">
                  <c:v>2</c:v>
                </c:pt>
                <c:pt idx="27">
                  <c:v>0.46</c:v>
                </c:pt>
                <c:pt idx="28">
                  <c:v>0.8306</c:v>
                </c:pt>
                <c:pt idx="29">
                  <c:v>0.1714</c:v>
                </c:pt>
                <c:pt idx="30">
                  <c:v>3.8780000000000001</c:v>
                </c:pt>
                <c:pt idx="31">
                  <c:v>2.5139999999999999E-2</c:v>
                </c:pt>
                <c:pt idx="32">
                  <c:v>0.14099999999999999</c:v>
                </c:pt>
                <c:pt idx="33">
                  <c:v>2.0099999999999998</c:v>
                </c:pt>
                <c:pt idx="34">
                  <c:v>1.6E-2</c:v>
                </c:pt>
                <c:pt idx="35">
                  <c:v>5.7000000000000002E-2</c:v>
                </c:pt>
                <c:pt idx="36">
                  <c:v>7.1999999999999995E-2</c:v>
                </c:pt>
                <c:pt idx="37">
                  <c:v>1.85</c:v>
                </c:pt>
                <c:pt idx="38">
                  <c:v>0.87</c:v>
                </c:pt>
                <c:pt idx="39">
                  <c:v>7.49</c:v>
                </c:pt>
                <c:pt idx="40">
                  <c:v>3</c:v>
                </c:pt>
                <c:pt idx="41">
                  <c:v>1.31</c:v>
                </c:pt>
                <c:pt idx="42">
                  <c:v>5.3</c:v>
                </c:pt>
                <c:pt idx="43">
                  <c:v>3.2</c:v>
                </c:pt>
                <c:pt idx="44">
                  <c:v>9</c:v>
                </c:pt>
                <c:pt idx="45">
                  <c:v>13.5</c:v>
                </c:pt>
                <c:pt idx="46">
                  <c:v>6.3299999999999995E-2</c:v>
                </c:pt>
                <c:pt idx="47">
                  <c:v>3.0200000000000001E-2</c:v>
                </c:pt>
                <c:pt idx="48">
                  <c:v>6.4</c:v>
                </c:pt>
                <c:pt idx="49">
                  <c:v>1.04</c:v>
                </c:pt>
                <c:pt idx="50">
                  <c:v>1.0609999999999999</c:v>
                </c:pt>
                <c:pt idx="51">
                  <c:v>1.1100000000000001</c:v>
                </c:pt>
                <c:pt idx="52">
                  <c:v>55.59</c:v>
                </c:pt>
                <c:pt idx="53">
                  <c:v>12.47</c:v>
                </c:pt>
                <c:pt idx="54">
                  <c:v>4.2</c:v>
                </c:pt>
                <c:pt idx="55">
                  <c:v>7.0000000000000007E-2</c:v>
                </c:pt>
                <c:pt idx="56">
                  <c:v>1.36</c:v>
                </c:pt>
                <c:pt idx="57">
                  <c:v>0.91</c:v>
                </c:pt>
                <c:pt idx="58">
                  <c:v>1.7</c:v>
                </c:pt>
                <c:pt idx="59">
                  <c:v>1.6</c:v>
                </c:pt>
                <c:pt idx="60">
                  <c:v>0.72</c:v>
                </c:pt>
                <c:pt idx="61">
                  <c:v>15</c:v>
                </c:pt>
                <c:pt idx="62">
                  <c:v>3.96</c:v>
                </c:pt>
                <c:pt idx="63">
                  <c:v>25.05</c:v>
                </c:pt>
                <c:pt idx="64">
                  <c:v>2.7E-2</c:v>
                </c:pt>
                <c:pt idx="65">
                  <c:v>0.17</c:v>
                </c:pt>
                <c:pt idx="66">
                  <c:v>0.04</c:v>
                </c:pt>
                <c:pt idx="67">
                  <c:v>0.33</c:v>
                </c:pt>
                <c:pt idx="68">
                  <c:v>0.59</c:v>
                </c:pt>
                <c:pt idx="69">
                  <c:v>0.65</c:v>
                </c:pt>
                <c:pt idx="70">
                  <c:v>4.836E-2</c:v>
                </c:pt>
                <c:pt idx="71">
                  <c:v>9.7799999999999994</c:v>
                </c:pt>
                <c:pt idx="72">
                  <c:v>5.0999999999999996</c:v>
                </c:pt>
                <c:pt idx="73">
                  <c:v>1.243E-2</c:v>
                </c:pt>
                <c:pt idx="74">
                  <c:v>10.5</c:v>
                </c:pt>
                <c:pt idx="75">
                  <c:v>7.8</c:v>
                </c:pt>
                <c:pt idx="76">
                  <c:v>12.569000000000001</c:v>
                </c:pt>
                <c:pt idx="77">
                  <c:v>11.6</c:v>
                </c:pt>
                <c:pt idx="78">
                  <c:v>6.3</c:v>
                </c:pt>
                <c:pt idx="79">
                  <c:v>17</c:v>
                </c:pt>
                <c:pt idx="80">
                  <c:v>1.03</c:v>
                </c:pt>
                <c:pt idx="81">
                  <c:v>2.75</c:v>
                </c:pt>
                <c:pt idx="82">
                  <c:v>2.33</c:v>
                </c:pt>
                <c:pt idx="83">
                  <c:v>0.91700000000000004</c:v>
                </c:pt>
                <c:pt idx="84">
                  <c:v>1.3080000000000001</c:v>
                </c:pt>
                <c:pt idx="85">
                  <c:v>7.6</c:v>
                </c:pt>
                <c:pt idx="86">
                  <c:v>0.53500000000000003</c:v>
                </c:pt>
                <c:pt idx="87">
                  <c:v>2.4300000000000002</c:v>
                </c:pt>
                <c:pt idx="88">
                  <c:v>3.47</c:v>
                </c:pt>
                <c:pt idx="89">
                  <c:v>1.1100000000000001</c:v>
                </c:pt>
                <c:pt idx="90">
                  <c:v>3.47</c:v>
                </c:pt>
                <c:pt idx="91">
                  <c:v>4.3</c:v>
                </c:pt>
                <c:pt idx="92">
                  <c:v>17</c:v>
                </c:pt>
                <c:pt idx="93">
                  <c:v>2.2599999999999998</c:v>
                </c:pt>
                <c:pt idx="94">
                  <c:v>3.7999999999999999E-2</c:v>
                </c:pt>
                <c:pt idx="95">
                  <c:v>2.8</c:v>
                </c:pt>
                <c:pt idx="96">
                  <c:v>1.7999999999999999E-2</c:v>
                </c:pt>
                <c:pt idx="97">
                  <c:v>8.7999999999999995E-2</c:v>
                </c:pt>
                <c:pt idx="98">
                  <c:v>0.27</c:v>
                </c:pt>
                <c:pt idx="99">
                  <c:v>0.52</c:v>
                </c:pt>
                <c:pt idx="100">
                  <c:v>10.39</c:v>
                </c:pt>
                <c:pt idx="101">
                  <c:v>0.48399999999999999</c:v>
                </c:pt>
                <c:pt idx="102">
                  <c:v>0.85</c:v>
                </c:pt>
                <c:pt idx="103">
                  <c:v>21.66</c:v>
                </c:pt>
                <c:pt idx="104">
                  <c:v>2.9</c:v>
                </c:pt>
                <c:pt idx="105">
                  <c:v>0.84</c:v>
                </c:pt>
                <c:pt idx="106">
                  <c:v>0.72</c:v>
                </c:pt>
                <c:pt idx="107">
                  <c:v>0.46700000000000003</c:v>
                </c:pt>
                <c:pt idx="108">
                  <c:v>2.96</c:v>
                </c:pt>
                <c:pt idx="109">
                  <c:v>1.2829999999999999E-2</c:v>
                </c:pt>
                <c:pt idx="110">
                  <c:v>2.6429999999999999E-2</c:v>
                </c:pt>
                <c:pt idx="111">
                  <c:v>0.22</c:v>
                </c:pt>
                <c:pt idx="112">
                  <c:v>0.84</c:v>
                </c:pt>
                <c:pt idx="113">
                  <c:v>0.15</c:v>
                </c:pt>
                <c:pt idx="114">
                  <c:v>12.029299999999999</c:v>
                </c:pt>
                <c:pt idx="115">
                  <c:v>28.5</c:v>
                </c:pt>
                <c:pt idx="116">
                  <c:v>11</c:v>
                </c:pt>
                <c:pt idx="117">
                  <c:v>7.6359999999999997E-2</c:v>
                </c:pt>
                <c:pt idx="118">
                  <c:v>3.0200000000000001E-2</c:v>
                </c:pt>
                <c:pt idx="119">
                  <c:v>1.0540000000000001E-2</c:v>
                </c:pt>
                <c:pt idx="120">
                  <c:v>1.299E-2</c:v>
                </c:pt>
                <c:pt idx="121">
                  <c:v>0.437</c:v>
                </c:pt>
                <c:pt idx="122">
                  <c:v>8.1200000000000005E-3</c:v>
                </c:pt>
                <c:pt idx="123">
                  <c:v>6.28</c:v>
                </c:pt>
                <c:pt idx="124">
                  <c:v>1.3</c:v>
                </c:pt>
                <c:pt idx="125">
                  <c:v>3.5999999999999999E-3</c:v>
                </c:pt>
                <c:pt idx="126">
                  <c:v>1.3100000000000001E-2</c:v>
                </c:pt>
                <c:pt idx="127">
                  <c:v>8.9899999999999997E-3</c:v>
                </c:pt>
                <c:pt idx="128">
                  <c:v>8.1999999999999998E-4</c:v>
                </c:pt>
                <c:pt idx="129">
                  <c:v>7.0499999999999998E-3</c:v>
                </c:pt>
                <c:pt idx="130">
                  <c:v>6.2399999999999999E-3</c:v>
                </c:pt>
                <c:pt idx="131">
                  <c:v>3.3999999999999998E-3</c:v>
                </c:pt>
                <c:pt idx="132">
                  <c:v>2.1700000000000001E-3</c:v>
                </c:pt>
                <c:pt idx="133">
                  <c:v>3.0599999999999998E-3</c:v>
                </c:pt>
                <c:pt idx="134">
                  <c:v>3.5200000000000001E-3</c:v>
                </c:pt>
                <c:pt idx="135">
                  <c:v>7.1399999999999996E-3</c:v>
                </c:pt>
                <c:pt idx="136">
                  <c:v>1.11E-2</c:v>
                </c:pt>
                <c:pt idx="137">
                  <c:v>8.0000000000000002E-3</c:v>
                </c:pt>
                <c:pt idx="138">
                  <c:v>2.29E-2</c:v>
                </c:pt>
                <c:pt idx="139">
                  <c:v>3.1700000000000001E-3</c:v>
                </c:pt>
                <c:pt idx="140">
                  <c:v>1.11E-2</c:v>
                </c:pt>
                <c:pt idx="141">
                  <c:v>5.8799999999999998E-3</c:v>
                </c:pt>
                <c:pt idx="142">
                  <c:v>3.0599999999999998E-3</c:v>
                </c:pt>
                <c:pt idx="143">
                  <c:v>2.64E-3</c:v>
                </c:pt>
                <c:pt idx="144">
                  <c:v>1.5800000000000002E-2</c:v>
                </c:pt>
                <c:pt idx="145">
                  <c:v>1.37E-2</c:v>
                </c:pt>
                <c:pt idx="146">
                  <c:v>8.4949999999999998E-2</c:v>
                </c:pt>
                <c:pt idx="147">
                  <c:v>8.7899999999999992E-3</c:v>
                </c:pt>
                <c:pt idx="148">
                  <c:v>1.8200000000000001E-2</c:v>
                </c:pt>
                <c:pt idx="149">
                  <c:v>1.6799999999999999E-2</c:v>
                </c:pt>
                <c:pt idx="150">
                  <c:v>0.01</c:v>
                </c:pt>
                <c:pt idx="151">
                  <c:v>6.6899999999999998E-3</c:v>
                </c:pt>
                <c:pt idx="152">
                  <c:v>1.89E-2</c:v>
                </c:pt>
                <c:pt idx="153">
                  <c:v>5.8799999999999998E-3</c:v>
                </c:pt>
                <c:pt idx="154">
                  <c:v>1.8599999999999998E-2</c:v>
                </c:pt>
                <c:pt idx="155">
                  <c:v>2.2700000000000001E-2</c:v>
                </c:pt>
                <c:pt idx="156">
                  <c:v>2.4199999999999999E-2</c:v>
                </c:pt>
                <c:pt idx="157">
                  <c:v>2.9499999999999999E-3</c:v>
                </c:pt>
                <c:pt idx="158">
                  <c:v>0.01</c:v>
                </c:pt>
                <c:pt idx="159">
                  <c:v>2.4289999999999999E-2</c:v>
                </c:pt>
                <c:pt idx="160">
                  <c:v>1.8249999999999999E-2</c:v>
                </c:pt>
                <c:pt idx="161">
                  <c:v>4.3E-3</c:v>
                </c:pt>
                <c:pt idx="162">
                  <c:v>3</c:v>
                </c:pt>
                <c:pt idx="163">
                  <c:v>13</c:v>
                </c:pt>
                <c:pt idx="164">
                  <c:v>2.7529999999999999E-2</c:v>
                </c:pt>
                <c:pt idx="165">
                  <c:v>4.616E-2</c:v>
                </c:pt>
                <c:pt idx="166">
                  <c:v>3.2030000000000003E-2</c:v>
                </c:pt>
                <c:pt idx="167">
                  <c:v>16</c:v>
                </c:pt>
                <c:pt idx="168">
                  <c:v>7.8700000000000003E-3</c:v>
                </c:pt>
                <c:pt idx="169">
                  <c:v>1.18E-2</c:v>
                </c:pt>
                <c:pt idx="170">
                  <c:v>1.4999999999999999E-2</c:v>
                </c:pt>
                <c:pt idx="171">
                  <c:v>4.3099999999999996E-3</c:v>
                </c:pt>
                <c:pt idx="172">
                  <c:v>5.47E-3</c:v>
                </c:pt>
                <c:pt idx="173">
                  <c:v>5.1599999999999997E-3</c:v>
                </c:pt>
                <c:pt idx="174">
                  <c:v>5.2199999999999998E-3</c:v>
                </c:pt>
                <c:pt idx="175">
                  <c:v>8.3099999999999997E-3</c:v>
                </c:pt>
                <c:pt idx="176">
                  <c:v>0.30425000000000002</c:v>
                </c:pt>
                <c:pt idx="177">
                  <c:v>0.21414</c:v>
                </c:pt>
                <c:pt idx="178">
                  <c:v>7.8700000000000003E-3</c:v>
                </c:pt>
                <c:pt idx="179">
                  <c:v>2.571E-2</c:v>
                </c:pt>
                <c:pt idx="180">
                  <c:v>6.5799999999999999E-3</c:v>
                </c:pt>
                <c:pt idx="181">
                  <c:v>2.3279999999999999E-2</c:v>
                </c:pt>
                <c:pt idx="182">
                  <c:v>7.1419999999999997E-2</c:v>
                </c:pt>
                <c:pt idx="183">
                  <c:v>9.5300000000000003E-3</c:v>
                </c:pt>
                <c:pt idx="184">
                  <c:v>0.11327</c:v>
                </c:pt>
                <c:pt idx="185">
                  <c:v>3.209E-2</c:v>
                </c:pt>
                <c:pt idx="186">
                  <c:v>3.3349999999999998E-2</c:v>
                </c:pt>
                <c:pt idx="187">
                  <c:v>2.1399999999999999E-2</c:v>
                </c:pt>
                <c:pt idx="188">
                  <c:v>9.2499999999999999E-2</c:v>
                </c:pt>
                <c:pt idx="189">
                  <c:v>0.82</c:v>
                </c:pt>
                <c:pt idx="190">
                  <c:v>2.0420000000000001E-2</c:v>
                </c:pt>
                <c:pt idx="191">
                  <c:v>2.0140000000000002E-2</c:v>
                </c:pt>
                <c:pt idx="192">
                  <c:v>2.3789999999999999E-2</c:v>
                </c:pt>
                <c:pt idx="193">
                  <c:v>5.0970000000000001E-2</c:v>
                </c:pt>
                <c:pt idx="194">
                  <c:v>2.2870000000000001E-2</c:v>
                </c:pt>
                <c:pt idx="195">
                  <c:v>2.6669999999999999E-2</c:v>
                </c:pt>
                <c:pt idx="196">
                  <c:v>1.259E-2</c:v>
                </c:pt>
                <c:pt idx="197">
                  <c:v>4.0899999999999999E-2</c:v>
                </c:pt>
                <c:pt idx="198">
                  <c:v>9.0900000000000009E-3</c:v>
                </c:pt>
                <c:pt idx="199">
                  <c:v>3.7100000000000002E-3</c:v>
                </c:pt>
                <c:pt idx="200">
                  <c:v>3.37</c:v>
                </c:pt>
                <c:pt idx="201">
                  <c:v>2.58E-2</c:v>
                </c:pt>
                <c:pt idx="202">
                  <c:v>5.5999999999999999E-3</c:v>
                </c:pt>
                <c:pt idx="203">
                  <c:v>1.315E-2</c:v>
                </c:pt>
                <c:pt idx="204">
                  <c:v>3.304E-2</c:v>
                </c:pt>
                <c:pt idx="205">
                  <c:v>2.5</c:v>
                </c:pt>
                <c:pt idx="206">
                  <c:v>1.6439600000000001</c:v>
                </c:pt>
                <c:pt idx="207">
                  <c:v>2.2999999999999998</c:v>
                </c:pt>
                <c:pt idx="208">
                  <c:v>7.4060000000000001E-2</c:v>
                </c:pt>
                <c:pt idx="209">
                  <c:v>6.6360000000000002E-2</c:v>
                </c:pt>
                <c:pt idx="210">
                  <c:v>2.3910000000000001E-2</c:v>
                </c:pt>
                <c:pt idx="211">
                  <c:v>1.0319999999999999E-2</c:v>
                </c:pt>
                <c:pt idx="212">
                  <c:v>6.3600000000000002E-3</c:v>
                </c:pt>
                <c:pt idx="213">
                  <c:v>7.2700000000000004E-3</c:v>
                </c:pt>
                <c:pt idx="214">
                  <c:v>2.0799999999999999E-2</c:v>
                </c:pt>
                <c:pt idx="215">
                  <c:v>3.2309999999999998E-2</c:v>
                </c:pt>
                <c:pt idx="216">
                  <c:v>4.3729999999999998E-2</c:v>
                </c:pt>
                <c:pt idx="217">
                  <c:v>5.8500000000000002E-3</c:v>
                </c:pt>
                <c:pt idx="218">
                  <c:v>2.3310000000000001E-2</c:v>
                </c:pt>
                <c:pt idx="219">
                  <c:v>0.46300000000000002</c:v>
                </c:pt>
                <c:pt idx="220">
                  <c:v>5.79E-3</c:v>
                </c:pt>
                <c:pt idx="221">
                  <c:v>1.0699999999999999E-2</c:v>
                </c:pt>
                <c:pt idx="222">
                  <c:v>1.9189999999999999E-2</c:v>
                </c:pt>
                <c:pt idx="223">
                  <c:v>2.5999999999999999E-2</c:v>
                </c:pt>
                <c:pt idx="224">
                  <c:v>1.72E-3</c:v>
                </c:pt>
                <c:pt idx="225">
                  <c:v>2.5170000000000001E-2</c:v>
                </c:pt>
                <c:pt idx="226">
                  <c:v>3.81E-3</c:v>
                </c:pt>
                <c:pt idx="227">
                  <c:v>5.3800000000000002E-3</c:v>
                </c:pt>
                <c:pt idx="228">
                  <c:v>2.2460000000000001E-2</c:v>
                </c:pt>
                <c:pt idx="229">
                  <c:v>7.77E-3</c:v>
                </c:pt>
                <c:pt idx="230">
                  <c:v>1.9699999999999999E-2</c:v>
                </c:pt>
                <c:pt idx="231">
                  <c:v>8.4600000000000005E-3</c:v>
                </c:pt>
                <c:pt idx="232">
                  <c:v>2.3910000000000001E-2</c:v>
                </c:pt>
                <c:pt idx="233">
                  <c:v>0.16936999999999999</c:v>
                </c:pt>
                <c:pt idx="234">
                  <c:v>3.483E-2</c:v>
                </c:pt>
                <c:pt idx="235">
                  <c:v>5.2130000000000003E-2</c:v>
                </c:pt>
                <c:pt idx="236">
                  <c:v>1.9009999999999999E-2</c:v>
                </c:pt>
                <c:pt idx="237">
                  <c:v>0.10201</c:v>
                </c:pt>
                <c:pt idx="238">
                  <c:v>1.643E-2</c:v>
                </c:pt>
                <c:pt idx="239">
                  <c:v>7.0000000000000007E-2</c:v>
                </c:pt>
                <c:pt idx="240">
                  <c:v>4.1529999999999997E-2</c:v>
                </c:pt>
                <c:pt idx="241">
                  <c:v>8.8699999999999994E-3</c:v>
                </c:pt>
                <c:pt idx="242">
                  <c:v>4</c:v>
                </c:pt>
                <c:pt idx="243">
                  <c:v>1.636E-2</c:v>
                </c:pt>
                <c:pt idx="244">
                  <c:v>1.686E-2</c:v>
                </c:pt>
                <c:pt idx="245">
                  <c:v>4.9700000000000001E-2</c:v>
                </c:pt>
                <c:pt idx="246">
                  <c:v>1.7299999999999999E-2</c:v>
                </c:pt>
                <c:pt idx="247">
                  <c:v>5.3E-3</c:v>
                </c:pt>
                <c:pt idx="248">
                  <c:v>8.8699999999999994E-3</c:v>
                </c:pt>
                <c:pt idx="249">
                  <c:v>0.32800000000000001</c:v>
                </c:pt>
                <c:pt idx="250">
                  <c:v>1.7999999999999999E-2</c:v>
                </c:pt>
                <c:pt idx="251">
                  <c:v>1.2E-2</c:v>
                </c:pt>
                <c:pt idx="252">
                  <c:v>8.0000000000000002E-3</c:v>
                </c:pt>
                <c:pt idx="253">
                  <c:v>8.0000000000000002E-3</c:v>
                </c:pt>
                <c:pt idx="254">
                  <c:v>1.4E-2</c:v>
                </c:pt>
                <c:pt idx="255">
                  <c:v>3.5000000000000003E-2</c:v>
                </c:pt>
                <c:pt idx="256">
                  <c:v>6.7</c:v>
                </c:pt>
                <c:pt idx="257">
                  <c:v>6.8</c:v>
                </c:pt>
                <c:pt idx="258">
                  <c:v>1.4E-2</c:v>
                </c:pt>
                <c:pt idx="259">
                  <c:v>2.5000000000000001E-2</c:v>
                </c:pt>
                <c:pt idx="260">
                  <c:v>1.384E-2</c:v>
                </c:pt>
                <c:pt idx="261">
                  <c:v>2.7369999999999998E-2</c:v>
                </c:pt>
                <c:pt idx="262">
                  <c:v>2.8320000000000001E-2</c:v>
                </c:pt>
                <c:pt idx="263">
                  <c:v>5.4120000000000001E-2</c:v>
                </c:pt>
                <c:pt idx="264">
                  <c:v>5.0340000000000003E-2</c:v>
                </c:pt>
                <c:pt idx="265">
                  <c:v>4.292E-2</c:v>
                </c:pt>
                <c:pt idx="266">
                  <c:v>9.3100000000000006E-3</c:v>
                </c:pt>
                <c:pt idx="267">
                  <c:v>0.68</c:v>
                </c:pt>
                <c:pt idx="268">
                  <c:v>1.7000000000000001E-2</c:v>
                </c:pt>
                <c:pt idx="269">
                  <c:v>0.9</c:v>
                </c:pt>
                <c:pt idx="270">
                  <c:v>0.70199999999999996</c:v>
                </c:pt>
                <c:pt idx="271">
                  <c:v>4.42</c:v>
                </c:pt>
                <c:pt idx="272">
                  <c:v>2.2755999999999998</c:v>
                </c:pt>
                <c:pt idx="273">
                  <c:v>0.71419999999999995</c:v>
                </c:pt>
                <c:pt idx="274">
                  <c:v>2.1000000000000001E-2</c:v>
                </c:pt>
                <c:pt idx="275">
                  <c:v>4.5999999999999999E-2</c:v>
                </c:pt>
                <c:pt idx="276">
                  <c:v>1.321E-2</c:v>
                </c:pt>
                <c:pt idx="277">
                  <c:v>2.3910000000000001E-2</c:v>
                </c:pt>
                <c:pt idx="278">
                  <c:v>9.7220000000000001E-2</c:v>
                </c:pt>
                <c:pt idx="279">
                  <c:v>0.21</c:v>
                </c:pt>
                <c:pt idx="280">
                  <c:v>6.1859999999999998E-2</c:v>
                </c:pt>
                <c:pt idx="281">
                  <c:v>3.0360000000000002E-2</c:v>
                </c:pt>
                <c:pt idx="282">
                  <c:v>1.545E-2</c:v>
                </c:pt>
                <c:pt idx="283">
                  <c:v>2.64E-3</c:v>
                </c:pt>
                <c:pt idx="284">
                  <c:v>1.2710000000000001E-2</c:v>
                </c:pt>
                <c:pt idx="285">
                  <c:v>19.7</c:v>
                </c:pt>
                <c:pt idx="286">
                  <c:v>20</c:v>
                </c:pt>
                <c:pt idx="287">
                  <c:v>16</c:v>
                </c:pt>
                <c:pt idx="288">
                  <c:v>11.3</c:v>
                </c:pt>
                <c:pt idx="289">
                  <c:v>1.68</c:v>
                </c:pt>
                <c:pt idx="290">
                  <c:v>0.81699999999999995</c:v>
                </c:pt>
                <c:pt idx="291">
                  <c:v>4.0969999999999999E-2</c:v>
                </c:pt>
                <c:pt idx="292">
                  <c:v>1.771E-2</c:v>
                </c:pt>
                <c:pt idx="293">
                  <c:v>2.0840000000000001E-2</c:v>
                </c:pt>
                <c:pt idx="294">
                  <c:v>0.52500000000000002</c:v>
                </c:pt>
                <c:pt idx="295">
                  <c:v>8.4000000000000005E-2</c:v>
                </c:pt>
                <c:pt idx="296">
                  <c:v>2.2999999999999998</c:v>
                </c:pt>
                <c:pt idx="297">
                  <c:v>0.21099999999999999</c:v>
                </c:pt>
                <c:pt idx="298">
                  <c:v>0.85099999999999998</c:v>
                </c:pt>
                <c:pt idx="299">
                  <c:v>14.28</c:v>
                </c:pt>
                <c:pt idx="300">
                  <c:v>3.44</c:v>
                </c:pt>
                <c:pt idx="301">
                  <c:v>1.94</c:v>
                </c:pt>
                <c:pt idx="302">
                  <c:v>4.1929999999999996</c:v>
                </c:pt>
                <c:pt idx="303">
                  <c:v>0.57999999999999996</c:v>
                </c:pt>
                <c:pt idx="304">
                  <c:v>3.4</c:v>
                </c:pt>
                <c:pt idx="305">
                  <c:v>0.19700000000000001</c:v>
                </c:pt>
                <c:pt idx="306">
                  <c:v>0.29199999999999998</c:v>
                </c:pt>
                <c:pt idx="307">
                  <c:v>8.6999999999999993</c:v>
                </c:pt>
                <c:pt idx="308">
                  <c:v>7.2460000000000004</c:v>
                </c:pt>
                <c:pt idx="309">
                  <c:v>4.87</c:v>
                </c:pt>
                <c:pt idx="310">
                  <c:v>2.4700000000000002</c:v>
                </c:pt>
                <c:pt idx="311">
                  <c:v>1.34</c:v>
                </c:pt>
                <c:pt idx="312">
                  <c:v>0.75</c:v>
                </c:pt>
                <c:pt idx="313">
                  <c:v>0.56899999999999995</c:v>
                </c:pt>
                <c:pt idx="314">
                  <c:v>7.0000000000000007E-2</c:v>
                </c:pt>
                <c:pt idx="315">
                  <c:v>0.62</c:v>
                </c:pt>
                <c:pt idx="316">
                  <c:v>0.626</c:v>
                </c:pt>
                <c:pt idx="317">
                  <c:v>0.88</c:v>
                </c:pt>
                <c:pt idx="318">
                  <c:v>0.65</c:v>
                </c:pt>
                <c:pt idx="319">
                  <c:v>0.83</c:v>
                </c:pt>
                <c:pt idx="320">
                  <c:v>2.27</c:v>
                </c:pt>
                <c:pt idx="321">
                  <c:v>0.68</c:v>
                </c:pt>
                <c:pt idx="322">
                  <c:v>0.92</c:v>
                </c:pt>
                <c:pt idx="323">
                  <c:v>3.33</c:v>
                </c:pt>
                <c:pt idx="324">
                  <c:v>1.056</c:v>
                </c:pt>
                <c:pt idx="325">
                  <c:v>1.8482000000000001</c:v>
                </c:pt>
                <c:pt idx="326">
                  <c:v>1.169</c:v>
                </c:pt>
                <c:pt idx="327">
                  <c:v>0.26700000000000002</c:v>
                </c:pt>
                <c:pt idx="328">
                  <c:v>0.59899999999999998</c:v>
                </c:pt>
                <c:pt idx="329">
                  <c:v>0.67100000000000004</c:v>
                </c:pt>
                <c:pt idx="330">
                  <c:v>0.48</c:v>
                </c:pt>
                <c:pt idx="331">
                  <c:v>1.19</c:v>
                </c:pt>
                <c:pt idx="332">
                  <c:v>1.044</c:v>
                </c:pt>
                <c:pt idx="333">
                  <c:v>0.66200000000000003</c:v>
                </c:pt>
                <c:pt idx="334">
                  <c:v>0.35199999999999998</c:v>
                </c:pt>
                <c:pt idx="335">
                  <c:v>4</c:v>
                </c:pt>
                <c:pt idx="336">
                  <c:v>0.89200000000000002</c:v>
                </c:pt>
                <c:pt idx="337">
                  <c:v>0.49299999999999999</c:v>
                </c:pt>
                <c:pt idx="338">
                  <c:v>2.2000000000000002</c:v>
                </c:pt>
                <c:pt idx="339">
                  <c:v>0.98</c:v>
                </c:pt>
                <c:pt idx="340">
                  <c:v>1.35</c:v>
                </c:pt>
                <c:pt idx="341">
                  <c:v>0.309</c:v>
                </c:pt>
                <c:pt idx="342">
                  <c:v>0.81799999999999995</c:v>
                </c:pt>
                <c:pt idx="343">
                  <c:v>1.484</c:v>
                </c:pt>
                <c:pt idx="344">
                  <c:v>0.76</c:v>
                </c:pt>
                <c:pt idx="345">
                  <c:v>0.58199999999999996</c:v>
                </c:pt>
                <c:pt idx="346">
                  <c:v>2.31</c:v>
                </c:pt>
                <c:pt idx="347">
                  <c:v>1.41</c:v>
                </c:pt>
                <c:pt idx="348">
                  <c:v>0.372</c:v>
                </c:pt>
                <c:pt idx="349">
                  <c:v>1.54</c:v>
                </c:pt>
                <c:pt idx="350">
                  <c:v>1.32</c:v>
                </c:pt>
                <c:pt idx="351">
                  <c:v>0.57399999999999995</c:v>
                </c:pt>
                <c:pt idx="352">
                  <c:v>1.0569999999999999</c:v>
                </c:pt>
                <c:pt idx="353">
                  <c:v>0.76100000000000001</c:v>
                </c:pt>
                <c:pt idx="354">
                  <c:v>0.61399999999999999</c:v>
                </c:pt>
                <c:pt idx="355">
                  <c:v>0.57999999999999996</c:v>
                </c:pt>
                <c:pt idx="356">
                  <c:v>0.52700000000000002</c:v>
                </c:pt>
                <c:pt idx="357">
                  <c:v>0.78300000000000003</c:v>
                </c:pt>
                <c:pt idx="358">
                  <c:v>0.34</c:v>
                </c:pt>
                <c:pt idx="359">
                  <c:v>0.72399999999999998</c:v>
                </c:pt>
                <c:pt idx="360">
                  <c:v>3.58</c:v>
                </c:pt>
                <c:pt idx="361">
                  <c:v>1.84</c:v>
                </c:pt>
                <c:pt idx="362">
                  <c:v>6.78</c:v>
                </c:pt>
                <c:pt idx="363">
                  <c:v>1.28</c:v>
                </c:pt>
                <c:pt idx="364">
                  <c:v>0.749</c:v>
                </c:pt>
                <c:pt idx="365">
                  <c:v>1.855</c:v>
                </c:pt>
                <c:pt idx="366">
                  <c:v>0.52600000000000002</c:v>
                </c:pt>
                <c:pt idx="367">
                  <c:v>0.83</c:v>
                </c:pt>
                <c:pt idx="368">
                  <c:v>2.39</c:v>
                </c:pt>
                <c:pt idx="369">
                  <c:v>0.54300000000000004</c:v>
                </c:pt>
                <c:pt idx="370">
                  <c:v>1.071</c:v>
                </c:pt>
                <c:pt idx="371">
                  <c:v>2.17</c:v>
                </c:pt>
                <c:pt idx="372">
                  <c:v>3.27</c:v>
                </c:pt>
                <c:pt idx="373">
                  <c:v>1.3380000000000001</c:v>
                </c:pt>
                <c:pt idx="374">
                  <c:v>1.9795</c:v>
                </c:pt>
                <c:pt idx="375">
                  <c:v>1.345</c:v>
                </c:pt>
                <c:pt idx="376">
                  <c:v>2.74</c:v>
                </c:pt>
                <c:pt idx="377">
                  <c:v>1.47</c:v>
                </c:pt>
                <c:pt idx="378">
                  <c:v>2.2599999999999998</c:v>
                </c:pt>
                <c:pt idx="379">
                  <c:v>0.61299999999999999</c:v>
                </c:pt>
                <c:pt idx="380">
                  <c:v>0.65</c:v>
                </c:pt>
                <c:pt idx="381">
                  <c:v>0.53</c:v>
                </c:pt>
                <c:pt idx="382">
                  <c:v>0.67200000000000004</c:v>
                </c:pt>
                <c:pt idx="383">
                  <c:v>0.65300000000000002</c:v>
                </c:pt>
                <c:pt idx="384">
                  <c:v>1.071</c:v>
                </c:pt>
                <c:pt idx="385">
                  <c:v>0.70599999999999996</c:v>
                </c:pt>
                <c:pt idx="386">
                  <c:v>0.88</c:v>
                </c:pt>
                <c:pt idx="387">
                  <c:v>0.92</c:v>
                </c:pt>
                <c:pt idx="388">
                  <c:v>1.1919999999999999</c:v>
                </c:pt>
                <c:pt idx="389">
                  <c:v>0.94099999999999995</c:v>
                </c:pt>
                <c:pt idx="390">
                  <c:v>1.222</c:v>
                </c:pt>
                <c:pt idx="391">
                  <c:v>3.2160000000000002</c:v>
                </c:pt>
                <c:pt idx="392">
                  <c:v>9.9000000000000005E-2</c:v>
                </c:pt>
                <c:pt idx="393">
                  <c:v>7.3999999999999996E-2</c:v>
                </c:pt>
                <c:pt idx="394">
                  <c:v>0.63</c:v>
                </c:pt>
                <c:pt idx="395">
                  <c:v>1.323</c:v>
                </c:pt>
                <c:pt idx="396">
                  <c:v>1.59</c:v>
                </c:pt>
                <c:pt idx="397">
                  <c:v>9.6999999999999993</c:v>
                </c:pt>
                <c:pt idx="398">
                  <c:v>1.88</c:v>
                </c:pt>
                <c:pt idx="399">
                  <c:v>0.26100000000000001</c:v>
                </c:pt>
                <c:pt idx="400">
                  <c:v>0.56000000000000005</c:v>
                </c:pt>
                <c:pt idx="401">
                  <c:v>0.7</c:v>
                </c:pt>
                <c:pt idx="402">
                  <c:v>0.17299999999999999</c:v>
                </c:pt>
                <c:pt idx="403">
                  <c:v>0.36899999999999999</c:v>
                </c:pt>
                <c:pt idx="404">
                  <c:v>0.24299999999999999</c:v>
                </c:pt>
                <c:pt idx="405">
                  <c:v>0.35299999999999998</c:v>
                </c:pt>
                <c:pt idx="406">
                  <c:v>0.23699999999999999</c:v>
                </c:pt>
                <c:pt idx="407">
                  <c:v>0.39</c:v>
                </c:pt>
                <c:pt idx="408">
                  <c:v>0.76800000000000002</c:v>
                </c:pt>
                <c:pt idx="409">
                  <c:v>2.2400000000000002</c:v>
                </c:pt>
                <c:pt idx="410">
                  <c:v>0.59499999999999997</c:v>
                </c:pt>
                <c:pt idx="411">
                  <c:v>0.76</c:v>
                </c:pt>
                <c:pt idx="412">
                  <c:v>0.92100000000000004</c:v>
                </c:pt>
                <c:pt idx="413">
                  <c:v>0.60199999999999998</c:v>
                </c:pt>
                <c:pt idx="414">
                  <c:v>3.1469999999999998</c:v>
                </c:pt>
                <c:pt idx="415">
                  <c:v>1.03</c:v>
                </c:pt>
                <c:pt idx="416">
                  <c:v>0.80600000000000005</c:v>
                </c:pt>
                <c:pt idx="417">
                  <c:v>12.7</c:v>
                </c:pt>
                <c:pt idx="418">
                  <c:v>0.31900000000000001</c:v>
                </c:pt>
                <c:pt idx="419">
                  <c:v>0.66200000000000003</c:v>
                </c:pt>
                <c:pt idx="420">
                  <c:v>3.4</c:v>
                </c:pt>
                <c:pt idx="421">
                  <c:v>0.17899999999999999</c:v>
                </c:pt>
                <c:pt idx="422">
                  <c:v>0.96</c:v>
                </c:pt>
                <c:pt idx="423">
                  <c:v>0.96</c:v>
                </c:pt>
                <c:pt idx="424">
                  <c:v>0.82099999999999995</c:v>
                </c:pt>
                <c:pt idx="425">
                  <c:v>5.33</c:v>
                </c:pt>
                <c:pt idx="426">
                  <c:v>1.45</c:v>
                </c:pt>
                <c:pt idx="427">
                  <c:v>1.29</c:v>
                </c:pt>
                <c:pt idx="428">
                  <c:v>0.57699999999999996</c:v>
                </c:pt>
                <c:pt idx="429">
                  <c:v>0.12</c:v>
                </c:pt>
                <c:pt idx="430">
                  <c:v>12.9</c:v>
                </c:pt>
                <c:pt idx="431">
                  <c:v>0.37</c:v>
                </c:pt>
                <c:pt idx="432">
                  <c:v>0.12540000000000001</c:v>
                </c:pt>
                <c:pt idx="433">
                  <c:v>1.46</c:v>
                </c:pt>
                <c:pt idx="434">
                  <c:v>0.49099999999999999</c:v>
                </c:pt>
                <c:pt idx="435">
                  <c:v>2.629</c:v>
                </c:pt>
                <c:pt idx="436">
                  <c:v>1.3740000000000001</c:v>
                </c:pt>
                <c:pt idx="437">
                  <c:v>0.13800000000000001</c:v>
                </c:pt>
                <c:pt idx="438">
                  <c:v>0.83699999999999997</c:v>
                </c:pt>
                <c:pt idx="439">
                  <c:v>752</c:v>
                </c:pt>
                <c:pt idx="440">
                  <c:v>1.61</c:v>
                </c:pt>
                <c:pt idx="441">
                  <c:v>1.03</c:v>
                </c:pt>
                <c:pt idx="442">
                  <c:v>4.122E-2</c:v>
                </c:pt>
                <c:pt idx="443">
                  <c:v>3.6970000000000003E-2</c:v>
                </c:pt>
                <c:pt idx="444">
                  <c:v>7.9000000000000001E-2</c:v>
                </c:pt>
                <c:pt idx="445">
                  <c:v>7.5200000000000003E-2</c:v>
                </c:pt>
                <c:pt idx="446">
                  <c:v>6.7299999999999999E-2</c:v>
                </c:pt>
                <c:pt idx="447">
                  <c:v>0.20300000000000001</c:v>
                </c:pt>
                <c:pt idx="448">
                  <c:v>0.25</c:v>
                </c:pt>
                <c:pt idx="449">
                  <c:v>0.17</c:v>
                </c:pt>
                <c:pt idx="450">
                  <c:v>0.41</c:v>
                </c:pt>
                <c:pt idx="451">
                  <c:v>4.9400000000000004</c:v>
                </c:pt>
                <c:pt idx="452">
                  <c:v>8.16</c:v>
                </c:pt>
                <c:pt idx="453">
                  <c:v>1.52</c:v>
                </c:pt>
                <c:pt idx="454">
                  <c:v>0.05</c:v>
                </c:pt>
                <c:pt idx="455">
                  <c:v>0.35837000000000002</c:v>
                </c:pt>
                <c:pt idx="456">
                  <c:v>0.96</c:v>
                </c:pt>
                <c:pt idx="457">
                  <c:v>0.09</c:v>
                </c:pt>
                <c:pt idx="458">
                  <c:v>0.62</c:v>
                </c:pt>
                <c:pt idx="459">
                  <c:v>0.36699999999999999</c:v>
                </c:pt>
                <c:pt idx="460">
                  <c:v>1.44</c:v>
                </c:pt>
                <c:pt idx="461">
                  <c:v>3.524E-2</c:v>
                </c:pt>
                <c:pt idx="462">
                  <c:v>0.16</c:v>
                </c:pt>
                <c:pt idx="463">
                  <c:v>1.4870000000000001</c:v>
                </c:pt>
                <c:pt idx="464">
                  <c:v>8.3000000000000007</c:v>
                </c:pt>
                <c:pt idx="465">
                  <c:v>0.64</c:v>
                </c:pt>
                <c:pt idx="466">
                  <c:v>6.93</c:v>
                </c:pt>
                <c:pt idx="467">
                  <c:v>10.130000000000001</c:v>
                </c:pt>
                <c:pt idx="468">
                  <c:v>3.9640000000000002E-2</c:v>
                </c:pt>
                <c:pt idx="469">
                  <c:v>4.7820000000000001E-2</c:v>
                </c:pt>
                <c:pt idx="470">
                  <c:v>0.94</c:v>
                </c:pt>
                <c:pt idx="471">
                  <c:v>9.61</c:v>
                </c:pt>
                <c:pt idx="472">
                  <c:v>11</c:v>
                </c:pt>
                <c:pt idx="473">
                  <c:v>6.383</c:v>
                </c:pt>
                <c:pt idx="474">
                  <c:v>0.21</c:v>
                </c:pt>
                <c:pt idx="475">
                  <c:v>6.2600000000000003E-2</c:v>
                </c:pt>
                <c:pt idx="476">
                  <c:v>0.26100000000000001</c:v>
                </c:pt>
                <c:pt idx="477">
                  <c:v>1.0200000000000001E-2</c:v>
                </c:pt>
                <c:pt idx="478">
                  <c:v>1.55E-2</c:v>
                </c:pt>
                <c:pt idx="479">
                  <c:v>2.1999999999999999E-2</c:v>
                </c:pt>
                <c:pt idx="480">
                  <c:v>3.0599999999999999E-2</c:v>
                </c:pt>
                <c:pt idx="481">
                  <c:v>1.49E-2</c:v>
                </c:pt>
                <c:pt idx="482">
                  <c:v>3.5</c:v>
                </c:pt>
                <c:pt idx="483">
                  <c:v>2.4140000000000001</c:v>
                </c:pt>
                <c:pt idx="484">
                  <c:v>1.42</c:v>
                </c:pt>
                <c:pt idx="485">
                  <c:v>0.99</c:v>
                </c:pt>
                <c:pt idx="486">
                  <c:v>0.86</c:v>
                </c:pt>
                <c:pt idx="487">
                  <c:v>5.3999999999999999E-2</c:v>
                </c:pt>
                <c:pt idx="488">
                  <c:v>7.5999999999999998E-2</c:v>
                </c:pt>
                <c:pt idx="489">
                  <c:v>2.99</c:v>
                </c:pt>
                <c:pt idx="490">
                  <c:v>0.27</c:v>
                </c:pt>
                <c:pt idx="491">
                  <c:v>0.45</c:v>
                </c:pt>
                <c:pt idx="492">
                  <c:v>11.09</c:v>
                </c:pt>
                <c:pt idx="493">
                  <c:v>3.2500000000000001E-2</c:v>
                </c:pt>
                <c:pt idx="494">
                  <c:v>1.4319999999999999E-2</c:v>
                </c:pt>
                <c:pt idx="495">
                  <c:v>3.304E-2</c:v>
                </c:pt>
                <c:pt idx="496">
                  <c:v>7.14</c:v>
                </c:pt>
                <c:pt idx="497">
                  <c:v>4.4000000000000004</c:v>
                </c:pt>
                <c:pt idx="498">
                  <c:v>4.51</c:v>
                </c:pt>
                <c:pt idx="499">
                  <c:v>5</c:v>
                </c:pt>
                <c:pt idx="500">
                  <c:v>2.83</c:v>
                </c:pt>
                <c:pt idx="501">
                  <c:v>0.36</c:v>
                </c:pt>
                <c:pt idx="502">
                  <c:v>0.93</c:v>
                </c:pt>
                <c:pt idx="503">
                  <c:v>6.3</c:v>
                </c:pt>
                <c:pt idx="504">
                  <c:v>1.1399999999999999</c:v>
                </c:pt>
                <c:pt idx="505">
                  <c:v>0.35699999999999998</c:v>
                </c:pt>
                <c:pt idx="506">
                  <c:v>0.82499999999999996</c:v>
                </c:pt>
                <c:pt idx="507">
                  <c:v>10.69</c:v>
                </c:pt>
                <c:pt idx="508">
                  <c:v>1.1000000000000001</c:v>
                </c:pt>
                <c:pt idx="509">
                  <c:v>0.61099999999999999</c:v>
                </c:pt>
                <c:pt idx="510">
                  <c:v>4.83</c:v>
                </c:pt>
                <c:pt idx="511">
                  <c:v>0.40799999999999997</c:v>
                </c:pt>
                <c:pt idx="512">
                  <c:v>8.2899999999999991</c:v>
                </c:pt>
                <c:pt idx="513">
                  <c:v>1.4</c:v>
                </c:pt>
                <c:pt idx="514">
                  <c:v>1.27</c:v>
                </c:pt>
                <c:pt idx="515">
                  <c:v>1.9259999999999999</c:v>
                </c:pt>
                <c:pt idx="516">
                  <c:v>5.63</c:v>
                </c:pt>
                <c:pt idx="517">
                  <c:v>0.17399999999999999</c:v>
                </c:pt>
                <c:pt idx="518">
                  <c:v>2.79</c:v>
                </c:pt>
                <c:pt idx="519">
                  <c:v>0.622</c:v>
                </c:pt>
                <c:pt idx="520">
                  <c:v>7.8799999999999995E-2</c:v>
                </c:pt>
                <c:pt idx="521">
                  <c:v>6.54</c:v>
                </c:pt>
                <c:pt idx="522">
                  <c:v>4.5</c:v>
                </c:pt>
                <c:pt idx="523">
                  <c:v>1.51</c:v>
                </c:pt>
                <c:pt idx="524">
                  <c:v>0.75</c:v>
                </c:pt>
                <c:pt idx="525">
                  <c:v>2.98</c:v>
                </c:pt>
                <c:pt idx="526">
                  <c:v>22.16</c:v>
                </c:pt>
                <c:pt idx="527">
                  <c:v>0.02</c:v>
                </c:pt>
                <c:pt idx="528">
                  <c:v>3.1</c:v>
                </c:pt>
                <c:pt idx="529">
                  <c:v>5.5E-2</c:v>
                </c:pt>
                <c:pt idx="530">
                  <c:v>7.28</c:v>
                </c:pt>
                <c:pt idx="531">
                  <c:v>1.96</c:v>
                </c:pt>
                <c:pt idx="532">
                  <c:v>0.23699999999999999</c:v>
                </c:pt>
                <c:pt idx="533">
                  <c:v>2.4300000000000002</c:v>
                </c:pt>
                <c:pt idx="534">
                  <c:v>1.8120000000000001</c:v>
                </c:pt>
                <c:pt idx="535">
                  <c:v>0.41</c:v>
                </c:pt>
                <c:pt idx="536">
                  <c:v>1.7689999999999999</c:v>
                </c:pt>
                <c:pt idx="537">
                  <c:v>3.7890000000000001</c:v>
                </c:pt>
                <c:pt idx="538">
                  <c:v>0.89</c:v>
                </c:pt>
                <c:pt idx="539">
                  <c:v>1.6</c:v>
                </c:pt>
                <c:pt idx="540">
                  <c:v>1.1499999999999999</c:v>
                </c:pt>
                <c:pt idx="541">
                  <c:v>1.8</c:v>
                </c:pt>
                <c:pt idx="542">
                  <c:v>19.12</c:v>
                </c:pt>
                <c:pt idx="543">
                  <c:v>3.31</c:v>
                </c:pt>
                <c:pt idx="544">
                  <c:v>10.95</c:v>
                </c:pt>
                <c:pt idx="545">
                  <c:v>5.38</c:v>
                </c:pt>
                <c:pt idx="546">
                  <c:v>1.49</c:v>
                </c:pt>
                <c:pt idx="547">
                  <c:v>1.42</c:v>
                </c:pt>
                <c:pt idx="548">
                  <c:v>0.42</c:v>
                </c:pt>
                <c:pt idx="549">
                  <c:v>2.5</c:v>
                </c:pt>
                <c:pt idx="550">
                  <c:v>3.1800000000000002E-2</c:v>
                </c:pt>
                <c:pt idx="551">
                  <c:v>9.2200000000000004E-2</c:v>
                </c:pt>
                <c:pt idx="552">
                  <c:v>1.61</c:v>
                </c:pt>
                <c:pt idx="553">
                  <c:v>0.82</c:v>
                </c:pt>
                <c:pt idx="554">
                  <c:v>1.485E-2</c:v>
                </c:pt>
                <c:pt idx="555">
                  <c:v>3.5360000000000003E-2</c:v>
                </c:pt>
                <c:pt idx="556">
                  <c:v>2.775E-2</c:v>
                </c:pt>
                <c:pt idx="557">
                  <c:v>2.14</c:v>
                </c:pt>
                <c:pt idx="558">
                  <c:v>0.84</c:v>
                </c:pt>
                <c:pt idx="559">
                  <c:v>0.2</c:v>
                </c:pt>
                <c:pt idx="560">
                  <c:v>1.2710000000000001E-2</c:v>
                </c:pt>
                <c:pt idx="561">
                  <c:v>7.66</c:v>
                </c:pt>
                <c:pt idx="562">
                  <c:v>3.524E-2</c:v>
                </c:pt>
                <c:pt idx="563">
                  <c:v>3.134E-2</c:v>
                </c:pt>
                <c:pt idx="564">
                  <c:v>0.86499999999999999</c:v>
                </c:pt>
                <c:pt idx="565">
                  <c:v>5.13</c:v>
                </c:pt>
                <c:pt idx="566">
                  <c:v>2.2000000000000002</c:v>
                </c:pt>
                <c:pt idx="567">
                  <c:v>9.76</c:v>
                </c:pt>
                <c:pt idx="568">
                  <c:v>0.41499999999999998</c:v>
                </c:pt>
                <c:pt idx="569">
                  <c:v>7.8</c:v>
                </c:pt>
                <c:pt idx="570">
                  <c:v>4.2900000000000001E-2</c:v>
                </c:pt>
                <c:pt idx="571">
                  <c:v>0.45100000000000001</c:v>
                </c:pt>
                <c:pt idx="572">
                  <c:v>1.33</c:v>
                </c:pt>
                <c:pt idx="573">
                  <c:v>1.18</c:v>
                </c:pt>
                <c:pt idx="574">
                  <c:v>0.66</c:v>
                </c:pt>
                <c:pt idx="575">
                  <c:v>9.69</c:v>
                </c:pt>
                <c:pt idx="576">
                  <c:v>1.25</c:v>
                </c:pt>
                <c:pt idx="577">
                  <c:v>5.3</c:v>
                </c:pt>
                <c:pt idx="578">
                  <c:v>4.4400000000000004</c:v>
                </c:pt>
                <c:pt idx="579">
                  <c:v>3.07</c:v>
                </c:pt>
                <c:pt idx="580">
                  <c:v>1.67</c:v>
                </c:pt>
                <c:pt idx="581">
                  <c:v>1.21</c:v>
                </c:pt>
                <c:pt idx="582">
                  <c:v>3.532</c:v>
                </c:pt>
                <c:pt idx="583">
                  <c:v>6.02</c:v>
                </c:pt>
                <c:pt idx="584">
                  <c:v>2.23</c:v>
                </c:pt>
                <c:pt idx="585">
                  <c:v>5.8</c:v>
                </c:pt>
                <c:pt idx="586">
                  <c:v>2.2799999999999998</c:v>
                </c:pt>
                <c:pt idx="587">
                  <c:v>2.026E-2</c:v>
                </c:pt>
                <c:pt idx="588">
                  <c:v>1.7590000000000001E-2</c:v>
                </c:pt>
                <c:pt idx="589">
                  <c:v>2.12</c:v>
                </c:pt>
                <c:pt idx="590">
                  <c:v>6.56</c:v>
                </c:pt>
                <c:pt idx="591">
                  <c:v>8.9829999999999993E-2</c:v>
                </c:pt>
                <c:pt idx="592">
                  <c:v>1.21</c:v>
                </c:pt>
                <c:pt idx="593">
                  <c:v>1.121</c:v>
                </c:pt>
                <c:pt idx="594">
                  <c:v>5.14</c:v>
                </c:pt>
                <c:pt idx="595">
                  <c:v>2.2999999999999998</c:v>
                </c:pt>
                <c:pt idx="596">
                  <c:v>0.85</c:v>
                </c:pt>
                <c:pt idx="597">
                  <c:v>1.23</c:v>
                </c:pt>
                <c:pt idx="598">
                  <c:v>5.16</c:v>
                </c:pt>
                <c:pt idx="599">
                  <c:v>1.3</c:v>
                </c:pt>
                <c:pt idx="600">
                  <c:v>0.38</c:v>
                </c:pt>
                <c:pt idx="601">
                  <c:v>1.33</c:v>
                </c:pt>
                <c:pt idx="602">
                  <c:v>2.75</c:v>
                </c:pt>
                <c:pt idx="603">
                  <c:v>2.71</c:v>
                </c:pt>
                <c:pt idx="604">
                  <c:v>2.661</c:v>
                </c:pt>
                <c:pt idx="605">
                  <c:v>1.869</c:v>
                </c:pt>
                <c:pt idx="606">
                  <c:v>3.637E-2</c:v>
                </c:pt>
                <c:pt idx="607">
                  <c:v>8.652E-2</c:v>
                </c:pt>
                <c:pt idx="608">
                  <c:v>2.3630000000000002E-2</c:v>
                </c:pt>
                <c:pt idx="609">
                  <c:v>2.5520000000000001E-2</c:v>
                </c:pt>
                <c:pt idx="610">
                  <c:v>2.95</c:v>
                </c:pt>
                <c:pt idx="611">
                  <c:v>2.077E-2</c:v>
                </c:pt>
                <c:pt idx="612">
                  <c:v>0.82</c:v>
                </c:pt>
                <c:pt idx="613">
                  <c:v>5.37</c:v>
                </c:pt>
                <c:pt idx="614">
                  <c:v>2.4500000000000002</c:v>
                </c:pt>
                <c:pt idx="615">
                  <c:v>2.58</c:v>
                </c:pt>
                <c:pt idx="616">
                  <c:v>0.75</c:v>
                </c:pt>
                <c:pt idx="617">
                  <c:v>2.6</c:v>
                </c:pt>
                <c:pt idx="618">
                  <c:v>0.99</c:v>
                </c:pt>
                <c:pt idx="619">
                  <c:v>0.82</c:v>
                </c:pt>
                <c:pt idx="620">
                  <c:v>9.8800000000000008</c:v>
                </c:pt>
                <c:pt idx="621">
                  <c:v>8.6</c:v>
                </c:pt>
                <c:pt idx="622">
                  <c:v>0.74</c:v>
                </c:pt>
                <c:pt idx="623">
                  <c:v>1.2999999999999999E-2</c:v>
                </c:pt>
                <c:pt idx="624">
                  <c:v>9.9099999999999994E-2</c:v>
                </c:pt>
                <c:pt idx="625">
                  <c:v>10.67</c:v>
                </c:pt>
                <c:pt idx="626">
                  <c:v>1.53</c:v>
                </c:pt>
                <c:pt idx="627">
                  <c:v>6.9800000000000001E-3</c:v>
                </c:pt>
                <c:pt idx="628">
                  <c:v>1.762E-2</c:v>
                </c:pt>
                <c:pt idx="629">
                  <c:v>1.702E-2</c:v>
                </c:pt>
                <c:pt idx="630">
                  <c:v>1.9130000000000001E-2</c:v>
                </c:pt>
                <c:pt idx="631">
                  <c:v>1.932E-2</c:v>
                </c:pt>
                <c:pt idx="632">
                  <c:v>14</c:v>
                </c:pt>
                <c:pt idx="633">
                  <c:v>1.1299999999999999</c:v>
                </c:pt>
                <c:pt idx="634">
                  <c:v>1.9</c:v>
                </c:pt>
                <c:pt idx="635">
                  <c:v>2.218</c:v>
                </c:pt>
                <c:pt idx="636">
                  <c:v>0.76800000000000002</c:v>
                </c:pt>
                <c:pt idx="637">
                  <c:v>0.93400000000000005</c:v>
                </c:pt>
                <c:pt idx="638">
                  <c:v>3.62</c:v>
                </c:pt>
                <c:pt idx="639">
                  <c:v>1.6759999999999999</c:v>
                </c:pt>
                <c:pt idx="640">
                  <c:v>1.8140000000000001</c:v>
                </c:pt>
                <c:pt idx="641">
                  <c:v>3.3210000000000003E-2</c:v>
                </c:pt>
                <c:pt idx="642">
                  <c:v>0.52190000000000003</c:v>
                </c:pt>
                <c:pt idx="643">
                  <c:v>0.56999999999999995</c:v>
                </c:pt>
                <c:pt idx="644">
                  <c:v>0.26</c:v>
                </c:pt>
                <c:pt idx="645">
                  <c:v>5.0999999999999996</c:v>
                </c:pt>
                <c:pt idx="646">
                  <c:v>9.84</c:v>
                </c:pt>
                <c:pt idx="647">
                  <c:v>0.78359999999999996</c:v>
                </c:pt>
                <c:pt idx="648">
                  <c:v>2.2010000000000001</c:v>
                </c:pt>
                <c:pt idx="649">
                  <c:v>6.9599999999999995E-2</c:v>
                </c:pt>
                <c:pt idx="650">
                  <c:v>0.443</c:v>
                </c:pt>
                <c:pt idx="651">
                  <c:v>5.0779999999999999E-2</c:v>
                </c:pt>
                <c:pt idx="652">
                  <c:v>1.9979199999999999</c:v>
                </c:pt>
                <c:pt idx="653">
                  <c:v>0.36497000000000002</c:v>
                </c:pt>
                <c:pt idx="654">
                  <c:v>4.0899999999999999E-2</c:v>
                </c:pt>
                <c:pt idx="655">
                  <c:v>1.259E-2</c:v>
                </c:pt>
                <c:pt idx="656">
                  <c:v>3.3099999999999997E-2</c:v>
                </c:pt>
                <c:pt idx="657">
                  <c:v>2.89</c:v>
                </c:pt>
                <c:pt idx="658">
                  <c:v>6.43</c:v>
                </c:pt>
                <c:pt idx="659">
                  <c:v>3.53</c:v>
                </c:pt>
                <c:pt idx="660">
                  <c:v>1.7</c:v>
                </c:pt>
                <c:pt idx="661">
                  <c:v>0.03</c:v>
                </c:pt>
                <c:pt idx="662">
                  <c:v>7.6589999999999998</c:v>
                </c:pt>
                <c:pt idx="663">
                  <c:v>17.193000000000001</c:v>
                </c:pt>
                <c:pt idx="664">
                  <c:v>0.27</c:v>
                </c:pt>
                <c:pt idx="665">
                  <c:v>8.7899999999999991</c:v>
                </c:pt>
                <c:pt idx="666">
                  <c:v>2.88</c:v>
                </c:pt>
                <c:pt idx="667">
                  <c:v>4.04</c:v>
                </c:pt>
                <c:pt idx="668">
                  <c:v>0.66</c:v>
                </c:pt>
                <c:pt idx="669">
                  <c:v>10.130000000000001</c:v>
                </c:pt>
                <c:pt idx="670">
                  <c:v>2.62</c:v>
                </c:pt>
                <c:pt idx="671">
                  <c:v>2.72</c:v>
                </c:pt>
                <c:pt idx="672">
                  <c:v>3.51</c:v>
                </c:pt>
                <c:pt idx="673">
                  <c:v>2.7</c:v>
                </c:pt>
                <c:pt idx="674">
                  <c:v>8.9700000000000006</c:v>
                </c:pt>
                <c:pt idx="675">
                  <c:v>0.59799999999999998</c:v>
                </c:pt>
                <c:pt idx="676">
                  <c:v>2.8250000000000001E-2</c:v>
                </c:pt>
                <c:pt idx="677">
                  <c:v>0.87</c:v>
                </c:pt>
                <c:pt idx="678">
                  <c:v>1.806E-2</c:v>
                </c:pt>
                <c:pt idx="679">
                  <c:v>2.8879999999999999E-2</c:v>
                </c:pt>
                <c:pt idx="680">
                  <c:v>4.7509999999999997E-2</c:v>
                </c:pt>
                <c:pt idx="681">
                  <c:v>1.69</c:v>
                </c:pt>
                <c:pt idx="682">
                  <c:v>0.15</c:v>
                </c:pt>
                <c:pt idx="683">
                  <c:v>8.0299999999999994</c:v>
                </c:pt>
                <c:pt idx="684">
                  <c:v>8.1000000000000003E-2</c:v>
                </c:pt>
                <c:pt idx="685">
                  <c:v>0.91600000000000004</c:v>
                </c:pt>
                <c:pt idx="686">
                  <c:v>2.194</c:v>
                </c:pt>
                <c:pt idx="687">
                  <c:v>3.18</c:v>
                </c:pt>
                <c:pt idx="688">
                  <c:v>20.13</c:v>
                </c:pt>
                <c:pt idx="689">
                  <c:v>3.8429999999999999E-2</c:v>
                </c:pt>
                <c:pt idx="690">
                  <c:v>1.6850000000000001</c:v>
                </c:pt>
                <c:pt idx="691">
                  <c:v>8.3699999999999992</c:v>
                </c:pt>
                <c:pt idx="692">
                  <c:v>2.54</c:v>
                </c:pt>
                <c:pt idx="693">
                  <c:v>0.02</c:v>
                </c:pt>
                <c:pt idx="694">
                  <c:v>0.64</c:v>
                </c:pt>
                <c:pt idx="695">
                  <c:v>0.54</c:v>
                </c:pt>
                <c:pt idx="696">
                  <c:v>0.4</c:v>
                </c:pt>
                <c:pt idx="697">
                  <c:v>3.95</c:v>
                </c:pt>
                <c:pt idx="698">
                  <c:v>3.57</c:v>
                </c:pt>
                <c:pt idx="699">
                  <c:v>6.198E-2</c:v>
                </c:pt>
                <c:pt idx="700">
                  <c:v>1.01</c:v>
                </c:pt>
                <c:pt idx="701">
                  <c:v>0.83599999999999997</c:v>
                </c:pt>
                <c:pt idx="702">
                  <c:v>0.52300000000000002</c:v>
                </c:pt>
                <c:pt idx="703">
                  <c:v>1.99</c:v>
                </c:pt>
                <c:pt idx="704">
                  <c:v>3.4</c:v>
                </c:pt>
                <c:pt idx="705">
                  <c:v>1.5</c:v>
                </c:pt>
                <c:pt idx="706">
                  <c:v>2.674E-2</c:v>
                </c:pt>
                <c:pt idx="707">
                  <c:v>2.2020000000000001E-2</c:v>
                </c:pt>
                <c:pt idx="708">
                  <c:v>1.1299999999999999</c:v>
                </c:pt>
                <c:pt idx="709">
                  <c:v>5.1790000000000003E-2</c:v>
                </c:pt>
                <c:pt idx="710">
                  <c:v>1.54</c:v>
                </c:pt>
                <c:pt idx="711">
                  <c:v>0.06</c:v>
                </c:pt>
                <c:pt idx="712">
                  <c:v>1.9850000000000001</c:v>
                </c:pt>
                <c:pt idx="713">
                  <c:v>3.1</c:v>
                </c:pt>
                <c:pt idx="714">
                  <c:v>8.52</c:v>
                </c:pt>
                <c:pt idx="715">
                  <c:v>3.2719999999999999E-2</c:v>
                </c:pt>
                <c:pt idx="716">
                  <c:v>2.265E-2</c:v>
                </c:pt>
                <c:pt idx="717">
                  <c:v>1.8249999999999999E-2</c:v>
                </c:pt>
                <c:pt idx="718">
                  <c:v>0.33981</c:v>
                </c:pt>
                <c:pt idx="719">
                  <c:v>6.4972200000000004</c:v>
                </c:pt>
                <c:pt idx="720">
                  <c:v>0.56000000000000005</c:v>
                </c:pt>
                <c:pt idx="721">
                  <c:v>5.3199999999999997E-2</c:v>
                </c:pt>
                <c:pt idx="722">
                  <c:v>7.5999999999999998E-2</c:v>
                </c:pt>
                <c:pt idx="723">
                  <c:v>2.0960000000000001</c:v>
                </c:pt>
                <c:pt idx="724">
                  <c:v>3.98</c:v>
                </c:pt>
                <c:pt idx="725">
                  <c:v>3.18</c:v>
                </c:pt>
                <c:pt idx="726">
                  <c:v>6.9</c:v>
                </c:pt>
                <c:pt idx="727">
                  <c:v>2.58</c:v>
                </c:pt>
                <c:pt idx="728">
                  <c:v>0.79</c:v>
                </c:pt>
                <c:pt idx="729">
                  <c:v>1.37</c:v>
                </c:pt>
                <c:pt idx="730">
                  <c:v>3.6700000000000003E-2</c:v>
                </c:pt>
                <c:pt idx="731">
                  <c:v>4.5400000000000003E-2</c:v>
                </c:pt>
                <c:pt idx="732">
                  <c:v>1.599</c:v>
                </c:pt>
                <c:pt idx="733">
                  <c:v>1.214</c:v>
                </c:pt>
                <c:pt idx="734">
                  <c:v>17.899999999999999</c:v>
                </c:pt>
                <c:pt idx="735">
                  <c:v>1.996</c:v>
                </c:pt>
                <c:pt idx="736">
                  <c:v>1.8640000000000001</c:v>
                </c:pt>
                <c:pt idx="737">
                  <c:v>1.0169999999999999</c:v>
                </c:pt>
                <c:pt idx="738">
                  <c:v>11</c:v>
                </c:pt>
                <c:pt idx="739">
                  <c:v>7.8</c:v>
                </c:pt>
                <c:pt idx="740">
                  <c:v>6.29</c:v>
                </c:pt>
                <c:pt idx="741">
                  <c:v>3.46</c:v>
                </c:pt>
                <c:pt idx="742">
                  <c:v>5.5300000000000002E-2</c:v>
                </c:pt>
                <c:pt idx="743">
                  <c:v>0.23</c:v>
                </c:pt>
                <c:pt idx="744">
                  <c:v>1.37</c:v>
                </c:pt>
                <c:pt idx="745">
                  <c:v>0.1076</c:v>
                </c:pt>
                <c:pt idx="746">
                  <c:v>2.036</c:v>
                </c:pt>
                <c:pt idx="747">
                  <c:v>6.1000000000000004E-3</c:v>
                </c:pt>
                <c:pt idx="748">
                  <c:v>1.6799999999999999E-2</c:v>
                </c:pt>
                <c:pt idx="749">
                  <c:v>3.3399999999999999E-2</c:v>
                </c:pt>
                <c:pt idx="750">
                  <c:v>4.4200000000000003E-2</c:v>
                </c:pt>
                <c:pt idx="751">
                  <c:v>1.4878</c:v>
                </c:pt>
                <c:pt idx="752">
                  <c:v>0.56000000000000005</c:v>
                </c:pt>
                <c:pt idx="753">
                  <c:v>0.73</c:v>
                </c:pt>
                <c:pt idx="754">
                  <c:v>4.5310000000000003E-2</c:v>
                </c:pt>
                <c:pt idx="755">
                  <c:v>8.5000000000000006E-3</c:v>
                </c:pt>
                <c:pt idx="756">
                  <c:v>7.6E-3</c:v>
                </c:pt>
                <c:pt idx="757">
                  <c:v>1.4999999999999999E-2</c:v>
                </c:pt>
                <c:pt idx="758">
                  <c:v>1.5010000000000001E-2</c:v>
                </c:pt>
                <c:pt idx="759">
                  <c:v>0.52</c:v>
                </c:pt>
                <c:pt idx="760">
                  <c:v>9.9</c:v>
                </c:pt>
                <c:pt idx="761">
                  <c:v>1.25</c:v>
                </c:pt>
                <c:pt idx="762">
                  <c:v>1.4</c:v>
                </c:pt>
                <c:pt idx="763">
                  <c:v>0.73</c:v>
                </c:pt>
                <c:pt idx="764">
                  <c:v>0.48170000000000002</c:v>
                </c:pt>
                <c:pt idx="765">
                  <c:v>1.29</c:v>
                </c:pt>
                <c:pt idx="766">
                  <c:v>1.8080000000000001</c:v>
                </c:pt>
                <c:pt idx="767">
                  <c:v>5.54</c:v>
                </c:pt>
                <c:pt idx="768">
                  <c:v>0.67</c:v>
                </c:pt>
                <c:pt idx="769">
                  <c:v>4.0899999999999999E-2</c:v>
                </c:pt>
                <c:pt idx="770">
                  <c:v>0.51</c:v>
                </c:pt>
                <c:pt idx="771">
                  <c:v>2.39</c:v>
                </c:pt>
                <c:pt idx="772">
                  <c:v>5.58</c:v>
                </c:pt>
                <c:pt idx="773">
                  <c:v>3.5</c:v>
                </c:pt>
                <c:pt idx="774">
                  <c:v>2.7779999999999999E-2</c:v>
                </c:pt>
                <c:pt idx="775">
                  <c:v>6.2770000000000006E-2</c:v>
                </c:pt>
                <c:pt idx="776">
                  <c:v>0.20734</c:v>
                </c:pt>
                <c:pt idx="777">
                  <c:v>20.3</c:v>
                </c:pt>
                <c:pt idx="778">
                  <c:v>5.7200000000000003E-3</c:v>
                </c:pt>
                <c:pt idx="779">
                  <c:v>5.4099999999999999E-3</c:v>
                </c:pt>
                <c:pt idx="780">
                  <c:v>8.8100000000000001E-3</c:v>
                </c:pt>
                <c:pt idx="781">
                  <c:v>9.0500000000000008E-3</c:v>
                </c:pt>
                <c:pt idx="782">
                  <c:v>0.02</c:v>
                </c:pt>
                <c:pt idx="783">
                  <c:v>0.33</c:v>
                </c:pt>
                <c:pt idx="784">
                  <c:v>1.26</c:v>
                </c:pt>
                <c:pt idx="785">
                  <c:v>2.2229999999999999</c:v>
                </c:pt>
                <c:pt idx="786">
                  <c:v>3.2280000000000003E-2</c:v>
                </c:pt>
                <c:pt idx="787">
                  <c:v>2.9700000000000001E-2</c:v>
                </c:pt>
                <c:pt idx="788">
                  <c:v>1.05</c:v>
                </c:pt>
                <c:pt idx="789">
                  <c:v>0.56999999999999995</c:v>
                </c:pt>
                <c:pt idx="790">
                  <c:v>2.5899999999999999E-2</c:v>
                </c:pt>
                <c:pt idx="791">
                  <c:v>5.4699999999999999E-2</c:v>
                </c:pt>
                <c:pt idx="792">
                  <c:v>1.3</c:v>
                </c:pt>
                <c:pt idx="793">
                  <c:v>2.6</c:v>
                </c:pt>
                <c:pt idx="794">
                  <c:v>1.1639999999999999E-2</c:v>
                </c:pt>
                <c:pt idx="795">
                  <c:v>13</c:v>
                </c:pt>
                <c:pt idx="796">
                  <c:v>21.6</c:v>
                </c:pt>
                <c:pt idx="797">
                  <c:v>0.2</c:v>
                </c:pt>
                <c:pt idx="798">
                  <c:v>10.39</c:v>
                </c:pt>
                <c:pt idx="799">
                  <c:v>1.491E-2</c:v>
                </c:pt>
                <c:pt idx="800">
                  <c:v>1.372E-2</c:v>
                </c:pt>
                <c:pt idx="801">
                  <c:v>5.0880000000000002E-2</c:v>
                </c:pt>
                <c:pt idx="802">
                  <c:v>2.2970000000000001E-2</c:v>
                </c:pt>
                <c:pt idx="803">
                  <c:v>3.4000000000000002E-2</c:v>
                </c:pt>
                <c:pt idx="804">
                  <c:v>0.34</c:v>
                </c:pt>
                <c:pt idx="805">
                  <c:v>0.78</c:v>
                </c:pt>
                <c:pt idx="806">
                  <c:v>1</c:v>
                </c:pt>
                <c:pt idx="807">
                  <c:v>5.2229999999999999E-2</c:v>
                </c:pt>
                <c:pt idx="808">
                  <c:v>6.6000000000000003E-2</c:v>
                </c:pt>
                <c:pt idx="809">
                  <c:v>14.6</c:v>
                </c:pt>
                <c:pt idx="810">
                  <c:v>16.64</c:v>
                </c:pt>
                <c:pt idx="811">
                  <c:v>0.2</c:v>
                </c:pt>
                <c:pt idx="812">
                  <c:v>1.1180000000000001</c:v>
                </c:pt>
                <c:pt idx="813">
                  <c:v>1.45</c:v>
                </c:pt>
                <c:pt idx="814">
                  <c:v>3.18</c:v>
                </c:pt>
                <c:pt idx="815">
                  <c:v>3.09</c:v>
                </c:pt>
                <c:pt idx="816">
                  <c:v>0.19</c:v>
                </c:pt>
                <c:pt idx="817">
                  <c:v>22.9</c:v>
                </c:pt>
                <c:pt idx="818">
                  <c:v>1.61</c:v>
                </c:pt>
                <c:pt idx="819">
                  <c:v>1.56</c:v>
                </c:pt>
                <c:pt idx="820">
                  <c:v>2.12</c:v>
                </c:pt>
                <c:pt idx="821">
                  <c:v>8.3699999999999992</c:v>
                </c:pt>
                <c:pt idx="822">
                  <c:v>5.97</c:v>
                </c:pt>
                <c:pt idx="823">
                  <c:v>0.7</c:v>
                </c:pt>
                <c:pt idx="824">
                  <c:v>1.753E-2</c:v>
                </c:pt>
                <c:pt idx="825">
                  <c:v>2.12</c:v>
                </c:pt>
                <c:pt idx="826">
                  <c:v>13.65</c:v>
                </c:pt>
                <c:pt idx="827">
                  <c:v>2.61</c:v>
                </c:pt>
                <c:pt idx="828">
                  <c:v>1.5269999999999999</c:v>
                </c:pt>
                <c:pt idx="829">
                  <c:v>1.1299999999999999</c:v>
                </c:pt>
                <c:pt idx="830">
                  <c:v>6.5750000000000002</c:v>
                </c:pt>
                <c:pt idx="831">
                  <c:v>1.78</c:v>
                </c:pt>
                <c:pt idx="832">
                  <c:v>5.638E-2</c:v>
                </c:pt>
                <c:pt idx="833">
                  <c:v>5.4050000000000001E-2</c:v>
                </c:pt>
                <c:pt idx="834">
                  <c:v>9.0299999999999994</c:v>
                </c:pt>
                <c:pt idx="835">
                  <c:v>2.1680000000000001E-2</c:v>
                </c:pt>
                <c:pt idx="836">
                  <c:v>6</c:v>
                </c:pt>
                <c:pt idx="837">
                  <c:v>5.21</c:v>
                </c:pt>
                <c:pt idx="838">
                  <c:v>15.89</c:v>
                </c:pt>
                <c:pt idx="839">
                  <c:v>3.86</c:v>
                </c:pt>
                <c:pt idx="840">
                  <c:v>0.20100000000000001</c:v>
                </c:pt>
                <c:pt idx="841">
                  <c:v>12.89</c:v>
                </c:pt>
                <c:pt idx="842">
                  <c:v>3.7130000000000003E-2</c:v>
                </c:pt>
                <c:pt idx="843">
                  <c:v>4.4800000000000004</c:v>
                </c:pt>
                <c:pt idx="844">
                  <c:v>0.91500000000000004</c:v>
                </c:pt>
                <c:pt idx="845">
                  <c:v>2.5</c:v>
                </c:pt>
                <c:pt idx="846">
                  <c:v>13.5</c:v>
                </c:pt>
                <c:pt idx="847">
                  <c:v>0.42</c:v>
                </c:pt>
                <c:pt idx="848">
                  <c:v>1.17</c:v>
                </c:pt>
                <c:pt idx="849">
                  <c:v>2.665E-2</c:v>
                </c:pt>
                <c:pt idx="850">
                  <c:v>1.56</c:v>
                </c:pt>
                <c:pt idx="851">
                  <c:v>1.494</c:v>
                </c:pt>
                <c:pt idx="852">
                  <c:v>0.66500000000000004</c:v>
                </c:pt>
                <c:pt idx="853">
                  <c:v>0.16200000000000001</c:v>
                </c:pt>
                <c:pt idx="854">
                  <c:v>5.415</c:v>
                </c:pt>
                <c:pt idx="855">
                  <c:v>4.8</c:v>
                </c:pt>
                <c:pt idx="856">
                  <c:v>5.8189999999999999E-2</c:v>
                </c:pt>
                <c:pt idx="857">
                  <c:v>2.4989999999999998E-2</c:v>
                </c:pt>
                <c:pt idx="858">
                  <c:v>1.787E-2</c:v>
                </c:pt>
                <c:pt idx="859">
                  <c:v>5.9</c:v>
                </c:pt>
                <c:pt idx="860">
                  <c:v>1.1599999999999999</c:v>
                </c:pt>
                <c:pt idx="861">
                  <c:v>0.98</c:v>
                </c:pt>
                <c:pt idx="862">
                  <c:v>2.5999999999999999E-2</c:v>
                </c:pt>
                <c:pt idx="863">
                  <c:v>1.542</c:v>
                </c:pt>
                <c:pt idx="864">
                  <c:v>2.4</c:v>
                </c:pt>
                <c:pt idx="865">
                  <c:v>2.4300000000000002</c:v>
                </c:pt>
                <c:pt idx="866">
                  <c:v>1.57</c:v>
                </c:pt>
                <c:pt idx="867">
                  <c:v>1.37</c:v>
                </c:pt>
                <c:pt idx="868">
                  <c:v>8.6219999999999999</c:v>
                </c:pt>
                <c:pt idx="869">
                  <c:v>7.6</c:v>
                </c:pt>
                <c:pt idx="870">
                  <c:v>1.22</c:v>
                </c:pt>
                <c:pt idx="871">
                  <c:v>0.47</c:v>
                </c:pt>
                <c:pt idx="872">
                  <c:v>1.5469999999999999</c:v>
                </c:pt>
                <c:pt idx="873">
                  <c:v>0.62</c:v>
                </c:pt>
                <c:pt idx="874">
                  <c:v>3.2899999999999999E-2</c:v>
                </c:pt>
                <c:pt idx="875">
                  <c:v>4.4499999999999998E-2</c:v>
                </c:pt>
                <c:pt idx="876">
                  <c:v>3.7199999999999997E-2</c:v>
                </c:pt>
                <c:pt idx="877">
                  <c:v>1.5789999999999998E-2</c:v>
                </c:pt>
                <c:pt idx="878">
                  <c:v>3.083E-2</c:v>
                </c:pt>
                <c:pt idx="879">
                  <c:v>2.171E-2</c:v>
                </c:pt>
                <c:pt idx="880">
                  <c:v>3.04</c:v>
                </c:pt>
                <c:pt idx="881">
                  <c:v>0.7</c:v>
                </c:pt>
                <c:pt idx="882">
                  <c:v>0.48</c:v>
                </c:pt>
                <c:pt idx="883">
                  <c:v>1.5</c:v>
                </c:pt>
                <c:pt idx="884">
                  <c:v>1.385</c:v>
                </c:pt>
                <c:pt idx="885">
                  <c:v>5.97</c:v>
                </c:pt>
                <c:pt idx="886">
                  <c:v>0.24399999999999999</c:v>
                </c:pt>
                <c:pt idx="887">
                  <c:v>0.32900000000000001</c:v>
                </c:pt>
                <c:pt idx="888">
                  <c:v>9.1</c:v>
                </c:pt>
                <c:pt idx="889">
                  <c:v>2.0099999999999998</c:v>
                </c:pt>
                <c:pt idx="890">
                  <c:v>1.75</c:v>
                </c:pt>
                <c:pt idx="891">
                  <c:v>0.82</c:v>
                </c:pt>
                <c:pt idx="892">
                  <c:v>0.16800000000000001</c:v>
                </c:pt>
                <c:pt idx="893">
                  <c:v>9.7000000000000003E-2</c:v>
                </c:pt>
                <c:pt idx="894">
                  <c:v>5.2900000000000003E-2</c:v>
                </c:pt>
                <c:pt idx="895">
                  <c:v>0.11899999999999999</c:v>
                </c:pt>
                <c:pt idx="896">
                  <c:v>0.38</c:v>
                </c:pt>
                <c:pt idx="897">
                  <c:v>3.76</c:v>
                </c:pt>
                <c:pt idx="898">
                  <c:v>0.75</c:v>
                </c:pt>
                <c:pt idx="899">
                  <c:v>0.22800000000000001</c:v>
                </c:pt>
                <c:pt idx="900">
                  <c:v>0.67500000000000004</c:v>
                </c:pt>
                <c:pt idx="901">
                  <c:v>0.65200000000000002</c:v>
                </c:pt>
                <c:pt idx="902">
                  <c:v>0.69599999999999995</c:v>
                </c:pt>
                <c:pt idx="903">
                  <c:v>2.69</c:v>
                </c:pt>
                <c:pt idx="904">
                  <c:v>3.19</c:v>
                </c:pt>
                <c:pt idx="905">
                  <c:v>0.17299999999999999</c:v>
                </c:pt>
                <c:pt idx="906">
                  <c:v>0.4</c:v>
                </c:pt>
                <c:pt idx="907">
                  <c:v>0.79700000000000004</c:v>
                </c:pt>
                <c:pt idx="908">
                  <c:v>12.99</c:v>
                </c:pt>
                <c:pt idx="909">
                  <c:v>9.6980000000000004</c:v>
                </c:pt>
                <c:pt idx="910">
                  <c:v>12.9</c:v>
                </c:pt>
                <c:pt idx="911">
                  <c:v>1.259E-2</c:v>
                </c:pt>
                <c:pt idx="912">
                  <c:v>1.9820000000000001E-2</c:v>
                </c:pt>
                <c:pt idx="913">
                  <c:v>1.259E-2</c:v>
                </c:pt>
                <c:pt idx="914">
                  <c:v>2.674E-2</c:v>
                </c:pt>
                <c:pt idx="915">
                  <c:v>1.26E-2</c:v>
                </c:pt>
                <c:pt idx="916">
                  <c:v>2.0799999999999999E-2</c:v>
                </c:pt>
                <c:pt idx="917">
                  <c:v>2.9899999999999999E-2</c:v>
                </c:pt>
                <c:pt idx="918">
                  <c:v>1.6400000000000001E-2</c:v>
                </c:pt>
                <c:pt idx="919">
                  <c:v>2.23E-2</c:v>
                </c:pt>
                <c:pt idx="920">
                  <c:v>2.7</c:v>
                </c:pt>
                <c:pt idx="921">
                  <c:v>4.67</c:v>
                </c:pt>
                <c:pt idx="922">
                  <c:v>2.54</c:v>
                </c:pt>
                <c:pt idx="923">
                  <c:v>18.37</c:v>
                </c:pt>
                <c:pt idx="924">
                  <c:v>1.56</c:v>
                </c:pt>
                <c:pt idx="925">
                  <c:v>1.6</c:v>
                </c:pt>
                <c:pt idx="926">
                  <c:v>2.23</c:v>
                </c:pt>
                <c:pt idx="927">
                  <c:v>2.17</c:v>
                </c:pt>
                <c:pt idx="928">
                  <c:v>0.81</c:v>
                </c:pt>
                <c:pt idx="929">
                  <c:v>4.5310000000000003E-2</c:v>
                </c:pt>
                <c:pt idx="930">
                  <c:v>0.05</c:v>
                </c:pt>
                <c:pt idx="931">
                  <c:v>1.927</c:v>
                </c:pt>
                <c:pt idx="932">
                  <c:v>0.6</c:v>
                </c:pt>
                <c:pt idx="933">
                  <c:v>2.5499999999999998</c:v>
                </c:pt>
                <c:pt idx="934">
                  <c:v>0.57999999999999996</c:v>
                </c:pt>
                <c:pt idx="935">
                  <c:v>3.8399999999999997E-2</c:v>
                </c:pt>
                <c:pt idx="936">
                  <c:v>2.7699999999999999E-2</c:v>
                </c:pt>
                <c:pt idx="937">
                  <c:v>1.79</c:v>
                </c:pt>
                <c:pt idx="938">
                  <c:v>0.18720000000000001</c:v>
                </c:pt>
                <c:pt idx="939">
                  <c:v>0.65790000000000004</c:v>
                </c:pt>
                <c:pt idx="940">
                  <c:v>0.433</c:v>
                </c:pt>
                <c:pt idx="941">
                  <c:v>0.22600000000000001</c:v>
                </c:pt>
                <c:pt idx="942">
                  <c:v>7.0000000000000007E-2</c:v>
                </c:pt>
                <c:pt idx="943">
                  <c:v>0.35060999999999998</c:v>
                </c:pt>
                <c:pt idx="944">
                  <c:v>2.37</c:v>
                </c:pt>
                <c:pt idx="945">
                  <c:v>2.37</c:v>
                </c:pt>
                <c:pt idx="946">
                  <c:v>2.2999999999999998</c:v>
                </c:pt>
                <c:pt idx="947">
                  <c:v>1.88</c:v>
                </c:pt>
                <c:pt idx="948">
                  <c:v>7.32</c:v>
                </c:pt>
                <c:pt idx="949">
                  <c:v>13.9</c:v>
                </c:pt>
                <c:pt idx="950">
                  <c:v>1.5249999999999999</c:v>
                </c:pt>
                <c:pt idx="951">
                  <c:v>1.615</c:v>
                </c:pt>
                <c:pt idx="952">
                  <c:v>0.1</c:v>
                </c:pt>
                <c:pt idx="953">
                  <c:v>1.6359999999999999</c:v>
                </c:pt>
                <c:pt idx="954">
                  <c:v>2.93</c:v>
                </c:pt>
                <c:pt idx="955">
                  <c:v>4.9539999999999997</c:v>
                </c:pt>
                <c:pt idx="956">
                  <c:v>4.02E-2</c:v>
                </c:pt>
                <c:pt idx="957">
                  <c:v>4.4999999999999998E-2</c:v>
                </c:pt>
                <c:pt idx="958">
                  <c:v>1.21</c:v>
                </c:pt>
                <c:pt idx="959">
                  <c:v>2.4539999999999999E-2</c:v>
                </c:pt>
                <c:pt idx="960">
                  <c:v>5.7889999999999997E-2</c:v>
                </c:pt>
                <c:pt idx="961">
                  <c:v>1.556</c:v>
                </c:pt>
                <c:pt idx="962">
                  <c:v>1.0529999999999999</c:v>
                </c:pt>
                <c:pt idx="963">
                  <c:v>3.87</c:v>
                </c:pt>
                <c:pt idx="964">
                  <c:v>5.78</c:v>
                </c:pt>
                <c:pt idx="965">
                  <c:v>1.681</c:v>
                </c:pt>
                <c:pt idx="966">
                  <c:v>0.33</c:v>
                </c:pt>
                <c:pt idx="967">
                  <c:v>7.63</c:v>
                </c:pt>
                <c:pt idx="968">
                  <c:v>6.92</c:v>
                </c:pt>
                <c:pt idx="969">
                  <c:v>6.5</c:v>
                </c:pt>
                <c:pt idx="970">
                  <c:v>1.06</c:v>
                </c:pt>
                <c:pt idx="971">
                  <c:v>2.5099999999999998</c:v>
                </c:pt>
                <c:pt idx="972">
                  <c:v>2.2999999999999998</c:v>
                </c:pt>
                <c:pt idx="973">
                  <c:v>1.66E-2</c:v>
                </c:pt>
                <c:pt idx="974">
                  <c:v>2.3900000000000001E-2</c:v>
                </c:pt>
                <c:pt idx="975">
                  <c:v>0.25</c:v>
                </c:pt>
                <c:pt idx="976">
                  <c:v>0.53</c:v>
                </c:pt>
                <c:pt idx="977">
                  <c:v>3.3980000000000003E-2</c:v>
                </c:pt>
                <c:pt idx="978">
                  <c:v>3.492E-2</c:v>
                </c:pt>
                <c:pt idx="979">
                  <c:v>5.6000000000000001E-2</c:v>
                </c:pt>
                <c:pt idx="980">
                  <c:v>2.56</c:v>
                </c:pt>
                <c:pt idx="981">
                  <c:v>0.49</c:v>
                </c:pt>
                <c:pt idx="982">
                  <c:v>1.2949999999999999</c:v>
                </c:pt>
                <c:pt idx="983">
                  <c:v>2.0299999999999998</c:v>
                </c:pt>
                <c:pt idx="984">
                  <c:v>6</c:v>
                </c:pt>
                <c:pt idx="985">
                  <c:v>3.2040000000000002</c:v>
                </c:pt>
                <c:pt idx="986">
                  <c:v>27</c:v>
                </c:pt>
                <c:pt idx="987">
                  <c:v>3.06</c:v>
                </c:pt>
                <c:pt idx="988">
                  <c:v>4.8499999999999996</c:v>
                </c:pt>
                <c:pt idx="989">
                  <c:v>1.68</c:v>
                </c:pt>
                <c:pt idx="990">
                  <c:v>3.07</c:v>
                </c:pt>
                <c:pt idx="991">
                  <c:v>1.97</c:v>
                </c:pt>
                <c:pt idx="992">
                  <c:v>15</c:v>
                </c:pt>
                <c:pt idx="993">
                  <c:v>3.04</c:v>
                </c:pt>
                <c:pt idx="994">
                  <c:v>3.2099999999999997E-2</c:v>
                </c:pt>
                <c:pt idx="995">
                  <c:v>3.7100000000000001E-2</c:v>
                </c:pt>
                <c:pt idx="996">
                  <c:v>5.7000000000000002E-2</c:v>
                </c:pt>
                <c:pt idx="997">
                  <c:v>6.1</c:v>
                </c:pt>
                <c:pt idx="998">
                  <c:v>1.9930000000000001</c:v>
                </c:pt>
                <c:pt idx="999">
                  <c:v>0.27</c:v>
                </c:pt>
                <c:pt idx="1000">
                  <c:v>1.768</c:v>
                </c:pt>
                <c:pt idx="1001">
                  <c:v>3.85</c:v>
                </c:pt>
                <c:pt idx="1002">
                  <c:v>5.45</c:v>
                </c:pt>
                <c:pt idx="1003">
                  <c:v>3.097</c:v>
                </c:pt>
                <c:pt idx="1004">
                  <c:v>3.08</c:v>
                </c:pt>
                <c:pt idx="1005">
                  <c:v>2.25</c:v>
                </c:pt>
                <c:pt idx="1006">
                  <c:v>1.1120000000000001</c:v>
                </c:pt>
                <c:pt idx="1007">
                  <c:v>3.209E-2</c:v>
                </c:pt>
                <c:pt idx="1008">
                  <c:v>3.0519999999999999E-2</c:v>
                </c:pt>
                <c:pt idx="1009">
                  <c:v>1.8</c:v>
                </c:pt>
                <c:pt idx="1010">
                  <c:v>8.06</c:v>
                </c:pt>
                <c:pt idx="1011">
                  <c:v>0.50800000000000001</c:v>
                </c:pt>
                <c:pt idx="1012">
                  <c:v>0.49</c:v>
                </c:pt>
                <c:pt idx="1013">
                  <c:v>1</c:v>
                </c:pt>
                <c:pt idx="1014">
                  <c:v>5.64</c:v>
                </c:pt>
                <c:pt idx="1015">
                  <c:v>2.71</c:v>
                </c:pt>
                <c:pt idx="1016">
                  <c:v>0.21</c:v>
                </c:pt>
                <c:pt idx="1017">
                  <c:v>3.93</c:v>
                </c:pt>
                <c:pt idx="1018">
                  <c:v>0.05</c:v>
                </c:pt>
                <c:pt idx="1019">
                  <c:v>0.64</c:v>
                </c:pt>
                <c:pt idx="1020">
                  <c:v>0.02</c:v>
                </c:pt>
                <c:pt idx="1021">
                  <c:v>2.4729999999999999E-2</c:v>
                </c:pt>
                <c:pt idx="1022">
                  <c:v>2.026E-2</c:v>
                </c:pt>
                <c:pt idx="1023">
                  <c:v>1.34</c:v>
                </c:pt>
                <c:pt idx="1024">
                  <c:v>4.38</c:v>
                </c:pt>
                <c:pt idx="1025">
                  <c:v>1.762E-2</c:v>
                </c:pt>
                <c:pt idx="1026">
                  <c:v>4.8600000000000003</c:v>
                </c:pt>
                <c:pt idx="1027">
                  <c:v>7.27</c:v>
                </c:pt>
                <c:pt idx="1028">
                  <c:v>2.7</c:v>
                </c:pt>
                <c:pt idx="1029">
                  <c:v>27.1</c:v>
                </c:pt>
                <c:pt idx="1030">
                  <c:v>2.33</c:v>
                </c:pt>
                <c:pt idx="1031">
                  <c:v>1.681</c:v>
                </c:pt>
                <c:pt idx="1032">
                  <c:v>1.9590000000000001</c:v>
                </c:pt>
                <c:pt idx="1033">
                  <c:v>0.20954999999999999</c:v>
                </c:pt>
                <c:pt idx="1034">
                  <c:v>0.40200000000000002</c:v>
                </c:pt>
                <c:pt idx="1035">
                  <c:v>1.5</c:v>
                </c:pt>
                <c:pt idx="1036">
                  <c:v>0.68</c:v>
                </c:pt>
                <c:pt idx="1037">
                  <c:v>9.9000000000000005E-2</c:v>
                </c:pt>
                <c:pt idx="1038">
                  <c:v>1.0999999999999999E-2</c:v>
                </c:pt>
                <c:pt idx="1039">
                  <c:v>2.0299999999999998</c:v>
                </c:pt>
                <c:pt idx="1040">
                  <c:v>1.48</c:v>
                </c:pt>
                <c:pt idx="1041">
                  <c:v>0.45</c:v>
                </c:pt>
                <c:pt idx="1042">
                  <c:v>2.281E-2</c:v>
                </c:pt>
                <c:pt idx="1043">
                  <c:v>7</c:v>
                </c:pt>
                <c:pt idx="1044">
                  <c:v>14.2</c:v>
                </c:pt>
                <c:pt idx="1045">
                  <c:v>3.6</c:v>
                </c:pt>
                <c:pt idx="1046">
                  <c:v>12.4</c:v>
                </c:pt>
                <c:pt idx="1047">
                  <c:v>1.54</c:v>
                </c:pt>
                <c:pt idx="1048">
                  <c:v>1.02</c:v>
                </c:pt>
                <c:pt idx="1049">
                  <c:v>2.11</c:v>
                </c:pt>
                <c:pt idx="1050">
                  <c:v>0.11</c:v>
                </c:pt>
                <c:pt idx="1051">
                  <c:v>8.35</c:v>
                </c:pt>
                <c:pt idx="1052">
                  <c:v>5.7000000000000002E-2</c:v>
                </c:pt>
                <c:pt idx="1053">
                  <c:v>1.1100000000000001</c:v>
                </c:pt>
                <c:pt idx="1054">
                  <c:v>3.76</c:v>
                </c:pt>
                <c:pt idx="1055">
                  <c:v>3.67</c:v>
                </c:pt>
                <c:pt idx="1056">
                  <c:v>16.88</c:v>
                </c:pt>
                <c:pt idx="1057">
                  <c:v>0.37</c:v>
                </c:pt>
                <c:pt idx="1058">
                  <c:v>1.321E-2</c:v>
                </c:pt>
                <c:pt idx="1059">
                  <c:v>2.2339999999999999E-2</c:v>
                </c:pt>
                <c:pt idx="1060">
                  <c:v>2.7369999999999998E-2</c:v>
                </c:pt>
                <c:pt idx="1061">
                  <c:v>0.7</c:v>
                </c:pt>
                <c:pt idx="1062">
                  <c:v>1.82</c:v>
                </c:pt>
                <c:pt idx="1063">
                  <c:v>1.26</c:v>
                </c:pt>
                <c:pt idx="1064">
                  <c:v>5</c:v>
                </c:pt>
                <c:pt idx="1065">
                  <c:v>1.26</c:v>
                </c:pt>
                <c:pt idx="1066">
                  <c:v>3.45</c:v>
                </c:pt>
                <c:pt idx="1067">
                  <c:v>10.63</c:v>
                </c:pt>
                <c:pt idx="1068">
                  <c:v>0.13353000000000001</c:v>
                </c:pt>
                <c:pt idx="1069">
                  <c:v>6.84</c:v>
                </c:pt>
                <c:pt idx="1070">
                  <c:v>4.2790000000000002E-2</c:v>
                </c:pt>
                <c:pt idx="1071">
                  <c:v>3.74</c:v>
                </c:pt>
                <c:pt idx="1072">
                  <c:v>1.27</c:v>
                </c:pt>
                <c:pt idx="1073">
                  <c:v>20.96</c:v>
                </c:pt>
                <c:pt idx="1074">
                  <c:v>0.71699999999999997</c:v>
                </c:pt>
                <c:pt idx="1075">
                  <c:v>2.8000000000000001E-2</c:v>
                </c:pt>
                <c:pt idx="1076">
                  <c:v>1.1010000000000001E-2</c:v>
                </c:pt>
                <c:pt idx="1077">
                  <c:v>3.9960000000000002E-2</c:v>
                </c:pt>
                <c:pt idx="1078">
                  <c:v>1.1399999999999999</c:v>
                </c:pt>
                <c:pt idx="1079">
                  <c:v>2.5</c:v>
                </c:pt>
                <c:pt idx="1080">
                  <c:v>2.6110000000000001E-2</c:v>
                </c:pt>
                <c:pt idx="1081">
                  <c:v>1.964</c:v>
                </c:pt>
                <c:pt idx="1082">
                  <c:v>6.79</c:v>
                </c:pt>
                <c:pt idx="1083">
                  <c:v>2.33</c:v>
                </c:pt>
                <c:pt idx="1084">
                  <c:v>0.44</c:v>
                </c:pt>
                <c:pt idx="1085">
                  <c:v>0.97</c:v>
                </c:pt>
                <c:pt idx="1086">
                  <c:v>7.0000000000000007E-2</c:v>
                </c:pt>
                <c:pt idx="1087">
                  <c:v>1.23</c:v>
                </c:pt>
                <c:pt idx="1088">
                  <c:v>5.69</c:v>
                </c:pt>
                <c:pt idx="1089">
                  <c:v>8.1999999999999993</c:v>
                </c:pt>
                <c:pt idx="1090">
                  <c:v>4.0590000000000001E-2</c:v>
                </c:pt>
                <c:pt idx="1091">
                  <c:v>1.98</c:v>
                </c:pt>
                <c:pt idx="1092">
                  <c:v>1.56</c:v>
                </c:pt>
                <c:pt idx="1093">
                  <c:v>2.68</c:v>
                </c:pt>
                <c:pt idx="1094">
                  <c:v>1.94</c:v>
                </c:pt>
                <c:pt idx="1095">
                  <c:v>0.04</c:v>
                </c:pt>
                <c:pt idx="1096">
                  <c:v>0.36</c:v>
                </c:pt>
                <c:pt idx="1097">
                  <c:v>3.9</c:v>
                </c:pt>
                <c:pt idx="1098">
                  <c:v>1.31</c:v>
                </c:pt>
                <c:pt idx="1099">
                  <c:v>0.59</c:v>
                </c:pt>
                <c:pt idx="1100">
                  <c:v>0.83</c:v>
                </c:pt>
                <c:pt idx="1101">
                  <c:v>3.9960000000000002E-2</c:v>
                </c:pt>
                <c:pt idx="1102">
                  <c:v>2.5489999999999999E-2</c:v>
                </c:pt>
                <c:pt idx="1103">
                  <c:v>0.15228</c:v>
                </c:pt>
                <c:pt idx="1104">
                  <c:v>2.75E-2</c:v>
                </c:pt>
                <c:pt idx="1105">
                  <c:v>2.23E-2</c:v>
                </c:pt>
                <c:pt idx="1106">
                  <c:v>4.6699999999999998E-2</c:v>
                </c:pt>
                <c:pt idx="1107">
                  <c:v>8.1900000000000001E-2</c:v>
                </c:pt>
                <c:pt idx="1108">
                  <c:v>0.23300000000000001</c:v>
                </c:pt>
                <c:pt idx="1109">
                  <c:v>4.5310000000000003E-2</c:v>
                </c:pt>
                <c:pt idx="1110">
                  <c:v>7.2050000000000003E-2</c:v>
                </c:pt>
                <c:pt idx="1111">
                  <c:v>1.42</c:v>
                </c:pt>
                <c:pt idx="1112">
                  <c:v>15.04</c:v>
                </c:pt>
                <c:pt idx="1113">
                  <c:v>2.7119999999999998E-2</c:v>
                </c:pt>
                <c:pt idx="1114">
                  <c:v>3.9140000000000001E-2</c:v>
                </c:pt>
                <c:pt idx="1115">
                  <c:v>3.67</c:v>
                </c:pt>
                <c:pt idx="1116">
                  <c:v>0.02</c:v>
                </c:pt>
                <c:pt idx="1117">
                  <c:v>0.40901999999999999</c:v>
                </c:pt>
                <c:pt idx="1118">
                  <c:v>0.52669999999999995</c:v>
                </c:pt>
                <c:pt idx="1119">
                  <c:v>0.51</c:v>
                </c:pt>
                <c:pt idx="1120">
                  <c:v>9.18</c:v>
                </c:pt>
                <c:pt idx="1121">
                  <c:v>3.2130000000000001</c:v>
                </c:pt>
                <c:pt idx="1122">
                  <c:v>0.42799999999999999</c:v>
                </c:pt>
                <c:pt idx="1123">
                  <c:v>0.78400000000000003</c:v>
                </c:pt>
                <c:pt idx="1124">
                  <c:v>9</c:v>
                </c:pt>
                <c:pt idx="1125">
                  <c:v>6</c:v>
                </c:pt>
                <c:pt idx="1126">
                  <c:v>0.22800000000000001</c:v>
                </c:pt>
                <c:pt idx="1127">
                  <c:v>11.1</c:v>
                </c:pt>
                <c:pt idx="1128">
                  <c:v>1.38</c:v>
                </c:pt>
                <c:pt idx="1129">
                  <c:v>6.3</c:v>
                </c:pt>
                <c:pt idx="1130">
                  <c:v>9</c:v>
                </c:pt>
                <c:pt idx="1131">
                  <c:v>5.9150000000000001E-2</c:v>
                </c:pt>
                <c:pt idx="1132">
                  <c:v>2.4</c:v>
                </c:pt>
                <c:pt idx="1133">
                  <c:v>25</c:v>
                </c:pt>
                <c:pt idx="1134">
                  <c:v>1.79</c:v>
                </c:pt>
                <c:pt idx="1135">
                  <c:v>23</c:v>
                </c:pt>
                <c:pt idx="1136">
                  <c:v>20.5</c:v>
                </c:pt>
                <c:pt idx="1137">
                  <c:v>2.1</c:v>
                </c:pt>
                <c:pt idx="1138">
                  <c:v>5.5</c:v>
                </c:pt>
                <c:pt idx="1139">
                  <c:v>0.71</c:v>
                </c:pt>
                <c:pt idx="1140">
                  <c:v>1.96</c:v>
                </c:pt>
                <c:pt idx="1141">
                  <c:v>1.0900000000000001</c:v>
                </c:pt>
                <c:pt idx="1142">
                  <c:v>1.1924699999999999</c:v>
                </c:pt>
                <c:pt idx="1143">
                  <c:v>6.293E-2</c:v>
                </c:pt>
                <c:pt idx="1144">
                  <c:v>3.1150000000000001E-2</c:v>
                </c:pt>
                <c:pt idx="1145">
                  <c:v>20</c:v>
                </c:pt>
                <c:pt idx="1146">
                  <c:v>21.998699999999999</c:v>
                </c:pt>
                <c:pt idx="1147">
                  <c:v>30</c:v>
                </c:pt>
                <c:pt idx="1148">
                  <c:v>3.23</c:v>
                </c:pt>
                <c:pt idx="1149">
                  <c:v>2.27</c:v>
                </c:pt>
                <c:pt idx="1150">
                  <c:v>1.5699999999999999E-2</c:v>
                </c:pt>
                <c:pt idx="1151">
                  <c:v>1.3899999999999999E-2</c:v>
                </c:pt>
                <c:pt idx="1152">
                  <c:v>1.6799999999999999E-2</c:v>
                </c:pt>
                <c:pt idx="1153">
                  <c:v>7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5.9</c:v>
                </c:pt>
                <c:pt idx="1158">
                  <c:v>4.5</c:v>
                </c:pt>
                <c:pt idx="1159">
                  <c:v>14.482279999999999</c:v>
                </c:pt>
                <c:pt idx="1160">
                  <c:v>6.3</c:v>
                </c:pt>
                <c:pt idx="1161">
                  <c:v>8.4949999999999998E-2</c:v>
                </c:pt>
                <c:pt idx="1162">
                  <c:v>6.8589999999999998E-2</c:v>
                </c:pt>
                <c:pt idx="1163">
                  <c:v>1.47E-2</c:v>
                </c:pt>
                <c:pt idx="1164">
                  <c:v>7.0499999999999998E-3</c:v>
                </c:pt>
                <c:pt idx="1165">
                  <c:v>1.21E-2</c:v>
                </c:pt>
                <c:pt idx="1166">
                  <c:v>9.4390000000000002E-2</c:v>
                </c:pt>
                <c:pt idx="1167">
                  <c:v>0.84</c:v>
                </c:pt>
                <c:pt idx="1168">
                  <c:v>0.18689</c:v>
                </c:pt>
                <c:pt idx="1169">
                  <c:v>0.14000000000000001</c:v>
                </c:pt>
                <c:pt idx="1170">
                  <c:v>5.2540000000000003E-2</c:v>
                </c:pt>
                <c:pt idx="1171">
                  <c:v>1.6639999999999999E-2</c:v>
                </c:pt>
                <c:pt idx="1172">
                  <c:v>3.5549999999999998E-2</c:v>
                </c:pt>
                <c:pt idx="1173">
                  <c:v>1.29</c:v>
                </c:pt>
                <c:pt idx="1174">
                  <c:v>2.0099999999999998</c:v>
                </c:pt>
                <c:pt idx="1175">
                  <c:v>0.84</c:v>
                </c:pt>
                <c:pt idx="1176">
                  <c:v>8.0999999999999996E-4</c:v>
                </c:pt>
                <c:pt idx="1177">
                  <c:v>1.4999999999999999E-2</c:v>
                </c:pt>
                <c:pt idx="1178">
                  <c:v>1.54E-2</c:v>
                </c:pt>
                <c:pt idx="1179">
                  <c:v>2.1999999999999999E-2</c:v>
                </c:pt>
                <c:pt idx="1180">
                  <c:v>2.18E-2</c:v>
                </c:pt>
                <c:pt idx="1181">
                  <c:v>1.9E-2</c:v>
                </c:pt>
                <c:pt idx="1182">
                  <c:v>1.4800000000000001E-2</c:v>
                </c:pt>
                <c:pt idx="1183">
                  <c:v>0.13900000000000001</c:v>
                </c:pt>
                <c:pt idx="1184">
                  <c:v>5.2100000000000002E-3</c:v>
                </c:pt>
                <c:pt idx="1185">
                  <c:v>2.53E-2</c:v>
                </c:pt>
                <c:pt idx="1186">
                  <c:v>2.75E-2</c:v>
                </c:pt>
                <c:pt idx="1187">
                  <c:v>1.7000000000000001E-2</c:v>
                </c:pt>
                <c:pt idx="1188">
                  <c:v>1.43E-2</c:v>
                </c:pt>
                <c:pt idx="1189">
                  <c:v>0.16700000000000001</c:v>
                </c:pt>
                <c:pt idx="1190">
                  <c:v>8.1899999999999994E-3</c:v>
                </c:pt>
                <c:pt idx="1191">
                  <c:v>3.5200000000000001E-3</c:v>
                </c:pt>
                <c:pt idx="1192">
                  <c:v>1.3299999999999999E-2</c:v>
                </c:pt>
                <c:pt idx="1193">
                  <c:v>6.6E-3</c:v>
                </c:pt>
                <c:pt idx="1194">
                  <c:v>1.9820000000000001E-2</c:v>
                </c:pt>
                <c:pt idx="1195">
                  <c:v>0.49</c:v>
                </c:pt>
                <c:pt idx="1196">
                  <c:v>7.4200000000000004E-3</c:v>
                </c:pt>
                <c:pt idx="1197">
                  <c:v>1.01E-2</c:v>
                </c:pt>
                <c:pt idx="1198">
                  <c:v>1.47E-2</c:v>
                </c:pt>
                <c:pt idx="1199">
                  <c:v>1.15E-2</c:v>
                </c:pt>
                <c:pt idx="1200">
                  <c:v>2.9499999999999999E-3</c:v>
                </c:pt>
                <c:pt idx="1201">
                  <c:v>2.7699999999999999E-2</c:v>
                </c:pt>
                <c:pt idx="1202">
                  <c:v>8.4899999999999993E-3</c:v>
                </c:pt>
                <c:pt idx="1203">
                  <c:v>0.5</c:v>
                </c:pt>
                <c:pt idx="1204">
                  <c:v>9.75E-3</c:v>
                </c:pt>
                <c:pt idx="1205">
                  <c:v>1.985E-2</c:v>
                </c:pt>
                <c:pt idx="1206">
                  <c:v>2.4920000000000001E-2</c:v>
                </c:pt>
                <c:pt idx="1207">
                  <c:v>4.0809999999999999E-2</c:v>
                </c:pt>
                <c:pt idx="1208">
                  <c:v>5.13E-3</c:v>
                </c:pt>
                <c:pt idx="1209">
                  <c:v>1.359E-2</c:v>
                </c:pt>
                <c:pt idx="1210">
                  <c:v>0.38700000000000001</c:v>
                </c:pt>
                <c:pt idx="1211">
                  <c:v>6.5000000000000002E-2</c:v>
                </c:pt>
                <c:pt idx="1212">
                  <c:v>0.93</c:v>
                </c:pt>
                <c:pt idx="1213">
                  <c:v>1.5980000000000001E-2</c:v>
                </c:pt>
                <c:pt idx="1214">
                  <c:v>2.3279999999999999E-2</c:v>
                </c:pt>
                <c:pt idx="1215">
                  <c:v>1.8159999999999999E-2</c:v>
                </c:pt>
                <c:pt idx="1216">
                  <c:v>2.358E-2</c:v>
                </c:pt>
                <c:pt idx="1217">
                  <c:v>9.8999999999999999E-4</c:v>
                </c:pt>
                <c:pt idx="1218">
                  <c:v>7.3299999999999997E-3</c:v>
                </c:pt>
                <c:pt idx="1219">
                  <c:v>1.15E-2</c:v>
                </c:pt>
                <c:pt idx="1220">
                  <c:v>1.0500000000000001E-2</c:v>
                </c:pt>
                <c:pt idx="1221">
                  <c:v>1.0500000000000001E-2</c:v>
                </c:pt>
                <c:pt idx="1222">
                  <c:v>2.1100000000000001E-2</c:v>
                </c:pt>
                <c:pt idx="1223">
                  <c:v>1.47E-2</c:v>
                </c:pt>
                <c:pt idx="1224">
                  <c:v>8.8900000000000003E-3</c:v>
                </c:pt>
                <c:pt idx="1225">
                  <c:v>1.84E-2</c:v>
                </c:pt>
                <c:pt idx="1226">
                  <c:v>1.47E-2</c:v>
                </c:pt>
                <c:pt idx="1227">
                  <c:v>1.4500000000000001E-2</c:v>
                </c:pt>
                <c:pt idx="1228">
                  <c:v>1.55E-2</c:v>
                </c:pt>
                <c:pt idx="1229">
                  <c:v>1.23E-2</c:v>
                </c:pt>
                <c:pt idx="1230">
                  <c:v>2.29E-2</c:v>
                </c:pt>
                <c:pt idx="1231">
                  <c:v>1.34E-2</c:v>
                </c:pt>
                <c:pt idx="1232">
                  <c:v>4.3E-3</c:v>
                </c:pt>
                <c:pt idx="1233">
                  <c:v>3.0599999999999998E-3</c:v>
                </c:pt>
                <c:pt idx="1234">
                  <c:v>2.35E-2</c:v>
                </c:pt>
                <c:pt idx="1235">
                  <c:v>6.8700000000000002E-3</c:v>
                </c:pt>
                <c:pt idx="1236">
                  <c:v>1.7999999999999999E-2</c:v>
                </c:pt>
                <c:pt idx="1237">
                  <c:v>1.49E-2</c:v>
                </c:pt>
                <c:pt idx="1238">
                  <c:v>2.1999999999999999E-2</c:v>
                </c:pt>
                <c:pt idx="1239">
                  <c:v>3.2199999999999999E-2</c:v>
                </c:pt>
                <c:pt idx="1240">
                  <c:v>9.7799999999999998E-2</c:v>
                </c:pt>
                <c:pt idx="1241">
                  <c:v>8.3899999999999999E-3</c:v>
                </c:pt>
                <c:pt idx="1242">
                  <c:v>2.0899999999999998E-2</c:v>
                </c:pt>
                <c:pt idx="1243">
                  <c:v>3.3399999999999999E-2</c:v>
                </c:pt>
                <c:pt idx="1244">
                  <c:v>6.8199999999999997E-3</c:v>
                </c:pt>
                <c:pt idx="1245">
                  <c:v>9.5499999999999995E-3</c:v>
                </c:pt>
                <c:pt idx="1246">
                  <c:v>2.3599999999999999E-2</c:v>
                </c:pt>
                <c:pt idx="1247">
                  <c:v>1.7100000000000001E-2</c:v>
                </c:pt>
                <c:pt idx="1248">
                  <c:v>1.8100000000000002E-2</c:v>
                </c:pt>
                <c:pt idx="1249">
                  <c:v>1.2999999999999999E-2</c:v>
                </c:pt>
                <c:pt idx="1250">
                  <c:v>6.8100000000000001E-3</c:v>
                </c:pt>
                <c:pt idx="1251">
                  <c:v>1.7600000000000001E-2</c:v>
                </c:pt>
                <c:pt idx="1252">
                  <c:v>8.1700000000000002E-3</c:v>
                </c:pt>
                <c:pt idx="1253">
                  <c:v>1.23E-2</c:v>
                </c:pt>
                <c:pt idx="1254">
                  <c:v>2.4199999999999999E-2</c:v>
                </c:pt>
                <c:pt idx="1255">
                  <c:v>1.0699999999999999E-2</c:v>
                </c:pt>
                <c:pt idx="1256">
                  <c:v>3.2599999999999997E-2</c:v>
                </c:pt>
                <c:pt idx="1257">
                  <c:v>1.01E-2</c:v>
                </c:pt>
                <c:pt idx="1258">
                  <c:v>2.29E-2</c:v>
                </c:pt>
                <c:pt idx="1259">
                  <c:v>1.5100000000000001E-2</c:v>
                </c:pt>
                <c:pt idx="1260">
                  <c:v>8.8999999999999999E-3</c:v>
                </c:pt>
                <c:pt idx="1261">
                  <c:v>1.61E-2</c:v>
                </c:pt>
                <c:pt idx="1262">
                  <c:v>3.9E-2</c:v>
                </c:pt>
                <c:pt idx="1263">
                  <c:v>2.1600000000000001E-2</c:v>
                </c:pt>
                <c:pt idx="1264">
                  <c:v>2.8070000000000001E-2</c:v>
                </c:pt>
                <c:pt idx="1265">
                  <c:v>2.3630000000000002E-2</c:v>
                </c:pt>
                <c:pt idx="1266">
                  <c:v>3.5999999999999997E-2</c:v>
                </c:pt>
                <c:pt idx="1267">
                  <c:v>2.6599999999999999E-2</c:v>
                </c:pt>
                <c:pt idx="1268">
                  <c:v>6.293E-2</c:v>
                </c:pt>
                <c:pt idx="1269">
                  <c:v>4.3E-3</c:v>
                </c:pt>
                <c:pt idx="1270">
                  <c:v>1.8599999999999998E-2</c:v>
                </c:pt>
                <c:pt idx="1271">
                  <c:v>1.8599999999999998E-2</c:v>
                </c:pt>
                <c:pt idx="1272">
                  <c:v>8.6899999999999998E-3</c:v>
                </c:pt>
                <c:pt idx="1273">
                  <c:v>5.0499999999999998E-3</c:v>
                </c:pt>
                <c:pt idx="1274">
                  <c:v>1.9800000000000002E-2</c:v>
                </c:pt>
                <c:pt idx="1275">
                  <c:v>3.2099999999999997E-2</c:v>
                </c:pt>
                <c:pt idx="1276">
                  <c:v>5.8799999999999998E-3</c:v>
                </c:pt>
                <c:pt idx="1277">
                  <c:v>8.0000000000000002E-3</c:v>
                </c:pt>
                <c:pt idx="1278">
                  <c:v>0.02</c:v>
                </c:pt>
                <c:pt idx="1279">
                  <c:v>1.34E-2</c:v>
                </c:pt>
                <c:pt idx="1280">
                  <c:v>7.5199999999999998E-3</c:v>
                </c:pt>
                <c:pt idx="1281">
                  <c:v>2.64E-2</c:v>
                </c:pt>
                <c:pt idx="1282">
                  <c:v>9.1999999999999998E-3</c:v>
                </c:pt>
                <c:pt idx="1283">
                  <c:v>2.1399999999999999E-2</c:v>
                </c:pt>
                <c:pt idx="1284">
                  <c:v>0.10194</c:v>
                </c:pt>
                <c:pt idx="1285">
                  <c:v>3.3980000000000003E-2</c:v>
                </c:pt>
                <c:pt idx="1286">
                  <c:v>3.1460000000000002E-2</c:v>
                </c:pt>
                <c:pt idx="1287">
                  <c:v>7.5799999999999999E-3</c:v>
                </c:pt>
                <c:pt idx="1288">
                  <c:v>4.2100000000000002E-3</c:v>
                </c:pt>
                <c:pt idx="1289">
                  <c:v>9.8099999999999993E-3</c:v>
                </c:pt>
                <c:pt idx="1290">
                  <c:v>9.1999999999999998E-3</c:v>
                </c:pt>
                <c:pt idx="1291">
                  <c:v>4.65E-2</c:v>
                </c:pt>
                <c:pt idx="1292">
                  <c:v>4.0500000000000001E-2</c:v>
                </c:pt>
                <c:pt idx="1293">
                  <c:v>3.1300000000000001E-2</c:v>
                </c:pt>
                <c:pt idx="1294">
                  <c:v>2.2499999999999999E-2</c:v>
                </c:pt>
                <c:pt idx="1295">
                  <c:v>3.9699999999999999E-2</c:v>
                </c:pt>
                <c:pt idx="1296">
                  <c:v>2.23E-2</c:v>
                </c:pt>
                <c:pt idx="1297">
                  <c:v>5.1400000000000001E-2</c:v>
                </c:pt>
                <c:pt idx="1298">
                  <c:v>8.2199999999999999E-3</c:v>
                </c:pt>
                <c:pt idx="1299">
                  <c:v>2.0500000000000001E-2</c:v>
                </c:pt>
                <c:pt idx="1300">
                  <c:v>2.171E-2</c:v>
                </c:pt>
                <c:pt idx="1301">
                  <c:v>3.9010000000000003E-2</c:v>
                </c:pt>
                <c:pt idx="1302">
                  <c:v>7.6600000000000001E-3</c:v>
                </c:pt>
                <c:pt idx="1303">
                  <c:v>8.0000000000000002E-3</c:v>
                </c:pt>
                <c:pt idx="1304">
                  <c:v>3.4000000000000002E-2</c:v>
                </c:pt>
                <c:pt idx="1305">
                  <c:v>1.8599999999999998E-2</c:v>
                </c:pt>
                <c:pt idx="1306">
                  <c:v>7.7200000000000003E-3</c:v>
                </c:pt>
                <c:pt idx="1307">
                  <c:v>2.9899999999999999E-2</c:v>
                </c:pt>
                <c:pt idx="1308">
                  <c:v>1.46E-2</c:v>
                </c:pt>
                <c:pt idx="1309">
                  <c:v>2.5899999999999999E-2</c:v>
                </c:pt>
                <c:pt idx="1310">
                  <c:v>2.3E-2</c:v>
                </c:pt>
                <c:pt idx="1311">
                  <c:v>1.09E-2</c:v>
                </c:pt>
                <c:pt idx="1312">
                  <c:v>1.8400000000000001E-3</c:v>
                </c:pt>
                <c:pt idx="1313">
                  <c:v>1.2699999999999999E-2</c:v>
                </c:pt>
                <c:pt idx="1314">
                  <c:v>2.1299999999999999E-2</c:v>
                </c:pt>
                <c:pt idx="1315">
                  <c:v>1.7799999999999999E-3</c:v>
                </c:pt>
                <c:pt idx="1316">
                  <c:v>7.0499999999999998E-3</c:v>
                </c:pt>
                <c:pt idx="1317">
                  <c:v>2.1700000000000001E-2</c:v>
                </c:pt>
                <c:pt idx="1318">
                  <c:v>9.1299999999999992E-3</c:v>
                </c:pt>
                <c:pt idx="1319">
                  <c:v>2.0400000000000001E-2</c:v>
                </c:pt>
                <c:pt idx="1320">
                  <c:v>1.6199999999999999E-2</c:v>
                </c:pt>
                <c:pt idx="1321">
                  <c:v>2.5170000000000001E-2</c:v>
                </c:pt>
                <c:pt idx="1322">
                  <c:v>3.9300000000000002E-2</c:v>
                </c:pt>
                <c:pt idx="1323">
                  <c:v>2.24E-2</c:v>
                </c:pt>
                <c:pt idx="1324">
                  <c:v>7.4999999999999997E-3</c:v>
                </c:pt>
                <c:pt idx="1325">
                  <c:v>8.3700000000000007E-3</c:v>
                </c:pt>
                <c:pt idx="1326">
                  <c:v>2.2499999999999999E-2</c:v>
                </c:pt>
                <c:pt idx="1327">
                  <c:v>1.4</c:v>
                </c:pt>
                <c:pt idx="1328">
                  <c:v>1.9800000000000002E-2</c:v>
                </c:pt>
                <c:pt idx="1329">
                  <c:v>1.09E-2</c:v>
                </c:pt>
                <c:pt idx="1330">
                  <c:v>1.9800000000000002E-2</c:v>
                </c:pt>
                <c:pt idx="1331">
                  <c:v>2.0100000000000001E-3</c:v>
                </c:pt>
                <c:pt idx="1332">
                  <c:v>8.9899999999999997E-3</c:v>
                </c:pt>
                <c:pt idx="1333">
                  <c:v>9.6100000000000005E-3</c:v>
                </c:pt>
                <c:pt idx="1334">
                  <c:v>2.01E-2</c:v>
                </c:pt>
                <c:pt idx="1335">
                  <c:v>3.7699999999999997E-2</c:v>
                </c:pt>
                <c:pt idx="1336">
                  <c:v>9.4000000000000004E-3</c:v>
                </c:pt>
                <c:pt idx="1337">
                  <c:v>1.0699999999999999E-2</c:v>
                </c:pt>
                <c:pt idx="1338">
                  <c:v>6.0600000000000003E-3</c:v>
                </c:pt>
                <c:pt idx="1339">
                  <c:v>7.8300000000000002E-3</c:v>
                </c:pt>
                <c:pt idx="1340">
                  <c:v>6.7019999999999996E-2</c:v>
                </c:pt>
                <c:pt idx="1341">
                  <c:v>1.4200000000000001E-2</c:v>
                </c:pt>
                <c:pt idx="1342">
                  <c:v>2.1399999999999999E-2</c:v>
                </c:pt>
                <c:pt idx="1343">
                  <c:v>0.39800000000000002</c:v>
                </c:pt>
                <c:pt idx="1344">
                  <c:v>3.5430000000000003E-2</c:v>
                </c:pt>
                <c:pt idx="1345">
                  <c:v>4.0300000000000002E-2</c:v>
                </c:pt>
                <c:pt idx="1346">
                  <c:v>6.651E-2</c:v>
                </c:pt>
                <c:pt idx="1347">
                  <c:v>1.363</c:v>
                </c:pt>
                <c:pt idx="1348">
                  <c:v>0.86</c:v>
                </c:pt>
                <c:pt idx="1349">
                  <c:v>4.3E-3</c:v>
                </c:pt>
                <c:pt idx="1350">
                  <c:v>3.0599999999999998E-3</c:v>
                </c:pt>
                <c:pt idx="1351">
                  <c:v>4.3E-3</c:v>
                </c:pt>
                <c:pt idx="1352">
                  <c:v>5.978E-2</c:v>
                </c:pt>
                <c:pt idx="1353">
                  <c:v>4.845E-2</c:v>
                </c:pt>
                <c:pt idx="1354">
                  <c:v>1.47E-2</c:v>
                </c:pt>
                <c:pt idx="1355">
                  <c:v>1.23E-2</c:v>
                </c:pt>
                <c:pt idx="1356">
                  <c:v>2.2100000000000002E-2</c:v>
                </c:pt>
                <c:pt idx="1357">
                  <c:v>2.1999999999999999E-2</c:v>
                </c:pt>
                <c:pt idx="1358">
                  <c:v>1.6799999999999999E-2</c:v>
                </c:pt>
                <c:pt idx="1359">
                  <c:v>1.4800000000000001E-2</c:v>
                </c:pt>
                <c:pt idx="1360">
                  <c:v>1.17E-2</c:v>
                </c:pt>
                <c:pt idx="1361">
                  <c:v>5.4600000000000003E-2</c:v>
                </c:pt>
                <c:pt idx="1362">
                  <c:v>3.7699999999999997E-2</c:v>
                </c:pt>
                <c:pt idx="1363">
                  <c:v>1.6199999999999999E-2</c:v>
                </c:pt>
                <c:pt idx="1364">
                  <c:v>1.7100000000000001E-2</c:v>
                </c:pt>
                <c:pt idx="1365">
                  <c:v>2.24E-2</c:v>
                </c:pt>
                <c:pt idx="1366">
                  <c:v>2.58E-2</c:v>
                </c:pt>
                <c:pt idx="1367">
                  <c:v>7.7090000000000006E-2</c:v>
                </c:pt>
                <c:pt idx="1368">
                  <c:v>2.0500000000000001E-2</c:v>
                </c:pt>
                <c:pt idx="1369">
                  <c:v>1.9300000000000001E-2</c:v>
                </c:pt>
                <c:pt idx="1370">
                  <c:v>1.1599999999999999E-2</c:v>
                </c:pt>
                <c:pt idx="1372">
                  <c:v>1.04E-2</c:v>
                </c:pt>
                <c:pt idx="1373">
                  <c:v>1.7100000000000001E-2</c:v>
                </c:pt>
                <c:pt idx="1374">
                  <c:v>2.75E-2</c:v>
                </c:pt>
                <c:pt idx="1375">
                  <c:v>2.3300000000000001E-2</c:v>
                </c:pt>
                <c:pt idx="1376">
                  <c:v>1.57E-3</c:v>
                </c:pt>
                <c:pt idx="1377">
                  <c:v>2.92E-2</c:v>
                </c:pt>
                <c:pt idx="1378">
                  <c:v>1.89E-2</c:v>
                </c:pt>
                <c:pt idx="1379">
                  <c:v>2.3900000000000001E-2</c:v>
                </c:pt>
                <c:pt idx="1380">
                  <c:v>1.42</c:v>
                </c:pt>
                <c:pt idx="1381">
                  <c:v>0.188</c:v>
                </c:pt>
                <c:pt idx="1382">
                  <c:v>4.657E-2</c:v>
                </c:pt>
                <c:pt idx="1383">
                  <c:v>1.7600000000000001E-2</c:v>
                </c:pt>
                <c:pt idx="1384">
                  <c:v>2.3900000000000001E-2</c:v>
                </c:pt>
                <c:pt idx="1385">
                  <c:v>2.0580000000000001E-2</c:v>
                </c:pt>
                <c:pt idx="1386">
                  <c:v>3.5450000000000002E-2</c:v>
                </c:pt>
                <c:pt idx="1387">
                  <c:v>9.1E-4</c:v>
                </c:pt>
                <c:pt idx="1388">
                  <c:v>2.8000000000000001E-2</c:v>
                </c:pt>
                <c:pt idx="1389">
                  <c:v>4.4990000000000002E-2</c:v>
                </c:pt>
                <c:pt idx="1390">
                  <c:v>8.9899999999999997E-3</c:v>
                </c:pt>
                <c:pt idx="1391">
                  <c:v>2.4199999999999999E-2</c:v>
                </c:pt>
                <c:pt idx="1392">
                  <c:v>8.8900000000000003E-3</c:v>
                </c:pt>
                <c:pt idx="1393">
                  <c:v>7.3299999999999997E-3</c:v>
                </c:pt>
                <c:pt idx="1394">
                  <c:v>1.7600000000000001E-2</c:v>
                </c:pt>
                <c:pt idx="1395">
                  <c:v>9.7199999999999995E-3</c:v>
                </c:pt>
                <c:pt idx="1396">
                  <c:v>9.7220000000000001E-2</c:v>
                </c:pt>
                <c:pt idx="1397">
                  <c:v>7.7999999999999996E-3</c:v>
                </c:pt>
                <c:pt idx="1398">
                  <c:v>2.8299999999999999E-2</c:v>
                </c:pt>
                <c:pt idx="1399">
                  <c:v>0.13100000000000001</c:v>
                </c:pt>
                <c:pt idx="1400">
                  <c:v>3.1300000000000001E-2</c:v>
                </c:pt>
                <c:pt idx="1401">
                  <c:v>0.03</c:v>
                </c:pt>
                <c:pt idx="1402">
                  <c:v>1.5699999999999999E-2</c:v>
                </c:pt>
                <c:pt idx="1403">
                  <c:v>1.9099999999999999E-2</c:v>
                </c:pt>
                <c:pt idx="1404">
                  <c:v>1.7399999999999999E-2</c:v>
                </c:pt>
                <c:pt idx="1405">
                  <c:v>4.2999999999999997E-2</c:v>
                </c:pt>
                <c:pt idx="1406">
                  <c:v>1.55E-2</c:v>
                </c:pt>
                <c:pt idx="1407">
                  <c:v>2.8799999999999999E-2</c:v>
                </c:pt>
                <c:pt idx="1408">
                  <c:v>6.0600000000000003E-3</c:v>
                </c:pt>
                <c:pt idx="1409">
                  <c:v>1.89E-2</c:v>
                </c:pt>
                <c:pt idx="1410">
                  <c:v>0.11673</c:v>
                </c:pt>
                <c:pt idx="1411">
                  <c:v>0.16</c:v>
                </c:pt>
                <c:pt idx="1412">
                  <c:v>2.1399999999999999E-2</c:v>
                </c:pt>
                <c:pt idx="1413">
                  <c:v>3.8300000000000001E-2</c:v>
                </c:pt>
                <c:pt idx="1414">
                  <c:v>2.5600000000000001E-2</c:v>
                </c:pt>
                <c:pt idx="1415">
                  <c:v>3.0460000000000001E-2</c:v>
                </c:pt>
                <c:pt idx="1416">
                  <c:v>4.9329999999999999E-2</c:v>
                </c:pt>
                <c:pt idx="1417">
                  <c:v>2.0449999999999999E-2</c:v>
                </c:pt>
                <c:pt idx="1418">
                  <c:v>3.3669999999999999E-2</c:v>
                </c:pt>
                <c:pt idx="1419">
                  <c:v>1.5900000000000001E-2</c:v>
                </c:pt>
                <c:pt idx="1420">
                  <c:v>0.315</c:v>
                </c:pt>
                <c:pt idx="1421">
                  <c:v>1.34E-2</c:v>
                </c:pt>
                <c:pt idx="1422">
                  <c:v>0.192</c:v>
                </c:pt>
                <c:pt idx="1423">
                  <c:v>0.73</c:v>
                </c:pt>
                <c:pt idx="1424">
                  <c:v>3.4299999999999997E-2</c:v>
                </c:pt>
                <c:pt idx="1425">
                  <c:v>0.77400000000000002</c:v>
                </c:pt>
                <c:pt idx="1426">
                  <c:v>2.0420000000000001E-2</c:v>
                </c:pt>
                <c:pt idx="1427">
                  <c:v>7.7090000000000006E-2</c:v>
                </c:pt>
                <c:pt idx="1428">
                  <c:v>2.07E-2</c:v>
                </c:pt>
                <c:pt idx="1429">
                  <c:v>1.0699999999999999E-2</c:v>
                </c:pt>
                <c:pt idx="1430">
                  <c:v>0.33500000000000002</c:v>
                </c:pt>
                <c:pt idx="1431">
                  <c:v>2.0389999999999998E-2</c:v>
                </c:pt>
                <c:pt idx="1432">
                  <c:v>6.7299999999999999E-3</c:v>
                </c:pt>
                <c:pt idx="1433">
                  <c:v>8.8100000000000001E-3</c:v>
                </c:pt>
                <c:pt idx="1434">
                  <c:v>0.57899999999999996</c:v>
                </c:pt>
                <c:pt idx="1435">
                  <c:v>0.222</c:v>
                </c:pt>
                <c:pt idx="1436">
                  <c:v>1.774</c:v>
                </c:pt>
                <c:pt idx="1437">
                  <c:v>2.5400000000000002E-3</c:v>
                </c:pt>
                <c:pt idx="1438">
                  <c:v>7.3299999999999997E-3</c:v>
                </c:pt>
                <c:pt idx="1439">
                  <c:v>1.26E-2</c:v>
                </c:pt>
                <c:pt idx="1440">
                  <c:v>2.8000000000000001E-2</c:v>
                </c:pt>
                <c:pt idx="1441">
                  <c:v>1.0699999999999999E-2</c:v>
                </c:pt>
                <c:pt idx="1442">
                  <c:v>2.58E-2</c:v>
                </c:pt>
                <c:pt idx="1443">
                  <c:v>4.7199999999999999E-2</c:v>
                </c:pt>
                <c:pt idx="1444">
                  <c:v>2.5489999999999999E-2</c:v>
                </c:pt>
                <c:pt idx="1445">
                  <c:v>2.1080000000000002E-2</c:v>
                </c:pt>
                <c:pt idx="1446">
                  <c:v>6.6100000000000004E-3</c:v>
                </c:pt>
                <c:pt idx="1447">
                  <c:v>2.3199999999999998E-2</c:v>
                </c:pt>
                <c:pt idx="1448">
                  <c:v>1.4E-2</c:v>
                </c:pt>
                <c:pt idx="1449">
                  <c:v>1.37E-2</c:v>
                </c:pt>
                <c:pt idx="1450">
                  <c:v>1.5900000000000001E-2</c:v>
                </c:pt>
                <c:pt idx="1451">
                  <c:v>2.0400000000000001E-2</c:v>
                </c:pt>
                <c:pt idx="1452">
                  <c:v>1.72E-2</c:v>
                </c:pt>
                <c:pt idx="1453">
                  <c:v>1.83E-2</c:v>
                </c:pt>
                <c:pt idx="1454">
                  <c:v>0.26</c:v>
                </c:pt>
                <c:pt idx="1455">
                  <c:v>3.7</c:v>
                </c:pt>
                <c:pt idx="1456">
                  <c:v>2.5499999999999998E-2</c:v>
                </c:pt>
                <c:pt idx="1457">
                  <c:v>1.21E-2</c:v>
                </c:pt>
                <c:pt idx="1458">
                  <c:v>2.47E-2</c:v>
                </c:pt>
                <c:pt idx="1459">
                  <c:v>1.72E-2</c:v>
                </c:pt>
                <c:pt idx="1460">
                  <c:v>9.9500000000000005E-2</c:v>
                </c:pt>
                <c:pt idx="1461">
                  <c:v>8.5400000000000004E-2</c:v>
                </c:pt>
                <c:pt idx="1462">
                  <c:v>1.7399999999999999E-2</c:v>
                </c:pt>
                <c:pt idx="1463">
                  <c:v>6.2399999999999999E-3</c:v>
                </c:pt>
                <c:pt idx="1464">
                  <c:v>2.3199999999999998E-2</c:v>
                </c:pt>
                <c:pt idx="1465">
                  <c:v>3.3999999999999998E-3</c:v>
                </c:pt>
                <c:pt idx="1466">
                  <c:v>1.37E-2</c:v>
                </c:pt>
                <c:pt idx="1467">
                  <c:v>1.698</c:v>
                </c:pt>
                <c:pt idx="1468">
                  <c:v>3.5400000000000001E-2</c:v>
                </c:pt>
                <c:pt idx="1469">
                  <c:v>3.27E-2</c:v>
                </c:pt>
                <c:pt idx="1470">
                  <c:v>1.4999999999999999E-2</c:v>
                </c:pt>
                <c:pt idx="1471">
                  <c:v>1.06E-2</c:v>
                </c:pt>
                <c:pt idx="1472">
                  <c:v>1.49E-2</c:v>
                </c:pt>
                <c:pt idx="1473">
                  <c:v>9.9299999999999996E-3</c:v>
                </c:pt>
                <c:pt idx="1474">
                  <c:v>1.6E-2</c:v>
                </c:pt>
                <c:pt idx="1475">
                  <c:v>1.7999999999999999E-2</c:v>
                </c:pt>
                <c:pt idx="1476">
                  <c:v>2.01E-2</c:v>
                </c:pt>
                <c:pt idx="1477">
                  <c:v>3.3599999999999998E-2</c:v>
                </c:pt>
                <c:pt idx="1478">
                  <c:v>2.3900000000000001E-2</c:v>
                </c:pt>
                <c:pt idx="1479">
                  <c:v>7.7999999999999996E-3</c:v>
                </c:pt>
                <c:pt idx="1480">
                  <c:v>7.2399999999999999E-3</c:v>
                </c:pt>
                <c:pt idx="1481">
                  <c:v>1.38E-2</c:v>
                </c:pt>
                <c:pt idx="1482">
                  <c:v>9.4000000000000004E-3</c:v>
                </c:pt>
                <c:pt idx="1483">
                  <c:v>2.5000000000000001E-2</c:v>
                </c:pt>
                <c:pt idx="1484">
                  <c:v>2.1999999999999999E-2</c:v>
                </c:pt>
                <c:pt idx="1485">
                  <c:v>7.7099999999999998E-3</c:v>
                </c:pt>
                <c:pt idx="1486">
                  <c:v>1.37E-2</c:v>
                </c:pt>
                <c:pt idx="1487">
                  <c:v>1.7600000000000001E-2</c:v>
                </c:pt>
                <c:pt idx="1488">
                  <c:v>8.2900000000000001E-2</c:v>
                </c:pt>
                <c:pt idx="1489">
                  <c:v>9.6100000000000005E-3</c:v>
                </c:pt>
                <c:pt idx="1490">
                  <c:v>1.7899999999999999E-2</c:v>
                </c:pt>
                <c:pt idx="1491">
                  <c:v>1.84E-2</c:v>
                </c:pt>
                <c:pt idx="1492">
                  <c:v>4.2000000000000003E-2</c:v>
                </c:pt>
                <c:pt idx="1493">
                  <c:v>2.41E-2</c:v>
                </c:pt>
                <c:pt idx="1494">
                  <c:v>1.227E-2</c:v>
                </c:pt>
                <c:pt idx="1495">
                  <c:v>2.4539999999999999E-2</c:v>
                </c:pt>
                <c:pt idx="1496">
                  <c:v>2.76E-2</c:v>
                </c:pt>
                <c:pt idx="1497">
                  <c:v>1.9400000000000001E-2</c:v>
                </c:pt>
                <c:pt idx="1498">
                  <c:v>2.0199999999999999E-2</c:v>
                </c:pt>
                <c:pt idx="1499">
                  <c:v>7.3499999999999998E-3</c:v>
                </c:pt>
                <c:pt idx="1500">
                  <c:v>7.62E-3</c:v>
                </c:pt>
                <c:pt idx="1501">
                  <c:v>1.4E-2</c:v>
                </c:pt>
                <c:pt idx="1502">
                  <c:v>7.1700000000000002E-3</c:v>
                </c:pt>
                <c:pt idx="1503">
                  <c:v>1.01E-2</c:v>
                </c:pt>
                <c:pt idx="1504">
                  <c:v>2.52E-2</c:v>
                </c:pt>
                <c:pt idx="1505">
                  <c:v>2.4899999999999999E-2</c:v>
                </c:pt>
                <c:pt idx="1506">
                  <c:v>3.27E-2</c:v>
                </c:pt>
                <c:pt idx="1508">
                  <c:v>2.8299999999999999E-2</c:v>
                </c:pt>
                <c:pt idx="1509">
                  <c:v>1.54E-2</c:v>
                </c:pt>
                <c:pt idx="1510">
                  <c:v>9.9600000000000001E-3</c:v>
                </c:pt>
                <c:pt idx="1511">
                  <c:v>1.7399999999999999E-2</c:v>
                </c:pt>
                <c:pt idx="1512">
                  <c:v>1.78E-2</c:v>
                </c:pt>
                <c:pt idx="1513">
                  <c:v>1.15E-2</c:v>
                </c:pt>
                <c:pt idx="1514">
                  <c:v>1.0999999999999999E-2</c:v>
                </c:pt>
                <c:pt idx="1515">
                  <c:v>2.7199999999999998E-2</c:v>
                </c:pt>
                <c:pt idx="1516">
                  <c:v>1.7000000000000001E-2</c:v>
                </c:pt>
                <c:pt idx="1517">
                  <c:v>0.06</c:v>
                </c:pt>
                <c:pt idx="1518">
                  <c:v>3.1150000000000001E-2</c:v>
                </c:pt>
                <c:pt idx="1519">
                  <c:v>2.4799999999999999E-2</c:v>
                </c:pt>
                <c:pt idx="1520">
                  <c:v>3.96E-3</c:v>
                </c:pt>
                <c:pt idx="1521">
                  <c:v>1.47E-2</c:v>
                </c:pt>
                <c:pt idx="1522">
                  <c:v>1.0999999999999999E-2</c:v>
                </c:pt>
                <c:pt idx="1523">
                  <c:v>1.5599999999999999E-2</c:v>
                </c:pt>
                <c:pt idx="1524">
                  <c:v>9.6500000000000006E-3</c:v>
                </c:pt>
                <c:pt idx="1525">
                  <c:v>3.98E-3</c:v>
                </c:pt>
                <c:pt idx="1526">
                  <c:v>5.7200000000000003E-3</c:v>
                </c:pt>
                <c:pt idx="1527">
                  <c:v>7.92E-3</c:v>
                </c:pt>
                <c:pt idx="1528">
                  <c:v>7.4700000000000001E-3</c:v>
                </c:pt>
                <c:pt idx="1529">
                  <c:v>1.7500000000000002E-2</c:v>
                </c:pt>
                <c:pt idx="1530">
                  <c:v>9.3900000000000008E-3</c:v>
                </c:pt>
                <c:pt idx="1531">
                  <c:v>1.89E-2</c:v>
                </c:pt>
                <c:pt idx="1532">
                  <c:v>0.13300000000000001</c:v>
                </c:pt>
                <c:pt idx="1533">
                  <c:v>4.0899999999999999E-2</c:v>
                </c:pt>
                <c:pt idx="1534">
                  <c:v>1.7000000000000001E-2</c:v>
                </c:pt>
                <c:pt idx="1535">
                  <c:v>1.52E-2</c:v>
                </c:pt>
                <c:pt idx="1536">
                  <c:v>0.09</c:v>
                </c:pt>
                <c:pt idx="1537">
                  <c:v>6.1699999999999998E-2</c:v>
                </c:pt>
                <c:pt idx="1538">
                  <c:v>7.7200000000000003E-3</c:v>
                </c:pt>
                <c:pt idx="1539">
                  <c:v>1.2800000000000001E-2</c:v>
                </c:pt>
                <c:pt idx="1540">
                  <c:v>1.9300000000000001E-2</c:v>
                </c:pt>
                <c:pt idx="1541">
                  <c:v>1.0999999999999999E-2</c:v>
                </c:pt>
                <c:pt idx="1542">
                  <c:v>2.2800000000000001E-2</c:v>
                </c:pt>
                <c:pt idx="1543">
                  <c:v>3.5999999999999997E-2</c:v>
                </c:pt>
                <c:pt idx="1544">
                  <c:v>9.8099999999999993E-3</c:v>
                </c:pt>
                <c:pt idx="1545">
                  <c:v>3.1199999999999999E-2</c:v>
                </c:pt>
                <c:pt idx="1546">
                  <c:v>2.0199999999999999E-2</c:v>
                </c:pt>
                <c:pt idx="1547">
                  <c:v>1.8200000000000001E-2</c:v>
                </c:pt>
                <c:pt idx="1548">
                  <c:v>7.1800000000000003E-2</c:v>
                </c:pt>
                <c:pt idx="1549">
                  <c:v>9.5899999999999999E-2</c:v>
                </c:pt>
                <c:pt idx="1550">
                  <c:v>1.5900000000000001E-2</c:v>
                </c:pt>
                <c:pt idx="1551">
                  <c:v>5.2500000000000003E-3</c:v>
                </c:pt>
                <c:pt idx="1552">
                  <c:v>1.8100000000000002E-2</c:v>
                </c:pt>
                <c:pt idx="1553">
                  <c:v>2.41E-2</c:v>
                </c:pt>
                <c:pt idx="1554">
                  <c:v>7.7499999999999999E-2</c:v>
                </c:pt>
                <c:pt idx="1555">
                  <c:v>2.18E-2</c:v>
                </c:pt>
                <c:pt idx="1556">
                  <c:v>5.96E-2</c:v>
                </c:pt>
                <c:pt idx="1557">
                  <c:v>6.0299999999999999E-2</c:v>
                </c:pt>
                <c:pt idx="1558">
                  <c:v>6.8999999999999999E-3</c:v>
                </c:pt>
                <c:pt idx="1559">
                  <c:v>7.6099999999999996E-3</c:v>
                </c:pt>
                <c:pt idx="1560">
                  <c:v>1.09E-2</c:v>
                </c:pt>
                <c:pt idx="1561">
                  <c:v>2.1100000000000001E-2</c:v>
                </c:pt>
                <c:pt idx="1562">
                  <c:v>1.66E-2</c:v>
                </c:pt>
                <c:pt idx="1563">
                  <c:v>5.8299999999999998E-2</c:v>
                </c:pt>
                <c:pt idx="1564">
                  <c:v>2.0299999999999999E-2</c:v>
                </c:pt>
                <c:pt idx="1565">
                  <c:v>2.0400000000000001E-2</c:v>
                </c:pt>
                <c:pt idx="1566">
                  <c:v>0.114</c:v>
                </c:pt>
                <c:pt idx="1567">
                  <c:v>1.5299999999999999E-2</c:v>
                </c:pt>
                <c:pt idx="1568">
                  <c:v>1.3299999999999999E-2</c:v>
                </c:pt>
                <c:pt idx="1569">
                  <c:v>1.78E-2</c:v>
                </c:pt>
                <c:pt idx="1570">
                  <c:v>1.38E-2</c:v>
                </c:pt>
                <c:pt idx="1571">
                  <c:v>1.3599999999999999E-2</c:v>
                </c:pt>
                <c:pt idx="1572">
                  <c:v>1.7999999999999999E-2</c:v>
                </c:pt>
                <c:pt idx="1573">
                  <c:v>9.9299999999999996E-3</c:v>
                </c:pt>
                <c:pt idx="1574">
                  <c:v>144</c:v>
                </c:pt>
                <c:pt idx="1575">
                  <c:v>2.29E-2</c:v>
                </c:pt>
                <c:pt idx="1576">
                  <c:v>5.0499999999999998E-3</c:v>
                </c:pt>
                <c:pt idx="1577">
                  <c:v>4.3999999999999997E-2</c:v>
                </c:pt>
                <c:pt idx="1578">
                  <c:v>1.5900000000000001E-2</c:v>
                </c:pt>
                <c:pt idx="1579">
                  <c:v>2.41E-2</c:v>
                </c:pt>
                <c:pt idx="1580">
                  <c:v>1.0200000000000001E-2</c:v>
                </c:pt>
                <c:pt idx="1581">
                  <c:v>1.12E-2</c:v>
                </c:pt>
                <c:pt idx="1582">
                  <c:v>2.01E-2</c:v>
                </c:pt>
                <c:pt idx="1583">
                  <c:v>1.8599999999999998E-2</c:v>
                </c:pt>
                <c:pt idx="1584">
                  <c:v>2.1399999999999999E-2</c:v>
                </c:pt>
                <c:pt idx="1585">
                  <c:v>0.42599999999999999</c:v>
                </c:pt>
                <c:pt idx="1586">
                  <c:v>2.1100000000000001E-2</c:v>
                </c:pt>
                <c:pt idx="1587">
                  <c:v>1.6400000000000001E-2</c:v>
                </c:pt>
                <c:pt idx="1588">
                  <c:v>1.6400000000000001E-2</c:v>
                </c:pt>
                <c:pt idx="1589">
                  <c:v>3.2899999999999999E-2</c:v>
                </c:pt>
                <c:pt idx="1590">
                  <c:v>4.5499999999999999E-2</c:v>
                </c:pt>
                <c:pt idx="1591">
                  <c:v>1.55E-2</c:v>
                </c:pt>
                <c:pt idx="1592">
                  <c:v>9.8200000000000006E-3</c:v>
                </c:pt>
                <c:pt idx="1593">
                  <c:v>6.7019999999999996E-2</c:v>
                </c:pt>
                <c:pt idx="1594">
                  <c:v>9.8200000000000006E-3</c:v>
                </c:pt>
                <c:pt idx="1595">
                  <c:v>1.89E-2</c:v>
                </c:pt>
                <c:pt idx="1596">
                  <c:v>2.3900000000000001E-2</c:v>
                </c:pt>
                <c:pt idx="1597">
                  <c:v>2.7400000000000001E-2</c:v>
                </c:pt>
                <c:pt idx="1598">
                  <c:v>1.66E-2</c:v>
                </c:pt>
                <c:pt idx="1599">
                  <c:v>4.0299999999999997E-3</c:v>
                </c:pt>
                <c:pt idx="1600">
                  <c:v>5.2100000000000002E-3</c:v>
                </c:pt>
                <c:pt idx="1601">
                  <c:v>3.1700000000000001E-3</c:v>
                </c:pt>
                <c:pt idx="1602">
                  <c:v>6.96E-3</c:v>
                </c:pt>
                <c:pt idx="1603">
                  <c:v>2.07E-2</c:v>
                </c:pt>
                <c:pt idx="1604">
                  <c:v>1.8700000000000001E-2</c:v>
                </c:pt>
                <c:pt idx="1605">
                  <c:v>2.3900000000000001E-2</c:v>
                </c:pt>
                <c:pt idx="1606">
                  <c:v>2.5499999999999998E-2</c:v>
                </c:pt>
                <c:pt idx="1607">
                  <c:v>1.9</c:v>
                </c:pt>
                <c:pt idx="1608">
                  <c:v>4.1500000000000002E-2</c:v>
                </c:pt>
                <c:pt idx="1609">
                  <c:v>3.9399999999999998E-2</c:v>
                </c:pt>
                <c:pt idx="1610">
                  <c:v>2.01E-2</c:v>
                </c:pt>
                <c:pt idx="1611">
                  <c:v>1.4800000000000001E-2</c:v>
                </c:pt>
                <c:pt idx="1612">
                  <c:v>8.6899999999999998E-3</c:v>
                </c:pt>
                <c:pt idx="1613">
                  <c:v>2.2200000000000001E-2</c:v>
                </c:pt>
                <c:pt idx="1614">
                  <c:v>1.43E-2</c:v>
                </c:pt>
                <c:pt idx="1615">
                  <c:v>6.5399999999999998E-3</c:v>
                </c:pt>
                <c:pt idx="1616">
                  <c:v>8.8199999999999997E-3</c:v>
                </c:pt>
                <c:pt idx="1617">
                  <c:v>2.01E-2</c:v>
                </c:pt>
                <c:pt idx="1618">
                  <c:v>1.4999999999999999E-2</c:v>
                </c:pt>
                <c:pt idx="1619">
                  <c:v>5.8799999999999998E-3</c:v>
                </c:pt>
                <c:pt idx="1620">
                  <c:v>1.4200000000000001E-2</c:v>
                </c:pt>
                <c:pt idx="1621">
                  <c:v>0.14099999999999999</c:v>
                </c:pt>
                <c:pt idx="1622">
                  <c:v>6.4200000000000004E-3</c:v>
                </c:pt>
                <c:pt idx="1623">
                  <c:v>5.2999999999999998E-4</c:v>
                </c:pt>
                <c:pt idx="1624">
                  <c:v>1.7899999999999999E-2</c:v>
                </c:pt>
                <c:pt idx="1625">
                  <c:v>2.29E-2</c:v>
                </c:pt>
                <c:pt idx="1626">
                  <c:v>7.0499999999999998E-3</c:v>
                </c:pt>
                <c:pt idx="1627">
                  <c:v>4.3E-3</c:v>
                </c:pt>
                <c:pt idx="1628">
                  <c:v>3.4500000000000003E-2</c:v>
                </c:pt>
                <c:pt idx="1629">
                  <c:v>0.48</c:v>
                </c:pt>
                <c:pt idx="1630">
                  <c:v>0.10131</c:v>
                </c:pt>
                <c:pt idx="1631">
                  <c:v>0.97</c:v>
                </c:pt>
                <c:pt idx="1632">
                  <c:v>27.23</c:v>
                </c:pt>
                <c:pt idx="1633">
                  <c:v>0.67900000000000005</c:v>
                </c:pt>
                <c:pt idx="1634">
                  <c:v>0.17100000000000001</c:v>
                </c:pt>
                <c:pt idx="1635">
                  <c:v>0.95</c:v>
                </c:pt>
                <c:pt idx="1636">
                  <c:v>1.284</c:v>
                </c:pt>
                <c:pt idx="1637">
                  <c:v>1.31</c:v>
                </c:pt>
                <c:pt idx="1638">
                  <c:v>2.75</c:v>
                </c:pt>
                <c:pt idx="1639">
                  <c:v>1.31</c:v>
                </c:pt>
                <c:pt idx="1640">
                  <c:v>1.18</c:v>
                </c:pt>
                <c:pt idx="1641">
                  <c:v>4.07</c:v>
                </c:pt>
                <c:pt idx="1642">
                  <c:v>1.7</c:v>
                </c:pt>
                <c:pt idx="1643">
                  <c:v>3.3820000000000001</c:v>
                </c:pt>
                <c:pt idx="1644">
                  <c:v>3.91</c:v>
                </c:pt>
                <c:pt idx="1645">
                  <c:v>0.93799999999999994</c:v>
                </c:pt>
                <c:pt idx="1646">
                  <c:v>5.18</c:v>
                </c:pt>
                <c:pt idx="1647">
                  <c:v>1.94</c:v>
                </c:pt>
                <c:pt idx="1648">
                  <c:v>0.90200000000000002</c:v>
                </c:pt>
                <c:pt idx="1649">
                  <c:v>0.52</c:v>
                </c:pt>
                <c:pt idx="1650">
                  <c:v>3.71</c:v>
                </c:pt>
                <c:pt idx="1651">
                  <c:v>1.39</c:v>
                </c:pt>
                <c:pt idx="1652">
                  <c:v>0.66</c:v>
                </c:pt>
                <c:pt idx="1653">
                  <c:v>2.88</c:v>
                </c:pt>
                <c:pt idx="1657">
                  <c:v>2</c:v>
                </c:pt>
                <c:pt idx="1658">
                  <c:v>8.1600000000000006E-2</c:v>
                </c:pt>
                <c:pt idx="1659">
                  <c:v>0.12</c:v>
                </c:pt>
                <c:pt idx="1660">
                  <c:v>7.6929999999999996</c:v>
                </c:pt>
                <c:pt idx="1661">
                  <c:v>0.106</c:v>
                </c:pt>
                <c:pt idx="1662">
                  <c:v>0.5</c:v>
                </c:pt>
                <c:pt idx="1663">
                  <c:v>0.111</c:v>
                </c:pt>
                <c:pt idx="1664">
                  <c:v>11.8</c:v>
                </c:pt>
                <c:pt idx="1665">
                  <c:v>2.1</c:v>
                </c:pt>
                <c:pt idx="1666">
                  <c:v>4.9599999999999998E-2</c:v>
                </c:pt>
                <c:pt idx="1667">
                  <c:v>0.02</c:v>
                </c:pt>
                <c:pt idx="1668">
                  <c:v>6.0299999999999999E-2</c:v>
                </c:pt>
                <c:pt idx="1669">
                  <c:v>18</c:v>
                </c:pt>
                <c:pt idx="1670">
                  <c:v>3.2829999999999999</c:v>
                </c:pt>
                <c:pt idx="1671">
                  <c:v>7</c:v>
                </c:pt>
                <c:pt idx="1672">
                  <c:v>4.57</c:v>
                </c:pt>
                <c:pt idx="1673">
                  <c:v>2.2000000000000002</c:v>
                </c:pt>
                <c:pt idx="1674">
                  <c:v>15.49</c:v>
                </c:pt>
                <c:pt idx="1675">
                  <c:v>3.93</c:v>
                </c:pt>
                <c:pt idx="1676">
                  <c:v>2.63</c:v>
                </c:pt>
                <c:pt idx="1677">
                  <c:v>0.77100000000000002</c:v>
                </c:pt>
                <c:pt idx="1678">
                  <c:v>0.11</c:v>
                </c:pt>
                <c:pt idx="1679">
                  <c:v>2</c:v>
                </c:pt>
                <c:pt idx="1680">
                  <c:v>0.71</c:v>
                </c:pt>
                <c:pt idx="1681">
                  <c:v>2.09</c:v>
                </c:pt>
                <c:pt idx="1682">
                  <c:v>2.3900000000000001E-2</c:v>
                </c:pt>
                <c:pt idx="1683">
                  <c:v>0.19</c:v>
                </c:pt>
                <c:pt idx="1684">
                  <c:v>1.9060000000000001E-2</c:v>
                </c:pt>
                <c:pt idx="1685">
                  <c:v>4.42</c:v>
                </c:pt>
                <c:pt idx="1686">
                  <c:v>0.245</c:v>
                </c:pt>
                <c:pt idx="1687">
                  <c:v>2.2200000000000002</c:v>
                </c:pt>
                <c:pt idx="1688">
                  <c:v>1.7489999999999999E-2</c:v>
                </c:pt>
                <c:pt idx="1689">
                  <c:v>0.34799999999999998</c:v>
                </c:pt>
                <c:pt idx="1690">
                  <c:v>1.0900000000000001</c:v>
                </c:pt>
                <c:pt idx="1691">
                  <c:v>7.7</c:v>
                </c:pt>
                <c:pt idx="1692">
                  <c:v>3.2340000000000001E-2</c:v>
                </c:pt>
                <c:pt idx="1693">
                  <c:v>1.25</c:v>
                </c:pt>
                <c:pt idx="1694">
                  <c:v>2.56</c:v>
                </c:pt>
                <c:pt idx="1695">
                  <c:v>0.64</c:v>
                </c:pt>
                <c:pt idx="1696">
                  <c:v>6.4</c:v>
                </c:pt>
                <c:pt idx="1697">
                  <c:v>8.8400000000000006E-3</c:v>
                </c:pt>
                <c:pt idx="1698">
                  <c:v>1.1000000000000001</c:v>
                </c:pt>
                <c:pt idx="1699">
                  <c:v>1.45</c:v>
                </c:pt>
                <c:pt idx="1700">
                  <c:v>9.2799999999999994</c:v>
                </c:pt>
                <c:pt idx="1701">
                  <c:v>0.03</c:v>
                </c:pt>
                <c:pt idx="1702">
                  <c:v>0.67400000000000004</c:v>
                </c:pt>
                <c:pt idx="1703">
                  <c:v>1.447E-2</c:v>
                </c:pt>
                <c:pt idx="1704">
                  <c:v>2.8320000000000001E-2</c:v>
                </c:pt>
                <c:pt idx="1705">
                  <c:v>0.22339000000000001</c:v>
                </c:pt>
                <c:pt idx="1706">
                  <c:v>4.7199999999999999E-2</c:v>
                </c:pt>
                <c:pt idx="1707">
                  <c:v>7.0200000000000002E-3</c:v>
                </c:pt>
                <c:pt idx="1708">
                  <c:v>3.4669999999999999E-2</c:v>
                </c:pt>
                <c:pt idx="1710">
                  <c:v>2.895E-2</c:v>
                </c:pt>
                <c:pt idx="1711">
                  <c:v>3.2599999999999997E-2</c:v>
                </c:pt>
                <c:pt idx="1712">
                  <c:v>7.1399999999999996E-3</c:v>
                </c:pt>
                <c:pt idx="1713">
                  <c:v>5.7000000000000002E-3</c:v>
                </c:pt>
                <c:pt idx="1714">
                  <c:v>2.7099999999999999E-2</c:v>
                </c:pt>
                <c:pt idx="1715">
                  <c:v>2.3800000000000002E-2</c:v>
                </c:pt>
                <c:pt idx="1716">
                  <c:v>2.7199999999999998E-2</c:v>
                </c:pt>
                <c:pt idx="1717">
                  <c:v>0.8</c:v>
                </c:pt>
                <c:pt idx="1718">
                  <c:v>1.2</c:v>
                </c:pt>
                <c:pt idx="1719">
                  <c:v>1.93</c:v>
                </c:pt>
                <c:pt idx="1720">
                  <c:v>0.31212000000000001</c:v>
                </c:pt>
                <c:pt idx="1721">
                  <c:v>1.4E-3</c:v>
                </c:pt>
                <c:pt idx="1722">
                  <c:v>2.0999999999999999E-3</c:v>
                </c:pt>
                <c:pt idx="1723">
                  <c:v>3.3000000000000002E-2</c:v>
                </c:pt>
                <c:pt idx="1724">
                  <c:v>4.9000000000000002E-2</c:v>
                </c:pt>
                <c:pt idx="1725">
                  <c:v>0.33400000000000002</c:v>
                </c:pt>
                <c:pt idx="1726">
                  <c:v>0.11</c:v>
                </c:pt>
                <c:pt idx="1727">
                  <c:v>1.0900000000000001</c:v>
                </c:pt>
                <c:pt idx="1728">
                  <c:v>2.1999999999999999E-2</c:v>
                </c:pt>
                <c:pt idx="1729">
                  <c:v>1.4500000000000001E-2</c:v>
                </c:pt>
                <c:pt idx="1730">
                  <c:v>2.3189999999999999E-2</c:v>
                </c:pt>
                <c:pt idx="1731">
                  <c:v>2.3E-2</c:v>
                </c:pt>
                <c:pt idx="1732">
                  <c:v>2.2179999999999998E-2</c:v>
                </c:pt>
                <c:pt idx="1733">
                  <c:v>9.4400000000000005E-3</c:v>
                </c:pt>
                <c:pt idx="1734">
                  <c:v>6.3899999999999998E-2</c:v>
                </c:pt>
                <c:pt idx="1735">
                  <c:v>3.1699999999999999E-2</c:v>
                </c:pt>
                <c:pt idx="1736">
                  <c:v>9.7999999999999997E-3</c:v>
                </c:pt>
                <c:pt idx="1737">
                  <c:v>1.12E-2</c:v>
                </c:pt>
                <c:pt idx="1738">
                  <c:v>1.2E-2</c:v>
                </c:pt>
                <c:pt idx="1739">
                  <c:v>0.10199999999999999</c:v>
                </c:pt>
                <c:pt idx="1740">
                  <c:v>8.9899999999999997E-3</c:v>
                </c:pt>
                <c:pt idx="1741">
                  <c:v>9.4000000000000004E-3</c:v>
                </c:pt>
                <c:pt idx="1742">
                  <c:v>8.3899999999999999E-3</c:v>
                </c:pt>
                <c:pt idx="1743">
                  <c:v>6.8700000000000002E-3</c:v>
                </c:pt>
                <c:pt idx="1744">
                  <c:v>1.6799999999999999E-2</c:v>
                </c:pt>
                <c:pt idx="1745">
                  <c:v>0.16</c:v>
                </c:pt>
                <c:pt idx="1746">
                  <c:v>0.01</c:v>
                </c:pt>
                <c:pt idx="1747">
                  <c:v>1.89E-2</c:v>
                </c:pt>
                <c:pt idx="1748">
                  <c:v>2.7099999999999999E-2</c:v>
                </c:pt>
                <c:pt idx="1749">
                  <c:v>6.96E-3</c:v>
                </c:pt>
                <c:pt idx="1750">
                  <c:v>1.66E-2</c:v>
                </c:pt>
                <c:pt idx="1751">
                  <c:v>1.9800000000000002E-2</c:v>
                </c:pt>
                <c:pt idx="1752">
                  <c:v>3.8800000000000001E-2</c:v>
                </c:pt>
                <c:pt idx="1753">
                  <c:v>1.7000000000000001E-2</c:v>
                </c:pt>
                <c:pt idx="1754">
                  <c:v>4.1300000000000003E-2</c:v>
                </c:pt>
                <c:pt idx="1755">
                  <c:v>1.4500000000000001E-2</c:v>
                </c:pt>
                <c:pt idx="1756">
                  <c:v>2.2599999999999999E-2</c:v>
                </c:pt>
                <c:pt idx="1757">
                  <c:v>8.5900000000000004E-3</c:v>
                </c:pt>
                <c:pt idx="1758">
                  <c:v>1.353E-2</c:v>
                </c:pt>
                <c:pt idx="1759">
                  <c:v>9.4400000000000005E-3</c:v>
                </c:pt>
                <c:pt idx="1760">
                  <c:v>1.2E-2</c:v>
                </c:pt>
                <c:pt idx="1761">
                  <c:v>2.8000000000000001E-2</c:v>
                </c:pt>
                <c:pt idx="1762">
                  <c:v>1.636E-2</c:v>
                </c:pt>
                <c:pt idx="1763">
                  <c:v>1.83E-2</c:v>
                </c:pt>
                <c:pt idx="1764">
                  <c:v>1.9E-2</c:v>
                </c:pt>
                <c:pt idx="1765">
                  <c:v>1.9400000000000001E-2</c:v>
                </c:pt>
                <c:pt idx="1766">
                  <c:v>2.3300000000000001E-2</c:v>
                </c:pt>
                <c:pt idx="1767">
                  <c:v>4.5699999999999998E-2</c:v>
                </c:pt>
                <c:pt idx="1768">
                  <c:v>1.44E-2</c:v>
                </c:pt>
                <c:pt idx="1769">
                  <c:v>1.7399999999999999E-2</c:v>
                </c:pt>
                <c:pt idx="1770">
                  <c:v>2.0100000000000001E-3</c:v>
                </c:pt>
                <c:pt idx="1771">
                  <c:v>7.3299999999999997E-3</c:v>
                </c:pt>
                <c:pt idx="1772">
                  <c:v>6.6899999999999998E-3</c:v>
                </c:pt>
                <c:pt idx="1773">
                  <c:v>3.1E-2</c:v>
                </c:pt>
                <c:pt idx="1774">
                  <c:v>0.114</c:v>
                </c:pt>
                <c:pt idx="1775">
                  <c:v>2.1100000000000001E-2</c:v>
                </c:pt>
                <c:pt idx="1776">
                  <c:v>1.8600000000000001E-3</c:v>
                </c:pt>
                <c:pt idx="1777">
                  <c:v>1.3100000000000001E-2</c:v>
                </c:pt>
                <c:pt idx="1778">
                  <c:v>2.1499999999999998E-2</c:v>
                </c:pt>
                <c:pt idx="1779">
                  <c:v>1.7999999999999999E-2</c:v>
                </c:pt>
                <c:pt idx="1780">
                  <c:v>5.3699999999999998E-3</c:v>
                </c:pt>
                <c:pt idx="1781">
                  <c:v>2.93E-2</c:v>
                </c:pt>
                <c:pt idx="1782">
                  <c:v>6.8700000000000002E-3</c:v>
                </c:pt>
                <c:pt idx="1783">
                  <c:v>3.8399999999999997E-2</c:v>
                </c:pt>
                <c:pt idx="1784">
                  <c:v>8.1600000000000006E-3</c:v>
                </c:pt>
                <c:pt idx="1785">
                  <c:v>8.5900000000000004E-3</c:v>
                </c:pt>
                <c:pt idx="1786">
                  <c:v>6.2E-2</c:v>
                </c:pt>
                <c:pt idx="1787">
                  <c:v>3.1300000000000001E-2</c:v>
                </c:pt>
                <c:pt idx="1788">
                  <c:v>3.9399999999999998E-2</c:v>
                </c:pt>
                <c:pt idx="1789">
                  <c:v>1.5699999999999999E-2</c:v>
                </c:pt>
                <c:pt idx="1790">
                  <c:v>2.8199999999999999E-2</c:v>
                </c:pt>
                <c:pt idx="1791">
                  <c:v>1.7100000000000001E-2</c:v>
                </c:pt>
                <c:pt idx="1792">
                  <c:v>2.2100000000000002E-2</c:v>
                </c:pt>
                <c:pt idx="1793">
                  <c:v>2.3900000000000001E-2</c:v>
                </c:pt>
                <c:pt idx="1794">
                  <c:v>2.4199999999999999E-2</c:v>
                </c:pt>
                <c:pt idx="1795">
                  <c:v>1.12E-2</c:v>
                </c:pt>
                <c:pt idx="1796">
                  <c:v>1.5800000000000002E-2</c:v>
                </c:pt>
                <c:pt idx="1797">
                  <c:v>2.9499999999999999E-3</c:v>
                </c:pt>
                <c:pt idx="1798">
                  <c:v>1.01E-2</c:v>
                </c:pt>
                <c:pt idx="1799">
                  <c:v>2.5400000000000002E-3</c:v>
                </c:pt>
                <c:pt idx="1800">
                  <c:v>1.6E-2</c:v>
                </c:pt>
                <c:pt idx="1801">
                  <c:v>1.447E-2</c:v>
                </c:pt>
                <c:pt idx="1802">
                  <c:v>0.01</c:v>
                </c:pt>
                <c:pt idx="1803">
                  <c:v>8.7899999999999992E-3</c:v>
                </c:pt>
                <c:pt idx="1804">
                  <c:v>3.61E-2</c:v>
                </c:pt>
                <c:pt idx="1805">
                  <c:v>2.8000000000000001E-2</c:v>
                </c:pt>
                <c:pt idx="1806">
                  <c:v>2.8400000000000001E-3</c:v>
                </c:pt>
                <c:pt idx="1807">
                  <c:v>2.3300000000000001E-2</c:v>
                </c:pt>
                <c:pt idx="1808">
                  <c:v>6.4200000000000004E-3</c:v>
                </c:pt>
                <c:pt idx="1809">
                  <c:v>2.93E-2</c:v>
                </c:pt>
                <c:pt idx="1810">
                  <c:v>3.5400000000000001E-2</c:v>
                </c:pt>
                <c:pt idx="1811">
                  <c:v>2.47E-2</c:v>
                </c:pt>
                <c:pt idx="1812">
                  <c:v>1.15E-2</c:v>
                </c:pt>
                <c:pt idx="1813">
                  <c:v>1.668E-2</c:v>
                </c:pt>
                <c:pt idx="1814">
                  <c:v>3.3000000000000002E-2</c:v>
                </c:pt>
                <c:pt idx="1815">
                  <c:v>2.5489999999999999E-2</c:v>
                </c:pt>
                <c:pt idx="1816">
                  <c:v>3.5000000000000003E-2</c:v>
                </c:pt>
                <c:pt idx="1817">
                  <c:v>1.9699999999999999E-2</c:v>
                </c:pt>
                <c:pt idx="1818">
                  <c:v>1.44E-2</c:v>
                </c:pt>
                <c:pt idx="1819">
                  <c:v>1.18E-2</c:v>
                </c:pt>
                <c:pt idx="1820">
                  <c:v>8.8900000000000003E-3</c:v>
                </c:pt>
                <c:pt idx="1821">
                  <c:v>9.5099999999999994E-3</c:v>
                </c:pt>
                <c:pt idx="1822">
                  <c:v>4.2200000000000001E-2</c:v>
                </c:pt>
                <c:pt idx="1823">
                  <c:v>0.01</c:v>
                </c:pt>
                <c:pt idx="1824">
                  <c:v>1.9400000000000001E-2</c:v>
                </c:pt>
                <c:pt idx="1825">
                  <c:v>1.3699999999999999E-3</c:v>
                </c:pt>
                <c:pt idx="1826">
                  <c:v>1.1599999999999999E-2</c:v>
                </c:pt>
                <c:pt idx="1827">
                  <c:v>4.0300000000000002E-2</c:v>
                </c:pt>
                <c:pt idx="1828">
                  <c:v>0.01</c:v>
                </c:pt>
                <c:pt idx="1829">
                  <c:v>1.1039999999999999E-2</c:v>
                </c:pt>
                <c:pt idx="1830">
                  <c:v>2.954E-2</c:v>
                </c:pt>
                <c:pt idx="1831">
                  <c:v>1.196E-2</c:v>
                </c:pt>
                <c:pt idx="1832">
                  <c:v>2.7060000000000001E-2</c:v>
                </c:pt>
                <c:pt idx="1833">
                  <c:v>1.15E-2</c:v>
                </c:pt>
                <c:pt idx="1834">
                  <c:v>1.9699999999999999E-2</c:v>
                </c:pt>
                <c:pt idx="1835">
                  <c:v>9.8200000000000006E-3</c:v>
                </c:pt>
                <c:pt idx="1836">
                  <c:v>1.8599999999999998E-2</c:v>
                </c:pt>
                <c:pt idx="1837">
                  <c:v>1.0500000000000001E-2</c:v>
                </c:pt>
                <c:pt idx="1838">
                  <c:v>8.8699999999999994E-3</c:v>
                </c:pt>
                <c:pt idx="1839">
                  <c:v>6.6E-3</c:v>
                </c:pt>
                <c:pt idx="1840">
                  <c:v>8.1899999999999994E-3</c:v>
                </c:pt>
                <c:pt idx="1841">
                  <c:v>1.3699999999999999E-3</c:v>
                </c:pt>
                <c:pt idx="1842">
                  <c:v>2.5499999999999998E-2</c:v>
                </c:pt>
                <c:pt idx="1843">
                  <c:v>1.34E-2</c:v>
                </c:pt>
                <c:pt idx="1844">
                  <c:v>1.04E-2</c:v>
                </c:pt>
                <c:pt idx="1845">
                  <c:v>0.17599999999999999</c:v>
                </c:pt>
                <c:pt idx="1846">
                  <c:v>0.16</c:v>
                </c:pt>
                <c:pt idx="1847">
                  <c:v>3.39E-2</c:v>
                </c:pt>
                <c:pt idx="1848">
                  <c:v>3.1700000000000001E-3</c:v>
                </c:pt>
                <c:pt idx="1849">
                  <c:v>4.5900000000000003E-3</c:v>
                </c:pt>
                <c:pt idx="1850">
                  <c:v>3.5400000000000001E-2</c:v>
                </c:pt>
                <c:pt idx="1851">
                  <c:v>4.4400000000000004E-3</c:v>
                </c:pt>
                <c:pt idx="1852">
                  <c:v>0.13</c:v>
                </c:pt>
                <c:pt idx="1853">
                  <c:v>3.3700000000000001E-2</c:v>
                </c:pt>
                <c:pt idx="1854">
                  <c:v>2.0500000000000001E-2</c:v>
                </c:pt>
                <c:pt idx="1855">
                  <c:v>2.8199999999999999E-2</c:v>
                </c:pt>
                <c:pt idx="1856">
                  <c:v>5.1999999999999995E-4</c:v>
                </c:pt>
                <c:pt idx="1857">
                  <c:v>8.1899999999999994E-3</c:v>
                </c:pt>
                <c:pt idx="1858">
                  <c:v>1.26E-2</c:v>
                </c:pt>
                <c:pt idx="1859">
                  <c:v>2.2970000000000001E-2</c:v>
                </c:pt>
                <c:pt idx="1860">
                  <c:v>6.8589999999999998E-2</c:v>
                </c:pt>
                <c:pt idx="1861">
                  <c:v>1.7899999999999999E-2</c:v>
                </c:pt>
                <c:pt idx="1862">
                  <c:v>3.4200000000000001E-2</c:v>
                </c:pt>
                <c:pt idx="1863">
                  <c:v>8.5900000000000004E-3</c:v>
                </c:pt>
                <c:pt idx="1864">
                  <c:v>1.55E-2</c:v>
                </c:pt>
                <c:pt idx="1865">
                  <c:v>1.4E-2</c:v>
                </c:pt>
                <c:pt idx="1866">
                  <c:v>1.4200000000000001E-2</c:v>
                </c:pt>
                <c:pt idx="1867">
                  <c:v>3.2199999999999999E-2</c:v>
                </c:pt>
                <c:pt idx="1868">
                  <c:v>6.0600000000000003E-3</c:v>
                </c:pt>
                <c:pt idx="1869">
                  <c:v>6.5100000000000002E-3</c:v>
                </c:pt>
                <c:pt idx="1870">
                  <c:v>3.3599999999999998E-2</c:v>
                </c:pt>
                <c:pt idx="1871">
                  <c:v>7.0499999999999998E-3</c:v>
                </c:pt>
                <c:pt idx="1872">
                  <c:v>2.64E-2</c:v>
                </c:pt>
                <c:pt idx="1873">
                  <c:v>6.0000000000000001E-3</c:v>
                </c:pt>
                <c:pt idx="1874">
                  <c:v>8.9999999999999993E-3</c:v>
                </c:pt>
                <c:pt idx="1875">
                  <c:v>2.3E-2</c:v>
                </c:pt>
                <c:pt idx="1876">
                  <c:v>2.5000000000000001E-2</c:v>
                </c:pt>
                <c:pt idx="1877">
                  <c:v>6.0000000000000001E-3</c:v>
                </c:pt>
                <c:pt idx="1878">
                  <c:v>7.9000000000000001E-2</c:v>
                </c:pt>
                <c:pt idx="1879">
                  <c:v>1.26E-2</c:v>
                </c:pt>
                <c:pt idx="1880">
                  <c:v>1.7399999999999999E-2</c:v>
                </c:pt>
                <c:pt idx="1881">
                  <c:v>1.17E-2</c:v>
                </c:pt>
                <c:pt idx="1882">
                  <c:v>2.1000000000000001E-2</c:v>
                </c:pt>
                <c:pt idx="1883">
                  <c:v>2.3800000000000002E-2</c:v>
                </c:pt>
                <c:pt idx="1884">
                  <c:v>1.8200000000000001E-2</c:v>
                </c:pt>
                <c:pt idx="1885">
                  <c:v>6.4200000000000004E-3</c:v>
                </c:pt>
                <c:pt idx="1886">
                  <c:v>1.4800000000000001E-2</c:v>
                </c:pt>
                <c:pt idx="1887">
                  <c:v>1.06E-2</c:v>
                </c:pt>
                <c:pt idx="1888">
                  <c:v>7.4200000000000004E-3</c:v>
                </c:pt>
                <c:pt idx="1889">
                  <c:v>8.5900000000000004E-3</c:v>
                </c:pt>
                <c:pt idx="1890">
                  <c:v>1.7100000000000001E-2</c:v>
                </c:pt>
                <c:pt idx="1891">
                  <c:v>9.8200000000000006E-3</c:v>
                </c:pt>
                <c:pt idx="1892">
                  <c:v>0.13200000000000001</c:v>
                </c:pt>
                <c:pt idx="1893">
                  <c:v>2.3800000000000002E-2</c:v>
                </c:pt>
                <c:pt idx="1894">
                  <c:v>1.47E-2</c:v>
                </c:pt>
                <c:pt idx="1895">
                  <c:v>2.9499999999999998E-2</c:v>
                </c:pt>
                <c:pt idx="1896">
                  <c:v>2.6100000000000002E-2</c:v>
                </c:pt>
                <c:pt idx="1897">
                  <c:v>7.5199999999999998E-3</c:v>
                </c:pt>
                <c:pt idx="1898">
                  <c:v>1.11E-2</c:v>
                </c:pt>
                <c:pt idx="1899">
                  <c:v>2.1999999999999999E-2</c:v>
                </c:pt>
                <c:pt idx="1900">
                  <c:v>4.4400000000000004E-3</c:v>
                </c:pt>
                <c:pt idx="1901">
                  <c:v>2.5000000000000001E-2</c:v>
                </c:pt>
                <c:pt idx="1902">
                  <c:v>1.37E-2</c:v>
                </c:pt>
                <c:pt idx="1903">
                  <c:v>1.9400000000000001E-2</c:v>
                </c:pt>
                <c:pt idx="1904">
                  <c:v>0.02</c:v>
                </c:pt>
                <c:pt idx="1905">
                  <c:v>7.7999999999999996E-3</c:v>
                </c:pt>
                <c:pt idx="1906">
                  <c:v>1.3599999999999999E-2</c:v>
                </c:pt>
                <c:pt idx="1907">
                  <c:v>1.52E-2</c:v>
                </c:pt>
                <c:pt idx="1908">
                  <c:v>1.0800000000000001E-2</c:v>
                </c:pt>
                <c:pt idx="1909">
                  <c:v>6.8700000000000002E-3</c:v>
                </c:pt>
                <c:pt idx="1910">
                  <c:v>1.2699999999999999E-2</c:v>
                </c:pt>
                <c:pt idx="1911">
                  <c:v>1.15E-2</c:v>
                </c:pt>
                <c:pt idx="1912">
                  <c:v>1.4200000000000001E-2</c:v>
                </c:pt>
                <c:pt idx="1913">
                  <c:v>4.07E-2</c:v>
                </c:pt>
                <c:pt idx="1914">
                  <c:v>2.8500000000000001E-2</c:v>
                </c:pt>
                <c:pt idx="1915">
                  <c:v>2.4899999999999999E-2</c:v>
                </c:pt>
                <c:pt idx="1916">
                  <c:v>3.6999999999999998E-2</c:v>
                </c:pt>
                <c:pt idx="1917">
                  <c:v>2.7369999999999998E-2</c:v>
                </c:pt>
                <c:pt idx="1918">
                  <c:v>1.3699999999999999E-3</c:v>
                </c:pt>
                <c:pt idx="1919">
                  <c:v>1.33E-3</c:v>
                </c:pt>
                <c:pt idx="1920">
                  <c:v>6.3000000000000003E-4</c:v>
                </c:pt>
                <c:pt idx="1921">
                  <c:v>9.9299999999999996E-3</c:v>
                </c:pt>
                <c:pt idx="1922">
                  <c:v>1.9300000000000001E-2</c:v>
                </c:pt>
                <c:pt idx="1923">
                  <c:v>1.43E-2</c:v>
                </c:pt>
                <c:pt idx="1924">
                  <c:v>2.35E-2</c:v>
                </c:pt>
                <c:pt idx="1925">
                  <c:v>1.2800000000000001E-2</c:v>
                </c:pt>
                <c:pt idx="1926">
                  <c:v>1.0500000000000001E-2</c:v>
                </c:pt>
                <c:pt idx="1927">
                  <c:v>1.72E-2</c:v>
                </c:pt>
                <c:pt idx="1928">
                  <c:v>1.11E-2</c:v>
                </c:pt>
                <c:pt idx="1929">
                  <c:v>5.7000000000000002E-3</c:v>
                </c:pt>
                <c:pt idx="1930">
                  <c:v>2.1000000000000001E-2</c:v>
                </c:pt>
                <c:pt idx="1931">
                  <c:v>8.9999999999999993E-3</c:v>
                </c:pt>
                <c:pt idx="1932">
                  <c:v>1.2E-2</c:v>
                </c:pt>
                <c:pt idx="1933">
                  <c:v>2.5499999999999998E-2</c:v>
                </c:pt>
                <c:pt idx="1934">
                  <c:v>1.5E-3</c:v>
                </c:pt>
                <c:pt idx="1935">
                  <c:v>8.6899999999999998E-3</c:v>
                </c:pt>
                <c:pt idx="1936">
                  <c:v>1.0800000000000001E-2</c:v>
                </c:pt>
                <c:pt idx="1937">
                  <c:v>3.9800000000000002E-2</c:v>
                </c:pt>
                <c:pt idx="1938">
                  <c:v>1.4500000000000001E-2</c:v>
                </c:pt>
                <c:pt idx="1939">
                  <c:v>8.0000000000000002E-3</c:v>
                </c:pt>
                <c:pt idx="1940">
                  <c:v>6.4200000000000004E-3</c:v>
                </c:pt>
                <c:pt idx="1941">
                  <c:v>2.3E-2</c:v>
                </c:pt>
                <c:pt idx="1942">
                  <c:v>1.0999999999999999E-2</c:v>
                </c:pt>
                <c:pt idx="1943">
                  <c:v>8.3899999999999999E-3</c:v>
                </c:pt>
                <c:pt idx="1944">
                  <c:v>4.1599999999999996E-3</c:v>
                </c:pt>
                <c:pt idx="1945">
                  <c:v>2.29E-2</c:v>
                </c:pt>
                <c:pt idx="1946">
                  <c:v>3.2799999999999999E-3</c:v>
                </c:pt>
                <c:pt idx="1947">
                  <c:v>1.7500000000000002E-2</c:v>
                </c:pt>
                <c:pt idx="1948">
                  <c:v>1.8600000000000001E-3</c:v>
                </c:pt>
                <c:pt idx="1949">
                  <c:v>1.15E-2</c:v>
                </c:pt>
                <c:pt idx="1950">
                  <c:v>1.9099999999999999E-2</c:v>
                </c:pt>
                <c:pt idx="1951">
                  <c:v>1.9400000000000001E-2</c:v>
                </c:pt>
                <c:pt idx="1952">
                  <c:v>1.4999999999999999E-2</c:v>
                </c:pt>
                <c:pt idx="1953">
                  <c:v>7.2399999999999999E-3</c:v>
                </c:pt>
                <c:pt idx="1954">
                  <c:v>4.1599999999999996E-3</c:v>
                </c:pt>
                <c:pt idx="1955">
                  <c:v>1.9099999999999999E-2</c:v>
                </c:pt>
                <c:pt idx="1956">
                  <c:v>1.95E-2</c:v>
                </c:pt>
                <c:pt idx="1957">
                  <c:v>3.6400000000000002E-2</c:v>
                </c:pt>
                <c:pt idx="1958">
                  <c:v>1.8599999999999998E-2</c:v>
                </c:pt>
                <c:pt idx="1959">
                  <c:v>1.6400000000000001E-2</c:v>
                </c:pt>
                <c:pt idx="1960">
                  <c:v>1.6299999999999999E-2</c:v>
                </c:pt>
                <c:pt idx="1961">
                  <c:v>1.7399999999999999E-2</c:v>
                </c:pt>
                <c:pt idx="1962">
                  <c:v>3.3999999999999998E-3</c:v>
                </c:pt>
                <c:pt idx="1963">
                  <c:v>4.5900000000000003E-3</c:v>
                </c:pt>
                <c:pt idx="1964">
                  <c:v>9.5099999999999994E-3</c:v>
                </c:pt>
                <c:pt idx="1965">
                  <c:v>3.5400000000000001E-2</c:v>
                </c:pt>
                <c:pt idx="1966">
                  <c:v>1.0999999999999999E-2</c:v>
                </c:pt>
                <c:pt idx="1967">
                  <c:v>1.12E-2</c:v>
                </c:pt>
                <c:pt idx="1968">
                  <c:v>2.1399999999999999E-2</c:v>
                </c:pt>
                <c:pt idx="1969">
                  <c:v>2.4499999999999999E-3</c:v>
                </c:pt>
                <c:pt idx="1970">
                  <c:v>9.4E-2</c:v>
                </c:pt>
                <c:pt idx="1971">
                  <c:v>1.84</c:v>
                </c:pt>
                <c:pt idx="1972">
                  <c:v>2.01E-2</c:v>
                </c:pt>
                <c:pt idx="1973">
                  <c:v>2.23E-2</c:v>
                </c:pt>
                <c:pt idx="1974">
                  <c:v>3.2500000000000001E-2</c:v>
                </c:pt>
                <c:pt idx="1975">
                  <c:v>2.0100000000000001E-3</c:v>
                </c:pt>
                <c:pt idx="1976">
                  <c:v>9.9299999999999996E-3</c:v>
                </c:pt>
                <c:pt idx="1977">
                  <c:v>2.9000000000000001E-2</c:v>
                </c:pt>
                <c:pt idx="1978">
                  <c:v>2.07E-2</c:v>
                </c:pt>
                <c:pt idx="1979">
                  <c:v>1.34E-2</c:v>
                </c:pt>
                <c:pt idx="1980">
                  <c:v>3.8999999999999998E-3</c:v>
                </c:pt>
                <c:pt idx="1981">
                  <c:v>7.2399999999999999E-3</c:v>
                </c:pt>
                <c:pt idx="1982">
                  <c:v>1.4200000000000001E-2</c:v>
                </c:pt>
                <c:pt idx="1983">
                  <c:v>0.14399999999999999</c:v>
                </c:pt>
                <c:pt idx="1984">
                  <c:v>1.4500000000000001E-2</c:v>
                </c:pt>
                <c:pt idx="1985">
                  <c:v>9.7199999999999995E-3</c:v>
                </c:pt>
                <c:pt idx="1986">
                  <c:v>2.01E-2</c:v>
                </c:pt>
                <c:pt idx="1987">
                  <c:v>2.63E-2</c:v>
                </c:pt>
                <c:pt idx="1988">
                  <c:v>2.41E-2</c:v>
                </c:pt>
                <c:pt idx="1989">
                  <c:v>7.3299999999999997E-3</c:v>
                </c:pt>
                <c:pt idx="1990">
                  <c:v>1.7600000000000001E-2</c:v>
                </c:pt>
                <c:pt idx="1991">
                  <c:v>2.3E-2</c:v>
                </c:pt>
                <c:pt idx="1992">
                  <c:v>1.5699999999999999E-2</c:v>
                </c:pt>
                <c:pt idx="1993">
                  <c:v>1.1900000000000001E-2</c:v>
                </c:pt>
                <c:pt idx="1994">
                  <c:v>3.9800000000000002E-2</c:v>
                </c:pt>
                <c:pt idx="1995">
                  <c:v>2.2699999999999999E-3</c:v>
                </c:pt>
                <c:pt idx="1996">
                  <c:v>7.3299999999999997E-3</c:v>
                </c:pt>
                <c:pt idx="1997">
                  <c:v>9.0900000000000009E-3</c:v>
                </c:pt>
                <c:pt idx="1998">
                  <c:v>1.9400000000000001E-2</c:v>
                </c:pt>
                <c:pt idx="1999">
                  <c:v>7.2399999999999999E-3</c:v>
                </c:pt>
                <c:pt idx="2000">
                  <c:v>9.0900000000000009E-3</c:v>
                </c:pt>
                <c:pt idx="2001">
                  <c:v>1.5699999999999999E-2</c:v>
                </c:pt>
                <c:pt idx="2002">
                  <c:v>1.7600000000000001E-2</c:v>
                </c:pt>
                <c:pt idx="2003">
                  <c:v>6.6E-3</c:v>
                </c:pt>
                <c:pt idx="2004">
                  <c:v>8.6899999999999998E-3</c:v>
                </c:pt>
                <c:pt idx="2005">
                  <c:v>5.0499999999999998E-3</c:v>
                </c:pt>
                <c:pt idx="2006">
                  <c:v>0.432</c:v>
                </c:pt>
                <c:pt idx="2007">
                  <c:v>2.7E-2</c:v>
                </c:pt>
                <c:pt idx="2008">
                  <c:v>9.2999999999999992E-3</c:v>
                </c:pt>
                <c:pt idx="2009">
                  <c:v>3.7699999999999999E-3</c:v>
                </c:pt>
                <c:pt idx="2010">
                  <c:v>1.84E-2</c:v>
                </c:pt>
                <c:pt idx="2011">
                  <c:v>2.8199999999999999E-2</c:v>
                </c:pt>
                <c:pt idx="2012">
                  <c:v>3.7699999999999999E-3</c:v>
                </c:pt>
                <c:pt idx="2013">
                  <c:v>0.03</c:v>
                </c:pt>
                <c:pt idx="2014">
                  <c:v>8.09E-3</c:v>
                </c:pt>
                <c:pt idx="2015">
                  <c:v>1.0500000000000001E-2</c:v>
                </c:pt>
                <c:pt idx="2016">
                  <c:v>1.0200000000000001E-2</c:v>
                </c:pt>
                <c:pt idx="2017">
                  <c:v>1.89E-2</c:v>
                </c:pt>
                <c:pt idx="2018">
                  <c:v>9.0900000000000009E-3</c:v>
                </c:pt>
                <c:pt idx="2019">
                  <c:v>1.9099999999999999E-2</c:v>
                </c:pt>
                <c:pt idx="2020">
                  <c:v>1.8200000000000001E-2</c:v>
                </c:pt>
                <c:pt idx="2021">
                  <c:v>1.11E-2</c:v>
                </c:pt>
                <c:pt idx="2022">
                  <c:v>2.2100000000000002E-2</c:v>
                </c:pt>
                <c:pt idx="2023">
                  <c:v>1.6400000000000001E-2</c:v>
                </c:pt>
                <c:pt idx="2024">
                  <c:v>5.7000000000000002E-3</c:v>
                </c:pt>
                <c:pt idx="2025">
                  <c:v>1.9400000000000001E-2</c:v>
                </c:pt>
                <c:pt idx="2026">
                  <c:v>6.2399999999999999E-3</c:v>
                </c:pt>
                <c:pt idx="2027">
                  <c:v>7.9000000000000008E-3</c:v>
                </c:pt>
                <c:pt idx="2028">
                  <c:v>1.4500000000000001E-2</c:v>
                </c:pt>
                <c:pt idx="2029">
                  <c:v>8.3899999999999999E-3</c:v>
                </c:pt>
                <c:pt idx="2030">
                  <c:v>1.6199999999999999E-2</c:v>
                </c:pt>
                <c:pt idx="2031">
                  <c:v>1.9099999999999999E-2</c:v>
                </c:pt>
                <c:pt idx="2032">
                  <c:v>9.1200000000000003E-2</c:v>
                </c:pt>
                <c:pt idx="2033">
                  <c:v>1.72E-2</c:v>
                </c:pt>
                <c:pt idx="2034">
                  <c:v>8.6999999999999994E-2</c:v>
                </c:pt>
                <c:pt idx="2035">
                  <c:v>0.113</c:v>
                </c:pt>
                <c:pt idx="2036">
                  <c:v>9.1999999999999998E-3</c:v>
                </c:pt>
                <c:pt idx="2037">
                  <c:v>1.32E-2</c:v>
                </c:pt>
                <c:pt idx="2038">
                  <c:v>1.31E-3</c:v>
                </c:pt>
                <c:pt idx="2039">
                  <c:v>6.2399999999999999E-3</c:v>
                </c:pt>
                <c:pt idx="2040">
                  <c:v>7.3299999999999997E-3</c:v>
                </c:pt>
                <c:pt idx="2041">
                  <c:v>1.2500000000000001E-2</c:v>
                </c:pt>
                <c:pt idx="2042">
                  <c:v>8.4899999999999993E-3</c:v>
                </c:pt>
                <c:pt idx="2043">
                  <c:v>1.84E-2</c:v>
                </c:pt>
                <c:pt idx="2044">
                  <c:v>9.4000000000000004E-3</c:v>
                </c:pt>
                <c:pt idx="2045">
                  <c:v>8.0000000000000002E-3</c:v>
                </c:pt>
                <c:pt idx="2046">
                  <c:v>0.17399999999999999</c:v>
                </c:pt>
                <c:pt idx="2047">
                  <c:v>8.7899999999999992E-3</c:v>
                </c:pt>
                <c:pt idx="2048">
                  <c:v>2.4500000000000001E-2</c:v>
                </c:pt>
                <c:pt idx="2049">
                  <c:v>8.1899999999999994E-3</c:v>
                </c:pt>
                <c:pt idx="2050">
                  <c:v>1.38E-2</c:v>
                </c:pt>
                <c:pt idx="2051">
                  <c:v>2.29E-2</c:v>
                </c:pt>
                <c:pt idx="2052">
                  <c:v>2.6100000000000002E-2</c:v>
                </c:pt>
                <c:pt idx="2053">
                  <c:v>1.31E-3</c:v>
                </c:pt>
                <c:pt idx="2054">
                  <c:v>1.6400000000000001E-2</c:v>
                </c:pt>
                <c:pt idx="2055">
                  <c:v>2.69E-2</c:v>
                </c:pt>
                <c:pt idx="2056">
                  <c:v>1.38E-2</c:v>
                </c:pt>
                <c:pt idx="2057">
                  <c:v>2.75E-2</c:v>
                </c:pt>
                <c:pt idx="2058">
                  <c:v>9.8999999999999999E-4</c:v>
                </c:pt>
                <c:pt idx="2059">
                  <c:v>1.17E-2</c:v>
                </c:pt>
                <c:pt idx="2060">
                  <c:v>4.4400000000000004E-3</c:v>
                </c:pt>
                <c:pt idx="2061">
                  <c:v>5.0499999999999998E-3</c:v>
                </c:pt>
                <c:pt idx="2062">
                  <c:v>2.3300000000000001E-2</c:v>
                </c:pt>
                <c:pt idx="2063">
                  <c:v>1.7999999999999999E-2</c:v>
                </c:pt>
                <c:pt idx="2064">
                  <c:v>1.17E-2</c:v>
                </c:pt>
                <c:pt idx="2065">
                  <c:v>7.5199999999999998E-3</c:v>
                </c:pt>
                <c:pt idx="2066">
                  <c:v>8.3899999999999999E-3</c:v>
                </c:pt>
                <c:pt idx="2067">
                  <c:v>8.3899999999999999E-3</c:v>
                </c:pt>
                <c:pt idx="2068">
                  <c:v>7.6099999999999996E-3</c:v>
                </c:pt>
                <c:pt idx="2069">
                  <c:v>1.9E-2</c:v>
                </c:pt>
                <c:pt idx="2070">
                  <c:v>5.5300000000000002E-3</c:v>
                </c:pt>
                <c:pt idx="2071">
                  <c:v>1.9699999999999999E-2</c:v>
                </c:pt>
                <c:pt idx="2072">
                  <c:v>1.95E-2</c:v>
                </c:pt>
                <c:pt idx="2073">
                  <c:v>1.0399999999999999E-3</c:v>
                </c:pt>
                <c:pt idx="2074">
                  <c:v>1.37E-2</c:v>
                </c:pt>
                <c:pt idx="2075">
                  <c:v>1.2699999999999999E-2</c:v>
                </c:pt>
                <c:pt idx="2076">
                  <c:v>1.0800000000000001E-2</c:v>
                </c:pt>
                <c:pt idx="2077">
                  <c:v>7.3299999999999997E-3</c:v>
                </c:pt>
                <c:pt idx="2078">
                  <c:v>9.5099999999999994E-3</c:v>
                </c:pt>
                <c:pt idx="2079">
                  <c:v>7.0499999999999998E-3</c:v>
                </c:pt>
                <c:pt idx="2080">
                  <c:v>7.1399999999999996E-3</c:v>
                </c:pt>
                <c:pt idx="2081">
                  <c:v>1.89E-2</c:v>
                </c:pt>
                <c:pt idx="2082">
                  <c:v>8.8900000000000003E-3</c:v>
                </c:pt>
                <c:pt idx="2083">
                  <c:v>9.1999999999999998E-3</c:v>
                </c:pt>
                <c:pt idx="2084">
                  <c:v>1.7799999999999999E-3</c:v>
                </c:pt>
                <c:pt idx="2085">
                  <c:v>8.2900000000000005E-3</c:v>
                </c:pt>
                <c:pt idx="2086">
                  <c:v>9.1999999999999998E-3</c:v>
                </c:pt>
                <c:pt idx="2087">
                  <c:v>9.8200000000000006E-3</c:v>
                </c:pt>
                <c:pt idx="2088">
                  <c:v>2.1399999999999999E-2</c:v>
                </c:pt>
                <c:pt idx="2089">
                  <c:v>1.1900000000000001E-2</c:v>
                </c:pt>
                <c:pt idx="2090">
                  <c:v>1.7999999999999999E-2</c:v>
                </c:pt>
                <c:pt idx="2091">
                  <c:v>1.2500000000000001E-2</c:v>
                </c:pt>
                <c:pt idx="2092">
                  <c:v>4.8900000000000002E-3</c:v>
                </c:pt>
                <c:pt idx="2093">
                  <c:v>5.5300000000000002E-3</c:v>
                </c:pt>
                <c:pt idx="2094">
                  <c:v>7.5199999999999998E-3</c:v>
                </c:pt>
                <c:pt idx="2095">
                  <c:v>2.2599999999999999E-2</c:v>
                </c:pt>
                <c:pt idx="2096">
                  <c:v>1.09E-2</c:v>
                </c:pt>
                <c:pt idx="2097">
                  <c:v>2.93E-2</c:v>
                </c:pt>
                <c:pt idx="2098">
                  <c:v>1.4999999999999999E-2</c:v>
                </c:pt>
                <c:pt idx="2099">
                  <c:v>1.04E-2</c:v>
                </c:pt>
                <c:pt idx="2100">
                  <c:v>8.0000000000000002E-3</c:v>
                </c:pt>
                <c:pt idx="2101">
                  <c:v>2.3800000000000002E-2</c:v>
                </c:pt>
                <c:pt idx="2102">
                  <c:v>2.35E-2</c:v>
                </c:pt>
                <c:pt idx="2103">
                  <c:v>3.4599999999999999E-2</c:v>
                </c:pt>
                <c:pt idx="2104">
                  <c:v>8.7899999999999992E-3</c:v>
                </c:pt>
                <c:pt idx="2105">
                  <c:v>1.95E-2</c:v>
                </c:pt>
                <c:pt idx="2106">
                  <c:v>2.1299999999999999E-2</c:v>
                </c:pt>
                <c:pt idx="2107">
                  <c:v>8.1899999999999994E-3</c:v>
                </c:pt>
                <c:pt idx="2108">
                  <c:v>8.7899999999999992E-3</c:v>
                </c:pt>
                <c:pt idx="2109">
                  <c:v>5.7000000000000002E-3</c:v>
                </c:pt>
                <c:pt idx="2110">
                  <c:v>0.01</c:v>
                </c:pt>
                <c:pt idx="2111">
                  <c:v>3.1700000000000001E-3</c:v>
                </c:pt>
                <c:pt idx="2112">
                  <c:v>1.17E-2</c:v>
                </c:pt>
                <c:pt idx="2113">
                  <c:v>2.4199999999999998E-3</c:v>
                </c:pt>
                <c:pt idx="2114">
                  <c:v>2.8300000000000001E-3</c:v>
                </c:pt>
                <c:pt idx="2115">
                  <c:v>1.3100000000000001E-2</c:v>
                </c:pt>
                <c:pt idx="2116">
                  <c:v>1.0500000000000001E-2</c:v>
                </c:pt>
                <c:pt idx="2117">
                  <c:v>9.5099999999999994E-3</c:v>
                </c:pt>
                <c:pt idx="2118">
                  <c:v>1.3599999999999999E-2</c:v>
                </c:pt>
                <c:pt idx="2119">
                  <c:v>6.0600000000000003E-3</c:v>
                </c:pt>
                <c:pt idx="2120">
                  <c:v>2.7399999999999998E-3</c:v>
                </c:pt>
                <c:pt idx="2121">
                  <c:v>1.66E-2</c:v>
                </c:pt>
                <c:pt idx="2122">
                  <c:v>9.4000000000000004E-3</c:v>
                </c:pt>
                <c:pt idx="2123">
                  <c:v>4.5900000000000003E-3</c:v>
                </c:pt>
                <c:pt idx="2124">
                  <c:v>9.1999999999999998E-3</c:v>
                </c:pt>
                <c:pt idx="2125">
                  <c:v>6.293E-2</c:v>
                </c:pt>
                <c:pt idx="2126">
                  <c:v>0.13528999999999999</c:v>
                </c:pt>
                <c:pt idx="2127">
                  <c:v>8.3000000000000007</c:v>
                </c:pt>
                <c:pt idx="2128">
                  <c:v>8.1899999999999994E-3</c:v>
                </c:pt>
                <c:pt idx="2129">
                  <c:v>1.0699999999999999E-2</c:v>
                </c:pt>
                <c:pt idx="2130">
                  <c:v>1.2500000000000001E-2</c:v>
                </c:pt>
                <c:pt idx="2131">
                  <c:v>2.7399999999999998E-3</c:v>
                </c:pt>
                <c:pt idx="2132">
                  <c:v>3.2399999999999998E-2</c:v>
                </c:pt>
                <c:pt idx="2133">
                  <c:v>9.5099999999999994E-3</c:v>
                </c:pt>
                <c:pt idx="2134">
                  <c:v>2.1800000000000001E-3</c:v>
                </c:pt>
                <c:pt idx="2135">
                  <c:v>2.7399999999999998E-3</c:v>
                </c:pt>
                <c:pt idx="2136">
                  <c:v>7.1399999999999996E-3</c:v>
                </c:pt>
                <c:pt idx="2137">
                  <c:v>2.8799999999999999E-2</c:v>
                </c:pt>
                <c:pt idx="2138">
                  <c:v>3.2799999999999999E-3</c:v>
                </c:pt>
                <c:pt idx="2139">
                  <c:v>2.75E-2</c:v>
                </c:pt>
                <c:pt idx="2140">
                  <c:v>1.0500000000000001E-2</c:v>
                </c:pt>
                <c:pt idx="2141">
                  <c:v>7.7099999999999998E-3</c:v>
                </c:pt>
                <c:pt idx="2142">
                  <c:v>8.0000000000000002E-3</c:v>
                </c:pt>
                <c:pt idx="2143">
                  <c:v>8.2900000000000005E-3</c:v>
                </c:pt>
                <c:pt idx="2144">
                  <c:v>8.1899999999999994E-3</c:v>
                </c:pt>
                <c:pt idx="2145">
                  <c:v>1.84E-2</c:v>
                </c:pt>
                <c:pt idx="2146">
                  <c:v>1.32E-2</c:v>
                </c:pt>
                <c:pt idx="2147">
                  <c:v>1.3599999999999999E-2</c:v>
                </c:pt>
                <c:pt idx="2148">
                  <c:v>2.1000000000000001E-2</c:v>
                </c:pt>
                <c:pt idx="2149">
                  <c:v>2.9E-4</c:v>
                </c:pt>
                <c:pt idx="2150">
                  <c:v>1.95E-2</c:v>
                </c:pt>
                <c:pt idx="2151">
                  <c:v>5.0999999999999997E-2</c:v>
                </c:pt>
                <c:pt idx="2152">
                  <c:v>2.5999999999999999E-2</c:v>
                </c:pt>
                <c:pt idx="2153">
                  <c:v>8.3899999999999999E-3</c:v>
                </c:pt>
                <c:pt idx="2154">
                  <c:v>6.5100000000000002E-3</c:v>
                </c:pt>
                <c:pt idx="2155">
                  <c:v>6.2399999999999999E-3</c:v>
                </c:pt>
                <c:pt idx="2156">
                  <c:v>0.21199999999999999</c:v>
                </c:pt>
                <c:pt idx="2157">
                  <c:v>1.5900000000000001E-2</c:v>
                </c:pt>
                <c:pt idx="2158">
                  <c:v>3.3700000000000002E-3</c:v>
                </c:pt>
                <c:pt idx="2159">
                  <c:v>1.18E-2</c:v>
                </c:pt>
                <c:pt idx="2160">
                  <c:v>7.1999999999999995E-2</c:v>
                </c:pt>
                <c:pt idx="2161">
                  <c:v>7.7999999999999996E-3</c:v>
                </c:pt>
                <c:pt idx="2162">
                  <c:v>1.2800000000000001E-2</c:v>
                </c:pt>
                <c:pt idx="2163">
                  <c:v>3.8600000000000002E-2</c:v>
                </c:pt>
                <c:pt idx="2164">
                  <c:v>9.6100000000000005E-3</c:v>
                </c:pt>
                <c:pt idx="2165">
                  <c:v>3.1E-2</c:v>
                </c:pt>
                <c:pt idx="2166">
                  <c:v>7.4200000000000004E-3</c:v>
                </c:pt>
                <c:pt idx="2167">
                  <c:v>6.0600000000000003E-3</c:v>
                </c:pt>
                <c:pt idx="2168">
                  <c:v>6.8700000000000002E-3</c:v>
                </c:pt>
                <c:pt idx="2169">
                  <c:v>9.5099999999999994E-3</c:v>
                </c:pt>
                <c:pt idx="2170">
                  <c:v>5.5300000000000002E-3</c:v>
                </c:pt>
                <c:pt idx="2171">
                  <c:v>1.11E-2</c:v>
                </c:pt>
                <c:pt idx="2172">
                  <c:v>6.7599999999999993E-2</c:v>
                </c:pt>
                <c:pt idx="2173">
                  <c:v>0.02</c:v>
                </c:pt>
                <c:pt idx="2174">
                  <c:v>2.3300000000000001E-2</c:v>
                </c:pt>
                <c:pt idx="2175">
                  <c:v>1.01E-2</c:v>
                </c:pt>
                <c:pt idx="2176">
                  <c:v>1.66E-2</c:v>
                </c:pt>
                <c:pt idx="2177">
                  <c:v>9.1999999999999998E-3</c:v>
                </c:pt>
                <c:pt idx="2178">
                  <c:v>9.0900000000000009E-3</c:v>
                </c:pt>
                <c:pt idx="2179">
                  <c:v>2.69E-2</c:v>
                </c:pt>
                <c:pt idx="2180">
                  <c:v>5.1200000000000002E-2</c:v>
                </c:pt>
                <c:pt idx="2181">
                  <c:v>1.23E-2</c:v>
                </c:pt>
                <c:pt idx="2182">
                  <c:v>2.8400000000000001E-3</c:v>
                </c:pt>
                <c:pt idx="2183">
                  <c:v>1.6799999999999999E-2</c:v>
                </c:pt>
                <c:pt idx="2184">
                  <c:v>1.18E-2</c:v>
                </c:pt>
                <c:pt idx="2185">
                  <c:v>2.6599999999999999E-2</c:v>
                </c:pt>
                <c:pt idx="2186">
                  <c:v>1.06E-2</c:v>
                </c:pt>
                <c:pt idx="2187">
                  <c:v>3.64E-3</c:v>
                </c:pt>
                <c:pt idx="2188">
                  <c:v>7.7099999999999998E-3</c:v>
                </c:pt>
                <c:pt idx="2189">
                  <c:v>2.6100000000000002E-2</c:v>
                </c:pt>
                <c:pt idx="2190">
                  <c:v>1.84E-2</c:v>
                </c:pt>
                <c:pt idx="2191">
                  <c:v>8.4899999999999993E-3</c:v>
                </c:pt>
                <c:pt idx="2192">
                  <c:v>1.44E-2</c:v>
                </c:pt>
                <c:pt idx="2193">
                  <c:v>1.12E-2</c:v>
                </c:pt>
                <c:pt idx="2194">
                  <c:v>2.01E-2</c:v>
                </c:pt>
                <c:pt idx="2195">
                  <c:v>2.2699999999999999E-3</c:v>
                </c:pt>
                <c:pt idx="2196">
                  <c:v>8.9999999999999998E-4</c:v>
                </c:pt>
                <c:pt idx="2197">
                  <c:v>1.47E-2</c:v>
                </c:pt>
                <c:pt idx="2198">
                  <c:v>6.6899999999999998E-3</c:v>
                </c:pt>
                <c:pt idx="2199">
                  <c:v>9.5099999999999994E-3</c:v>
                </c:pt>
                <c:pt idx="2200">
                  <c:v>2.9000000000000001E-2</c:v>
                </c:pt>
                <c:pt idx="2201">
                  <c:v>1.0699999999999999E-2</c:v>
                </c:pt>
                <c:pt idx="2202">
                  <c:v>1.38E-2</c:v>
                </c:pt>
                <c:pt idx="2203">
                  <c:v>1.2699999999999999E-2</c:v>
                </c:pt>
                <c:pt idx="2204">
                  <c:v>1.9400000000000001E-2</c:v>
                </c:pt>
                <c:pt idx="2205">
                  <c:v>9.8200000000000006E-3</c:v>
                </c:pt>
                <c:pt idx="2206">
                  <c:v>3.3999999999999998E-3</c:v>
                </c:pt>
                <c:pt idx="2207">
                  <c:v>1.3899999999999999E-2</c:v>
                </c:pt>
                <c:pt idx="2208">
                  <c:v>8.4999999999999995E-4</c:v>
                </c:pt>
                <c:pt idx="2209">
                  <c:v>1.24E-2</c:v>
                </c:pt>
                <c:pt idx="2210">
                  <c:v>5.2100000000000002E-3</c:v>
                </c:pt>
                <c:pt idx="2211">
                  <c:v>2.1700000000000001E-2</c:v>
                </c:pt>
                <c:pt idx="2212">
                  <c:v>1.15E-2</c:v>
                </c:pt>
                <c:pt idx="2213">
                  <c:v>6.4999999999999997E-4</c:v>
                </c:pt>
                <c:pt idx="2214">
                  <c:v>2.0100000000000001E-3</c:v>
                </c:pt>
                <c:pt idx="2215">
                  <c:v>1.23E-2</c:v>
                </c:pt>
                <c:pt idx="2216">
                  <c:v>2.87E-2</c:v>
                </c:pt>
                <c:pt idx="2217">
                  <c:v>8.5900000000000004E-3</c:v>
                </c:pt>
                <c:pt idx="2218">
                  <c:v>9.2999999999999992E-3</c:v>
                </c:pt>
                <c:pt idx="2219">
                  <c:v>6.8700000000000002E-3</c:v>
                </c:pt>
                <c:pt idx="2220">
                  <c:v>4.5900000000000003E-3</c:v>
                </c:pt>
                <c:pt idx="2221">
                  <c:v>2.64E-2</c:v>
                </c:pt>
                <c:pt idx="2222">
                  <c:v>6.2E-2</c:v>
                </c:pt>
                <c:pt idx="2223">
                  <c:v>1.4500000000000001E-2</c:v>
                </c:pt>
                <c:pt idx="2224">
                  <c:v>3.61E-2</c:v>
                </c:pt>
                <c:pt idx="2225">
                  <c:v>1.7799999999999999E-3</c:v>
                </c:pt>
                <c:pt idx="2226">
                  <c:v>2.29E-2</c:v>
                </c:pt>
                <c:pt idx="2227">
                  <c:v>6.6E-3</c:v>
                </c:pt>
                <c:pt idx="2228">
                  <c:v>1.66E-2</c:v>
                </c:pt>
                <c:pt idx="2229">
                  <c:v>2.2699999999999999E-3</c:v>
                </c:pt>
                <c:pt idx="2230">
                  <c:v>1.3699999999999999E-3</c:v>
                </c:pt>
                <c:pt idx="2231">
                  <c:v>8.2900000000000005E-3</c:v>
                </c:pt>
                <c:pt idx="2232">
                  <c:v>2.2699999999999999E-3</c:v>
                </c:pt>
                <c:pt idx="2233">
                  <c:v>1.06E-2</c:v>
                </c:pt>
                <c:pt idx="2234">
                  <c:v>2.4199999999999999E-2</c:v>
                </c:pt>
                <c:pt idx="2235">
                  <c:v>8.6899999999999998E-3</c:v>
                </c:pt>
                <c:pt idx="2236">
                  <c:v>1.32E-2</c:v>
                </c:pt>
                <c:pt idx="2237">
                  <c:v>1.2699999999999999E-2</c:v>
                </c:pt>
                <c:pt idx="2238">
                  <c:v>6.7799999999999996E-3</c:v>
                </c:pt>
                <c:pt idx="2239">
                  <c:v>9.8999999999999999E-4</c:v>
                </c:pt>
                <c:pt idx="2240">
                  <c:v>6.2E-4</c:v>
                </c:pt>
                <c:pt idx="2241">
                  <c:v>6.7799999999999996E-3</c:v>
                </c:pt>
                <c:pt idx="2242">
                  <c:v>5.2100000000000002E-3</c:v>
                </c:pt>
                <c:pt idx="2243">
                  <c:v>1.84E-2</c:v>
                </c:pt>
                <c:pt idx="2244">
                  <c:v>1.1599999999999999E-2</c:v>
                </c:pt>
                <c:pt idx="2245">
                  <c:v>3.64E-3</c:v>
                </c:pt>
                <c:pt idx="2246">
                  <c:v>6.6E-3</c:v>
                </c:pt>
                <c:pt idx="2247">
                  <c:v>1.72E-2</c:v>
                </c:pt>
                <c:pt idx="2248">
                  <c:v>7.0499999999999998E-3</c:v>
                </c:pt>
                <c:pt idx="2249">
                  <c:v>2.1000000000000001E-4</c:v>
                </c:pt>
                <c:pt idx="2250">
                  <c:v>6.1999999999999998E-3</c:v>
                </c:pt>
                <c:pt idx="2251">
                  <c:v>2.0100000000000001E-3</c:v>
                </c:pt>
                <c:pt idx="2252">
                  <c:v>8.2900000000000005E-3</c:v>
                </c:pt>
                <c:pt idx="2253">
                  <c:v>1.7899999999999999E-2</c:v>
                </c:pt>
                <c:pt idx="2254">
                  <c:v>1.32E-2</c:v>
                </c:pt>
                <c:pt idx="2255">
                  <c:v>8.09E-3</c:v>
                </c:pt>
                <c:pt idx="2256">
                  <c:v>1.3899999999999999E-2</c:v>
                </c:pt>
                <c:pt idx="2257">
                  <c:v>1.7099999999999999E-3</c:v>
                </c:pt>
                <c:pt idx="2258">
                  <c:v>6.5100000000000002E-3</c:v>
                </c:pt>
                <c:pt idx="2259">
                  <c:v>2.3600000000000001E-3</c:v>
                </c:pt>
                <c:pt idx="2260">
                  <c:v>2.2700000000000001E-2</c:v>
                </c:pt>
                <c:pt idx="2261">
                  <c:v>1.7999999999999999E-2</c:v>
                </c:pt>
                <c:pt idx="2262">
                  <c:v>2.69E-2</c:v>
                </c:pt>
                <c:pt idx="2263">
                  <c:v>2.0799999999999999E-2</c:v>
                </c:pt>
                <c:pt idx="2264">
                  <c:v>1.1900000000000001E-2</c:v>
                </c:pt>
                <c:pt idx="2265">
                  <c:v>2.8199999999999999E-2</c:v>
                </c:pt>
                <c:pt idx="2266">
                  <c:v>3.5700000000000003E-2</c:v>
                </c:pt>
                <c:pt idx="2267">
                  <c:v>5.5300000000000002E-3</c:v>
                </c:pt>
                <c:pt idx="2268">
                  <c:v>1.09E-2</c:v>
                </c:pt>
                <c:pt idx="2269">
                  <c:v>1.4200000000000001E-2</c:v>
                </c:pt>
                <c:pt idx="2270">
                  <c:v>1.3699999999999999E-3</c:v>
                </c:pt>
                <c:pt idx="2271">
                  <c:v>7.9000000000000008E-3</c:v>
                </c:pt>
                <c:pt idx="2272">
                  <c:v>1.3699999999999999E-3</c:v>
                </c:pt>
                <c:pt idx="2273">
                  <c:v>1.55E-2</c:v>
                </c:pt>
                <c:pt idx="2274">
                  <c:v>1.1299999999999999E-2</c:v>
                </c:pt>
                <c:pt idx="2275">
                  <c:v>2.0999999999999999E-3</c:v>
                </c:pt>
                <c:pt idx="2276">
                  <c:v>3.3999999999999998E-3</c:v>
                </c:pt>
                <c:pt idx="2277">
                  <c:v>6.6E-3</c:v>
                </c:pt>
                <c:pt idx="2278">
                  <c:v>8.4</c:v>
                </c:pt>
                <c:pt idx="2279">
                  <c:v>1.01E-2</c:v>
                </c:pt>
                <c:pt idx="2280">
                  <c:v>1.23E-2</c:v>
                </c:pt>
                <c:pt idx="2281">
                  <c:v>1.0200000000000001E-2</c:v>
                </c:pt>
                <c:pt idx="2282">
                  <c:v>1.09E-2</c:v>
                </c:pt>
                <c:pt idx="2283">
                  <c:v>1.14E-3</c:v>
                </c:pt>
                <c:pt idx="2284">
                  <c:v>1.6400000000000001E-2</c:v>
                </c:pt>
                <c:pt idx="2285">
                  <c:v>1.4800000000000001E-2</c:v>
                </c:pt>
                <c:pt idx="2286">
                  <c:v>4.6699999999999998E-2</c:v>
                </c:pt>
                <c:pt idx="2287">
                  <c:v>4.3E-3</c:v>
                </c:pt>
                <c:pt idx="2288">
                  <c:v>1.7899999999999999E-2</c:v>
                </c:pt>
                <c:pt idx="2289">
                  <c:v>2.0100000000000001E-3</c:v>
                </c:pt>
                <c:pt idx="2290">
                  <c:v>3.5200000000000001E-3</c:v>
                </c:pt>
                <c:pt idx="2291">
                  <c:v>8.0999999999999996E-4</c:v>
                </c:pt>
                <c:pt idx="2292">
                  <c:v>8.09E-3</c:v>
                </c:pt>
                <c:pt idx="2293">
                  <c:v>1.2E-2</c:v>
                </c:pt>
                <c:pt idx="2294">
                  <c:v>2.63E-2</c:v>
                </c:pt>
                <c:pt idx="2295">
                  <c:v>1.57E-3</c:v>
                </c:pt>
                <c:pt idx="2296">
                  <c:v>1.2500000000000001E-2</c:v>
                </c:pt>
                <c:pt idx="2297">
                  <c:v>6.4200000000000004E-3</c:v>
                </c:pt>
                <c:pt idx="2298">
                  <c:v>6.96E-3</c:v>
                </c:pt>
                <c:pt idx="2299">
                  <c:v>1.9300000000000001E-3</c:v>
                </c:pt>
                <c:pt idx="2300">
                  <c:v>3.0599999999999998E-3</c:v>
                </c:pt>
                <c:pt idx="2301">
                  <c:v>1.0699999999999999E-2</c:v>
                </c:pt>
                <c:pt idx="2302">
                  <c:v>2.69E-2</c:v>
                </c:pt>
                <c:pt idx="2303">
                  <c:v>1.4500000000000001E-2</c:v>
                </c:pt>
                <c:pt idx="2304">
                  <c:v>2.69E-2</c:v>
                </c:pt>
                <c:pt idx="2305">
                  <c:v>1.67E-2</c:v>
                </c:pt>
                <c:pt idx="2306">
                  <c:v>6.8700000000000002E-3</c:v>
                </c:pt>
                <c:pt idx="2307">
                  <c:v>2.3600000000000001E-3</c:v>
                </c:pt>
                <c:pt idx="2308">
                  <c:v>1.49E-2</c:v>
                </c:pt>
                <c:pt idx="2309">
                  <c:v>3.7699999999999999E-3</c:v>
                </c:pt>
                <c:pt idx="2310">
                  <c:v>5.2100000000000002E-3</c:v>
                </c:pt>
                <c:pt idx="2311">
                  <c:v>2.4499999999999999E-3</c:v>
                </c:pt>
                <c:pt idx="2312">
                  <c:v>9.6100000000000005E-3</c:v>
                </c:pt>
                <c:pt idx="2313">
                  <c:v>4.3E-3</c:v>
                </c:pt>
                <c:pt idx="2314">
                  <c:v>1.0500000000000001E-2</c:v>
                </c:pt>
                <c:pt idx="2315">
                  <c:v>6.96E-3</c:v>
                </c:pt>
                <c:pt idx="2316">
                  <c:v>2.01E-2</c:v>
                </c:pt>
                <c:pt idx="2317">
                  <c:v>3.5499999999999997E-2</c:v>
                </c:pt>
                <c:pt idx="2318">
                  <c:v>5.5300000000000002E-3</c:v>
                </c:pt>
                <c:pt idx="2319">
                  <c:v>8.6899999999999998E-3</c:v>
                </c:pt>
                <c:pt idx="2320">
                  <c:v>1.7500000000000002E-2</c:v>
                </c:pt>
                <c:pt idx="2321">
                  <c:v>9.6100000000000005E-3</c:v>
                </c:pt>
                <c:pt idx="2322">
                  <c:v>4.4400000000000004E-3</c:v>
                </c:pt>
                <c:pt idx="2323">
                  <c:v>1.7799999999999999E-3</c:v>
                </c:pt>
                <c:pt idx="2324">
                  <c:v>7.1399999999999996E-3</c:v>
                </c:pt>
                <c:pt idx="2325">
                  <c:v>7.7099999999999998E-3</c:v>
                </c:pt>
                <c:pt idx="2326">
                  <c:v>2.4499999999999999E-3</c:v>
                </c:pt>
                <c:pt idx="2327">
                  <c:v>8.5900000000000004E-3</c:v>
                </c:pt>
                <c:pt idx="2328">
                  <c:v>7.3299999999999997E-3</c:v>
                </c:pt>
                <c:pt idx="2329">
                  <c:v>7.5199999999999998E-3</c:v>
                </c:pt>
                <c:pt idx="2330">
                  <c:v>6.6899999999999998E-3</c:v>
                </c:pt>
                <c:pt idx="2331">
                  <c:v>7.1399999999999996E-3</c:v>
                </c:pt>
                <c:pt idx="2332">
                  <c:v>4.6100000000000002E-2</c:v>
                </c:pt>
                <c:pt idx="2333">
                  <c:v>2.7399999999999998E-3</c:v>
                </c:pt>
                <c:pt idx="2334">
                  <c:v>1.7000000000000001E-2</c:v>
                </c:pt>
                <c:pt idx="2335">
                  <c:v>2.64E-3</c:v>
                </c:pt>
                <c:pt idx="2336">
                  <c:v>1.5E-3</c:v>
                </c:pt>
                <c:pt idx="2337">
                  <c:v>2.75E-2</c:v>
                </c:pt>
                <c:pt idx="2338">
                  <c:v>1.01E-2</c:v>
                </c:pt>
                <c:pt idx="2339">
                  <c:v>1.09E-2</c:v>
                </c:pt>
                <c:pt idx="2340">
                  <c:v>0.11700000000000001</c:v>
                </c:pt>
                <c:pt idx="2341">
                  <c:v>0.25</c:v>
                </c:pt>
                <c:pt idx="2342">
                  <c:v>1.12E-2</c:v>
                </c:pt>
                <c:pt idx="2343">
                  <c:v>3.5200000000000002E-2</c:v>
                </c:pt>
                <c:pt idx="2344">
                  <c:v>2.4400000000000002E-2</c:v>
                </c:pt>
                <c:pt idx="2345">
                  <c:v>2.3900000000000001E-2</c:v>
                </c:pt>
                <c:pt idx="2346">
                  <c:v>1.32E-2</c:v>
                </c:pt>
                <c:pt idx="2347">
                  <c:v>1.67E-2</c:v>
                </c:pt>
                <c:pt idx="2348">
                  <c:v>4.8900000000000002E-3</c:v>
                </c:pt>
                <c:pt idx="2349">
                  <c:v>1.4500000000000001E-2</c:v>
                </c:pt>
                <c:pt idx="2350">
                  <c:v>2.53E-2</c:v>
                </c:pt>
                <c:pt idx="2351">
                  <c:v>7.6099999999999996E-3</c:v>
                </c:pt>
                <c:pt idx="2352">
                  <c:v>4.1799999999999997E-2</c:v>
                </c:pt>
                <c:pt idx="2353">
                  <c:v>3.1300000000000001E-2</c:v>
                </c:pt>
                <c:pt idx="2354">
                  <c:v>1.4200000000000001E-2</c:v>
                </c:pt>
                <c:pt idx="2355">
                  <c:v>1.4999999999999999E-2</c:v>
                </c:pt>
                <c:pt idx="2356">
                  <c:v>4.3999999999999997E-2</c:v>
                </c:pt>
                <c:pt idx="2357">
                  <c:v>1.2999999999999999E-2</c:v>
                </c:pt>
                <c:pt idx="2358">
                  <c:v>1.0699999999999999E-2</c:v>
                </c:pt>
                <c:pt idx="2359">
                  <c:v>3.0599999999999998E-3</c:v>
                </c:pt>
                <c:pt idx="2360">
                  <c:v>1.1900000000000001E-2</c:v>
                </c:pt>
                <c:pt idx="2361">
                  <c:v>9.5099999999999994E-3</c:v>
                </c:pt>
                <c:pt idx="2362">
                  <c:v>3.4299999999999997E-2</c:v>
                </c:pt>
                <c:pt idx="2363">
                  <c:v>1.15E-2</c:v>
                </c:pt>
                <c:pt idx="2364">
                  <c:v>5.0499999999999998E-3</c:v>
                </c:pt>
                <c:pt idx="2365">
                  <c:v>3.49E-2</c:v>
                </c:pt>
                <c:pt idx="2366">
                  <c:v>2.5899999999999999E-2</c:v>
                </c:pt>
                <c:pt idx="2367">
                  <c:v>9.2999999999999992E-3</c:v>
                </c:pt>
                <c:pt idx="2368">
                  <c:v>2.0400000000000001E-2</c:v>
                </c:pt>
                <c:pt idx="2369">
                  <c:v>3.8999999999999998E-3</c:v>
                </c:pt>
                <c:pt idx="2370">
                  <c:v>8.09E-3</c:v>
                </c:pt>
                <c:pt idx="2371">
                  <c:v>1.34E-2</c:v>
                </c:pt>
                <c:pt idx="2372">
                  <c:v>5.7000000000000002E-3</c:v>
                </c:pt>
                <c:pt idx="2373">
                  <c:v>1.67E-2</c:v>
                </c:pt>
                <c:pt idx="2374">
                  <c:v>2.7900000000000001E-2</c:v>
                </c:pt>
                <c:pt idx="2375">
                  <c:v>1.0800000000000001E-2</c:v>
                </c:pt>
                <c:pt idx="2376">
                  <c:v>5.5300000000000002E-3</c:v>
                </c:pt>
                <c:pt idx="2377">
                  <c:v>1.15E-2</c:v>
                </c:pt>
                <c:pt idx="2378">
                  <c:v>1.26E-2</c:v>
                </c:pt>
                <c:pt idx="2379">
                  <c:v>1.23E-2</c:v>
                </c:pt>
                <c:pt idx="2380">
                  <c:v>3.9800000000000002E-2</c:v>
                </c:pt>
                <c:pt idx="2381">
                  <c:v>0.17699999999999999</c:v>
                </c:pt>
                <c:pt idx="2382">
                  <c:v>1.0800000000000001E-2</c:v>
                </c:pt>
                <c:pt idx="2383">
                  <c:v>6.4200000000000004E-3</c:v>
                </c:pt>
                <c:pt idx="2384">
                  <c:v>3.1700000000000001E-3</c:v>
                </c:pt>
                <c:pt idx="2385">
                  <c:v>9.1999999999999998E-3</c:v>
                </c:pt>
                <c:pt idx="2386">
                  <c:v>1.6E-2</c:v>
                </c:pt>
                <c:pt idx="2387">
                  <c:v>8.6899999999999998E-3</c:v>
                </c:pt>
                <c:pt idx="2388">
                  <c:v>1.89E-2</c:v>
                </c:pt>
                <c:pt idx="2389">
                  <c:v>1.6299999999999999E-2</c:v>
                </c:pt>
                <c:pt idx="2390">
                  <c:v>1.2999999999999999E-2</c:v>
                </c:pt>
                <c:pt idx="2391">
                  <c:v>1.06E-2</c:v>
                </c:pt>
                <c:pt idx="2392">
                  <c:v>1.1900000000000001E-2</c:v>
                </c:pt>
                <c:pt idx="2393">
                  <c:v>5.1900000000000002E-2</c:v>
                </c:pt>
                <c:pt idx="2394">
                  <c:v>1.01E-2</c:v>
                </c:pt>
                <c:pt idx="2395">
                  <c:v>4.6699999999999998E-2</c:v>
                </c:pt>
                <c:pt idx="2396">
                  <c:v>2.98E-2</c:v>
                </c:pt>
                <c:pt idx="2397">
                  <c:v>9.0900000000000009E-3</c:v>
                </c:pt>
                <c:pt idx="2398">
                  <c:v>8.8900000000000003E-3</c:v>
                </c:pt>
                <c:pt idx="2399">
                  <c:v>8.09E-3</c:v>
                </c:pt>
                <c:pt idx="2400">
                  <c:v>3.0300000000000001E-2</c:v>
                </c:pt>
                <c:pt idx="2401">
                  <c:v>2.8199999999999999E-2</c:v>
                </c:pt>
                <c:pt idx="2402">
                  <c:v>1.7500000000000002E-2</c:v>
                </c:pt>
                <c:pt idx="2403">
                  <c:v>1.0699999999999999E-2</c:v>
                </c:pt>
                <c:pt idx="2404">
                  <c:v>7.3299999999999997E-3</c:v>
                </c:pt>
                <c:pt idx="2405">
                  <c:v>5.7000000000000002E-3</c:v>
                </c:pt>
                <c:pt idx="2406">
                  <c:v>0.66</c:v>
                </c:pt>
                <c:pt idx="2407">
                  <c:v>6.6E-3</c:v>
                </c:pt>
                <c:pt idx="2408">
                  <c:v>4.1500000000000002E-2</c:v>
                </c:pt>
                <c:pt idx="2409">
                  <c:v>2.58E-2</c:v>
                </c:pt>
                <c:pt idx="2410">
                  <c:v>3.1199999999999999E-2</c:v>
                </c:pt>
                <c:pt idx="2411">
                  <c:v>4.0500000000000001E-2</c:v>
                </c:pt>
                <c:pt idx="2412">
                  <c:v>5.8799999999999998E-3</c:v>
                </c:pt>
                <c:pt idx="2413">
                  <c:v>9.6100000000000005E-3</c:v>
                </c:pt>
                <c:pt idx="2414">
                  <c:v>3.2199999999999999E-2</c:v>
                </c:pt>
                <c:pt idx="2415">
                  <c:v>1.8200000000000001E-2</c:v>
                </c:pt>
                <c:pt idx="2416">
                  <c:v>1.6299999999999999E-2</c:v>
                </c:pt>
                <c:pt idx="2417">
                  <c:v>2.3600000000000001E-3</c:v>
                </c:pt>
                <c:pt idx="2418">
                  <c:v>7.2399999999999999E-3</c:v>
                </c:pt>
                <c:pt idx="2419">
                  <c:v>1.64E-3</c:v>
                </c:pt>
                <c:pt idx="2420">
                  <c:v>7.3299999999999997E-3</c:v>
                </c:pt>
                <c:pt idx="2421">
                  <c:v>1.2800000000000001E-2</c:v>
                </c:pt>
                <c:pt idx="2422">
                  <c:v>3.0200000000000001E-2</c:v>
                </c:pt>
                <c:pt idx="2423">
                  <c:v>1.5800000000000002E-2</c:v>
                </c:pt>
                <c:pt idx="2424">
                  <c:v>3.5400000000000001E-2</c:v>
                </c:pt>
                <c:pt idx="2425">
                  <c:v>1.09E-2</c:v>
                </c:pt>
                <c:pt idx="2426">
                  <c:v>5.5300000000000002E-3</c:v>
                </c:pt>
                <c:pt idx="2427">
                  <c:v>0.17</c:v>
                </c:pt>
                <c:pt idx="2428">
                  <c:v>5.28</c:v>
                </c:pt>
                <c:pt idx="2429">
                  <c:v>5.4599999999999996E-3</c:v>
                </c:pt>
                <c:pt idx="2430">
                  <c:v>0.20799999999999999</c:v>
                </c:pt>
                <c:pt idx="2431">
                  <c:v>1.17E-2</c:v>
                </c:pt>
                <c:pt idx="2432">
                  <c:v>0.216</c:v>
                </c:pt>
                <c:pt idx="2433">
                  <c:v>0.03</c:v>
                </c:pt>
                <c:pt idx="2434">
                  <c:v>0.125</c:v>
                </c:pt>
                <c:pt idx="2435">
                  <c:v>2.58E-2</c:v>
                </c:pt>
                <c:pt idx="2436">
                  <c:v>1.9800000000000002E-2</c:v>
                </c:pt>
                <c:pt idx="2437">
                  <c:v>8.8499999999999995E-2</c:v>
                </c:pt>
                <c:pt idx="2438">
                  <c:v>2.1399999999999999E-2</c:v>
                </c:pt>
                <c:pt idx="2439">
                  <c:v>1.15E-2</c:v>
                </c:pt>
                <c:pt idx="2440">
                  <c:v>9.8200000000000006E-3</c:v>
                </c:pt>
                <c:pt idx="2441">
                  <c:v>3.8600000000000002E-2</c:v>
                </c:pt>
                <c:pt idx="2442">
                  <c:v>2.1800000000000001E-3</c:v>
                </c:pt>
                <c:pt idx="2443">
                  <c:v>2.0400000000000001E-2</c:v>
                </c:pt>
                <c:pt idx="2444">
                  <c:v>6.4100000000000004E-2</c:v>
                </c:pt>
                <c:pt idx="2445">
                  <c:v>8.5900000000000004E-3</c:v>
                </c:pt>
                <c:pt idx="2446">
                  <c:v>1.5900000000000001E-2</c:v>
                </c:pt>
                <c:pt idx="2447">
                  <c:v>2.7900000000000001E-2</c:v>
                </c:pt>
                <c:pt idx="2448">
                  <c:v>2.18E-2</c:v>
                </c:pt>
                <c:pt idx="2449">
                  <c:v>1.0500000000000001E-2</c:v>
                </c:pt>
                <c:pt idx="2450">
                  <c:v>1.06E-2</c:v>
                </c:pt>
                <c:pt idx="2451">
                  <c:v>3.39E-2</c:v>
                </c:pt>
                <c:pt idx="2452">
                  <c:v>4.4400000000000004E-3</c:v>
                </c:pt>
                <c:pt idx="2453">
                  <c:v>7.5199999999999998E-3</c:v>
                </c:pt>
                <c:pt idx="2454">
                  <c:v>3.7199999999999997E-2</c:v>
                </c:pt>
                <c:pt idx="2455">
                  <c:v>1.3299999999999999E-2</c:v>
                </c:pt>
                <c:pt idx="2456">
                  <c:v>2.2100000000000002E-2</c:v>
                </c:pt>
                <c:pt idx="2457">
                  <c:v>3.15E-2</c:v>
                </c:pt>
                <c:pt idx="2458">
                  <c:v>5.5300000000000002E-3</c:v>
                </c:pt>
                <c:pt idx="2459">
                  <c:v>2.63E-2</c:v>
                </c:pt>
                <c:pt idx="2460">
                  <c:v>2.4400000000000002E-2</c:v>
                </c:pt>
                <c:pt idx="2461">
                  <c:v>1.7999999999999999E-2</c:v>
                </c:pt>
                <c:pt idx="2462">
                  <c:v>2.8299999999999999E-2</c:v>
                </c:pt>
                <c:pt idx="2463">
                  <c:v>4.4400000000000002E-2</c:v>
                </c:pt>
                <c:pt idx="2464">
                  <c:v>8.9899999999999997E-3</c:v>
                </c:pt>
                <c:pt idx="2465">
                  <c:v>8.9899999999999997E-3</c:v>
                </c:pt>
                <c:pt idx="2466">
                  <c:v>2.1299999999999999E-2</c:v>
                </c:pt>
                <c:pt idx="2467">
                  <c:v>5.2100000000000002E-3</c:v>
                </c:pt>
                <c:pt idx="2468">
                  <c:v>1.14E-3</c:v>
                </c:pt>
                <c:pt idx="2469">
                  <c:v>6.4999999999999997E-4</c:v>
                </c:pt>
                <c:pt idx="2470">
                  <c:v>1.8600000000000001E-3</c:v>
                </c:pt>
                <c:pt idx="2471">
                  <c:v>1.14E-3</c:v>
                </c:pt>
                <c:pt idx="2472">
                  <c:v>2.4500000000000001E-2</c:v>
                </c:pt>
                <c:pt idx="2473">
                  <c:v>1.2E-2</c:v>
                </c:pt>
                <c:pt idx="2474">
                  <c:v>2.4400000000000002E-2</c:v>
                </c:pt>
                <c:pt idx="2475">
                  <c:v>3.1300000000000001E-2</c:v>
                </c:pt>
                <c:pt idx="2476">
                  <c:v>2.0999999999999999E-3</c:v>
                </c:pt>
                <c:pt idx="2477">
                  <c:v>2.35E-2</c:v>
                </c:pt>
                <c:pt idx="2478">
                  <c:v>2.24E-2</c:v>
                </c:pt>
                <c:pt idx="2479">
                  <c:v>1.5800000000000002E-2</c:v>
                </c:pt>
                <c:pt idx="2480">
                  <c:v>1.78E-2</c:v>
                </c:pt>
                <c:pt idx="2481">
                  <c:v>2.9499999999999998E-2</c:v>
                </c:pt>
                <c:pt idx="2482">
                  <c:v>2.3800000000000002E-2</c:v>
                </c:pt>
                <c:pt idx="2483">
                  <c:v>2.1000000000000001E-2</c:v>
                </c:pt>
                <c:pt idx="2484">
                  <c:v>5.0499999999999998E-3</c:v>
                </c:pt>
                <c:pt idx="2485">
                  <c:v>2.75E-2</c:v>
                </c:pt>
                <c:pt idx="2486">
                  <c:v>1.01E-2</c:v>
                </c:pt>
                <c:pt idx="2487">
                  <c:v>1.4200000000000001E-2</c:v>
                </c:pt>
                <c:pt idx="2488">
                  <c:v>9.2999999999999992E-3</c:v>
                </c:pt>
                <c:pt idx="2489">
                  <c:v>7.6999999999999996E-4</c:v>
                </c:pt>
                <c:pt idx="2490">
                  <c:v>9.3999999999999997E-4</c:v>
                </c:pt>
                <c:pt idx="2491">
                  <c:v>1.8599999999999998E-2</c:v>
                </c:pt>
                <c:pt idx="2492">
                  <c:v>2.2100000000000002E-2</c:v>
                </c:pt>
                <c:pt idx="2493">
                  <c:v>2.0100000000000001E-3</c:v>
                </c:pt>
                <c:pt idx="2494">
                  <c:v>4.1599999999999996E-3</c:v>
                </c:pt>
                <c:pt idx="2495">
                  <c:v>3.8800000000000001E-2</c:v>
                </c:pt>
                <c:pt idx="2496">
                  <c:v>1.09E-3</c:v>
                </c:pt>
                <c:pt idx="2497">
                  <c:v>8.6899999999999998E-3</c:v>
                </c:pt>
                <c:pt idx="2498">
                  <c:v>5.7000000000000002E-3</c:v>
                </c:pt>
                <c:pt idx="2499">
                  <c:v>1.31E-3</c:v>
                </c:pt>
                <c:pt idx="2500">
                  <c:v>2.4899999999999999E-2</c:v>
                </c:pt>
                <c:pt idx="2501">
                  <c:v>7.0499999999999998E-3</c:v>
                </c:pt>
                <c:pt idx="2502">
                  <c:v>1.09E-2</c:v>
                </c:pt>
                <c:pt idx="2503">
                  <c:v>7.2399999999999999E-3</c:v>
                </c:pt>
                <c:pt idx="2504">
                  <c:v>1.78E-2</c:v>
                </c:pt>
                <c:pt idx="2505">
                  <c:v>8.5900000000000004E-3</c:v>
                </c:pt>
                <c:pt idx="2506">
                  <c:v>3.8999999999999998E-3</c:v>
                </c:pt>
                <c:pt idx="2507">
                  <c:v>9.1999999999999998E-3</c:v>
                </c:pt>
                <c:pt idx="2508">
                  <c:v>2.4499999999999999E-3</c:v>
                </c:pt>
                <c:pt idx="2509">
                  <c:v>5.8799999999999998E-3</c:v>
                </c:pt>
                <c:pt idx="2510">
                  <c:v>6.96E-3</c:v>
                </c:pt>
                <c:pt idx="2511">
                  <c:v>7.1399999999999996E-3</c:v>
                </c:pt>
                <c:pt idx="2512">
                  <c:v>3.5200000000000001E-3</c:v>
                </c:pt>
                <c:pt idx="2513">
                  <c:v>4.7400000000000003E-3</c:v>
                </c:pt>
                <c:pt idx="2514">
                  <c:v>3.5200000000000001E-3</c:v>
                </c:pt>
                <c:pt idx="2515">
                  <c:v>1.64E-3</c:v>
                </c:pt>
                <c:pt idx="2516">
                  <c:v>1.6199999999999999E-2</c:v>
                </c:pt>
                <c:pt idx="2517">
                  <c:v>1.34E-2</c:v>
                </c:pt>
                <c:pt idx="2518">
                  <c:v>1.6E-2</c:v>
                </c:pt>
                <c:pt idx="2519">
                  <c:v>1.3699999999999999E-3</c:v>
                </c:pt>
                <c:pt idx="2520">
                  <c:v>8.8900000000000003E-3</c:v>
                </c:pt>
                <c:pt idx="2521">
                  <c:v>4.8999999999999998E-4</c:v>
                </c:pt>
                <c:pt idx="2522">
                  <c:v>1.01E-2</c:v>
                </c:pt>
                <c:pt idx="2523">
                  <c:v>1.21E-2</c:v>
                </c:pt>
                <c:pt idx="2524">
                  <c:v>9.1999999999999998E-3</c:v>
                </c:pt>
                <c:pt idx="2525">
                  <c:v>7.3299999999999997E-3</c:v>
                </c:pt>
                <c:pt idx="2526">
                  <c:v>1.14E-3</c:v>
                </c:pt>
                <c:pt idx="2527">
                  <c:v>4.1599999999999996E-3</c:v>
                </c:pt>
                <c:pt idx="2528">
                  <c:v>1.9699999999999999E-2</c:v>
                </c:pt>
                <c:pt idx="2529">
                  <c:v>3.6299999999999999E-2</c:v>
                </c:pt>
                <c:pt idx="2530">
                  <c:v>4.8900000000000002E-3</c:v>
                </c:pt>
                <c:pt idx="2531">
                  <c:v>6.7799999999999996E-3</c:v>
                </c:pt>
                <c:pt idx="2532">
                  <c:v>9.4000000000000004E-3</c:v>
                </c:pt>
                <c:pt idx="2533">
                  <c:v>3.2000000000000001E-2</c:v>
                </c:pt>
                <c:pt idx="2534">
                  <c:v>3.7699999999999999E-3</c:v>
                </c:pt>
                <c:pt idx="2535">
                  <c:v>6.4200000000000004E-3</c:v>
                </c:pt>
                <c:pt idx="2536">
                  <c:v>1.34E-2</c:v>
                </c:pt>
                <c:pt idx="2537">
                  <c:v>3.7699999999999999E-3</c:v>
                </c:pt>
                <c:pt idx="2538">
                  <c:v>2.5400000000000002E-3</c:v>
                </c:pt>
                <c:pt idx="2539">
                  <c:v>1.0200000000000001E-2</c:v>
                </c:pt>
                <c:pt idx="2540">
                  <c:v>0.33300000000000002</c:v>
                </c:pt>
                <c:pt idx="2541">
                  <c:v>1.1299999999999999E-2</c:v>
                </c:pt>
                <c:pt idx="2542">
                  <c:v>4.2799999999999998E-2</c:v>
                </c:pt>
                <c:pt idx="2543">
                  <c:v>0.31463000000000002</c:v>
                </c:pt>
                <c:pt idx="2544">
                  <c:v>3.1300000000000001E-2</c:v>
                </c:pt>
                <c:pt idx="2545">
                  <c:v>1.3899999999999999E-2</c:v>
                </c:pt>
                <c:pt idx="2546">
                  <c:v>1.5E-3</c:v>
                </c:pt>
                <c:pt idx="2547">
                  <c:v>7.4200000000000004E-3</c:v>
                </c:pt>
                <c:pt idx="2548">
                  <c:v>6.96E-3</c:v>
                </c:pt>
                <c:pt idx="2549">
                  <c:v>8.09E-3</c:v>
                </c:pt>
                <c:pt idx="2550">
                  <c:v>4.0299999999999997E-3</c:v>
                </c:pt>
                <c:pt idx="2551">
                  <c:v>1.55E-2</c:v>
                </c:pt>
                <c:pt idx="2552">
                  <c:v>2.2699999999999999E-3</c:v>
                </c:pt>
                <c:pt idx="2553">
                  <c:v>1.15E-2</c:v>
                </c:pt>
                <c:pt idx="2554">
                  <c:v>1.7500000000000002E-2</c:v>
                </c:pt>
                <c:pt idx="2555">
                  <c:v>3.7999999999999999E-2</c:v>
                </c:pt>
                <c:pt idx="2556">
                  <c:v>3.6999999999999998E-2</c:v>
                </c:pt>
                <c:pt idx="2557">
                  <c:v>1.01E-2</c:v>
                </c:pt>
                <c:pt idx="2558">
                  <c:v>1.4400000000000001E-3</c:v>
                </c:pt>
                <c:pt idx="2559">
                  <c:v>3.3999999999999998E-3</c:v>
                </c:pt>
                <c:pt idx="2560">
                  <c:v>1.5699999999999999E-2</c:v>
                </c:pt>
                <c:pt idx="2561">
                  <c:v>8.8900000000000003E-3</c:v>
                </c:pt>
                <c:pt idx="2562">
                  <c:v>1.54E-2</c:v>
                </c:pt>
                <c:pt idx="2563">
                  <c:v>3.2799999999999999E-3</c:v>
                </c:pt>
                <c:pt idx="2564">
                  <c:v>5.8799999999999998E-3</c:v>
                </c:pt>
                <c:pt idx="2565">
                  <c:v>6.6899999999999998E-3</c:v>
                </c:pt>
                <c:pt idx="2566">
                  <c:v>1.14E-3</c:v>
                </c:pt>
                <c:pt idx="2567">
                  <c:v>6.6899999999999998E-3</c:v>
                </c:pt>
                <c:pt idx="2568">
                  <c:v>2.9700000000000001E-2</c:v>
                </c:pt>
                <c:pt idx="2569">
                  <c:v>1.01E-2</c:v>
                </c:pt>
                <c:pt idx="2570">
                  <c:v>1.67E-2</c:v>
                </c:pt>
                <c:pt idx="2571">
                  <c:v>8.6899999999999998E-3</c:v>
                </c:pt>
                <c:pt idx="2572">
                  <c:v>7.1399999999999996E-3</c:v>
                </c:pt>
                <c:pt idx="2573">
                  <c:v>8.6699999999999999E-2</c:v>
                </c:pt>
                <c:pt idx="2574">
                  <c:v>9.6199999999999994E-2</c:v>
                </c:pt>
                <c:pt idx="2575">
                  <c:v>1.49E-2</c:v>
                </c:pt>
                <c:pt idx="2576">
                  <c:v>4.1500000000000002E-2</c:v>
                </c:pt>
                <c:pt idx="2577">
                  <c:v>0.106</c:v>
                </c:pt>
                <c:pt idx="2578">
                  <c:v>1.1999999999999999E-3</c:v>
                </c:pt>
                <c:pt idx="2579">
                  <c:v>3.64E-3</c:v>
                </c:pt>
                <c:pt idx="2580">
                  <c:v>1.7999999999999999E-2</c:v>
                </c:pt>
                <c:pt idx="2581">
                  <c:v>1.7100000000000001E-2</c:v>
                </c:pt>
                <c:pt idx="2582">
                  <c:v>7.5199999999999998E-3</c:v>
                </c:pt>
                <c:pt idx="2583">
                  <c:v>2.1000000000000001E-2</c:v>
                </c:pt>
                <c:pt idx="2584">
                  <c:v>9.8200000000000006E-3</c:v>
                </c:pt>
                <c:pt idx="2585">
                  <c:v>3.2399999999999998E-2</c:v>
                </c:pt>
                <c:pt idx="2586">
                  <c:v>4.0500000000000001E-2</c:v>
                </c:pt>
                <c:pt idx="2587">
                  <c:v>3.3099999999999997E-2</c:v>
                </c:pt>
                <c:pt idx="2588">
                  <c:v>2.0100000000000001E-3</c:v>
                </c:pt>
                <c:pt idx="2589">
                  <c:v>1.3100000000000001E-2</c:v>
                </c:pt>
                <c:pt idx="2590">
                  <c:v>2.2599999999999999E-2</c:v>
                </c:pt>
                <c:pt idx="2591">
                  <c:v>8.09E-3</c:v>
                </c:pt>
                <c:pt idx="2592">
                  <c:v>2.4899999999999999E-2</c:v>
                </c:pt>
                <c:pt idx="2593">
                  <c:v>2.07E-2</c:v>
                </c:pt>
                <c:pt idx="2594">
                  <c:v>6.5199999999999994E-2</c:v>
                </c:pt>
                <c:pt idx="2595">
                  <c:v>3.1E-2</c:v>
                </c:pt>
                <c:pt idx="2596">
                  <c:v>2.8299999999999999E-2</c:v>
                </c:pt>
                <c:pt idx="2597">
                  <c:v>3.2500000000000001E-2</c:v>
                </c:pt>
                <c:pt idx="2598">
                  <c:v>2.3800000000000002E-2</c:v>
                </c:pt>
                <c:pt idx="2599">
                  <c:v>1.8599999999999998E-2</c:v>
                </c:pt>
                <c:pt idx="2600">
                  <c:v>1.32E-2</c:v>
                </c:pt>
                <c:pt idx="2601">
                  <c:v>1.2E-2</c:v>
                </c:pt>
                <c:pt idx="2602">
                  <c:v>6.4200000000000004E-3</c:v>
                </c:pt>
                <c:pt idx="2603">
                  <c:v>1.5196799999999999</c:v>
                </c:pt>
                <c:pt idx="2604">
                  <c:v>3.2499999999999999E-3</c:v>
                </c:pt>
                <c:pt idx="2605">
                  <c:v>3.7699999999999999E-3</c:v>
                </c:pt>
                <c:pt idx="2606">
                  <c:v>1.89E-2</c:v>
                </c:pt>
                <c:pt idx="2607">
                  <c:v>1.7600000000000001E-2</c:v>
                </c:pt>
                <c:pt idx="2608">
                  <c:v>2.64E-3</c:v>
                </c:pt>
                <c:pt idx="2609">
                  <c:v>1.2699999999999999E-2</c:v>
                </c:pt>
                <c:pt idx="2610">
                  <c:v>0.01</c:v>
                </c:pt>
                <c:pt idx="2611">
                  <c:v>1.6799999999999999E-2</c:v>
                </c:pt>
                <c:pt idx="2612">
                  <c:v>0.5</c:v>
                </c:pt>
                <c:pt idx="2613">
                  <c:v>1.5730000000000001E-2</c:v>
                </c:pt>
                <c:pt idx="2614">
                  <c:v>0.15</c:v>
                </c:pt>
                <c:pt idx="2615">
                  <c:v>0.4</c:v>
                </c:pt>
                <c:pt idx="2616">
                  <c:v>5.88</c:v>
                </c:pt>
                <c:pt idx="2617">
                  <c:v>1.8200000000000001E-2</c:v>
                </c:pt>
                <c:pt idx="2618">
                  <c:v>1.9699999999999999E-2</c:v>
                </c:pt>
                <c:pt idx="2619">
                  <c:v>1.15E-2</c:v>
                </c:pt>
                <c:pt idx="2620">
                  <c:v>5.3490000000000003E-2</c:v>
                </c:pt>
                <c:pt idx="2621">
                  <c:v>3.44E-2</c:v>
                </c:pt>
                <c:pt idx="2622">
                  <c:v>2.9700000000000001E-2</c:v>
                </c:pt>
                <c:pt idx="2623">
                  <c:v>2.6599999999999999E-2</c:v>
                </c:pt>
                <c:pt idx="2624">
                  <c:v>2.7300000000000001E-2</c:v>
                </c:pt>
                <c:pt idx="2625">
                  <c:v>3.32E-2</c:v>
                </c:pt>
                <c:pt idx="2626">
                  <c:v>2.8899999999999999E-2</c:v>
                </c:pt>
                <c:pt idx="2627">
                  <c:v>5.4800000000000001E-2</c:v>
                </c:pt>
                <c:pt idx="2628">
                  <c:v>2.5600000000000001E-2</c:v>
                </c:pt>
                <c:pt idx="2629">
                  <c:v>1.34E-2</c:v>
                </c:pt>
                <c:pt idx="2630">
                  <c:v>1.0200000000000001E-2</c:v>
                </c:pt>
                <c:pt idx="2631">
                  <c:v>9.4900000000000002E-3</c:v>
                </c:pt>
                <c:pt idx="2632">
                  <c:v>5.77E-3</c:v>
                </c:pt>
                <c:pt idx="2633">
                  <c:v>0.23100000000000001</c:v>
                </c:pt>
                <c:pt idx="2634">
                  <c:v>3.5299999999999998E-2</c:v>
                </c:pt>
                <c:pt idx="2635">
                  <c:v>7.2899999999999996E-3</c:v>
                </c:pt>
                <c:pt idx="2636">
                  <c:v>2.87E-2</c:v>
                </c:pt>
                <c:pt idx="2637">
                  <c:v>2.81E-2</c:v>
                </c:pt>
                <c:pt idx="2638">
                  <c:v>3.2599999999999997E-2</c:v>
                </c:pt>
                <c:pt idx="2639">
                  <c:v>3.1300000000000001E-2</c:v>
                </c:pt>
                <c:pt idx="2640">
                  <c:v>3.5700000000000003E-2</c:v>
                </c:pt>
                <c:pt idx="2641">
                  <c:v>2.4400000000000002E-2</c:v>
                </c:pt>
                <c:pt idx="2642">
                  <c:v>3.44E-2</c:v>
                </c:pt>
                <c:pt idx="2643">
                  <c:v>1.55E-2</c:v>
                </c:pt>
                <c:pt idx="2644">
                  <c:v>8.5900000000000004E-3</c:v>
                </c:pt>
                <c:pt idx="2645">
                  <c:v>2.4199999999999999E-2</c:v>
                </c:pt>
                <c:pt idx="2646">
                  <c:v>7.6099999999999996E-3</c:v>
                </c:pt>
                <c:pt idx="2647">
                  <c:v>2.2200000000000001E-2</c:v>
                </c:pt>
                <c:pt idx="2648">
                  <c:v>2.7400000000000001E-2</c:v>
                </c:pt>
                <c:pt idx="2649">
                  <c:v>1.3100000000000001E-2</c:v>
                </c:pt>
                <c:pt idx="2650">
                  <c:v>2.7099999999999999E-2</c:v>
                </c:pt>
                <c:pt idx="2651">
                  <c:v>2.2499999999999999E-2</c:v>
                </c:pt>
                <c:pt idx="2652">
                  <c:v>8.2500000000000004E-3</c:v>
                </c:pt>
                <c:pt idx="2653">
                  <c:v>1.06E-2</c:v>
                </c:pt>
                <c:pt idx="2654">
                  <c:v>6.7000000000000002E-3</c:v>
                </c:pt>
                <c:pt idx="2655">
                  <c:v>2.5100000000000001E-3</c:v>
                </c:pt>
                <c:pt idx="2656">
                  <c:v>4.7400000000000003E-3</c:v>
                </c:pt>
                <c:pt idx="2657">
                  <c:v>6.0600000000000003E-3</c:v>
                </c:pt>
                <c:pt idx="2658">
                  <c:v>6.6E-3</c:v>
                </c:pt>
                <c:pt idx="2659">
                  <c:v>1.72E-2</c:v>
                </c:pt>
                <c:pt idx="2660">
                  <c:v>2.2599999999999999E-2</c:v>
                </c:pt>
                <c:pt idx="2661">
                  <c:v>2.6100000000000002E-2</c:v>
                </c:pt>
                <c:pt idx="2662">
                  <c:v>1.2699999999999999E-2</c:v>
                </c:pt>
                <c:pt idx="2663">
                  <c:v>4.47E-3</c:v>
                </c:pt>
                <c:pt idx="2664">
                  <c:v>6.9499999999999996E-3</c:v>
                </c:pt>
                <c:pt idx="2665">
                  <c:v>2.81E-3</c:v>
                </c:pt>
                <c:pt idx="2666">
                  <c:v>5.5300000000000002E-3</c:v>
                </c:pt>
                <c:pt idx="2667">
                  <c:v>4.5799999999999999E-3</c:v>
                </c:pt>
                <c:pt idx="2668">
                  <c:v>2.6100000000000002E-2</c:v>
                </c:pt>
                <c:pt idx="2669">
                  <c:v>6.6800000000000002E-3</c:v>
                </c:pt>
                <c:pt idx="2670">
                  <c:v>3.9399999999999999E-3</c:v>
                </c:pt>
                <c:pt idx="2671">
                  <c:v>9.6799999999999994E-3</c:v>
                </c:pt>
                <c:pt idx="2672">
                  <c:v>2.4500000000000002</c:v>
                </c:pt>
                <c:pt idx="2673">
                  <c:v>0.26</c:v>
                </c:pt>
                <c:pt idx="2674">
                  <c:v>2.69E-2</c:v>
                </c:pt>
                <c:pt idx="2675">
                  <c:v>2.76E-2</c:v>
                </c:pt>
                <c:pt idx="2676">
                  <c:v>1.7500000000000002E-2</c:v>
                </c:pt>
                <c:pt idx="2677">
                  <c:v>1.01E-2</c:v>
                </c:pt>
                <c:pt idx="2678">
                  <c:v>4.1500000000000004</c:v>
                </c:pt>
                <c:pt idx="2679">
                  <c:v>1.406E-2</c:v>
                </c:pt>
                <c:pt idx="2680">
                  <c:v>1.7049999999999999E-2</c:v>
                </c:pt>
                <c:pt idx="2681">
                  <c:v>4.5999999999999996</c:v>
                </c:pt>
                <c:pt idx="2682">
                  <c:v>3.1199999999999999E-2</c:v>
                </c:pt>
                <c:pt idx="2683">
                  <c:v>1.9099999999999999E-2</c:v>
                </c:pt>
                <c:pt idx="2684">
                  <c:v>2.23E-2</c:v>
                </c:pt>
                <c:pt idx="2685">
                  <c:v>1.3299999999999999E-2</c:v>
                </c:pt>
                <c:pt idx="2686">
                  <c:v>3.2500000000000001E-2</c:v>
                </c:pt>
                <c:pt idx="2687">
                  <c:v>1.37E-2</c:v>
                </c:pt>
                <c:pt idx="2688">
                  <c:v>1.84E-2</c:v>
                </c:pt>
                <c:pt idx="2689">
                  <c:v>1.1299999999999999E-2</c:v>
                </c:pt>
                <c:pt idx="2690">
                  <c:v>3.3700000000000001E-2</c:v>
                </c:pt>
                <c:pt idx="2691">
                  <c:v>5.04E-2</c:v>
                </c:pt>
                <c:pt idx="2692">
                  <c:v>2.0299999999999999E-2</c:v>
                </c:pt>
                <c:pt idx="2693">
                  <c:v>2.9000000000000001E-2</c:v>
                </c:pt>
                <c:pt idx="2694">
                  <c:v>2.24E-2</c:v>
                </c:pt>
                <c:pt idx="2695">
                  <c:v>4.65E-2</c:v>
                </c:pt>
                <c:pt idx="2696">
                  <c:v>1.9300000000000001E-2</c:v>
                </c:pt>
                <c:pt idx="2697">
                  <c:v>2.69E-2</c:v>
                </c:pt>
                <c:pt idx="2698">
                  <c:v>1.7899999999999999E-2</c:v>
                </c:pt>
                <c:pt idx="2699">
                  <c:v>2.53E-2</c:v>
                </c:pt>
                <c:pt idx="2700">
                  <c:v>3.2800000000000003E-2</c:v>
                </c:pt>
                <c:pt idx="2701">
                  <c:v>3.1199999999999999E-2</c:v>
                </c:pt>
                <c:pt idx="2702">
                  <c:v>2.7E-2</c:v>
                </c:pt>
                <c:pt idx="2703">
                  <c:v>2.7199999999999998E-2</c:v>
                </c:pt>
                <c:pt idx="2704">
                  <c:v>2.6499999999999999E-2</c:v>
                </c:pt>
                <c:pt idx="2705">
                  <c:v>2.6100000000000002E-2</c:v>
                </c:pt>
                <c:pt idx="2706">
                  <c:v>2.1499999999999998E-2</c:v>
                </c:pt>
                <c:pt idx="2707">
                  <c:v>3.2099999999999997E-2</c:v>
                </c:pt>
                <c:pt idx="2708">
                  <c:v>2.8400000000000002E-2</c:v>
                </c:pt>
                <c:pt idx="2709">
                  <c:v>4.5400000000000003E-2</c:v>
                </c:pt>
                <c:pt idx="2710">
                  <c:v>6.96E-3</c:v>
                </c:pt>
                <c:pt idx="2711">
                  <c:v>2.0400000000000001E-2</c:v>
                </c:pt>
                <c:pt idx="2712">
                  <c:v>5.7700000000000001E-2</c:v>
                </c:pt>
                <c:pt idx="2713">
                  <c:v>2.81E-2</c:v>
                </c:pt>
                <c:pt idx="2714">
                  <c:v>4.9599999999999998E-2</c:v>
                </c:pt>
                <c:pt idx="2715">
                  <c:v>4.0399999999999998E-2</c:v>
                </c:pt>
                <c:pt idx="2716">
                  <c:v>3.0599999999999999E-2</c:v>
                </c:pt>
                <c:pt idx="2717">
                  <c:v>5.7800000000000004E-3</c:v>
                </c:pt>
                <c:pt idx="2718">
                  <c:v>4.5100000000000001E-2</c:v>
                </c:pt>
                <c:pt idx="2719">
                  <c:v>7.9000000000000001E-2</c:v>
                </c:pt>
                <c:pt idx="2720">
                  <c:v>2.63E-2</c:v>
                </c:pt>
                <c:pt idx="2721">
                  <c:v>2.0400000000000001E-2</c:v>
                </c:pt>
                <c:pt idx="2722">
                  <c:v>1.4200000000000001E-2</c:v>
                </c:pt>
                <c:pt idx="2723">
                  <c:v>8.8900000000000003E-3</c:v>
                </c:pt>
                <c:pt idx="2724">
                  <c:v>1.7100000000000001E-2</c:v>
                </c:pt>
                <c:pt idx="2725">
                  <c:v>3.4700000000000002E-2</c:v>
                </c:pt>
                <c:pt idx="2726">
                  <c:v>6.8100000000000001E-3</c:v>
                </c:pt>
                <c:pt idx="2727">
                  <c:v>1.6899999999999998E-2</c:v>
                </c:pt>
                <c:pt idx="2728">
                  <c:v>0.01</c:v>
                </c:pt>
                <c:pt idx="2729">
                  <c:v>4.2900000000000001E-2</c:v>
                </c:pt>
                <c:pt idx="2730">
                  <c:v>1.38E-2</c:v>
                </c:pt>
                <c:pt idx="2731">
                  <c:v>0.186</c:v>
                </c:pt>
                <c:pt idx="2732">
                  <c:v>5.2999999999999999E-2</c:v>
                </c:pt>
                <c:pt idx="2733">
                  <c:v>2.46E-2</c:v>
                </c:pt>
                <c:pt idx="2734">
                  <c:v>1.0200000000000001E-2</c:v>
                </c:pt>
                <c:pt idx="2735">
                  <c:v>2.23E-2</c:v>
                </c:pt>
                <c:pt idx="2736">
                  <c:v>3.0800000000000001E-2</c:v>
                </c:pt>
                <c:pt idx="2737">
                  <c:v>9.4700000000000006E-2</c:v>
                </c:pt>
                <c:pt idx="2738">
                  <c:v>1.2500000000000001E-2</c:v>
                </c:pt>
                <c:pt idx="2739">
                  <c:v>5.8999999999999997E-2</c:v>
                </c:pt>
                <c:pt idx="2740">
                  <c:v>1.7600000000000001E-2</c:v>
                </c:pt>
                <c:pt idx="2741">
                  <c:v>2.0500000000000001E-2</c:v>
                </c:pt>
                <c:pt idx="2742">
                  <c:v>9.2399999999999996E-2</c:v>
                </c:pt>
                <c:pt idx="2743">
                  <c:v>8.7100000000000007E-3</c:v>
                </c:pt>
                <c:pt idx="2744">
                  <c:v>2.8299999999999999E-2</c:v>
                </c:pt>
                <c:pt idx="2745">
                  <c:v>2.24E-2</c:v>
                </c:pt>
                <c:pt idx="2746">
                  <c:v>2.1299999999999999E-3</c:v>
                </c:pt>
                <c:pt idx="2747">
                  <c:v>8.2900000000000005E-3</c:v>
                </c:pt>
                <c:pt idx="2748">
                  <c:v>7.1999999999999995E-2</c:v>
                </c:pt>
                <c:pt idx="2749">
                  <c:v>4.8000000000000001E-2</c:v>
                </c:pt>
                <c:pt idx="2750">
                  <c:v>8.4899999999999993E-3</c:v>
                </c:pt>
                <c:pt idx="2751">
                  <c:v>1.84E-2</c:v>
                </c:pt>
                <c:pt idx="2752">
                  <c:v>7.9100000000000004E-3</c:v>
                </c:pt>
                <c:pt idx="2753">
                  <c:v>2.53E-2</c:v>
                </c:pt>
                <c:pt idx="2754">
                  <c:v>4.9899999999999996E-3</c:v>
                </c:pt>
                <c:pt idx="2755">
                  <c:v>5.9299999999999999E-2</c:v>
                </c:pt>
                <c:pt idx="2756">
                  <c:v>2.1299999999999999E-2</c:v>
                </c:pt>
                <c:pt idx="2757">
                  <c:v>1.83E-2</c:v>
                </c:pt>
                <c:pt idx="2758">
                  <c:v>2.9399999999999999E-2</c:v>
                </c:pt>
                <c:pt idx="2759">
                  <c:v>1.77E-2</c:v>
                </c:pt>
                <c:pt idx="2760">
                  <c:v>5.7299999999999997E-2</c:v>
                </c:pt>
                <c:pt idx="2761">
                  <c:v>1.8370000000000001E-2</c:v>
                </c:pt>
                <c:pt idx="2762">
                  <c:v>4.6249999999999999E-2</c:v>
                </c:pt>
                <c:pt idx="2763">
                  <c:v>2.6599999999999999E-2</c:v>
                </c:pt>
                <c:pt idx="2764">
                  <c:v>4.87E-2</c:v>
                </c:pt>
                <c:pt idx="2765">
                  <c:v>2.4199999999999999E-2</c:v>
                </c:pt>
                <c:pt idx="2766">
                  <c:v>3.7999999999999999E-2</c:v>
                </c:pt>
                <c:pt idx="2767">
                  <c:v>3.2199999999999999E-2</c:v>
                </c:pt>
                <c:pt idx="2768">
                  <c:v>4.0599999999999997E-2</c:v>
                </c:pt>
                <c:pt idx="2769">
                  <c:v>2.3E-2</c:v>
                </c:pt>
                <c:pt idx="2770">
                  <c:v>1.6299999999999999E-2</c:v>
                </c:pt>
                <c:pt idx="2771">
                  <c:v>2.9399999999999999E-2</c:v>
                </c:pt>
                <c:pt idx="2772">
                  <c:v>2.9700000000000001E-2</c:v>
                </c:pt>
                <c:pt idx="2773">
                  <c:v>2.75E-2</c:v>
                </c:pt>
                <c:pt idx="2774">
                  <c:v>2.7199999999999998E-2</c:v>
                </c:pt>
                <c:pt idx="2775">
                  <c:v>4.65E-2</c:v>
                </c:pt>
                <c:pt idx="2776">
                  <c:v>3.9899999999999998E-2</c:v>
                </c:pt>
                <c:pt idx="2777">
                  <c:v>1.9699999999999999E-2</c:v>
                </c:pt>
                <c:pt idx="2778">
                  <c:v>1.7600000000000001E-2</c:v>
                </c:pt>
                <c:pt idx="2779">
                  <c:v>7.2300000000000003E-3</c:v>
                </c:pt>
                <c:pt idx="2780">
                  <c:v>2.5899999999999999E-2</c:v>
                </c:pt>
                <c:pt idx="2781">
                  <c:v>2.4500000000000001E-2</c:v>
                </c:pt>
                <c:pt idx="2782">
                  <c:v>3.1899999999999998E-2</c:v>
                </c:pt>
                <c:pt idx="2783">
                  <c:v>1.8800000000000001E-2</c:v>
                </c:pt>
                <c:pt idx="2784">
                  <c:v>1.9699999999999999E-2</c:v>
                </c:pt>
                <c:pt idx="2785">
                  <c:v>2.64E-2</c:v>
                </c:pt>
                <c:pt idx="2786">
                  <c:v>1.0500000000000001E-2</c:v>
                </c:pt>
                <c:pt idx="2787">
                  <c:v>1.47E-2</c:v>
                </c:pt>
                <c:pt idx="2788">
                  <c:v>3.1600000000000003E-2</c:v>
                </c:pt>
                <c:pt idx="2789">
                  <c:v>3.1199999999999999E-2</c:v>
                </c:pt>
                <c:pt idx="2790">
                  <c:v>2.1700000000000001E-2</c:v>
                </c:pt>
                <c:pt idx="2791">
                  <c:v>4.3400000000000001E-2</c:v>
                </c:pt>
                <c:pt idx="2792">
                  <c:v>1.2200000000000001E-2</c:v>
                </c:pt>
                <c:pt idx="2793">
                  <c:v>1.0699999999999999E-2</c:v>
                </c:pt>
                <c:pt idx="2794">
                  <c:v>2.52E-2</c:v>
                </c:pt>
                <c:pt idx="2795">
                  <c:v>3.0099999999999998E-2</c:v>
                </c:pt>
                <c:pt idx="2796">
                  <c:v>1.8700000000000001E-2</c:v>
                </c:pt>
                <c:pt idx="2797">
                  <c:v>5.0099999999999999E-2</c:v>
                </c:pt>
                <c:pt idx="2798">
                  <c:v>2.1999999999999999E-2</c:v>
                </c:pt>
                <c:pt idx="2799">
                  <c:v>5.3999999999999999E-2</c:v>
                </c:pt>
                <c:pt idx="2800">
                  <c:v>5.1999999999999998E-2</c:v>
                </c:pt>
                <c:pt idx="2801">
                  <c:v>8.9899999999999997E-3</c:v>
                </c:pt>
                <c:pt idx="2802">
                  <c:v>2.93E-2</c:v>
                </c:pt>
                <c:pt idx="2803">
                  <c:v>3.0200000000000001E-3</c:v>
                </c:pt>
                <c:pt idx="2804">
                  <c:v>2.4500000000000001E-2</c:v>
                </c:pt>
                <c:pt idx="2805">
                  <c:v>1.0800000000000001E-2</c:v>
                </c:pt>
                <c:pt idx="2806">
                  <c:v>1.89E-2</c:v>
                </c:pt>
                <c:pt idx="2807">
                  <c:v>9.9900000000000006E-3</c:v>
                </c:pt>
                <c:pt idx="2808">
                  <c:v>9.4500000000000001E-3</c:v>
                </c:pt>
                <c:pt idx="2809">
                  <c:v>1.9300000000000001E-2</c:v>
                </c:pt>
                <c:pt idx="2810">
                  <c:v>2.4500000000000001E-2</c:v>
                </c:pt>
                <c:pt idx="2811">
                  <c:v>2.9600000000000001E-2</c:v>
                </c:pt>
                <c:pt idx="2812">
                  <c:v>9.1199999999999996E-3</c:v>
                </c:pt>
                <c:pt idx="2813">
                  <c:v>6.7799999999999996E-3</c:v>
                </c:pt>
                <c:pt idx="2814">
                  <c:v>1.4500000000000001E-2</c:v>
                </c:pt>
                <c:pt idx="2815">
                  <c:v>4.5900000000000003E-2</c:v>
                </c:pt>
                <c:pt idx="2816">
                  <c:v>4.4499999999999998E-2</c:v>
                </c:pt>
                <c:pt idx="2817">
                  <c:v>1.89E-2</c:v>
                </c:pt>
                <c:pt idx="2818">
                  <c:v>8.1200000000000005E-3</c:v>
                </c:pt>
                <c:pt idx="2819">
                  <c:v>1.95E-2</c:v>
                </c:pt>
                <c:pt idx="2820">
                  <c:v>2.5100000000000001E-2</c:v>
                </c:pt>
                <c:pt idx="2821">
                  <c:v>1.43E-2</c:v>
                </c:pt>
                <c:pt idx="2822">
                  <c:v>1.8200000000000001E-2</c:v>
                </c:pt>
                <c:pt idx="2823">
                  <c:v>1.1299999999999999E-2</c:v>
                </c:pt>
                <c:pt idx="2824">
                  <c:v>4.5600000000000002E-2</c:v>
                </c:pt>
                <c:pt idx="2825">
                  <c:v>2.2599999999999999E-2</c:v>
                </c:pt>
                <c:pt idx="2826">
                  <c:v>3.6600000000000001E-2</c:v>
                </c:pt>
                <c:pt idx="2827">
                  <c:v>3.1199999999999999E-2</c:v>
                </c:pt>
                <c:pt idx="2828">
                  <c:v>2.2800000000000001E-2</c:v>
                </c:pt>
                <c:pt idx="2829">
                  <c:v>2.3599999999999999E-2</c:v>
                </c:pt>
                <c:pt idx="2830">
                  <c:v>1.5699999999999999E-2</c:v>
                </c:pt>
                <c:pt idx="2831">
                  <c:v>1.9699999999999999E-2</c:v>
                </c:pt>
                <c:pt idx="2832">
                  <c:v>8.2100000000000003E-3</c:v>
                </c:pt>
                <c:pt idx="2833">
                  <c:v>8.7399999999999995E-3</c:v>
                </c:pt>
                <c:pt idx="2834">
                  <c:v>1.29E-2</c:v>
                </c:pt>
                <c:pt idx="2835">
                  <c:v>1.61E-2</c:v>
                </c:pt>
                <c:pt idx="2836">
                  <c:v>2.1100000000000001E-2</c:v>
                </c:pt>
                <c:pt idx="2837">
                  <c:v>1.54E-2</c:v>
                </c:pt>
                <c:pt idx="2838">
                  <c:v>0.112</c:v>
                </c:pt>
                <c:pt idx="2839">
                  <c:v>3.4799999999999998E-2</c:v>
                </c:pt>
                <c:pt idx="2840">
                  <c:v>1.43E-2</c:v>
                </c:pt>
                <c:pt idx="2841">
                  <c:v>6.3699999999999998E-3</c:v>
                </c:pt>
                <c:pt idx="2842">
                  <c:v>7.0499999999999998E-3</c:v>
                </c:pt>
                <c:pt idx="2843">
                  <c:v>8.5800000000000008E-3</c:v>
                </c:pt>
                <c:pt idx="2844">
                  <c:v>3.85E-2</c:v>
                </c:pt>
                <c:pt idx="2845">
                  <c:v>2.2200000000000001E-2</c:v>
                </c:pt>
                <c:pt idx="2846">
                  <c:v>1.55E-2</c:v>
                </c:pt>
                <c:pt idx="2847">
                  <c:v>1.0699999999999999E-2</c:v>
                </c:pt>
                <c:pt idx="2848">
                  <c:v>1.4E-2</c:v>
                </c:pt>
                <c:pt idx="2849">
                  <c:v>1.9400000000000001E-2</c:v>
                </c:pt>
                <c:pt idx="2850">
                  <c:v>2.8000000000000001E-2</c:v>
                </c:pt>
                <c:pt idx="2851">
                  <c:v>2.1299999999999999E-2</c:v>
                </c:pt>
                <c:pt idx="2852">
                  <c:v>2.5600000000000001E-2</c:v>
                </c:pt>
                <c:pt idx="2853">
                  <c:v>8.8800000000000007E-3</c:v>
                </c:pt>
                <c:pt idx="2854">
                  <c:v>1.9300000000000001E-2</c:v>
                </c:pt>
                <c:pt idx="2855">
                  <c:v>2.4500000000000001E-2</c:v>
                </c:pt>
                <c:pt idx="2856">
                  <c:v>2.98E-2</c:v>
                </c:pt>
                <c:pt idx="2857">
                  <c:v>2.0500000000000001E-2</c:v>
                </c:pt>
                <c:pt idx="2858">
                  <c:v>1.18E-2</c:v>
                </c:pt>
                <c:pt idx="2859">
                  <c:v>2.5100000000000001E-2</c:v>
                </c:pt>
                <c:pt idx="2860">
                  <c:v>8.0800000000000004E-3</c:v>
                </c:pt>
                <c:pt idx="2861">
                  <c:v>1.9800000000000002E-2</c:v>
                </c:pt>
                <c:pt idx="2862">
                  <c:v>5.3699999999999998E-3</c:v>
                </c:pt>
                <c:pt idx="2863">
                  <c:v>1.49E-2</c:v>
                </c:pt>
                <c:pt idx="2864">
                  <c:v>9.7999999999999997E-4</c:v>
                </c:pt>
                <c:pt idx="2865">
                  <c:v>4.5499999999999999E-2</c:v>
                </c:pt>
                <c:pt idx="2866">
                  <c:v>1.3299999999999999E-2</c:v>
                </c:pt>
                <c:pt idx="2867">
                  <c:v>9.1800000000000007E-3</c:v>
                </c:pt>
                <c:pt idx="2868">
                  <c:v>2.2700000000000001E-2</c:v>
                </c:pt>
                <c:pt idx="2869">
                  <c:v>6.1700000000000001E-3</c:v>
                </c:pt>
                <c:pt idx="2870">
                  <c:v>1.15E-2</c:v>
                </c:pt>
                <c:pt idx="2871">
                  <c:v>1.4200000000000001E-2</c:v>
                </c:pt>
                <c:pt idx="2872">
                  <c:v>2.0299999999999999E-2</c:v>
                </c:pt>
                <c:pt idx="2873">
                  <c:v>9.8499999999999994E-3</c:v>
                </c:pt>
                <c:pt idx="2874">
                  <c:v>3.8999999999999998E-3</c:v>
                </c:pt>
                <c:pt idx="2875">
                  <c:v>6.6E-3</c:v>
                </c:pt>
                <c:pt idx="2876">
                  <c:v>8.0000000000000002E-3</c:v>
                </c:pt>
                <c:pt idx="2877">
                  <c:v>6.7799999999999996E-3</c:v>
                </c:pt>
                <c:pt idx="2878">
                  <c:v>5.3699999999999998E-3</c:v>
                </c:pt>
                <c:pt idx="2879">
                  <c:v>4.8700000000000002E-3</c:v>
                </c:pt>
                <c:pt idx="2880">
                  <c:v>1.7299999999999999E-2</c:v>
                </c:pt>
                <c:pt idx="2881">
                  <c:v>1.7299999999999999E-2</c:v>
                </c:pt>
                <c:pt idx="2882">
                  <c:v>1.8100000000000002E-2</c:v>
                </c:pt>
                <c:pt idx="2883">
                  <c:v>1.1100000000000001E-3</c:v>
                </c:pt>
                <c:pt idx="2884">
                  <c:v>9.7900000000000001E-3</c:v>
                </c:pt>
                <c:pt idx="2885">
                  <c:v>1.5699999999999999E-2</c:v>
                </c:pt>
                <c:pt idx="2886">
                  <c:v>5.1999999999999998E-3</c:v>
                </c:pt>
                <c:pt idx="2887">
                  <c:v>3.1699999999999999E-2</c:v>
                </c:pt>
                <c:pt idx="2888">
                  <c:v>4.5799999999999999E-3</c:v>
                </c:pt>
                <c:pt idx="2889">
                  <c:v>8.09E-3</c:v>
                </c:pt>
                <c:pt idx="2890">
                  <c:v>2.3900000000000001E-2</c:v>
                </c:pt>
                <c:pt idx="2891">
                  <c:v>1.5900000000000001E-2</c:v>
                </c:pt>
                <c:pt idx="2892">
                  <c:v>2.0299999999999999E-2</c:v>
                </c:pt>
                <c:pt idx="2893">
                  <c:v>1.9699999999999999E-2</c:v>
                </c:pt>
                <c:pt idx="2894">
                  <c:v>1.03E-2</c:v>
                </c:pt>
                <c:pt idx="2895">
                  <c:v>1.7399999999999999E-2</c:v>
                </c:pt>
                <c:pt idx="2896">
                  <c:v>3.3000000000000002E-2</c:v>
                </c:pt>
                <c:pt idx="2897">
                  <c:v>2.8500000000000001E-3</c:v>
                </c:pt>
                <c:pt idx="2898">
                  <c:v>5.5999999999999995E-4</c:v>
                </c:pt>
                <c:pt idx="2899">
                  <c:v>2.7900000000000001E-2</c:v>
                </c:pt>
                <c:pt idx="2900">
                  <c:v>1.55E-2</c:v>
                </c:pt>
                <c:pt idx="2901">
                  <c:v>1.09E-2</c:v>
                </c:pt>
                <c:pt idx="2902">
                  <c:v>3.2399999999999998E-2</c:v>
                </c:pt>
                <c:pt idx="2903">
                  <c:v>1.61E-2</c:v>
                </c:pt>
                <c:pt idx="2904">
                  <c:v>2.8899999999999999E-2</c:v>
                </c:pt>
                <c:pt idx="2905">
                  <c:v>8.8599999999999998E-3</c:v>
                </c:pt>
                <c:pt idx="2906">
                  <c:v>3.3399999999999999E-2</c:v>
                </c:pt>
                <c:pt idx="2907">
                  <c:v>1.24E-2</c:v>
                </c:pt>
                <c:pt idx="2908">
                  <c:v>9.1000000000000004E-3</c:v>
                </c:pt>
                <c:pt idx="2909">
                  <c:v>2.2599999999999999E-2</c:v>
                </c:pt>
                <c:pt idx="2910">
                  <c:v>2.7900000000000001E-2</c:v>
                </c:pt>
                <c:pt idx="2911">
                  <c:v>7.2899999999999996E-3</c:v>
                </c:pt>
                <c:pt idx="2912">
                  <c:v>2.8199999999999999E-2</c:v>
                </c:pt>
                <c:pt idx="2913">
                  <c:v>6.0600000000000003E-3</c:v>
                </c:pt>
                <c:pt idx="2914">
                  <c:v>7.0999999999999994E-2</c:v>
                </c:pt>
                <c:pt idx="2915">
                  <c:v>1.8500000000000001E-3</c:v>
                </c:pt>
                <c:pt idx="2916">
                  <c:v>9.2099999999999994E-3</c:v>
                </c:pt>
                <c:pt idx="2917">
                  <c:v>1.2699999999999999E-2</c:v>
                </c:pt>
                <c:pt idx="2918">
                  <c:v>1.12E-2</c:v>
                </c:pt>
                <c:pt idx="2919">
                  <c:v>5.8999999999999999E-3</c:v>
                </c:pt>
                <c:pt idx="2920">
                  <c:v>1.6199999999999999E-2</c:v>
                </c:pt>
                <c:pt idx="2921">
                  <c:v>3.0800000000000001E-2</c:v>
                </c:pt>
                <c:pt idx="2922">
                  <c:v>2.6200000000000001E-2</c:v>
                </c:pt>
                <c:pt idx="2923">
                  <c:v>2.3900000000000002E-3</c:v>
                </c:pt>
                <c:pt idx="2924">
                  <c:v>9.5200000000000007E-3</c:v>
                </c:pt>
                <c:pt idx="2925">
                  <c:v>2.6429999999999999E-2</c:v>
                </c:pt>
                <c:pt idx="2926">
                  <c:v>4.122E-2</c:v>
                </c:pt>
                <c:pt idx="2927">
                  <c:v>7.0790000000000006E-2</c:v>
                </c:pt>
                <c:pt idx="2928">
                  <c:v>9.6100000000000005E-3</c:v>
                </c:pt>
                <c:pt idx="2929">
                  <c:v>8.5900000000000004E-3</c:v>
                </c:pt>
                <c:pt idx="2930">
                  <c:v>1.03E-2</c:v>
                </c:pt>
                <c:pt idx="2931">
                  <c:v>8.7299999999999999E-3</c:v>
                </c:pt>
                <c:pt idx="2932">
                  <c:v>5.4599999999999996E-3</c:v>
                </c:pt>
                <c:pt idx="2933">
                  <c:v>1.84E-2</c:v>
                </c:pt>
                <c:pt idx="2934">
                  <c:v>7.9100000000000004E-3</c:v>
                </c:pt>
                <c:pt idx="2935">
                  <c:v>8.4499999999999992E-3</c:v>
                </c:pt>
                <c:pt idx="2936">
                  <c:v>2.5600000000000001E-2</c:v>
                </c:pt>
                <c:pt idx="2937">
                  <c:v>1.8500000000000001E-3</c:v>
                </c:pt>
                <c:pt idx="2938">
                  <c:v>5.13E-3</c:v>
                </c:pt>
                <c:pt idx="2939">
                  <c:v>4.1900000000000001E-3</c:v>
                </c:pt>
                <c:pt idx="2940">
                  <c:v>7.4200000000000004E-3</c:v>
                </c:pt>
                <c:pt idx="2941">
                  <c:v>1.2999999999999999E-2</c:v>
                </c:pt>
                <c:pt idx="2942">
                  <c:v>1.83E-2</c:v>
                </c:pt>
                <c:pt idx="2943">
                  <c:v>5.5999999999999999E-3</c:v>
                </c:pt>
                <c:pt idx="2944">
                  <c:v>3.1800000000000001E-3</c:v>
                </c:pt>
                <c:pt idx="2945">
                  <c:v>7.5799999999999999E-3</c:v>
                </c:pt>
                <c:pt idx="2946">
                  <c:v>9.1800000000000007E-3</c:v>
                </c:pt>
                <c:pt idx="2947">
                  <c:v>2.8199999999999999E-2</c:v>
                </c:pt>
                <c:pt idx="2948">
                  <c:v>3.2899999999999999E-2</c:v>
                </c:pt>
                <c:pt idx="2949">
                  <c:v>2.3099999999999999E-2</c:v>
                </c:pt>
                <c:pt idx="2950">
                  <c:v>1.3299999999999999E-2</c:v>
                </c:pt>
                <c:pt idx="2951">
                  <c:v>1.8499999999999999E-2</c:v>
                </c:pt>
                <c:pt idx="2952">
                  <c:v>2.3199999999999998E-2</c:v>
                </c:pt>
                <c:pt idx="2953">
                  <c:v>2.5000000000000001E-2</c:v>
                </c:pt>
                <c:pt idx="2954">
                  <c:v>2.58E-2</c:v>
                </c:pt>
                <c:pt idx="2955">
                  <c:v>3.2799999999999999E-3</c:v>
                </c:pt>
                <c:pt idx="2956">
                  <c:v>2.8400000000000002E-2</c:v>
                </c:pt>
                <c:pt idx="2957">
                  <c:v>2.7400000000000001E-2</c:v>
                </c:pt>
                <c:pt idx="2958">
                  <c:v>1.84E-2</c:v>
                </c:pt>
                <c:pt idx="2959">
                  <c:v>1.4200000000000001E-2</c:v>
                </c:pt>
                <c:pt idx="2960">
                  <c:v>2.3699999999999999E-2</c:v>
                </c:pt>
                <c:pt idx="2961">
                  <c:v>2.92E-2</c:v>
                </c:pt>
                <c:pt idx="2962">
                  <c:v>1.8800000000000001E-2</c:v>
                </c:pt>
                <c:pt idx="2963">
                  <c:v>3.6200000000000003E-2</c:v>
                </c:pt>
                <c:pt idx="2964">
                  <c:v>1.6500000000000001E-2</c:v>
                </c:pt>
                <c:pt idx="2965">
                  <c:v>3.04E-2</c:v>
                </c:pt>
                <c:pt idx="2966">
                  <c:v>1.9800000000000002E-2</c:v>
                </c:pt>
                <c:pt idx="2967">
                  <c:v>2.52E-2</c:v>
                </c:pt>
                <c:pt idx="2968">
                  <c:v>9.2899999999999996E-3</c:v>
                </c:pt>
                <c:pt idx="2969">
                  <c:v>2.3699999999999999E-2</c:v>
                </c:pt>
                <c:pt idx="2970">
                  <c:v>9.1400000000000006E-3</c:v>
                </c:pt>
                <c:pt idx="2971">
                  <c:v>5.5300000000000002E-3</c:v>
                </c:pt>
                <c:pt idx="2972">
                  <c:v>2.2100000000000002E-3</c:v>
                </c:pt>
                <c:pt idx="2973">
                  <c:v>2.1399999999999999E-2</c:v>
                </c:pt>
                <c:pt idx="2974">
                  <c:v>3.2000000000000001E-2</c:v>
                </c:pt>
                <c:pt idx="2975">
                  <c:v>2.9499999999999998E-2</c:v>
                </c:pt>
                <c:pt idx="2976">
                  <c:v>1.26E-2</c:v>
                </c:pt>
                <c:pt idx="2977">
                  <c:v>5.28E-3</c:v>
                </c:pt>
                <c:pt idx="2978">
                  <c:v>9.0900000000000009E-3</c:v>
                </c:pt>
                <c:pt idx="2979">
                  <c:v>2.2700000000000001E-2</c:v>
                </c:pt>
                <c:pt idx="2980">
                  <c:v>0.02</c:v>
                </c:pt>
                <c:pt idx="2981">
                  <c:v>9.4800000000000006E-3</c:v>
                </c:pt>
                <c:pt idx="2982">
                  <c:v>2.3599999999999999E-2</c:v>
                </c:pt>
                <c:pt idx="2983">
                  <c:v>1.61E-2</c:v>
                </c:pt>
                <c:pt idx="2984">
                  <c:v>9.4900000000000002E-3</c:v>
                </c:pt>
                <c:pt idx="2985">
                  <c:v>2.53E-2</c:v>
                </c:pt>
                <c:pt idx="2986">
                  <c:v>6.9499999999999996E-3</c:v>
                </c:pt>
                <c:pt idx="2987">
                  <c:v>2.12E-2</c:v>
                </c:pt>
                <c:pt idx="2988">
                  <c:v>3.1700000000000001E-3</c:v>
                </c:pt>
                <c:pt idx="2989">
                  <c:v>3.4299999999999999E-3</c:v>
                </c:pt>
                <c:pt idx="2990">
                  <c:v>1.7500000000000002E-2</c:v>
                </c:pt>
                <c:pt idx="2991">
                  <c:v>1.4999999999999999E-2</c:v>
                </c:pt>
                <c:pt idx="2992">
                  <c:v>9.5099999999999994E-3</c:v>
                </c:pt>
                <c:pt idx="2993">
                  <c:v>9.2700000000000005E-3</c:v>
                </c:pt>
                <c:pt idx="2994">
                  <c:v>1.89E-2</c:v>
                </c:pt>
                <c:pt idx="2995">
                  <c:v>6.4999999999999997E-3</c:v>
                </c:pt>
                <c:pt idx="2996">
                  <c:v>6.9199999999999999E-3</c:v>
                </c:pt>
                <c:pt idx="2997">
                  <c:v>1.23E-2</c:v>
                </c:pt>
                <c:pt idx="2998">
                  <c:v>5.3099999999999996E-3</c:v>
                </c:pt>
                <c:pt idx="2999">
                  <c:v>4.1599999999999996E-3</c:v>
                </c:pt>
                <c:pt idx="3000">
                  <c:v>2.48E-3</c:v>
                </c:pt>
                <c:pt idx="3001">
                  <c:v>1.5299999999999999E-2</c:v>
                </c:pt>
                <c:pt idx="3002">
                  <c:v>4.9399999999999999E-3</c:v>
                </c:pt>
                <c:pt idx="3003">
                  <c:v>1.34E-2</c:v>
                </c:pt>
                <c:pt idx="3004">
                  <c:v>1.78E-2</c:v>
                </c:pt>
                <c:pt idx="3005">
                  <c:v>2.3800000000000002E-2</c:v>
                </c:pt>
                <c:pt idx="3006">
                  <c:v>7.1199999999999996E-3</c:v>
                </c:pt>
                <c:pt idx="3007">
                  <c:v>1.0200000000000001E-2</c:v>
                </c:pt>
                <c:pt idx="3008">
                  <c:v>6.1399999999999996E-3</c:v>
                </c:pt>
                <c:pt idx="3009">
                  <c:v>1.06E-3</c:v>
                </c:pt>
                <c:pt idx="3010">
                  <c:v>1.2E-2</c:v>
                </c:pt>
                <c:pt idx="3011">
                  <c:v>7.5599999999999999E-3</c:v>
                </c:pt>
                <c:pt idx="3012">
                  <c:v>4.3699999999999998E-3</c:v>
                </c:pt>
                <c:pt idx="3013">
                  <c:v>9.8999999999999999E-4</c:v>
                </c:pt>
                <c:pt idx="3014">
                  <c:v>8.9899999999999997E-3</c:v>
                </c:pt>
                <c:pt idx="3015">
                  <c:v>1.09E-2</c:v>
                </c:pt>
                <c:pt idx="3016">
                  <c:v>3.2799999999999999E-3</c:v>
                </c:pt>
                <c:pt idx="3017">
                  <c:v>1.7000000000000001E-2</c:v>
                </c:pt>
                <c:pt idx="3018">
                  <c:v>6.2399999999999999E-3</c:v>
                </c:pt>
                <c:pt idx="3019">
                  <c:v>2.1800000000000001E-3</c:v>
                </c:pt>
                <c:pt idx="3020">
                  <c:v>6.3600000000000002E-3</c:v>
                </c:pt>
                <c:pt idx="3021">
                  <c:v>6.6400000000000001E-3</c:v>
                </c:pt>
                <c:pt idx="3022">
                  <c:v>2.63E-2</c:v>
                </c:pt>
                <c:pt idx="3023">
                  <c:v>2.1000000000000001E-2</c:v>
                </c:pt>
                <c:pt idx="3024">
                  <c:v>9.2999999999999992E-3</c:v>
                </c:pt>
                <c:pt idx="3025">
                  <c:v>3.1E-2</c:v>
                </c:pt>
                <c:pt idx="3026">
                  <c:v>3.3399999999999999E-2</c:v>
                </c:pt>
                <c:pt idx="3027">
                  <c:v>3.0519999999999999E-2</c:v>
                </c:pt>
                <c:pt idx="3028">
                  <c:v>4.0120000000000003E-2</c:v>
                </c:pt>
                <c:pt idx="3029">
                  <c:v>3.168E-2</c:v>
                </c:pt>
                <c:pt idx="3030">
                  <c:v>0.01</c:v>
                </c:pt>
                <c:pt idx="3031">
                  <c:v>4.4999999999999998E-2</c:v>
                </c:pt>
                <c:pt idx="3032">
                  <c:v>6.2799999999999995E-2</c:v>
                </c:pt>
                <c:pt idx="3033">
                  <c:v>1.6299999999999999E-2</c:v>
                </c:pt>
                <c:pt idx="3034">
                  <c:v>9.9299999999999996E-3</c:v>
                </c:pt>
                <c:pt idx="3035">
                  <c:v>2.0799999999999999E-2</c:v>
                </c:pt>
                <c:pt idx="3036">
                  <c:v>2.6700000000000002E-2</c:v>
                </c:pt>
                <c:pt idx="3037">
                  <c:v>1.04E-2</c:v>
                </c:pt>
                <c:pt idx="3038">
                  <c:v>1.2800000000000001E-2</c:v>
                </c:pt>
                <c:pt idx="3039">
                  <c:v>2.24E-2</c:v>
                </c:pt>
                <c:pt idx="3040">
                  <c:v>2.36</c:v>
                </c:pt>
                <c:pt idx="3041">
                  <c:v>0.107</c:v>
                </c:pt>
                <c:pt idx="3042">
                  <c:v>2.18E-2</c:v>
                </c:pt>
                <c:pt idx="3043">
                  <c:v>1.21E-2</c:v>
                </c:pt>
                <c:pt idx="3044">
                  <c:v>9.0900000000000009E-3</c:v>
                </c:pt>
                <c:pt idx="3045">
                  <c:v>1.0500000000000001E-2</c:v>
                </c:pt>
                <c:pt idx="3046">
                  <c:v>5.8799999999999998E-3</c:v>
                </c:pt>
                <c:pt idx="3047">
                  <c:v>1.1900000000000001E-2</c:v>
                </c:pt>
                <c:pt idx="3048">
                  <c:v>5.7000000000000002E-3</c:v>
                </c:pt>
                <c:pt idx="3049">
                  <c:v>9.7199999999999995E-3</c:v>
                </c:pt>
                <c:pt idx="3050">
                  <c:v>8.9899999999999997E-3</c:v>
                </c:pt>
                <c:pt idx="3051">
                  <c:v>3.4500000000000003E-2</c:v>
                </c:pt>
                <c:pt idx="3052">
                  <c:v>1.04E-2</c:v>
                </c:pt>
                <c:pt idx="3053">
                  <c:v>7.9000000000000008E-3</c:v>
                </c:pt>
                <c:pt idx="3054">
                  <c:v>5.8799999999999998E-3</c:v>
                </c:pt>
                <c:pt idx="3055">
                  <c:v>8.7899999999999992E-3</c:v>
                </c:pt>
                <c:pt idx="3056">
                  <c:v>1.7999999999999999E-2</c:v>
                </c:pt>
                <c:pt idx="3057">
                  <c:v>3.0800000000000001E-2</c:v>
                </c:pt>
                <c:pt idx="3058">
                  <c:v>1.5980000000000001E-2</c:v>
                </c:pt>
                <c:pt idx="3059">
                  <c:v>2.8199999999999999E-2</c:v>
                </c:pt>
                <c:pt idx="3060">
                  <c:v>4.0099999999999997E-2</c:v>
                </c:pt>
                <c:pt idx="3061">
                  <c:v>6.6899999999999998E-3</c:v>
                </c:pt>
                <c:pt idx="3062">
                  <c:v>5.8000000000000003E-2</c:v>
                </c:pt>
                <c:pt idx="3063">
                  <c:v>4.1599999999999996E-3</c:v>
                </c:pt>
                <c:pt idx="3064">
                  <c:v>2.5000000000000001E-2</c:v>
                </c:pt>
                <c:pt idx="3065">
                  <c:v>1.0200000000000001E-2</c:v>
                </c:pt>
                <c:pt idx="3066">
                  <c:v>1.9099999999999999E-2</c:v>
                </c:pt>
                <c:pt idx="3067">
                  <c:v>2.3E-2</c:v>
                </c:pt>
                <c:pt idx="3068">
                  <c:v>1.6299999999999999E-2</c:v>
                </c:pt>
                <c:pt idx="3069">
                  <c:v>1.0200000000000001E-2</c:v>
                </c:pt>
                <c:pt idx="3070">
                  <c:v>1.1900000000000001E-2</c:v>
                </c:pt>
                <c:pt idx="3071">
                  <c:v>7.3999999999999996E-2</c:v>
                </c:pt>
                <c:pt idx="3072">
                  <c:v>1.17E-2</c:v>
                </c:pt>
                <c:pt idx="3073">
                  <c:v>1.9300000000000001E-2</c:v>
                </c:pt>
                <c:pt idx="3074">
                  <c:v>2.98E-2</c:v>
                </c:pt>
                <c:pt idx="3075">
                  <c:v>1.7600000000000001E-2</c:v>
                </c:pt>
                <c:pt idx="3076">
                  <c:v>1.2800000000000001E-2</c:v>
                </c:pt>
                <c:pt idx="3077">
                  <c:v>7.2399999999999999E-3</c:v>
                </c:pt>
                <c:pt idx="3078">
                  <c:v>8.7899999999999992E-3</c:v>
                </c:pt>
                <c:pt idx="3079">
                  <c:v>3.15E-2</c:v>
                </c:pt>
                <c:pt idx="3080">
                  <c:v>2.3800000000000002E-2</c:v>
                </c:pt>
                <c:pt idx="3081">
                  <c:v>2.8299999999999999E-2</c:v>
                </c:pt>
                <c:pt idx="3082">
                  <c:v>3.9399999999999998E-2</c:v>
                </c:pt>
                <c:pt idx="3083">
                  <c:v>0.06</c:v>
                </c:pt>
                <c:pt idx="3084">
                  <c:v>0.113</c:v>
                </c:pt>
                <c:pt idx="3085">
                  <c:v>1.4400000000000001E-3</c:v>
                </c:pt>
                <c:pt idx="3086">
                  <c:v>9.7199999999999995E-3</c:v>
                </c:pt>
                <c:pt idx="3087">
                  <c:v>2.8400000000000001E-3</c:v>
                </c:pt>
                <c:pt idx="3088">
                  <c:v>7.3299999999999997E-3</c:v>
                </c:pt>
                <c:pt idx="3089">
                  <c:v>1.12E-2</c:v>
                </c:pt>
                <c:pt idx="3090">
                  <c:v>4.8000000000000001E-2</c:v>
                </c:pt>
                <c:pt idx="3091">
                  <c:v>2.4899999999999999E-2</c:v>
                </c:pt>
                <c:pt idx="3092">
                  <c:v>2.3300000000000001E-2</c:v>
                </c:pt>
                <c:pt idx="3093">
                  <c:v>3.1899999999999998E-2</c:v>
                </c:pt>
                <c:pt idx="3094">
                  <c:v>6.1199999999999997E-2</c:v>
                </c:pt>
                <c:pt idx="3095">
                  <c:v>4.1500000000000002E-2</c:v>
                </c:pt>
                <c:pt idx="3096">
                  <c:v>2.3279999999999999E-2</c:v>
                </c:pt>
                <c:pt idx="3097">
                  <c:v>1.6049999999999998E-2</c:v>
                </c:pt>
                <c:pt idx="3098">
                  <c:v>2.5170000000000001E-2</c:v>
                </c:pt>
                <c:pt idx="3099">
                  <c:v>1.5100000000000001E-2</c:v>
                </c:pt>
                <c:pt idx="3100">
                  <c:v>7.9000000000000008E-3</c:v>
                </c:pt>
                <c:pt idx="3101">
                  <c:v>3.1199999999999999E-2</c:v>
                </c:pt>
                <c:pt idx="3102">
                  <c:v>1.8599999999999998E-2</c:v>
                </c:pt>
                <c:pt idx="3103">
                  <c:v>1.43E-2</c:v>
                </c:pt>
                <c:pt idx="3104">
                  <c:v>5.8799999999999998E-3</c:v>
                </c:pt>
                <c:pt idx="3105">
                  <c:v>1.2699999999999999E-2</c:v>
                </c:pt>
                <c:pt idx="3106">
                  <c:v>7.5999999999999998E-2</c:v>
                </c:pt>
                <c:pt idx="3107">
                  <c:v>0.14199999999999999</c:v>
                </c:pt>
                <c:pt idx="3108">
                  <c:v>6.2399999999999999E-3</c:v>
                </c:pt>
                <c:pt idx="3109">
                  <c:v>3.1E-2</c:v>
                </c:pt>
                <c:pt idx="3110">
                  <c:v>2.98E-2</c:v>
                </c:pt>
                <c:pt idx="3111">
                  <c:v>9.2999999999999992E-3</c:v>
                </c:pt>
                <c:pt idx="3112">
                  <c:v>2.4400000000000002E-2</c:v>
                </c:pt>
                <c:pt idx="3113">
                  <c:v>4.8300000000000003E-2</c:v>
                </c:pt>
                <c:pt idx="3114">
                  <c:v>1.72E-2</c:v>
                </c:pt>
                <c:pt idx="3115">
                  <c:v>6.7599999999999993E-2</c:v>
                </c:pt>
                <c:pt idx="3116">
                  <c:v>4.4499999999999998E-2</c:v>
                </c:pt>
                <c:pt idx="3117">
                  <c:v>0.8</c:v>
                </c:pt>
                <c:pt idx="3118">
                  <c:v>2.7</c:v>
                </c:pt>
                <c:pt idx="3119">
                  <c:v>5.5E-2</c:v>
                </c:pt>
                <c:pt idx="3120">
                  <c:v>5.2900000000000003E-2</c:v>
                </c:pt>
                <c:pt idx="3121">
                  <c:v>1.52E-2</c:v>
                </c:pt>
                <c:pt idx="3122">
                  <c:v>0.111</c:v>
                </c:pt>
                <c:pt idx="3123">
                  <c:v>7.5999999999999998E-2</c:v>
                </c:pt>
                <c:pt idx="3124">
                  <c:v>3.0499999999999999E-2</c:v>
                </c:pt>
                <c:pt idx="3125">
                  <c:v>4.4200000000000003E-2</c:v>
                </c:pt>
                <c:pt idx="3126">
                  <c:v>2.0400000000000001E-2</c:v>
                </c:pt>
                <c:pt idx="3127">
                  <c:v>2.4500000000000001E-2</c:v>
                </c:pt>
                <c:pt idx="3128">
                  <c:v>4.1599999999999998E-2</c:v>
                </c:pt>
                <c:pt idx="3129">
                  <c:v>3.8100000000000002E-2</c:v>
                </c:pt>
                <c:pt idx="3130">
                  <c:v>1.7600000000000001E-2</c:v>
                </c:pt>
                <c:pt idx="3131">
                  <c:v>6.8700000000000002E-3</c:v>
                </c:pt>
                <c:pt idx="3132">
                  <c:v>1.5299999999999999E-2</c:v>
                </c:pt>
                <c:pt idx="3133">
                  <c:v>1.7500000000000002E-2</c:v>
                </c:pt>
                <c:pt idx="3134">
                  <c:v>9.7199999999999995E-3</c:v>
                </c:pt>
                <c:pt idx="3135">
                  <c:v>1.47E-2</c:v>
                </c:pt>
                <c:pt idx="3136">
                  <c:v>8.09E-3</c:v>
                </c:pt>
                <c:pt idx="3137">
                  <c:v>1.5699999999999999E-2</c:v>
                </c:pt>
                <c:pt idx="3138">
                  <c:v>1.15E-2</c:v>
                </c:pt>
                <c:pt idx="3139">
                  <c:v>1.9800000000000002E-2</c:v>
                </c:pt>
                <c:pt idx="3140">
                  <c:v>3.0300000000000001E-2</c:v>
                </c:pt>
                <c:pt idx="3141">
                  <c:v>0.53400000000000003</c:v>
                </c:pt>
                <c:pt idx="3142">
                  <c:v>4.2000000000000003E-2</c:v>
                </c:pt>
                <c:pt idx="3143">
                  <c:v>1.9E-2</c:v>
                </c:pt>
                <c:pt idx="3144">
                  <c:v>2.1499999999999998E-2</c:v>
                </c:pt>
                <c:pt idx="3145">
                  <c:v>1.6</c:v>
                </c:pt>
                <c:pt idx="3146">
                  <c:v>1.6</c:v>
                </c:pt>
                <c:pt idx="3147">
                  <c:v>1.0800000000000001E-2</c:v>
                </c:pt>
                <c:pt idx="3148">
                  <c:v>2.5600000000000001E-2</c:v>
                </c:pt>
                <c:pt idx="3149">
                  <c:v>7.7099999999999998E-3</c:v>
                </c:pt>
                <c:pt idx="3150">
                  <c:v>0.32200000000000001</c:v>
                </c:pt>
                <c:pt idx="3151">
                  <c:v>1.9E-2</c:v>
                </c:pt>
                <c:pt idx="3152">
                  <c:v>2.24E-2</c:v>
                </c:pt>
                <c:pt idx="3153">
                  <c:v>2.3E-2</c:v>
                </c:pt>
                <c:pt idx="3154">
                  <c:v>1.47E-2</c:v>
                </c:pt>
                <c:pt idx="3155">
                  <c:v>2.07E-2</c:v>
                </c:pt>
                <c:pt idx="3156">
                  <c:v>1.4500000000000001E-2</c:v>
                </c:pt>
                <c:pt idx="3157">
                  <c:v>2.53E-2</c:v>
                </c:pt>
                <c:pt idx="3158">
                  <c:v>1.5299999999999999E-2</c:v>
                </c:pt>
                <c:pt idx="3159">
                  <c:v>4.8000000000000001E-2</c:v>
                </c:pt>
                <c:pt idx="3160">
                  <c:v>2.24E-2</c:v>
                </c:pt>
                <c:pt idx="3161">
                  <c:v>0.71</c:v>
                </c:pt>
                <c:pt idx="3162">
                  <c:v>6.8000000000000005E-2</c:v>
                </c:pt>
                <c:pt idx="3163">
                  <c:v>1.17E-2</c:v>
                </c:pt>
                <c:pt idx="3164">
                  <c:v>1.9099999999999999E-2</c:v>
                </c:pt>
                <c:pt idx="3165">
                  <c:v>8.9899999999999997E-3</c:v>
                </c:pt>
                <c:pt idx="3166">
                  <c:v>1.0500000000000001E-2</c:v>
                </c:pt>
                <c:pt idx="3167">
                  <c:v>4.9399999999999999E-2</c:v>
                </c:pt>
                <c:pt idx="3168">
                  <c:v>4.6300000000000001E-2</c:v>
                </c:pt>
                <c:pt idx="3169">
                  <c:v>2.9499999999999998E-2</c:v>
                </c:pt>
                <c:pt idx="3170">
                  <c:v>4.9000000000000002E-2</c:v>
                </c:pt>
                <c:pt idx="3171">
                  <c:v>4.1599999999999996E-3</c:v>
                </c:pt>
                <c:pt idx="3172">
                  <c:v>9.0900000000000009E-3</c:v>
                </c:pt>
                <c:pt idx="3173">
                  <c:v>9.7199999999999995E-3</c:v>
                </c:pt>
                <c:pt idx="3174">
                  <c:v>2.75E-2</c:v>
                </c:pt>
                <c:pt idx="3175">
                  <c:v>4.7899999999999998E-2</c:v>
                </c:pt>
                <c:pt idx="3176">
                  <c:v>0.22600000000000001</c:v>
                </c:pt>
                <c:pt idx="3177">
                  <c:v>4.7400000000000003E-3</c:v>
                </c:pt>
                <c:pt idx="3178">
                  <c:v>1.83E-2</c:v>
                </c:pt>
                <c:pt idx="3179">
                  <c:v>1.7000000000000001E-2</c:v>
                </c:pt>
                <c:pt idx="3180">
                  <c:v>7.3299999999999997E-3</c:v>
                </c:pt>
                <c:pt idx="3181">
                  <c:v>2.5499999999999998E-2</c:v>
                </c:pt>
                <c:pt idx="3182">
                  <c:v>2.5499999999999998E-2</c:v>
                </c:pt>
                <c:pt idx="3183">
                  <c:v>2.5499999999999998E-2</c:v>
                </c:pt>
                <c:pt idx="3184">
                  <c:v>6.4200000000000004E-3</c:v>
                </c:pt>
                <c:pt idx="3185">
                  <c:v>1.66E-2</c:v>
                </c:pt>
                <c:pt idx="3186">
                  <c:v>1.04E-2</c:v>
                </c:pt>
                <c:pt idx="3187">
                  <c:v>2.3599999999999999E-2</c:v>
                </c:pt>
                <c:pt idx="3188">
                  <c:v>3.2000000000000001E-2</c:v>
                </c:pt>
                <c:pt idx="3189">
                  <c:v>4.4900000000000002E-2</c:v>
                </c:pt>
                <c:pt idx="3190">
                  <c:v>0.01</c:v>
                </c:pt>
                <c:pt idx="3191">
                  <c:v>2.1399999999999999E-2</c:v>
                </c:pt>
                <c:pt idx="3192">
                  <c:v>9.5099999999999994E-3</c:v>
                </c:pt>
                <c:pt idx="3193">
                  <c:v>2.9000000000000001E-2</c:v>
                </c:pt>
                <c:pt idx="3194">
                  <c:v>7.2399999999999999E-3</c:v>
                </c:pt>
                <c:pt idx="3195">
                  <c:v>9.9299999999999996E-3</c:v>
                </c:pt>
                <c:pt idx="3196">
                  <c:v>1.66E-2</c:v>
                </c:pt>
                <c:pt idx="3197">
                  <c:v>2.1100000000000001E-2</c:v>
                </c:pt>
                <c:pt idx="3198">
                  <c:v>1.9300000000000001E-2</c:v>
                </c:pt>
                <c:pt idx="3199">
                  <c:v>2.3E-2</c:v>
                </c:pt>
                <c:pt idx="3200">
                  <c:v>7.9399999999999998E-2</c:v>
                </c:pt>
                <c:pt idx="3201">
                  <c:v>6.83E-2</c:v>
                </c:pt>
                <c:pt idx="3202">
                  <c:v>4.8800000000000003E-2</c:v>
                </c:pt>
                <c:pt idx="3203">
                  <c:v>3.9899999999999998E-2</c:v>
                </c:pt>
                <c:pt idx="3204">
                  <c:v>2.5899999999999999E-2</c:v>
                </c:pt>
                <c:pt idx="3205">
                  <c:v>2.4400000000000002E-2</c:v>
                </c:pt>
                <c:pt idx="3206">
                  <c:v>1.6109999999999999E-2</c:v>
                </c:pt>
                <c:pt idx="3207">
                  <c:v>1.951E-2</c:v>
                </c:pt>
                <c:pt idx="3208">
                  <c:v>3.8999999999999998E-3</c:v>
                </c:pt>
                <c:pt idx="3209">
                  <c:v>2.01E-2</c:v>
                </c:pt>
                <c:pt idx="3210">
                  <c:v>1.4800000000000001E-2</c:v>
                </c:pt>
                <c:pt idx="3211">
                  <c:v>1.1599999999999999E-2</c:v>
                </c:pt>
                <c:pt idx="3212">
                  <c:v>1.7000000000000001E-2</c:v>
                </c:pt>
                <c:pt idx="3213">
                  <c:v>1.47E-2</c:v>
                </c:pt>
                <c:pt idx="3214">
                  <c:v>7.6099999999999996E-3</c:v>
                </c:pt>
                <c:pt idx="3215">
                  <c:v>1.0500000000000001E-2</c:v>
                </c:pt>
                <c:pt idx="3216">
                  <c:v>2.3900000000000001E-2</c:v>
                </c:pt>
                <c:pt idx="3217">
                  <c:v>2.1000000000000001E-2</c:v>
                </c:pt>
                <c:pt idx="3218">
                  <c:v>3.4799999999999998E-2</c:v>
                </c:pt>
                <c:pt idx="3219">
                  <c:v>2.64E-2</c:v>
                </c:pt>
                <c:pt idx="3220">
                  <c:v>1.2999999999999999E-2</c:v>
                </c:pt>
                <c:pt idx="3221">
                  <c:v>2.3300000000000001E-2</c:v>
                </c:pt>
                <c:pt idx="3222">
                  <c:v>2.1299999999999999E-2</c:v>
                </c:pt>
                <c:pt idx="3223">
                  <c:v>2.2700000000000001E-2</c:v>
                </c:pt>
                <c:pt idx="3224">
                  <c:v>2.1100000000000001E-2</c:v>
                </c:pt>
                <c:pt idx="3225">
                  <c:v>4.53E-2</c:v>
                </c:pt>
                <c:pt idx="3226">
                  <c:v>0.11899999999999999</c:v>
                </c:pt>
                <c:pt idx="3227">
                  <c:v>1.6299999999999999E-2</c:v>
                </c:pt>
                <c:pt idx="3228">
                  <c:v>1.8200000000000001E-2</c:v>
                </c:pt>
                <c:pt idx="3229">
                  <c:v>2.2100000000000002E-2</c:v>
                </c:pt>
                <c:pt idx="3230">
                  <c:v>3.5700000000000003E-2</c:v>
                </c:pt>
                <c:pt idx="3231">
                  <c:v>2.1000000000000001E-2</c:v>
                </c:pt>
                <c:pt idx="3232">
                  <c:v>1.0999999999999999E-2</c:v>
                </c:pt>
                <c:pt idx="3233">
                  <c:v>9.11</c:v>
                </c:pt>
                <c:pt idx="3234">
                  <c:v>13.8</c:v>
                </c:pt>
                <c:pt idx="3235">
                  <c:v>2.4500000000000001E-2</c:v>
                </c:pt>
                <c:pt idx="3236">
                  <c:v>1.4800000000000001E-2</c:v>
                </c:pt>
                <c:pt idx="3237">
                  <c:v>1.1900000000000001E-2</c:v>
                </c:pt>
                <c:pt idx="3238">
                  <c:v>6.4200000000000004E-3</c:v>
                </c:pt>
                <c:pt idx="3239">
                  <c:v>2.5400000000000002E-3</c:v>
                </c:pt>
                <c:pt idx="3240">
                  <c:v>6.8999999999999997E-4</c:v>
                </c:pt>
                <c:pt idx="3241">
                  <c:v>0.245</c:v>
                </c:pt>
                <c:pt idx="3242">
                  <c:v>0.308</c:v>
                </c:pt>
                <c:pt idx="3243">
                  <c:v>1.7899999999999999E-2</c:v>
                </c:pt>
                <c:pt idx="3244">
                  <c:v>8.9899999999999997E-3</c:v>
                </c:pt>
                <c:pt idx="3245">
                  <c:v>1.44E-2</c:v>
                </c:pt>
                <c:pt idx="3246">
                  <c:v>9.4000000000000004E-3</c:v>
                </c:pt>
                <c:pt idx="3247">
                  <c:v>1.2699999999999999E-2</c:v>
                </c:pt>
                <c:pt idx="3248">
                  <c:v>1.9099999999999999E-2</c:v>
                </c:pt>
                <c:pt idx="3249">
                  <c:v>3.5700000000000003E-2</c:v>
                </c:pt>
                <c:pt idx="3250">
                  <c:v>3.4799999999999998E-2</c:v>
                </c:pt>
                <c:pt idx="3251">
                  <c:v>2.7099999999999999E-2</c:v>
                </c:pt>
                <c:pt idx="3252">
                  <c:v>5.1999999999999998E-2</c:v>
                </c:pt>
                <c:pt idx="3253">
                  <c:v>5.0999999999999997E-2</c:v>
                </c:pt>
                <c:pt idx="3254">
                  <c:v>0.27500000000000002</c:v>
                </c:pt>
                <c:pt idx="3255">
                  <c:v>0.20200000000000001</c:v>
                </c:pt>
                <c:pt idx="3256">
                  <c:v>4.9000000000000002E-2</c:v>
                </c:pt>
                <c:pt idx="3257">
                  <c:v>3.9600000000000003E-2</c:v>
                </c:pt>
                <c:pt idx="3258">
                  <c:v>4.0099999999999997E-2</c:v>
                </c:pt>
                <c:pt idx="3259">
                  <c:v>0.155</c:v>
                </c:pt>
                <c:pt idx="3260">
                  <c:v>0.11799999999999999</c:v>
                </c:pt>
                <c:pt idx="3261">
                  <c:v>1.51</c:v>
                </c:pt>
                <c:pt idx="3262">
                  <c:v>1.36</c:v>
                </c:pt>
                <c:pt idx="3263">
                  <c:v>8.4899999999999993E-3</c:v>
                </c:pt>
                <c:pt idx="3264">
                  <c:v>1.4800000000000001E-2</c:v>
                </c:pt>
                <c:pt idx="3265">
                  <c:v>2.63E-2</c:v>
                </c:pt>
                <c:pt idx="3266">
                  <c:v>7.6899999999999996E-2</c:v>
                </c:pt>
                <c:pt idx="3267">
                  <c:v>9.2999999999999999E-2</c:v>
                </c:pt>
                <c:pt idx="3268">
                  <c:v>3.1700000000000001E-3</c:v>
                </c:pt>
                <c:pt idx="3269">
                  <c:v>5.8799999999999998E-3</c:v>
                </c:pt>
                <c:pt idx="3270">
                  <c:v>0.192</c:v>
                </c:pt>
                <c:pt idx="3271">
                  <c:v>0.17699999999999999</c:v>
                </c:pt>
                <c:pt idx="3272">
                  <c:v>1.6299999999999999E-2</c:v>
                </c:pt>
                <c:pt idx="3273">
                  <c:v>1.2500000000000001E-2</c:v>
                </c:pt>
                <c:pt idx="3274">
                  <c:v>1.78E-2</c:v>
                </c:pt>
                <c:pt idx="3275">
                  <c:v>2.3E-2</c:v>
                </c:pt>
                <c:pt idx="3276">
                  <c:v>7.4200000000000004E-3</c:v>
                </c:pt>
                <c:pt idx="3277">
                  <c:v>4.5900000000000003E-3</c:v>
                </c:pt>
                <c:pt idx="3278">
                  <c:v>6.5100000000000002E-3</c:v>
                </c:pt>
                <c:pt idx="3279">
                  <c:v>7.7099999999999998E-3</c:v>
                </c:pt>
                <c:pt idx="3280">
                  <c:v>7.3299999999999997E-3</c:v>
                </c:pt>
                <c:pt idx="3281">
                  <c:v>1.1900000000000001E-2</c:v>
                </c:pt>
                <c:pt idx="3282">
                  <c:v>1.9E-2</c:v>
                </c:pt>
                <c:pt idx="3283">
                  <c:v>3.3599999999999998E-2</c:v>
                </c:pt>
                <c:pt idx="3284">
                  <c:v>1.0800000000000001E-2</c:v>
                </c:pt>
                <c:pt idx="3285">
                  <c:v>2.6700000000000002E-2</c:v>
                </c:pt>
                <c:pt idx="3286">
                  <c:v>2.3900000000000001E-2</c:v>
                </c:pt>
                <c:pt idx="3287">
                  <c:v>2.3E-2</c:v>
                </c:pt>
                <c:pt idx="3288">
                  <c:v>0.42</c:v>
                </c:pt>
                <c:pt idx="3289">
                  <c:v>1.2999999999999999E-2</c:v>
                </c:pt>
                <c:pt idx="3290">
                  <c:v>1.5730000000000001E-2</c:v>
                </c:pt>
                <c:pt idx="3291">
                  <c:v>1.4160000000000001E-2</c:v>
                </c:pt>
                <c:pt idx="3292">
                  <c:v>1.7899999999999999E-2</c:v>
                </c:pt>
                <c:pt idx="3293">
                  <c:v>2.4400000000000002E-2</c:v>
                </c:pt>
                <c:pt idx="3294">
                  <c:v>1.67E-2</c:v>
                </c:pt>
                <c:pt idx="3295">
                  <c:v>1.32E-2</c:v>
                </c:pt>
                <c:pt idx="3296">
                  <c:v>7.2399999999999999E-3</c:v>
                </c:pt>
                <c:pt idx="3297">
                  <c:v>8.6899999999999998E-3</c:v>
                </c:pt>
                <c:pt idx="3298">
                  <c:v>1.7600000000000001E-2</c:v>
                </c:pt>
                <c:pt idx="3299">
                  <c:v>2.3900000000000001E-2</c:v>
                </c:pt>
                <c:pt idx="3300">
                  <c:v>1.9300000000000001E-2</c:v>
                </c:pt>
                <c:pt idx="3301">
                  <c:v>3.0300000000000001E-2</c:v>
                </c:pt>
                <c:pt idx="3302">
                  <c:v>4.4200000000000003E-2</c:v>
                </c:pt>
                <c:pt idx="3303">
                  <c:v>1.1900000000000001E-2</c:v>
                </c:pt>
                <c:pt idx="3304">
                  <c:v>2.4500000000000001E-2</c:v>
                </c:pt>
                <c:pt idx="3305">
                  <c:v>6.2399999999999999E-3</c:v>
                </c:pt>
                <c:pt idx="3306">
                  <c:v>5.3699999999999998E-3</c:v>
                </c:pt>
                <c:pt idx="3307">
                  <c:v>7.6099999999999996E-3</c:v>
                </c:pt>
                <c:pt idx="3308">
                  <c:v>1.01E-2</c:v>
                </c:pt>
                <c:pt idx="3309">
                  <c:v>1.47E-2</c:v>
                </c:pt>
                <c:pt idx="3310">
                  <c:v>1.5800000000000002E-2</c:v>
                </c:pt>
                <c:pt idx="3311">
                  <c:v>9.2999999999999992E-3</c:v>
                </c:pt>
                <c:pt idx="3312">
                  <c:v>1.23E-2</c:v>
                </c:pt>
                <c:pt idx="3313">
                  <c:v>0.153</c:v>
                </c:pt>
                <c:pt idx="3314">
                  <c:v>0.13200000000000001</c:v>
                </c:pt>
                <c:pt idx="3315">
                  <c:v>1.4200000000000001E-2</c:v>
                </c:pt>
                <c:pt idx="3316">
                  <c:v>1.38E-2</c:v>
                </c:pt>
                <c:pt idx="3317">
                  <c:v>2.1399999999999999E-2</c:v>
                </c:pt>
                <c:pt idx="3318">
                  <c:v>7.2399999999999999E-3</c:v>
                </c:pt>
                <c:pt idx="3319">
                  <c:v>2.3599999999999999E-2</c:v>
                </c:pt>
                <c:pt idx="3320">
                  <c:v>1.2999999999999999E-2</c:v>
                </c:pt>
                <c:pt idx="3321">
                  <c:v>1.3100000000000001E-2</c:v>
                </c:pt>
                <c:pt idx="3322">
                  <c:v>3.5999999999999997E-2</c:v>
                </c:pt>
                <c:pt idx="3323">
                  <c:v>2.0099999999999998</c:v>
                </c:pt>
                <c:pt idx="3324">
                  <c:v>7.2999999999999995E-2</c:v>
                </c:pt>
                <c:pt idx="3325">
                  <c:v>1.0800000000000001E-2</c:v>
                </c:pt>
                <c:pt idx="3326">
                  <c:v>1.7899999999999999E-2</c:v>
                </c:pt>
                <c:pt idx="3327">
                  <c:v>7.5199999999999998E-3</c:v>
                </c:pt>
                <c:pt idx="3328">
                  <c:v>7.5199999999999998E-3</c:v>
                </c:pt>
                <c:pt idx="3329">
                  <c:v>1.17E-2</c:v>
                </c:pt>
                <c:pt idx="3330">
                  <c:v>4.8800000000000003E-2</c:v>
                </c:pt>
                <c:pt idx="3332">
                  <c:v>2.0100000000000001E-3</c:v>
                </c:pt>
                <c:pt idx="3333">
                  <c:v>4.8900000000000002E-3</c:v>
                </c:pt>
                <c:pt idx="3334">
                  <c:v>2.69E-2</c:v>
                </c:pt>
                <c:pt idx="3335">
                  <c:v>1.6799999999999999E-2</c:v>
                </c:pt>
                <c:pt idx="3336">
                  <c:v>2.52E-2</c:v>
                </c:pt>
                <c:pt idx="3337">
                  <c:v>5.8799999999999998E-3</c:v>
                </c:pt>
                <c:pt idx="3338">
                  <c:v>3.3000000000000002E-2</c:v>
                </c:pt>
                <c:pt idx="3339">
                  <c:v>1.9E-2</c:v>
                </c:pt>
                <c:pt idx="3340">
                  <c:v>2.8629999999999999E-2</c:v>
                </c:pt>
                <c:pt idx="3341">
                  <c:v>1.2200000000000001E-2</c:v>
                </c:pt>
                <c:pt idx="3342">
                  <c:v>9.1999999999999998E-3</c:v>
                </c:pt>
                <c:pt idx="3343">
                  <c:v>1.9300000000000001E-2</c:v>
                </c:pt>
                <c:pt idx="3344">
                  <c:v>2.1000000000000001E-2</c:v>
                </c:pt>
                <c:pt idx="3345">
                  <c:v>1.8200000000000001E-2</c:v>
                </c:pt>
                <c:pt idx="3346">
                  <c:v>2.341E-2</c:v>
                </c:pt>
                <c:pt idx="3347">
                  <c:v>1.145E-2</c:v>
                </c:pt>
                <c:pt idx="3348">
                  <c:v>1.6199999999999999E-2</c:v>
                </c:pt>
                <c:pt idx="3349">
                  <c:v>1.67E-2</c:v>
                </c:pt>
                <c:pt idx="3350">
                  <c:v>9.6100000000000005E-3</c:v>
                </c:pt>
                <c:pt idx="3351">
                  <c:v>2.1499999999999998E-2</c:v>
                </c:pt>
                <c:pt idx="3352">
                  <c:v>8.1600000000000006E-2</c:v>
                </c:pt>
                <c:pt idx="3353">
                  <c:v>4.7</c:v>
                </c:pt>
                <c:pt idx="3354">
                  <c:v>6.8</c:v>
                </c:pt>
                <c:pt idx="3355">
                  <c:v>5.7000000000000002E-3</c:v>
                </c:pt>
                <c:pt idx="3356">
                  <c:v>3.5700000000000003E-2</c:v>
                </c:pt>
                <c:pt idx="3357">
                  <c:v>2.2020000000000001E-2</c:v>
                </c:pt>
                <c:pt idx="3358">
                  <c:v>1.11E-2</c:v>
                </c:pt>
                <c:pt idx="3359">
                  <c:v>8.2900000000000005E-3</c:v>
                </c:pt>
                <c:pt idx="3360">
                  <c:v>6.96E-3</c:v>
                </c:pt>
                <c:pt idx="3361">
                  <c:v>3.1699999999999999E-2</c:v>
                </c:pt>
                <c:pt idx="3362">
                  <c:v>2.18E-2</c:v>
                </c:pt>
                <c:pt idx="3363">
                  <c:v>2.24E-2</c:v>
                </c:pt>
                <c:pt idx="3364">
                  <c:v>1.57E-3</c:v>
                </c:pt>
                <c:pt idx="3365">
                  <c:v>2.75E-2</c:v>
                </c:pt>
                <c:pt idx="3366">
                  <c:v>4.2999999999999997E-2</c:v>
                </c:pt>
                <c:pt idx="3367">
                  <c:v>5.0599999999999999E-2</c:v>
                </c:pt>
                <c:pt idx="3368">
                  <c:v>3.7699999999999999E-3</c:v>
                </c:pt>
                <c:pt idx="3369">
                  <c:v>5.2100000000000002E-3</c:v>
                </c:pt>
                <c:pt idx="3370">
                  <c:v>0.34499999999999997</c:v>
                </c:pt>
                <c:pt idx="3371">
                  <c:v>1.1299999999999999E-2</c:v>
                </c:pt>
                <c:pt idx="3372">
                  <c:v>6.2700000000000006E-2</c:v>
                </c:pt>
                <c:pt idx="3373">
                  <c:v>4.1300000000000003E-2</c:v>
                </c:pt>
                <c:pt idx="3374">
                  <c:v>1.04E-2</c:v>
                </c:pt>
                <c:pt idx="3375">
                  <c:v>2.3300000000000001E-2</c:v>
                </c:pt>
                <c:pt idx="3376">
                  <c:v>1.84E-2</c:v>
                </c:pt>
                <c:pt idx="3377">
                  <c:v>4.0999999999999996</c:v>
                </c:pt>
                <c:pt idx="3378">
                  <c:v>0.5</c:v>
                </c:pt>
                <c:pt idx="3379">
                  <c:v>2.4400000000000002E-2</c:v>
                </c:pt>
                <c:pt idx="3380">
                  <c:v>8.9899999999999997E-3</c:v>
                </c:pt>
                <c:pt idx="3381">
                  <c:v>1.5E-3</c:v>
                </c:pt>
                <c:pt idx="3382">
                  <c:v>4.8900000000000002E-3</c:v>
                </c:pt>
                <c:pt idx="3383">
                  <c:v>7.7099999999999998E-3</c:v>
                </c:pt>
                <c:pt idx="3384">
                  <c:v>1.1900000000000001E-2</c:v>
                </c:pt>
                <c:pt idx="3385">
                  <c:v>1.89E-2</c:v>
                </c:pt>
                <c:pt idx="3386">
                  <c:v>3.1700000000000001E-3</c:v>
                </c:pt>
                <c:pt idx="3387">
                  <c:v>1.0800000000000001E-2</c:v>
                </c:pt>
                <c:pt idx="3388">
                  <c:v>2.153</c:v>
                </c:pt>
                <c:pt idx="3389">
                  <c:v>0.251</c:v>
                </c:pt>
                <c:pt idx="3390">
                  <c:v>4.8900000000000002E-3</c:v>
                </c:pt>
                <c:pt idx="3391">
                  <c:v>3.1699999999999999E-2</c:v>
                </c:pt>
                <c:pt idx="3392">
                  <c:v>1.5100000000000001E-2</c:v>
                </c:pt>
                <c:pt idx="3393">
                  <c:v>2.7699999999999999E-2</c:v>
                </c:pt>
                <c:pt idx="3394">
                  <c:v>2.1999999999999999E-2</c:v>
                </c:pt>
                <c:pt idx="3395">
                  <c:v>2.58E-2</c:v>
                </c:pt>
                <c:pt idx="3396">
                  <c:v>0.14000000000000001</c:v>
                </c:pt>
                <c:pt idx="3397">
                  <c:v>5.5E-2</c:v>
                </c:pt>
                <c:pt idx="3398">
                  <c:v>2.1999999999999999E-2</c:v>
                </c:pt>
                <c:pt idx="3399">
                  <c:v>4.4400000000000004E-3</c:v>
                </c:pt>
                <c:pt idx="3400">
                  <c:v>6.4000000000000001E-2</c:v>
                </c:pt>
                <c:pt idx="3401">
                  <c:v>1.15E-2</c:v>
                </c:pt>
                <c:pt idx="3402">
                  <c:v>0.09</c:v>
                </c:pt>
                <c:pt idx="3403">
                  <c:v>0.124</c:v>
                </c:pt>
                <c:pt idx="3404">
                  <c:v>8.0000000000000002E-3</c:v>
                </c:pt>
                <c:pt idx="3405">
                  <c:v>1.38E-2</c:v>
                </c:pt>
                <c:pt idx="3406">
                  <c:v>1.1599999999999999E-2</c:v>
                </c:pt>
                <c:pt idx="3407">
                  <c:v>1.23E-3</c:v>
                </c:pt>
                <c:pt idx="3408">
                  <c:v>1.23E-2</c:v>
                </c:pt>
                <c:pt idx="3409">
                  <c:v>1.753E-2</c:v>
                </c:pt>
                <c:pt idx="3410">
                  <c:v>3.0200000000000001E-2</c:v>
                </c:pt>
                <c:pt idx="3411">
                  <c:v>7.5199999999999998E-3</c:v>
                </c:pt>
                <c:pt idx="3412">
                  <c:v>1.4E-2</c:v>
                </c:pt>
                <c:pt idx="3413">
                  <c:v>1.2500000000000001E-2</c:v>
                </c:pt>
                <c:pt idx="3414">
                  <c:v>1.2699999999999999E-2</c:v>
                </c:pt>
                <c:pt idx="3415">
                  <c:v>1.0500000000000001E-2</c:v>
                </c:pt>
                <c:pt idx="3416">
                  <c:v>5.3699999999999998E-3</c:v>
                </c:pt>
                <c:pt idx="3417">
                  <c:v>4.1599999999999996E-3</c:v>
                </c:pt>
                <c:pt idx="3418">
                  <c:v>5.5300000000000002E-3</c:v>
                </c:pt>
                <c:pt idx="3419">
                  <c:v>8.8999999999999996E-2</c:v>
                </c:pt>
                <c:pt idx="3420">
                  <c:v>4.4400000000000004E-3</c:v>
                </c:pt>
                <c:pt idx="3421">
                  <c:v>4.5900000000000003E-3</c:v>
                </c:pt>
                <c:pt idx="3422">
                  <c:v>8.2900000000000005E-3</c:v>
                </c:pt>
                <c:pt idx="3423">
                  <c:v>8.09E-3</c:v>
                </c:pt>
                <c:pt idx="3424">
                  <c:v>3.5900000000000001E-2</c:v>
                </c:pt>
                <c:pt idx="3425">
                  <c:v>3.0300000000000001E-2</c:v>
                </c:pt>
                <c:pt idx="3426">
                  <c:v>3.2799999999999999E-3</c:v>
                </c:pt>
                <c:pt idx="3427">
                  <c:v>1.5900000000000001E-2</c:v>
                </c:pt>
                <c:pt idx="3428">
                  <c:v>1.95E-2</c:v>
                </c:pt>
                <c:pt idx="3429">
                  <c:v>9.4000000000000004E-3</c:v>
                </c:pt>
                <c:pt idx="3430">
                  <c:v>1.5299999999999999E-2</c:v>
                </c:pt>
                <c:pt idx="3431">
                  <c:v>9.6000000000000002E-2</c:v>
                </c:pt>
                <c:pt idx="3432">
                  <c:v>1.9099999999999999E-2</c:v>
                </c:pt>
                <c:pt idx="3433">
                  <c:v>2.92E-2</c:v>
                </c:pt>
                <c:pt idx="3434">
                  <c:v>2.7E-2</c:v>
                </c:pt>
                <c:pt idx="3435">
                  <c:v>8.1899999999999994E-3</c:v>
                </c:pt>
                <c:pt idx="3436">
                  <c:v>2.3E-2</c:v>
                </c:pt>
                <c:pt idx="3437">
                  <c:v>4.5999999999999999E-2</c:v>
                </c:pt>
                <c:pt idx="3438">
                  <c:v>0.22</c:v>
                </c:pt>
                <c:pt idx="3439">
                  <c:v>2.18E-2</c:v>
                </c:pt>
                <c:pt idx="3440">
                  <c:v>3.5499999999999997E-2</c:v>
                </c:pt>
                <c:pt idx="3441">
                  <c:v>5.5300000000000002E-3</c:v>
                </c:pt>
                <c:pt idx="3442">
                  <c:v>1.11E-2</c:v>
                </c:pt>
                <c:pt idx="3443">
                  <c:v>1.2800000000000001E-2</c:v>
                </c:pt>
                <c:pt idx="3444">
                  <c:v>1.4500000000000001E-2</c:v>
                </c:pt>
                <c:pt idx="3445">
                  <c:v>1.7899999999999999E-2</c:v>
                </c:pt>
                <c:pt idx="3446">
                  <c:v>1.4200000000000001E-2</c:v>
                </c:pt>
                <c:pt idx="3447">
                  <c:v>2.1299999999999999E-2</c:v>
                </c:pt>
                <c:pt idx="3448">
                  <c:v>1.9300000000000001E-3</c:v>
                </c:pt>
                <c:pt idx="3449">
                  <c:v>2.01E-2</c:v>
                </c:pt>
                <c:pt idx="3450">
                  <c:v>1.49E-2</c:v>
                </c:pt>
                <c:pt idx="3451">
                  <c:v>2.3E-2</c:v>
                </c:pt>
                <c:pt idx="3452">
                  <c:v>2.8299999999999999E-2</c:v>
                </c:pt>
                <c:pt idx="3453">
                  <c:v>1.57E-3</c:v>
                </c:pt>
                <c:pt idx="3454">
                  <c:v>6.9199999999999999E-3</c:v>
                </c:pt>
                <c:pt idx="3455">
                  <c:v>2.3800000000000002E-2</c:v>
                </c:pt>
                <c:pt idx="3456">
                  <c:v>3.0300000000000001E-2</c:v>
                </c:pt>
                <c:pt idx="3457">
                  <c:v>1.43E-2</c:v>
                </c:pt>
                <c:pt idx="3458">
                  <c:v>1.17E-2</c:v>
                </c:pt>
                <c:pt idx="3459">
                  <c:v>9.1999999999999998E-3</c:v>
                </c:pt>
                <c:pt idx="3460">
                  <c:v>7.3299999999999997E-3</c:v>
                </c:pt>
                <c:pt idx="3461">
                  <c:v>0.29699999999999999</c:v>
                </c:pt>
                <c:pt idx="3462">
                  <c:v>1.4200000000000001E-2</c:v>
                </c:pt>
                <c:pt idx="3463">
                  <c:v>0.127</c:v>
                </c:pt>
                <c:pt idx="3464">
                  <c:v>1.2800000000000001E-2</c:v>
                </c:pt>
                <c:pt idx="3465">
                  <c:v>1.9E-2</c:v>
                </c:pt>
                <c:pt idx="3466">
                  <c:v>4.7E-2</c:v>
                </c:pt>
                <c:pt idx="3467">
                  <c:v>1.4999999999999999E-2</c:v>
                </c:pt>
                <c:pt idx="3468">
                  <c:v>3.5000000000000003E-2</c:v>
                </c:pt>
                <c:pt idx="3469">
                  <c:v>2.47E-2</c:v>
                </c:pt>
                <c:pt idx="3470">
                  <c:v>1.7799999999999999E-3</c:v>
                </c:pt>
                <c:pt idx="3471">
                  <c:v>6.5100000000000002E-3</c:v>
                </c:pt>
                <c:pt idx="3472">
                  <c:v>1.41E-3</c:v>
                </c:pt>
                <c:pt idx="3473">
                  <c:v>2.0100000000000001E-3</c:v>
                </c:pt>
                <c:pt idx="3474">
                  <c:v>7.7999999999999996E-3</c:v>
                </c:pt>
                <c:pt idx="3475">
                  <c:v>1.2699999999999999E-2</c:v>
                </c:pt>
                <c:pt idx="3476">
                  <c:v>7.1399999999999996E-3</c:v>
                </c:pt>
                <c:pt idx="3477">
                  <c:v>6.5100000000000002E-3</c:v>
                </c:pt>
                <c:pt idx="3478">
                  <c:v>8.5900000000000004E-3</c:v>
                </c:pt>
                <c:pt idx="3479">
                  <c:v>2.4500000000000001E-2</c:v>
                </c:pt>
                <c:pt idx="3480">
                  <c:v>9.7199999999999995E-3</c:v>
                </c:pt>
                <c:pt idx="3481">
                  <c:v>1.24E-2</c:v>
                </c:pt>
                <c:pt idx="3482">
                  <c:v>1.2699999999999999E-2</c:v>
                </c:pt>
                <c:pt idx="3483">
                  <c:v>2.3900000000000001E-2</c:v>
                </c:pt>
                <c:pt idx="3484">
                  <c:v>3.6600000000000001E-2</c:v>
                </c:pt>
                <c:pt idx="3485">
                  <c:v>2.47E-2</c:v>
                </c:pt>
                <c:pt idx="3486">
                  <c:v>2.6700000000000002E-2</c:v>
                </c:pt>
                <c:pt idx="3487">
                  <c:v>3.8399999999999997E-2</c:v>
                </c:pt>
                <c:pt idx="3488">
                  <c:v>9.1199999999999996E-3</c:v>
                </c:pt>
                <c:pt idx="3489">
                  <c:v>8.5000000000000006E-3</c:v>
                </c:pt>
                <c:pt idx="3490">
                  <c:v>1.205E-2</c:v>
                </c:pt>
                <c:pt idx="3491">
                  <c:v>2.2429999999999999E-2</c:v>
                </c:pt>
                <c:pt idx="3492">
                  <c:v>1.06E-2</c:v>
                </c:pt>
                <c:pt idx="3493">
                  <c:v>1.5900000000000001E-2</c:v>
                </c:pt>
                <c:pt idx="3494">
                  <c:v>8.4899999999999993E-3</c:v>
                </c:pt>
                <c:pt idx="3495">
                  <c:v>2.1700000000000001E-2</c:v>
                </c:pt>
                <c:pt idx="3496">
                  <c:v>1.9300000000000001E-3</c:v>
                </c:pt>
                <c:pt idx="3497">
                  <c:v>8.4899999999999993E-3</c:v>
                </c:pt>
                <c:pt idx="3498">
                  <c:v>5.2100000000000002E-3</c:v>
                </c:pt>
                <c:pt idx="3499">
                  <c:v>0.20899999999999999</c:v>
                </c:pt>
                <c:pt idx="3500">
                  <c:v>1.5299999999999999E-2</c:v>
                </c:pt>
                <c:pt idx="3501">
                  <c:v>9.5099999999999994E-3</c:v>
                </c:pt>
                <c:pt idx="3502">
                  <c:v>1.66E-2</c:v>
                </c:pt>
                <c:pt idx="3503">
                  <c:v>1.52E-2</c:v>
                </c:pt>
                <c:pt idx="3504">
                  <c:v>1.0500000000000001E-2</c:v>
                </c:pt>
                <c:pt idx="3505">
                  <c:v>8.5900000000000004E-3</c:v>
                </c:pt>
                <c:pt idx="3506">
                  <c:v>1.21E-2</c:v>
                </c:pt>
                <c:pt idx="3507">
                  <c:v>7.0499999999999998E-3</c:v>
                </c:pt>
                <c:pt idx="3508">
                  <c:v>5.8799999999999998E-3</c:v>
                </c:pt>
                <c:pt idx="3509">
                  <c:v>3.3599999999999998E-2</c:v>
                </c:pt>
                <c:pt idx="3510">
                  <c:v>4.5100000000000001E-2</c:v>
                </c:pt>
                <c:pt idx="3511">
                  <c:v>4.7400000000000003E-3</c:v>
                </c:pt>
                <c:pt idx="3512">
                  <c:v>8.09E-3</c:v>
                </c:pt>
                <c:pt idx="3513">
                  <c:v>0.01</c:v>
                </c:pt>
                <c:pt idx="3514">
                  <c:v>3.7760000000000002E-2</c:v>
                </c:pt>
                <c:pt idx="3515">
                  <c:v>3.8390000000000001E-2</c:v>
                </c:pt>
                <c:pt idx="3516">
                  <c:v>9.0000000000000006E-5</c:v>
                </c:pt>
                <c:pt idx="3517">
                  <c:v>9.9299999999999996E-3</c:v>
                </c:pt>
                <c:pt idx="3518">
                  <c:v>1.3599999999999999E-2</c:v>
                </c:pt>
                <c:pt idx="3519">
                  <c:v>1.3299999999999999E-2</c:v>
                </c:pt>
                <c:pt idx="3520">
                  <c:v>1.2E-2</c:v>
                </c:pt>
                <c:pt idx="3521">
                  <c:v>7.6099999999999996E-3</c:v>
                </c:pt>
                <c:pt idx="3522">
                  <c:v>1.5800000000000002E-2</c:v>
                </c:pt>
                <c:pt idx="3523">
                  <c:v>1.0999999999999999E-2</c:v>
                </c:pt>
                <c:pt idx="3524">
                  <c:v>7.6099999999999996E-3</c:v>
                </c:pt>
                <c:pt idx="3525">
                  <c:v>6.5100000000000002E-3</c:v>
                </c:pt>
                <c:pt idx="3526">
                  <c:v>3.3999999999999998E-3</c:v>
                </c:pt>
                <c:pt idx="3527">
                  <c:v>4.3E-3</c:v>
                </c:pt>
                <c:pt idx="3528">
                  <c:v>7.1399999999999996E-3</c:v>
                </c:pt>
                <c:pt idx="3529">
                  <c:v>8.4899999999999993E-3</c:v>
                </c:pt>
                <c:pt idx="3530">
                  <c:v>2.3599999999999999E-2</c:v>
                </c:pt>
                <c:pt idx="3531">
                  <c:v>3.8999999999999998E-3</c:v>
                </c:pt>
                <c:pt idx="3532">
                  <c:v>1.21E-2</c:v>
                </c:pt>
                <c:pt idx="3533">
                  <c:v>7.9000000000000008E-3</c:v>
                </c:pt>
                <c:pt idx="3534">
                  <c:v>1.54E-2</c:v>
                </c:pt>
                <c:pt idx="3535">
                  <c:v>1.09E-3</c:v>
                </c:pt>
                <c:pt idx="3536">
                  <c:v>8.4999999999999995E-4</c:v>
                </c:pt>
                <c:pt idx="3537">
                  <c:v>1.0699999999999999E-2</c:v>
                </c:pt>
                <c:pt idx="3538">
                  <c:v>1.84E-2</c:v>
                </c:pt>
                <c:pt idx="3539">
                  <c:v>0.38400000000000001</c:v>
                </c:pt>
                <c:pt idx="3540">
                  <c:v>5.7000000000000002E-3</c:v>
                </c:pt>
                <c:pt idx="3541">
                  <c:v>6.7799999999999996E-3</c:v>
                </c:pt>
                <c:pt idx="3542">
                  <c:v>2.9499999999999999E-3</c:v>
                </c:pt>
                <c:pt idx="3543">
                  <c:v>4.5900000000000003E-3</c:v>
                </c:pt>
                <c:pt idx="3544">
                  <c:v>3.8600000000000001E-3</c:v>
                </c:pt>
                <c:pt idx="3545">
                  <c:v>7.2399999999999999E-3</c:v>
                </c:pt>
                <c:pt idx="3546">
                  <c:v>9.9299999999999996E-3</c:v>
                </c:pt>
                <c:pt idx="3547">
                  <c:v>7.2399999999999999E-3</c:v>
                </c:pt>
                <c:pt idx="3548">
                  <c:v>6.5100000000000002E-3</c:v>
                </c:pt>
                <c:pt idx="3549">
                  <c:v>4.5900000000000003E-3</c:v>
                </c:pt>
                <c:pt idx="3550">
                  <c:v>4.7400000000000003E-3</c:v>
                </c:pt>
                <c:pt idx="3551">
                  <c:v>0.04</c:v>
                </c:pt>
                <c:pt idx="3552">
                  <c:v>4.2000000000000003E-2</c:v>
                </c:pt>
                <c:pt idx="3553">
                  <c:v>2.3199999999999998E-2</c:v>
                </c:pt>
                <c:pt idx="3554">
                  <c:v>7.9000000000000008E-3</c:v>
                </c:pt>
                <c:pt idx="3555">
                  <c:v>9.8200000000000006E-3</c:v>
                </c:pt>
                <c:pt idx="3556">
                  <c:v>3.3999999999999998E-3</c:v>
                </c:pt>
                <c:pt idx="3557">
                  <c:v>2.0100000000000001E-3</c:v>
                </c:pt>
                <c:pt idx="3558">
                  <c:v>1.4400000000000001E-3</c:v>
                </c:pt>
                <c:pt idx="3559">
                  <c:v>1.7799999999999999E-3</c:v>
                </c:pt>
                <c:pt idx="3560">
                  <c:v>9.0900000000000009E-3</c:v>
                </c:pt>
                <c:pt idx="3561">
                  <c:v>8.5900000000000004E-3</c:v>
                </c:pt>
                <c:pt idx="3562">
                  <c:v>20.100000000000001</c:v>
                </c:pt>
                <c:pt idx="3563">
                  <c:v>1.5E-3</c:v>
                </c:pt>
                <c:pt idx="3564">
                  <c:v>1.31E-3</c:v>
                </c:pt>
                <c:pt idx="3565">
                  <c:v>3.2500000000000001E-2</c:v>
                </c:pt>
                <c:pt idx="3566">
                  <c:v>3.8600000000000002E-2</c:v>
                </c:pt>
                <c:pt idx="3567">
                  <c:v>3.0599999999999998E-3</c:v>
                </c:pt>
                <c:pt idx="3568">
                  <c:v>4.3E-3</c:v>
                </c:pt>
                <c:pt idx="3569">
                  <c:v>6.96E-3</c:v>
                </c:pt>
                <c:pt idx="3570">
                  <c:v>7.3299999999999997E-3</c:v>
                </c:pt>
                <c:pt idx="3571">
                  <c:v>0.01</c:v>
                </c:pt>
                <c:pt idx="3572">
                  <c:v>1.0699999999999999E-2</c:v>
                </c:pt>
                <c:pt idx="3573">
                  <c:v>8.9999999999999993E-3</c:v>
                </c:pt>
                <c:pt idx="3574">
                  <c:v>3.3999999999999998E-3</c:v>
                </c:pt>
                <c:pt idx="3575">
                  <c:v>7.2399999999999999E-3</c:v>
                </c:pt>
                <c:pt idx="3576">
                  <c:v>0.23799999999999999</c:v>
                </c:pt>
                <c:pt idx="3577">
                  <c:v>5.6000000000000001E-2</c:v>
                </c:pt>
                <c:pt idx="3578">
                  <c:v>2.0799999999999999E-2</c:v>
                </c:pt>
                <c:pt idx="3579">
                  <c:v>9.9500000000000005E-2</c:v>
                </c:pt>
                <c:pt idx="3580">
                  <c:v>2.3600000000000001E-3</c:v>
                </c:pt>
                <c:pt idx="3581">
                  <c:v>3.1700000000000001E-3</c:v>
                </c:pt>
                <c:pt idx="3582">
                  <c:v>1.9300000000000001E-3</c:v>
                </c:pt>
                <c:pt idx="3583">
                  <c:v>2.64E-3</c:v>
                </c:pt>
                <c:pt idx="3584">
                  <c:v>8.2900000000000005E-3</c:v>
                </c:pt>
                <c:pt idx="3585">
                  <c:v>1.3299999999999999E-2</c:v>
                </c:pt>
                <c:pt idx="3586">
                  <c:v>7.6999999999999999E-2</c:v>
                </c:pt>
                <c:pt idx="3587">
                  <c:v>2.2000000000000002</c:v>
                </c:pt>
                <c:pt idx="3588">
                  <c:v>1.06E-2</c:v>
                </c:pt>
                <c:pt idx="3589">
                  <c:v>8.8900000000000003E-3</c:v>
                </c:pt>
                <c:pt idx="3590">
                  <c:v>1.12E-2</c:v>
                </c:pt>
                <c:pt idx="3591">
                  <c:v>1.66E-2</c:v>
                </c:pt>
                <c:pt idx="3592">
                  <c:v>1.8200000000000001E-2</c:v>
                </c:pt>
                <c:pt idx="3593">
                  <c:v>6.2399999999999999E-3</c:v>
                </c:pt>
                <c:pt idx="3594">
                  <c:v>9.6100000000000005E-3</c:v>
                </c:pt>
                <c:pt idx="3595">
                  <c:v>7.7999999999999996E-3</c:v>
                </c:pt>
                <c:pt idx="3596">
                  <c:v>8.5900000000000004E-3</c:v>
                </c:pt>
                <c:pt idx="3597">
                  <c:v>6.6E-3</c:v>
                </c:pt>
                <c:pt idx="3598">
                  <c:v>1.17E-2</c:v>
                </c:pt>
                <c:pt idx="3599">
                  <c:v>8.1899999999999994E-3</c:v>
                </c:pt>
                <c:pt idx="3600">
                  <c:v>6.7799999999999996E-3</c:v>
                </c:pt>
                <c:pt idx="3601">
                  <c:v>1.1299999999999999E-2</c:v>
                </c:pt>
                <c:pt idx="3602">
                  <c:v>1.5699999999999999E-2</c:v>
                </c:pt>
                <c:pt idx="3603">
                  <c:v>6.1600000000000002E-2</c:v>
                </c:pt>
                <c:pt idx="3604">
                  <c:v>0.02</c:v>
                </c:pt>
                <c:pt idx="3605">
                  <c:v>8.9999999999999993E-3</c:v>
                </c:pt>
                <c:pt idx="3606">
                  <c:v>1.0070000000000001E-2</c:v>
                </c:pt>
                <c:pt idx="3607">
                  <c:v>12.6</c:v>
                </c:pt>
                <c:pt idx="3608">
                  <c:v>1.5730000000000001E-2</c:v>
                </c:pt>
                <c:pt idx="3609">
                  <c:v>6.9220000000000004E-2</c:v>
                </c:pt>
                <c:pt idx="3610">
                  <c:v>0.56000000000000005</c:v>
                </c:pt>
                <c:pt idx="3611">
                  <c:v>2.6499999999999999E-2</c:v>
                </c:pt>
                <c:pt idx="3612">
                  <c:v>8.0549999999999997E-2</c:v>
                </c:pt>
                <c:pt idx="3613">
                  <c:v>8.3059999999999995E-2</c:v>
                </c:pt>
                <c:pt idx="3614">
                  <c:v>4.7820000000000001E-2</c:v>
                </c:pt>
                <c:pt idx="3615">
                  <c:v>3.3980000000000003E-2</c:v>
                </c:pt>
                <c:pt idx="3616">
                  <c:v>0.94099999999999995</c:v>
                </c:pt>
                <c:pt idx="3617">
                  <c:v>0.21099999999999999</c:v>
                </c:pt>
                <c:pt idx="3618">
                  <c:v>1.0999999999999999E-2</c:v>
                </c:pt>
                <c:pt idx="3619">
                  <c:v>9.4E-2</c:v>
                </c:pt>
                <c:pt idx="3620">
                  <c:v>0.377</c:v>
                </c:pt>
                <c:pt idx="3621">
                  <c:v>1.4800000000000001E-2</c:v>
                </c:pt>
                <c:pt idx="3622">
                  <c:v>0.183</c:v>
                </c:pt>
                <c:pt idx="3623">
                  <c:v>2.07E-2</c:v>
                </c:pt>
                <c:pt idx="3624">
                  <c:v>3.5000000000000003E-2</c:v>
                </c:pt>
                <c:pt idx="3625">
                  <c:v>2.4199999999999999E-2</c:v>
                </c:pt>
                <c:pt idx="3626">
                  <c:v>1.1000000000000001</c:v>
                </c:pt>
                <c:pt idx="3627">
                  <c:v>7.4700000000000003E-2</c:v>
                </c:pt>
                <c:pt idx="3628">
                  <c:v>2.5</c:v>
                </c:pt>
                <c:pt idx="3629">
                  <c:v>7.3</c:v>
                </c:pt>
                <c:pt idx="3630">
                  <c:v>1.2600000000000001E-3</c:v>
                </c:pt>
                <c:pt idx="3631">
                  <c:v>9.8999999999999999E-4</c:v>
                </c:pt>
                <c:pt idx="3632">
                  <c:v>4.0999999999999999E-4</c:v>
                </c:pt>
                <c:pt idx="3633">
                  <c:v>5.0799999999999998E-2</c:v>
                </c:pt>
                <c:pt idx="3634">
                  <c:v>0.43</c:v>
                </c:pt>
                <c:pt idx="3635">
                  <c:v>0.59499999999999997</c:v>
                </c:pt>
                <c:pt idx="3636">
                  <c:v>1.03</c:v>
                </c:pt>
                <c:pt idx="3637">
                  <c:v>6.97</c:v>
                </c:pt>
                <c:pt idx="3638">
                  <c:v>0.25</c:v>
                </c:pt>
                <c:pt idx="3639">
                  <c:v>0.34</c:v>
                </c:pt>
                <c:pt idx="3640">
                  <c:v>0.28999999999999998</c:v>
                </c:pt>
                <c:pt idx="3641">
                  <c:v>1.27</c:v>
                </c:pt>
                <c:pt idx="3642">
                  <c:v>3.23</c:v>
                </c:pt>
                <c:pt idx="3643">
                  <c:v>3.3399999999999999E-2</c:v>
                </c:pt>
                <c:pt idx="3644">
                  <c:v>1.17E-2</c:v>
                </c:pt>
                <c:pt idx="3645">
                  <c:v>1.17E-3</c:v>
                </c:pt>
                <c:pt idx="3646">
                  <c:v>7.2000000000000005E-4</c:v>
                </c:pt>
                <c:pt idx="3647">
                  <c:v>4.4400000000000004E-3</c:v>
                </c:pt>
                <c:pt idx="3648">
                  <c:v>5.41</c:v>
                </c:pt>
                <c:pt idx="3649">
                  <c:v>2.4300000000000002</c:v>
                </c:pt>
                <c:pt idx="3650">
                  <c:v>2.82</c:v>
                </c:pt>
                <c:pt idx="3651">
                  <c:v>2.86</c:v>
                </c:pt>
                <c:pt idx="3652">
                  <c:v>0.84</c:v>
                </c:pt>
                <c:pt idx="3653">
                  <c:v>2.4899999999999999E-2</c:v>
                </c:pt>
                <c:pt idx="3654">
                  <c:v>1.9E-2</c:v>
                </c:pt>
                <c:pt idx="3655">
                  <c:v>1.6400000000000001E-2</c:v>
                </c:pt>
                <c:pt idx="3656">
                  <c:v>4.5900000000000003E-3</c:v>
                </c:pt>
                <c:pt idx="3657">
                  <c:v>1.78E-2</c:v>
                </c:pt>
                <c:pt idx="3658">
                  <c:v>1</c:v>
                </c:pt>
                <c:pt idx="3659">
                  <c:v>1.2999999999999999E-2</c:v>
                </c:pt>
                <c:pt idx="3660">
                  <c:v>1.0500000000000001E-2</c:v>
                </c:pt>
                <c:pt idx="3661">
                  <c:v>7.4200000000000004E-3</c:v>
                </c:pt>
                <c:pt idx="3662">
                  <c:v>1.9E-2</c:v>
                </c:pt>
                <c:pt idx="3663">
                  <c:v>1.2E-4</c:v>
                </c:pt>
                <c:pt idx="3664">
                  <c:v>2.5000000000000001E-4</c:v>
                </c:pt>
                <c:pt idx="3665">
                  <c:v>6.3000000000000003E-4</c:v>
                </c:pt>
                <c:pt idx="3666">
                  <c:v>3.1E-4</c:v>
                </c:pt>
                <c:pt idx="3667">
                  <c:v>1.0399999999999999E-3</c:v>
                </c:pt>
                <c:pt idx="3668">
                  <c:v>9.8200000000000006E-3</c:v>
                </c:pt>
                <c:pt idx="3669">
                  <c:v>2.1499999999999998E-2</c:v>
                </c:pt>
                <c:pt idx="3670">
                  <c:v>6.6E-3</c:v>
                </c:pt>
                <c:pt idx="3671">
                  <c:v>8.9899999999999997E-3</c:v>
                </c:pt>
                <c:pt idx="3672">
                  <c:v>4.4400000000000004E-3</c:v>
                </c:pt>
                <c:pt idx="3673">
                  <c:v>7.5199999999999998E-3</c:v>
                </c:pt>
                <c:pt idx="3674">
                  <c:v>1.37</c:v>
                </c:pt>
                <c:pt idx="3675">
                  <c:v>22</c:v>
                </c:pt>
                <c:pt idx="3676">
                  <c:v>1.54E-2</c:v>
                </c:pt>
                <c:pt idx="3677">
                  <c:v>2.5399999999999999E-2</c:v>
                </c:pt>
                <c:pt idx="3678">
                  <c:v>0.505</c:v>
                </c:pt>
                <c:pt idx="3679">
                  <c:v>6.1039999999999997E-2</c:v>
                </c:pt>
                <c:pt idx="3680">
                  <c:v>3.9329999999999997E-2</c:v>
                </c:pt>
                <c:pt idx="3681">
                  <c:v>5.5379999999999999E-2</c:v>
                </c:pt>
                <c:pt idx="3682">
                  <c:v>1.61</c:v>
                </c:pt>
                <c:pt idx="3683">
                  <c:v>1.76</c:v>
                </c:pt>
                <c:pt idx="3684">
                  <c:v>1.04E-2</c:v>
                </c:pt>
                <c:pt idx="3685">
                  <c:v>5.0340000000000003E-2</c:v>
                </c:pt>
                <c:pt idx="3686">
                  <c:v>1.9050000000000001E-2</c:v>
                </c:pt>
                <c:pt idx="3687">
                  <c:v>4.46</c:v>
                </c:pt>
                <c:pt idx="3688">
                  <c:v>2.8899999999999999E-2</c:v>
                </c:pt>
                <c:pt idx="3689">
                  <c:v>5.16E-2</c:v>
                </c:pt>
                <c:pt idx="3690">
                  <c:v>6</c:v>
                </c:pt>
                <c:pt idx="3691">
                  <c:v>0.376</c:v>
                </c:pt>
                <c:pt idx="3692">
                  <c:v>1.0500000000000001E-2</c:v>
                </c:pt>
                <c:pt idx="3693">
                  <c:v>8.2100000000000006E-2</c:v>
                </c:pt>
                <c:pt idx="3694">
                  <c:v>2.2599999999999999E-2</c:v>
                </c:pt>
                <c:pt idx="3695">
                  <c:v>0.16958999999999999</c:v>
                </c:pt>
                <c:pt idx="3696">
                  <c:v>1.8880000000000001E-2</c:v>
                </c:pt>
                <c:pt idx="3697">
                  <c:v>0.03</c:v>
                </c:pt>
                <c:pt idx="3698">
                  <c:v>3.4299999999999997E-2</c:v>
                </c:pt>
                <c:pt idx="3699">
                  <c:v>2.8299999999999999E-2</c:v>
                </c:pt>
                <c:pt idx="3700">
                  <c:v>2.6700000000000002E-2</c:v>
                </c:pt>
                <c:pt idx="3701">
                  <c:v>6.6E-3</c:v>
                </c:pt>
                <c:pt idx="3702">
                  <c:v>1.7899999999999999E-2</c:v>
                </c:pt>
                <c:pt idx="3704">
                  <c:v>6.5100000000000002E-3</c:v>
                </c:pt>
                <c:pt idx="3705">
                  <c:v>9.9699999999999997E-3</c:v>
                </c:pt>
                <c:pt idx="3706">
                  <c:v>5.9839999999999997E-2</c:v>
                </c:pt>
                <c:pt idx="3707">
                  <c:v>112</c:v>
                </c:pt>
                <c:pt idx="3708">
                  <c:v>117</c:v>
                </c:pt>
                <c:pt idx="3709">
                  <c:v>3.2899999999999999E-2</c:v>
                </c:pt>
                <c:pt idx="3710">
                  <c:v>4.9200000000000001E-2</c:v>
                </c:pt>
                <c:pt idx="3711">
                  <c:v>3.0200000000000001E-2</c:v>
                </c:pt>
                <c:pt idx="3712">
                  <c:v>2.1299999999999999E-2</c:v>
                </c:pt>
                <c:pt idx="3713">
                  <c:v>3.0499999999999999E-2</c:v>
                </c:pt>
                <c:pt idx="3714">
                  <c:v>1.55E-2</c:v>
                </c:pt>
                <c:pt idx="3715">
                  <c:v>2.4500000000000001E-2</c:v>
                </c:pt>
                <c:pt idx="3716">
                  <c:v>1.6199999999999999E-2</c:v>
                </c:pt>
                <c:pt idx="3717">
                  <c:v>1.24E-2</c:v>
                </c:pt>
                <c:pt idx="3718">
                  <c:v>4.5969999999999997E-2</c:v>
                </c:pt>
                <c:pt idx="3719">
                  <c:v>2.5000000000000001E-2</c:v>
                </c:pt>
                <c:pt idx="3720">
                  <c:v>2.0670000000000002</c:v>
                </c:pt>
                <c:pt idx="3721">
                  <c:v>2.5600000000000001E-2</c:v>
                </c:pt>
                <c:pt idx="3722">
                  <c:v>2.1399999999999999E-2</c:v>
                </c:pt>
                <c:pt idx="3723">
                  <c:v>1.9400000000000001E-2</c:v>
                </c:pt>
                <c:pt idx="3724">
                  <c:v>3.27E-2</c:v>
                </c:pt>
                <c:pt idx="3725">
                  <c:v>1.83E-2</c:v>
                </c:pt>
                <c:pt idx="3726">
                  <c:v>112</c:v>
                </c:pt>
                <c:pt idx="3727">
                  <c:v>0.26500000000000001</c:v>
                </c:pt>
                <c:pt idx="3729">
                  <c:v>2.41E-2</c:v>
                </c:pt>
                <c:pt idx="3730">
                  <c:v>2.5600000000000001E-2</c:v>
                </c:pt>
                <c:pt idx="3731">
                  <c:v>124</c:v>
                </c:pt>
                <c:pt idx="3732">
                  <c:v>0.14499999999999999</c:v>
                </c:pt>
                <c:pt idx="3733">
                  <c:v>2.7E-2</c:v>
                </c:pt>
                <c:pt idx="3734">
                  <c:v>1.856E-2</c:v>
                </c:pt>
                <c:pt idx="3735">
                  <c:v>0.01</c:v>
                </c:pt>
                <c:pt idx="3736">
                  <c:v>9.6100000000000005E-3</c:v>
                </c:pt>
                <c:pt idx="3738">
                  <c:v>0.186</c:v>
                </c:pt>
                <c:pt idx="3739">
                  <c:v>0.21</c:v>
                </c:pt>
                <c:pt idx="3740">
                  <c:v>118</c:v>
                </c:pt>
                <c:pt idx="3741">
                  <c:v>0.127</c:v>
                </c:pt>
                <c:pt idx="3742">
                  <c:v>7.4899999999999994E-2</c:v>
                </c:pt>
                <c:pt idx="3743">
                  <c:v>6.2199999999999998E-3</c:v>
                </c:pt>
                <c:pt idx="3744">
                  <c:v>1.89E-2</c:v>
                </c:pt>
                <c:pt idx="3745">
                  <c:v>9.5699999999999993E-2</c:v>
                </c:pt>
                <c:pt idx="3746">
                  <c:v>2.9700000000000001E-2</c:v>
                </c:pt>
                <c:pt idx="3747">
                  <c:v>1.6799999999999999E-2</c:v>
                </c:pt>
                <c:pt idx="3748">
                  <c:v>2.1110000000000002</c:v>
                </c:pt>
                <c:pt idx="3749">
                  <c:v>2.8000000000000001E-2</c:v>
                </c:pt>
                <c:pt idx="3750">
                  <c:v>2.58E-2</c:v>
                </c:pt>
                <c:pt idx="3751">
                  <c:v>2.2599999999999999E-2</c:v>
                </c:pt>
                <c:pt idx="3752">
                  <c:v>5.3699999999999998E-2</c:v>
                </c:pt>
                <c:pt idx="3753">
                  <c:v>1.09E-2</c:v>
                </c:pt>
                <c:pt idx="3754">
                  <c:v>6.4100000000000004E-2</c:v>
                </c:pt>
                <c:pt idx="3755">
                  <c:v>9.9299999999999996E-3</c:v>
                </c:pt>
                <c:pt idx="3756">
                  <c:v>2.29E-2</c:v>
                </c:pt>
                <c:pt idx="3757">
                  <c:v>2.4899999999999999E-2</c:v>
                </c:pt>
                <c:pt idx="3758">
                  <c:v>7.0499999999999998E-3</c:v>
                </c:pt>
                <c:pt idx="3759">
                  <c:v>1.0500000000000001E-2</c:v>
                </c:pt>
                <c:pt idx="3760">
                  <c:v>2.1299999999999999E-2</c:v>
                </c:pt>
                <c:pt idx="3761">
                  <c:v>7.0000000000000001E-3</c:v>
                </c:pt>
                <c:pt idx="3762">
                  <c:v>1.2999999999999999E-2</c:v>
                </c:pt>
                <c:pt idx="3763">
                  <c:v>2.4E-2</c:v>
                </c:pt>
                <c:pt idx="3764">
                  <c:v>2.1000000000000001E-2</c:v>
                </c:pt>
                <c:pt idx="3765">
                  <c:v>0.104</c:v>
                </c:pt>
                <c:pt idx="3766">
                  <c:v>5.1799999999999999E-2</c:v>
                </c:pt>
                <c:pt idx="3767">
                  <c:v>2.4199999999999999E-2</c:v>
                </c:pt>
                <c:pt idx="3768">
                  <c:v>1.72E-2</c:v>
                </c:pt>
                <c:pt idx="3769">
                  <c:v>1.1299999999999999E-2</c:v>
                </c:pt>
                <c:pt idx="3770">
                  <c:v>8.5900000000000004E-3</c:v>
                </c:pt>
                <c:pt idx="3771">
                  <c:v>8.7800000000000003E-2</c:v>
                </c:pt>
                <c:pt idx="3772">
                  <c:v>2.3900000000000001E-2</c:v>
                </c:pt>
                <c:pt idx="3773">
                  <c:v>1.6E-2</c:v>
                </c:pt>
                <c:pt idx="3774">
                  <c:v>1.5900000000000001E-2</c:v>
                </c:pt>
                <c:pt idx="3775">
                  <c:v>0.42476000000000003</c:v>
                </c:pt>
                <c:pt idx="3776">
                  <c:v>0.14283999999999999</c:v>
                </c:pt>
                <c:pt idx="3777">
                  <c:v>1.4E-2</c:v>
                </c:pt>
                <c:pt idx="3778">
                  <c:v>1.0699999999999999E-2</c:v>
                </c:pt>
                <c:pt idx="3779">
                  <c:v>3.8999999999999998E-3</c:v>
                </c:pt>
                <c:pt idx="3780">
                  <c:v>3.2199999999999999E-2</c:v>
                </c:pt>
                <c:pt idx="3781">
                  <c:v>0.12</c:v>
                </c:pt>
                <c:pt idx="3782">
                  <c:v>1.4200000000000001E-2</c:v>
                </c:pt>
                <c:pt idx="3783">
                  <c:v>1.3599999999999999E-2</c:v>
                </c:pt>
                <c:pt idx="3784">
                  <c:v>2.64E-3</c:v>
                </c:pt>
                <c:pt idx="3785">
                  <c:v>2.3300000000000001E-2</c:v>
                </c:pt>
                <c:pt idx="3786">
                  <c:v>1.4500000000000001E-2</c:v>
                </c:pt>
                <c:pt idx="3787">
                  <c:v>2.6599999999999999E-2</c:v>
                </c:pt>
                <c:pt idx="3788">
                  <c:v>1.5699999999999999E-2</c:v>
                </c:pt>
                <c:pt idx="3789">
                  <c:v>1.2999999999999999E-2</c:v>
                </c:pt>
                <c:pt idx="3790">
                  <c:v>1.47E-2</c:v>
                </c:pt>
                <c:pt idx="3791">
                  <c:v>2.5899999999999999E-2</c:v>
                </c:pt>
                <c:pt idx="3792">
                  <c:v>0.34925</c:v>
                </c:pt>
                <c:pt idx="3793">
                  <c:v>0.11327</c:v>
                </c:pt>
                <c:pt idx="3794">
                  <c:v>1.6199999999999999E-2</c:v>
                </c:pt>
                <c:pt idx="3795">
                  <c:v>2.93E-2</c:v>
                </c:pt>
                <c:pt idx="3796">
                  <c:v>2.5600000000000001E-2</c:v>
                </c:pt>
                <c:pt idx="3797">
                  <c:v>2.24E-2</c:v>
                </c:pt>
                <c:pt idx="3798">
                  <c:v>3.5700000000000003E-2</c:v>
                </c:pt>
                <c:pt idx="3799">
                  <c:v>1.78E-2</c:v>
                </c:pt>
                <c:pt idx="3800">
                  <c:v>6.3699999999999998E-3</c:v>
                </c:pt>
                <c:pt idx="3801">
                  <c:v>1.9400000000000001E-2</c:v>
                </c:pt>
                <c:pt idx="3802">
                  <c:v>3.0800000000000001E-2</c:v>
                </c:pt>
                <c:pt idx="3803">
                  <c:v>8.09E-3</c:v>
                </c:pt>
                <c:pt idx="3804">
                  <c:v>3.3349999999999998E-2</c:v>
                </c:pt>
                <c:pt idx="3805">
                  <c:v>0.97</c:v>
                </c:pt>
                <c:pt idx="3806">
                  <c:v>2.4</c:v>
                </c:pt>
                <c:pt idx="3807">
                  <c:v>6.8000000000000005E-2</c:v>
                </c:pt>
                <c:pt idx="3808">
                  <c:v>6.2E-2</c:v>
                </c:pt>
                <c:pt idx="3809">
                  <c:v>9.2999999999999992E-3</c:v>
                </c:pt>
                <c:pt idx="3810">
                  <c:v>2.4500000000000001E-2</c:v>
                </c:pt>
                <c:pt idx="3811">
                  <c:v>3.5400000000000001E-2</c:v>
                </c:pt>
                <c:pt idx="3812">
                  <c:v>9.7199999999999995E-3</c:v>
                </c:pt>
                <c:pt idx="3813">
                  <c:v>2.1399999999999999E-2</c:v>
                </c:pt>
                <c:pt idx="3814">
                  <c:v>1.6199999999999999E-2</c:v>
                </c:pt>
                <c:pt idx="3815">
                  <c:v>2.4199999999999999E-2</c:v>
                </c:pt>
                <c:pt idx="3816">
                  <c:v>0.123</c:v>
                </c:pt>
                <c:pt idx="3817">
                  <c:v>4.7500000000000001E-2</c:v>
                </c:pt>
                <c:pt idx="3819">
                  <c:v>3.4610000000000002E-2</c:v>
                </c:pt>
                <c:pt idx="3820">
                  <c:v>2.8000000000000001E-2</c:v>
                </c:pt>
                <c:pt idx="3821">
                  <c:v>0.13500000000000001</c:v>
                </c:pt>
                <c:pt idx="3822">
                  <c:v>0.22</c:v>
                </c:pt>
                <c:pt idx="3823">
                  <c:v>9.9299999999999996E-3</c:v>
                </c:pt>
                <c:pt idx="3824">
                  <c:v>9.5099999999999994E-3</c:v>
                </c:pt>
                <c:pt idx="3825">
                  <c:v>9.9299999999999996E-3</c:v>
                </c:pt>
                <c:pt idx="3826">
                  <c:v>5.6300000000000003E-2</c:v>
                </c:pt>
                <c:pt idx="3827">
                  <c:v>2.4899999999999999E-2</c:v>
                </c:pt>
                <c:pt idx="3828">
                  <c:v>4.65E-2</c:v>
                </c:pt>
                <c:pt idx="3829">
                  <c:v>6.0900000000000003E-2</c:v>
                </c:pt>
                <c:pt idx="3831">
                  <c:v>5.3499999999999999E-2</c:v>
                </c:pt>
                <c:pt idx="3832">
                  <c:v>2.64E-2</c:v>
                </c:pt>
                <c:pt idx="3833">
                  <c:v>1.78E-2</c:v>
                </c:pt>
                <c:pt idx="3834">
                  <c:v>2.3900000000000001E-2</c:v>
                </c:pt>
                <c:pt idx="3835">
                  <c:v>1.95E-2</c:v>
                </c:pt>
                <c:pt idx="3836">
                  <c:v>3.9899999999999998E-2</c:v>
                </c:pt>
                <c:pt idx="3837">
                  <c:v>7.0000000000000007E-2</c:v>
                </c:pt>
                <c:pt idx="3838">
                  <c:v>0.56999999999999995</c:v>
                </c:pt>
                <c:pt idx="3839">
                  <c:v>5.61</c:v>
                </c:pt>
                <c:pt idx="3840">
                  <c:v>1.1299999999999999E-2</c:v>
                </c:pt>
                <c:pt idx="3841">
                  <c:v>0.122</c:v>
                </c:pt>
                <c:pt idx="3842">
                  <c:v>2.41E-2</c:v>
                </c:pt>
                <c:pt idx="3843">
                  <c:v>7.4499999999999997E-2</c:v>
                </c:pt>
                <c:pt idx="3844">
                  <c:v>3.0700000000000002E-2</c:v>
                </c:pt>
                <c:pt idx="3845">
                  <c:v>6.0900000000000003E-2</c:v>
                </c:pt>
                <c:pt idx="3846">
                  <c:v>4.0500000000000001E-2</c:v>
                </c:pt>
                <c:pt idx="3847">
                  <c:v>1.66E-2</c:v>
                </c:pt>
                <c:pt idx="3848">
                  <c:v>1.7899999999999999E-2</c:v>
                </c:pt>
                <c:pt idx="3849">
                  <c:v>1.7999999999999999E-2</c:v>
                </c:pt>
                <c:pt idx="3850">
                  <c:v>3.1899999999999998E-2</c:v>
                </c:pt>
                <c:pt idx="3851">
                  <c:v>0.36182999999999998</c:v>
                </c:pt>
                <c:pt idx="3852">
                  <c:v>2.8629999999999999E-2</c:v>
                </c:pt>
                <c:pt idx="3853">
                  <c:v>2.07E-2</c:v>
                </c:pt>
                <c:pt idx="3854">
                  <c:v>2.35E-2</c:v>
                </c:pt>
                <c:pt idx="3855">
                  <c:v>2.2599999999999999E-2</c:v>
                </c:pt>
                <c:pt idx="3856">
                  <c:v>2.58E-2</c:v>
                </c:pt>
                <c:pt idx="3857">
                  <c:v>1.9800000000000002E-2</c:v>
                </c:pt>
                <c:pt idx="3858">
                  <c:v>1.9800000000000002E-2</c:v>
                </c:pt>
                <c:pt idx="3859">
                  <c:v>3.3799999999999997E-2</c:v>
                </c:pt>
                <c:pt idx="3860">
                  <c:v>2.2100000000000002E-2</c:v>
                </c:pt>
                <c:pt idx="3861">
                  <c:v>1.47E-2</c:v>
                </c:pt>
                <c:pt idx="3862">
                  <c:v>1.47E-2</c:v>
                </c:pt>
                <c:pt idx="3863">
                  <c:v>0.11169999999999999</c:v>
                </c:pt>
                <c:pt idx="3864">
                  <c:v>0.16675999999999999</c:v>
                </c:pt>
                <c:pt idx="3865">
                  <c:v>2.8199999999999999E-2</c:v>
                </c:pt>
                <c:pt idx="3866">
                  <c:v>2.24E-2</c:v>
                </c:pt>
                <c:pt idx="3867">
                  <c:v>2.3300000000000001E-2</c:v>
                </c:pt>
                <c:pt idx="3868">
                  <c:v>4.1300000000000003E-2</c:v>
                </c:pt>
                <c:pt idx="3869">
                  <c:v>1.83E-2</c:v>
                </c:pt>
                <c:pt idx="3870">
                  <c:v>5.1900000000000002E-2</c:v>
                </c:pt>
                <c:pt idx="3871">
                  <c:v>2.64E-2</c:v>
                </c:pt>
                <c:pt idx="3872">
                  <c:v>2.58E-2</c:v>
                </c:pt>
                <c:pt idx="3873">
                  <c:v>1.7600000000000001E-2</c:v>
                </c:pt>
                <c:pt idx="3874">
                  <c:v>2.3300000000000001E-2</c:v>
                </c:pt>
                <c:pt idx="3875">
                  <c:v>1.8200000000000001E-2</c:v>
                </c:pt>
                <c:pt idx="3876">
                  <c:v>4.5500000000000002E-3</c:v>
                </c:pt>
                <c:pt idx="3877">
                  <c:v>4.3E-3</c:v>
                </c:pt>
                <c:pt idx="3878">
                  <c:v>1.44E-2</c:v>
                </c:pt>
                <c:pt idx="3879">
                  <c:v>4.7899999999999998E-2</c:v>
                </c:pt>
                <c:pt idx="3880">
                  <c:v>3.5900000000000001E-2</c:v>
                </c:pt>
                <c:pt idx="3881">
                  <c:v>1.9800000000000002E-2</c:v>
                </c:pt>
                <c:pt idx="3882">
                  <c:v>2.7099999999999999E-2</c:v>
                </c:pt>
                <c:pt idx="3883">
                  <c:v>1.7000000000000001E-2</c:v>
                </c:pt>
                <c:pt idx="3884">
                  <c:v>5.475E-2</c:v>
                </c:pt>
                <c:pt idx="3885">
                  <c:v>1.038E-2</c:v>
                </c:pt>
                <c:pt idx="3886">
                  <c:v>3.7199999999999997E-2</c:v>
                </c:pt>
                <c:pt idx="3887">
                  <c:v>1.95E-2</c:v>
                </c:pt>
                <c:pt idx="3888">
                  <c:v>8.9899999999999997E-3</c:v>
                </c:pt>
                <c:pt idx="3889">
                  <c:v>2.9600000000000001E-2</c:v>
                </c:pt>
                <c:pt idx="3890">
                  <c:v>2.6599999999999999E-2</c:v>
                </c:pt>
                <c:pt idx="3891">
                  <c:v>0.66800000000000004</c:v>
                </c:pt>
                <c:pt idx="3892">
                  <c:v>1.3180000000000001E-2</c:v>
                </c:pt>
                <c:pt idx="3893">
                  <c:v>1.2109999999999999E-2</c:v>
                </c:pt>
                <c:pt idx="3894">
                  <c:v>1.3089999999999999E-2</c:v>
                </c:pt>
                <c:pt idx="3895">
                  <c:v>2.75E-2</c:v>
                </c:pt>
                <c:pt idx="3896">
                  <c:v>1.34E-2</c:v>
                </c:pt>
                <c:pt idx="3897">
                  <c:v>1.5800000000000002E-2</c:v>
                </c:pt>
                <c:pt idx="3898">
                  <c:v>2.3599999999999999E-2</c:v>
                </c:pt>
                <c:pt idx="3899">
                  <c:v>0.108</c:v>
                </c:pt>
                <c:pt idx="3900">
                  <c:v>7.2399999999999999E-3</c:v>
                </c:pt>
                <c:pt idx="3901">
                  <c:v>2.2700000000000001E-2</c:v>
                </c:pt>
                <c:pt idx="3902">
                  <c:v>8.3899999999999999E-3</c:v>
                </c:pt>
                <c:pt idx="3903">
                  <c:v>1.7799999999999999E-3</c:v>
                </c:pt>
                <c:pt idx="3904">
                  <c:v>3.4500000000000003E-2</c:v>
                </c:pt>
                <c:pt idx="3905">
                  <c:v>1.8600000000000001E-3</c:v>
                </c:pt>
                <c:pt idx="3906">
                  <c:v>2.53E-2</c:v>
                </c:pt>
                <c:pt idx="3907">
                  <c:v>4.0500000000000001E-2</c:v>
                </c:pt>
                <c:pt idx="3908">
                  <c:v>3.5200000000000002E-2</c:v>
                </c:pt>
                <c:pt idx="3909">
                  <c:v>1.66E-2</c:v>
                </c:pt>
                <c:pt idx="3910">
                  <c:v>5.1400000000000001E-2</c:v>
                </c:pt>
                <c:pt idx="3911">
                  <c:v>3.4299999999999997E-2</c:v>
                </c:pt>
                <c:pt idx="3912">
                  <c:v>1.06E-2</c:v>
                </c:pt>
                <c:pt idx="3913">
                  <c:v>2.6599999999999999E-2</c:v>
                </c:pt>
                <c:pt idx="3914">
                  <c:v>1.84E-2</c:v>
                </c:pt>
                <c:pt idx="3915">
                  <c:v>1.9800000000000002E-2</c:v>
                </c:pt>
                <c:pt idx="3916">
                  <c:v>1.1599999999999999E-2</c:v>
                </c:pt>
                <c:pt idx="3917">
                  <c:v>2.0400000000000001E-2</c:v>
                </c:pt>
                <c:pt idx="3918">
                  <c:v>3.6299999999999999E-2</c:v>
                </c:pt>
                <c:pt idx="3919">
                  <c:v>2.3699999999999999E-2</c:v>
                </c:pt>
                <c:pt idx="3920">
                  <c:v>7.2399999999999999E-3</c:v>
                </c:pt>
                <c:pt idx="3921">
                  <c:v>2.29E-2</c:v>
                </c:pt>
                <c:pt idx="3922">
                  <c:v>3.1899999999999998E-2</c:v>
                </c:pt>
                <c:pt idx="3923">
                  <c:v>1.0999999999999999E-2</c:v>
                </c:pt>
                <c:pt idx="3924">
                  <c:v>0.03</c:v>
                </c:pt>
                <c:pt idx="3925">
                  <c:v>1.2999999999999999E-2</c:v>
                </c:pt>
                <c:pt idx="3926">
                  <c:v>4.3999999999999997E-2</c:v>
                </c:pt>
                <c:pt idx="3927">
                  <c:v>0.113</c:v>
                </c:pt>
                <c:pt idx="3928">
                  <c:v>0.11</c:v>
                </c:pt>
                <c:pt idx="3929">
                  <c:v>3.4599999999999999E-2</c:v>
                </c:pt>
                <c:pt idx="3930">
                  <c:v>1.8599999999999998E-2</c:v>
                </c:pt>
                <c:pt idx="3931">
                  <c:v>1.6299999999999999E-2</c:v>
                </c:pt>
                <c:pt idx="3932">
                  <c:v>2.93E-2</c:v>
                </c:pt>
                <c:pt idx="3933">
                  <c:v>1.8700000000000001E-2</c:v>
                </c:pt>
                <c:pt idx="3934">
                  <c:v>1.4500000000000001E-2</c:v>
                </c:pt>
                <c:pt idx="3935">
                  <c:v>3.64E-3</c:v>
                </c:pt>
                <c:pt idx="3936">
                  <c:v>1.84E-2</c:v>
                </c:pt>
                <c:pt idx="3937">
                  <c:v>4.2200000000000001E-2</c:v>
                </c:pt>
                <c:pt idx="3938">
                  <c:v>0.16800000000000001</c:v>
                </c:pt>
                <c:pt idx="3939">
                  <c:v>7.7999999999999996E-3</c:v>
                </c:pt>
                <c:pt idx="3940">
                  <c:v>0.378</c:v>
                </c:pt>
                <c:pt idx="3941">
                  <c:v>3.2199999999999999E-2</c:v>
                </c:pt>
                <c:pt idx="3942">
                  <c:v>2.75E-2</c:v>
                </c:pt>
                <c:pt idx="3943">
                  <c:v>1.7399999999999999E-2</c:v>
                </c:pt>
                <c:pt idx="3944">
                  <c:v>1.04E-2</c:v>
                </c:pt>
                <c:pt idx="3945">
                  <c:v>1.8499999999999999E-2</c:v>
                </c:pt>
                <c:pt idx="3946">
                  <c:v>1.3299999999999999E-2</c:v>
                </c:pt>
                <c:pt idx="3947">
                  <c:v>2.35E-2</c:v>
                </c:pt>
                <c:pt idx="3948">
                  <c:v>5.7000000000000002E-2</c:v>
                </c:pt>
                <c:pt idx="3949">
                  <c:v>6.3600000000000004E-2</c:v>
                </c:pt>
                <c:pt idx="3950">
                  <c:v>1.26E-2</c:v>
                </c:pt>
                <c:pt idx="3951">
                  <c:v>1.9699999999999999E-2</c:v>
                </c:pt>
                <c:pt idx="3952">
                  <c:v>2.23E-2</c:v>
                </c:pt>
                <c:pt idx="3953">
                  <c:v>1.2800000000000001E-2</c:v>
                </c:pt>
                <c:pt idx="3954">
                  <c:v>2.75E-2</c:v>
                </c:pt>
                <c:pt idx="3955">
                  <c:v>1.01</c:v>
                </c:pt>
                <c:pt idx="3956">
                  <c:v>3.1699999999999999E-2</c:v>
                </c:pt>
                <c:pt idx="3957">
                  <c:v>1.5900000000000001E-2</c:v>
                </c:pt>
                <c:pt idx="3958">
                  <c:v>1.4500000000000001E-2</c:v>
                </c:pt>
                <c:pt idx="3959">
                  <c:v>5.3699999999999998E-3</c:v>
                </c:pt>
                <c:pt idx="3960">
                  <c:v>4.7600000000000003E-2</c:v>
                </c:pt>
                <c:pt idx="3961">
                  <c:v>3.2899999999999999E-2</c:v>
                </c:pt>
                <c:pt idx="3962">
                  <c:v>1.7999999999999999E-2</c:v>
                </c:pt>
                <c:pt idx="3963">
                  <c:v>7.6E-3</c:v>
                </c:pt>
                <c:pt idx="3964">
                  <c:v>1.7000000000000001E-2</c:v>
                </c:pt>
                <c:pt idx="3965">
                  <c:v>1.2999999999999999E-2</c:v>
                </c:pt>
                <c:pt idx="3966">
                  <c:v>0.82</c:v>
                </c:pt>
                <c:pt idx="3967">
                  <c:v>2.8500000000000001E-2</c:v>
                </c:pt>
                <c:pt idx="3968">
                  <c:v>1.95E-2</c:v>
                </c:pt>
                <c:pt idx="3969">
                  <c:v>2.1299999999999999E-2</c:v>
                </c:pt>
                <c:pt idx="3970">
                  <c:v>1.4E-2</c:v>
                </c:pt>
                <c:pt idx="3971">
                  <c:v>1.2600000000000001E-3</c:v>
                </c:pt>
                <c:pt idx="3972">
                  <c:v>1.55E-2</c:v>
                </c:pt>
                <c:pt idx="3973">
                  <c:v>2.4500000000000001E-2</c:v>
                </c:pt>
                <c:pt idx="3974">
                  <c:v>3.1199999999999999E-2</c:v>
                </c:pt>
                <c:pt idx="3975">
                  <c:v>3.8300000000000001E-2</c:v>
                </c:pt>
                <c:pt idx="3976">
                  <c:v>1.04E-2</c:v>
                </c:pt>
                <c:pt idx="3977">
                  <c:v>2.1399999999999999E-2</c:v>
                </c:pt>
                <c:pt idx="3978">
                  <c:v>2.5899999999999999E-2</c:v>
                </c:pt>
                <c:pt idx="3979">
                  <c:v>2.24E-2</c:v>
                </c:pt>
                <c:pt idx="3980">
                  <c:v>3.0300000000000001E-2</c:v>
                </c:pt>
                <c:pt idx="3981">
                  <c:v>1.7000000000000001E-2</c:v>
                </c:pt>
                <c:pt idx="3982">
                  <c:v>2.29E-2</c:v>
                </c:pt>
                <c:pt idx="3983">
                  <c:v>2.3800000000000002E-2</c:v>
                </c:pt>
                <c:pt idx="3984">
                  <c:v>2.29E-2</c:v>
                </c:pt>
                <c:pt idx="3985">
                  <c:v>0.02</c:v>
                </c:pt>
                <c:pt idx="3986">
                  <c:v>6.3200000000000006E-2</c:v>
                </c:pt>
                <c:pt idx="3987">
                  <c:v>2.4400000000000002E-2</c:v>
                </c:pt>
                <c:pt idx="3988">
                  <c:v>6.5500000000000003E-2</c:v>
                </c:pt>
                <c:pt idx="3989">
                  <c:v>2.8199999999999999E-2</c:v>
                </c:pt>
                <c:pt idx="3991">
                  <c:v>2.4199999999999999E-2</c:v>
                </c:pt>
                <c:pt idx="3992">
                  <c:v>2.1399999999999999E-2</c:v>
                </c:pt>
                <c:pt idx="3993">
                  <c:v>0.11</c:v>
                </c:pt>
                <c:pt idx="3994">
                  <c:v>1.0999999999999999E-2</c:v>
                </c:pt>
                <c:pt idx="3995">
                  <c:v>2.0500000000000001E-2</c:v>
                </c:pt>
                <c:pt idx="3996">
                  <c:v>2.98E-2</c:v>
                </c:pt>
                <c:pt idx="3997">
                  <c:v>7.8600000000000003E-2</c:v>
                </c:pt>
                <c:pt idx="3998">
                  <c:v>7.2800000000000004E-2</c:v>
                </c:pt>
                <c:pt idx="3999">
                  <c:v>2.93E-2</c:v>
                </c:pt>
                <c:pt idx="4000">
                  <c:v>2.4070000000000001E-2</c:v>
                </c:pt>
                <c:pt idx="4001">
                  <c:v>6.4200000000000004E-3</c:v>
                </c:pt>
                <c:pt idx="4002">
                  <c:v>0.84006999999999998</c:v>
                </c:pt>
                <c:pt idx="4003">
                  <c:v>2.0299999999999999E-2</c:v>
                </c:pt>
                <c:pt idx="4004">
                  <c:v>3.0499999999999999E-2</c:v>
                </c:pt>
                <c:pt idx="4005">
                  <c:v>0.13400000000000001</c:v>
                </c:pt>
                <c:pt idx="4006">
                  <c:v>1.43E-2</c:v>
                </c:pt>
                <c:pt idx="4007">
                  <c:v>3.5400000000000001E-2</c:v>
                </c:pt>
                <c:pt idx="4008">
                  <c:v>0.248</c:v>
                </c:pt>
                <c:pt idx="4010">
                  <c:v>3.8300000000000001E-2</c:v>
                </c:pt>
                <c:pt idx="4011">
                  <c:v>0.216</c:v>
                </c:pt>
                <c:pt idx="4012">
                  <c:v>2.7400000000000001E-2</c:v>
                </c:pt>
                <c:pt idx="4013">
                  <c:v>1.78E-2</c:v>
                </c:pt>
                <c:pt idx="4014">
                  <c:v>1.12E-2</c:v>
                </c:pt>
                <c:pt idx="4015">
                  <c:v>9.3299999999999994E-2</c:v>
                </c:pt>
                <c:pt idx="4016">
                  <c:v>1.5800000000000002E-2</c:v>
                </c:pt>
                <c:pt idx="4017">
                  <c:v>3.1E-2</c:v>
                </c:pt>
                <c:pt idx="4018">
                  <c:v>0.23200000000000001</c:v>
                </c:pt>
                <c:pt idx="4019">
                  <c:v>2.5899999999999999E-2</c:v>
                </c:pt>
                <c:pt idx="4020">
                  <c:v>0.19600000000000001</c:v>
                </c:pt>
                <c:pt idx="4021">
                  <c:v>9.8400000000000001E-2</c:v>
                </c:pt>
                <c:pt idx="4022">
                  <c:v>5.0200000000000002E-2</c:v>
                </c:pt>
                <c:pt idx="4023">
                  <c:v>4.1300000000000003E-2</c:v>
                </c:pt>
                <c:pt idx="4025">
                  <c:v>0.441</c:v>
                </c:pt>
                <c:pt idx="4026">
                  <c:v>9.4399999999999998E-2</c:v>
                </c:pt>
                <c:pt idx="4027">
                  <c:v>2.6599999999999999E-2</c:v>
                </c:pt>
                <c:pt idx="4028">
                  <c:v>0.19400000000000001</c:v>
                </c:pt>
                <c:pt idx="4029">
                  <c:v>0.161</c:v>
                </c:pt>
                <c:pt idx="4030">
                  <c:v>2.3E-2</c:v>
                </c:pt>
                <c:pt idx="4031">
                  <c:v>1.6E-2</c:v>
                </c:pt>
                <c:pt idx="4033">
                  <c:v>7.3299999999999997E-3</c:v>
                </c:pt>
                <c:pt idx="4034">
                  <c:v>2.8000000000000001E-2</c:v>
                </c:pt>
                <c:pt idx="4035">
                  <c:v>2.7900000000000001E-2</c:v>
                </c:pt>
                <c:pt idx="4036">
                  <c:v>1.32E-2</c:v>
                </c:pt>
                <c:pt idx="4037">
                  <c:v>3.6299999999999999E-2</c:v>
                </c:pt>
                <c:pt idx="4038">
                  <c:v>3.6299999999999999E-2</c:v>
                </c:pt>
                <c:pt idx="4039">
                  <c:v>6.59E-2</c:v>
                </c:pt>
                <c:pt idx="4040">
                  <c:v>2.1100000000000001E-2</c:v>
                </c:pt>
                <c:pt idx="4041">
                  <c:v>0.21299999999999999</c:v>
                </c:pt>
                <c:pt idx="4042">
                  <c:v>4.2599999999999999E-2</c:v>
                </c:pt>
                <c:pt idx="4043">
                  <c:v>2.75E-2</c:v>
                </c:pt>
                <c:pt idx="4044">
                  <c:v>7.9299999999999995E-3</c:v>
                </c:pt>
                <c:pt idx="4045">
                  <c:v>2.0299999999999999E-2</c:v>
                </c:pt>
                <c:pt idx="4046">
                  <c:v>131</c:v>
                </c:pt>
                <c:pt idx="4047">
                  <c:v>0.17199999999999999</c:v>
                </c:pt>
                <c:pt idx="4048">
                  <c:v>0.16800000000000001</c:v>
                </c:pt>
                <c:pt idx="4049">
                  <c:v>2.35E-2</c:v>
                </c:pt>
                <c:pt idx="4050">
                  <c:v>2.3300000000000001E-2</c:v>
                </c:pt>
                <c:pt idx="4051">
                  <c:v>2.63E-2</c:v>
                </c:pt>
                <c:pt idx="4053">
                  <c:v>3.4099999999999998E-2</c:v>
                </c:pt>
                <c:pt idx="4054">
                  <c:v>0.25</c:v>
                </c:pt>
                <c:pt idx="4055">
                  <c:v>3.3599999999999998E-2</c:v>
                </c:pt>
                <c:pt idx="4056">
                  <c:v>2.18E-2</c:v>
                </c:pt>
                <c:pt idx="4057">
                  <c:v>3.5000000000000003E-2</c:v>
                </c:pt>
                <c:pt idx="4058">
                  <c:v>3.9399999999999998E-2</c:v>
                </c:pt>
                <c:pt idx="4060">
                  <c:v>9.7099999999999999E-3</c:v>
                </c:pt>
                <c:pt idx="4062">
                  <c:v>1.7000000000000001E-2</c:v>
                </c:pt>
                <c:pt idx="4063">
                  <c:v>6.7799999999999996E-3</c:v>
                </c:pt>
                <c:pt idx="4064">
                  <c:v>2.63E-2</c:v>
                </c:pt>
                <c:pt idx="4065">
                  <c:v>3.9E-2</c:v>
                </c:pt>
                <c:pt idx="4066">
                  <c:v>2.8299999999999999E-2</c:v>
                </c:pt>
                <c:pt idx="4067">
                  <c:v>2.8000000000000001E-2</c:v>
                </c:pt>
                <c:pt idx="4068">
                  <c:v>1.4200000000000001E-2</c:v>
                </c:pt>
                <c:pt idx="4069">
                  <c:v>2.1399999999999999E-2</c:v>
                </c:pt>
                <c:pt idx="4070">
                  <c:v>3.4599999999999999E-2</c:v>
                </c:pt>
                <c:pt idx="4071">
                  <c:v>0.63</c:v>
                </c:pt>
                <c:pt idx="4072">
                  <c:v>5.96E-2</c:v>
                </c:pt>
                <c:pt idx="4073">
                  <c:v>2.87E-2</c:v>
                </c:pt>
                <c:pt idx="4074">
                  <c:v>3.32E-2</c:v>
                </c:pt>
                <c:pt idx="4075">
                  <c:v>6.0600000000000003E-3</c:v>
                </c:pt>
                <c:pt idx="4076">
                  <c:v>1.0200000000000001E-2</c:v>
                </c:pt>
                <c:pt idx="4077">
                  <c:v>1.67E-2</c:v>
                </c:pt>
                <c:pt idx="4078">
                  <c:v>4.4400000000000004E-3</c:v>
                </c:pt>
                <c:pt idx="4079">
                  <c:v>7.5899999999999995E-2</c:v>
                </c:pt>
                <c:pt idx="4080">
                  <c:v>2.1700000000000001E-2</c:v>
                </c:pt>
                <c:pt idx="4081">
                  <c:v>3.0800000000000001E-2</c:v>
                </c:pt>
                <c:pt idx="4082">
                  <c:v>10.1</c:v>
                </c:pt>
                <c:pt idx="4083">
                  <c:v>3.0300000000000001E-2</c:v>
                </c:pt>
                <c:pt idx="4084">
                  <c:v>1.0200000000000001E-2</c:v>
                </c:pt>
                <c:pt idx="4085">
                  <c:v>2.0799999999999999E-2</c:v>
                </c:pt>
                <c:pt idx="4086">
                  <c:v>2.6100000000000002E-2</c:v>
                </c:pt>
                <c:pt idx="4087">
                  <c:v>1.3599999999999999E-2</c:v>
                </c:pt>
                <c:pt idx="4088">
                  <c:v>1.4800000000000001E-2</c:v>
                </c:pt>
                <c:pt idx="4089">
                  <c:v>1.18E-2</c:v>
                </c:pt>
                <c:pt idx="4090">
                  <c:v>6.6899999999999998E-3</c:v>
                </c:pt>
                <c:pt idx="4091">
                  <c:v>4.5900000000000003E-3</c:v>
                </c:pt>
                <c:pt idx="4092">
                  <c:v>7.6099999999999996E-3</c:v>
                </c:pt>
                <c:pt idx="4093">
                  <c:v>2.1100000000000001E-2</c:v>
                </c:pt>
                <c:pt idx="4094">
                  <c:v>1.0999999999999999E-2</c:v>
                </c:pt>
                <c:pt idx="4095">
                  <c:v>1.6199999999999999E-2</c:v>
                </c:pt>
                <c:pt idx="4096">
                  <c:v>9.2999999999999992E-3</c:v>
                </c:pt>
                <c:pt idx="4097">
                  <c:v>1.8200000000000001E-2</c:v>
                </c:pt>
                <c:pt idx="4098">
                  <c:v>2.0099999999999998</c:v>
                </c:pt>
                <c:pt idx="4099">
                  <c:v>3.0200000000000001E-2</c:v>
                </c:pt>
                <c:pt idx="4100">
                  <c:v>8.7899999999999992E-3</c:v>
                </c:pt>
                <c:pt idx="4101">
                  <c:v>1.4999999999999999E-2</c:v>
                </c:pt>
                <c:pt idx="4103">
                  <c:v>6.2399999999999999E-3</c:v>
                </c:pt>
                <c:pt idx="4104">
                  <c:v>1.0500000000000001E-2</c:v>
                </c:pt>
                <c:pt idx="4105">
                  <c:v>2.0400000000000001E-2</c:v>
                </c:pt>
                <c:pt idx="4106">
                  <c:v>3.5900000000000001E-2</c:v>
                </c:pt>
                <c:pt idx="4107">
                  <c:v>0.112</c:v>
                </c:pt>
                <c:pt idx="4108">
                  <c:v>1.21E-2</c:v>
                </c:pt>
                <c:pt idx="4109">
                  <c:v>2.7900000000000001E-2</c:v>
                </c:pt>
                <c:pt idx="4110">
                  <c:v>1.21E-2</c:v>
                </c:pt>
                <c:pt idx="4111">
                  <c:v>0.43</c:v>
                </c:pt>
                <c:pt idx="4112">
                  <c:v>1.8599999999999998E-2</c:v>
                </c:pt>
                <c:pt idx="4113">
                  <c:v>5.8799999999999998E-3</c:v>
                </c:pt>
                <c:pt idx="4114">
                  <c:v>8.0000000000000002E-3</c:v>
                </c:pt>
                <c:pt idx="4115">
                  <c:v>1.2500000000000001E-2</c:v>
                </c:pt>
                <c:pt idx="4116">
                  <c:v>1.2500000000000001E-2</c:v>
                </c:pt>
                <c:pt idx="4117">
                  <c:v>8.2900000000000005E-3</c:v>
                </c:pt>
                <c:pt idx="4118">
                  <c:v>3.2000000000000001E-2</c:v>
                </c:pt>
                <c:pt idx="4119">
                  <c:v>5.7000000000000002E-3</c:v>
                </c:pt>
                <c:pt idx="4120">
                  <c:v>6.8700000000000002E-3</c:v>
                </c:pt>
                <c:pt idx="4121">
                  <c:v>8.6899999999999998E-3</c:v>
                </c:pt>
                <c:pt idx="4122">
                  <c:v>1.09E-2</c:v>
                </c:pt>
                <c:pt idx="4123">
                  <c:v>2.2699999999999999E-3</c:v>
                </c:pt>
                <c:pt idx="4124">
                  <c:v>6.1900000000000002E-3</c:v>
                </c:pt>
                <c:pt idx="4125">
                  <c:v>2.0100000000000001E-3</c:v>
                </c:pt>
                <c:pt idx="4126">
                  <c:v>2.7400000000000001E-2</c:v>
                </c:pt>
                <c:pt idx="4127">
                  <c:v>3.27E-2</c:v>
                </c:pt>
                <c:pt idx="4128">
                  <c:v>1.2600000000000001E-3</c:v>
                </c:pt>
                <c:pt idx="4129">
                  <c:v>1.9E-2</c:v>
                </c:pt>
                <c:pt idx="4130">
                  <c:v>9.8200000000000006E-3</c:v>
                </c:pt>
                <c:pt idx="4132">
                  <c:v>2.0400000000000001E-2</c:v>
                </c:pt>
                <c:pt idx="4133">
                  <c:v>6.8700000000000002E-3</c:v>
                </c:pt>
                <c:pt idx="4134">
                  <c:v>2.2100000000000002E-2</c:v>
                </c:pt>
                <c:pt idx="4135">
                  <c:v>1.6199999999999999E-2</c:v>
                </c:pt>
                <c:pt idx="4136">
                  <c:v>3.4299999999999997E-2</c:v>
                </c:pt>
                <c:pt idx="4137">
                  <c:v>1.9E-2</c:v>
                </c:pt>
                <c:pt idx="4138">
                  <c:v>1.9E-2</c:v>
                </c:pt>
                <c:pt idx="4139">
                  <c:v>1.2999999999999999E-2</c:v>
                </c:pt>
                <c:pt idx="4140">
                  <c:v>1.7000000000000001E-2</c:v>
                </c:pt>
                <c:pt idx="4141">
                  <c:v>0.03</c:v>
                </c:pt>
                <c:pt idx="4142">
                  <c:v>1.4200000000000001E-2</c:v>
                </c:pt>
                <c:pt idx="4143">
                  <c:v>7.7099999999999998E-3</c:v>
                </c:pt>
                <c:pt idx="4144">
                  <c:v>1.6E-2</c:v>
                </c:pt>
                <c:pt idx="4145">
                  <c:v>1.09E-2</c:v>
                </c:pt>
                <c:pt idx="4146">
                  <c:v>7.0499999999999998E-3</c:v>
                </c:pt>
                <c:pt idx="4147">
                  <c:v>1.6799999999999999E-2</c:v>
                </c:pt>
                <c:pt idx="4148">
                  <c:v>1.9800000000000002E-2</c:v>
                </c:pt>
                <c:pt idx="4149">
                  <c:v>0.11899999999999999</c:v>
                </c:pt>
                <c:pt idx="4150">
                  <c:v>2.5600000000000001E-2</c:v>
                </c:pt>
                <c:pt idx="4151">
                  <c:v>0.59</c:v>
                </c:pt>
                <c:pt idx="4152">
                  <c:v>2.18E-2</c:v>
                </c:pt>
                <c:pt idx="4153">
                  <c:v>2.121E-2</c:v>
                </c:pt>
                <c:pt idx="4154">
                  <c:v>2.1239999999999998E-2</c:v>
                </c:pt>
                <c:pt idx="4155">
                  <c:v>1.299E-2</c:v>
                </c:pt>
                <c:pt idx="4156">
                  <c:v>6.0600000000000003E-3</c:v>
                </c:pt>
                <c:pt idx="4157">
                  <c:v>4.7400000000000003E-3</c:v>
                </c:pt>
                <c:pt idx="4158">
                  <c:v>2.6700000000000002E-2</c:v>
                </c:pt>
                <c:pt idx="4159">
                  <c:v>1.47E-2</c:v>
                </c:pt>
                <c:pt idx="4160">
                  <c:v>3.8600000000000002E-2</c:v>
                </c:pt>
                <c:pt idx="4161">
                  <c:v>4.3400000000000001E-2</c:v>
                </c:pt>
                <c:pt idx="4162">
                  <c:v>1.3899999999999999E-2</c:v>
                </c:pt>
                <c:pt idx="4163">
                  <c:v>4.8900000000000002E-3</c:v>
                </c:pt>
                <c:pt idx="4164">
                  <c:v>2.7400000000000001E-2</c:v>
                </c:pt>
                <c:pt idx="4165">
                  <c:v>4.8900000000000002E-3</c:v>
                </c:pt>
                <c:pt idx="4166">
                  <c:v>0.24199999999999999</c:v>
                </c:pt>
                <c:pt idx="4167">
                  <c:v>8.5900000000000004E-3</c:v>
                </c:pt>
                <c:pt idx="4168">
                  <c:v>2.93E-2</c:v>
                </c:pt>
                <c:pt idx="4169">
                  <c:v>5.3999999999999999E-2</c:v>
                </c:pt>
                <c:pt idx="4170">
                  <c:v>1.4E-2</c:v>
                </c:pt>
                <c:pt idx="4171">
                  <c:v>6.0600000000000003E-3</c:v>
                </c:pt>
                <c:pt idx="4172">
                  <c:v>1.38E-2</c:v>
                </c:pt>
                <c:pt idx="4173">
                  <c:v>2.4400000000000002E-2</c:v>
                </c:pt>
                <c:pt idx="4174">
                  <c:v>3.8800000000000001E-2</c:v>
                </c:pt>
                <c:pt idx="4175">
                  <c:v>1.6400000000000001E-2</c:v>
                </c:pt>
                <c:pt idx="4176">
                  <c:v>1.6199999999999999E-2</c:v>
                </c:pt>
                <c:pt idx="4177">
                  <c:v>4.9799999999999997E-2</c:v>
                </c:pt>
                <c:pt idx="4178">
                  <c:v>0.23400000000000001</c:v>
                </c:pt>
                <c:pt idx="4179">
                  <c:v>0.189</c:v>
                </c:pt>
                <c:pt idx="4180">
                  <c:v>7.1999999999999995E-2</c:v>
                </c:pt>
                <c:pt idx="4181">
                  <c:v>2.53E-2</c:v>
                </c:pt>
                <c:pt idx="4182">
                  <c:v>3.823E-2</c:v>
                </c:pt>
                <c:pt idx="4183">
                  <c:v>4.3729999999999998E-2</c:v>
                </c:pt>
                <c:pt idx="4184">
                  <c:v>1.1900000000000001E-2</c:v>
                </c:pt>
                <c:pt idx="4185">
                  <c:v>2.1000000000000001E-2</c:v>
                </c:pt>
                <c:pt idx="4186">
                  <c:v>6.5759999999999999E-2</c:v>
                </c:pt>
                <c:pt idx="4187">
                  <c:v>9.7000000000000003E-2</c:v>
                </c:pt>
                <c:pt idx="4188">
                  <c:v>7.1399999999999996E-3</c:v>
                </c:pt>
                <c:pt idx="4189">
                  <c:v>1.1900000000000001E-2</c:v>
                </c:pt>
                <c:pt idx="4190">
                  <c:v>9.7199999999999995E-3</c:v>
                </c:pt>
                <c:pt idx="4191">
                  <c:v>1.3100000000000001E-2</c:v>
                </c:pt>
                <c:pt idx="4192">
                  <c:v>9.2999999999999992E-3</c:v>
                </c:pt>
                <c:pt idx="4193">
                  <c:v>1.2699999999999999E-2</c:v>
                </c:pt>
                <c:pt idx="4194">
                  <c:v>6.6E-3</c:v>
                </c:pt>
                <c:pt idx="4195">
                  <c:v>8.4900000000000003E-2</c:v>
                </c:pt>
                <c:pt idx="4196">
                  <c:v>9.0900000000000009E-3</c:v>
                </c:pt>
                <c:pt idx="4197">
                  <c:v>1.6E-2</c:v>
                </c:pt>
                <c:pt idx="4198">
                  <c:v>0.13200000000000001</c:v>
                </c:pt>
                <c:pt idx="4199">
                  <c:v>3.5999999999999997E-2</c:v>
                </c:pt>
                <c:pt idx="4200">
                  <c:v>7.6999999999999999E-2</c:v>
                </c:pt>
                <c:pt idx="4201">
                  <c:v>1.11E-2</c:v>
                </c:pt>
                <c:pt idx="4202">
                  <c:v>6.7799999999999996E-3</c:v>
                </c:pt>
                <c:pt idx="4203">
                  <c:v>1.54E-2</c:v>
                </c:pt>
                <c:pt idx="4204">
                  <c:v>1.49E-2</c:v>
                </c:pt>
                <c:pt idx="4205">
                  <c:v>1.49E-2</c:v>
                </c:pt>
                <c:pt idx="4206">
                  <c:v>2.58E-2</c:v>
                </c:pt>
                <c:pt idx="4207">
                  <c:v>2.4899999999999999E-2</c:v>
                </c:pt>
                <c:pt idx="4208">
                  <c:v>2.23E-2</c:v>
                </c:pt>
                <c:pt idx="4209">
                  <c:v>2.4899999999999999E-2</c:v>
                </c:pt>
                <c:pt idx="4210">
                  <c:v>2.24E-2</c:v>
                </c:pt>
                <c:pt idx="4211">
                  <c:v>0.126</c:v>
                </c:pt>
                <c:pt idx="4212">
                  <c:v>6.4000000000000001E-2</c:v>
                </c:pt>
                <c:pt idx="4213">
                  <c:v>7.7999999999999996E-3</c:v>
                </c:pt>
                <c:pt idx="4214">
                  <c:v>2.29E-2</c:v>
                </c:pt>
                <c:pt idx="4215">
                  <c:v>1.72E-2</c:v>
                </c:pt>
                <c:pt idx="4216">
                  <c:v>135</c:v>
                </c:pt>
                <c:pt idx="4217">
                  <c:v>7.4899999999999994E-2</c:v>
                </c:pt>
                <c:pt idx="4218">
                  <c:v>0.01</c:v>
                </c:pt>
                <c:pt idx="4219">
                  <c:v>2.2700000000000001E-2</c:v>
                </c:pt>
                <c:pt idx="4220">
                  <c:v>1.09E-2</c:v>
                </c:pt>
                <c:pt idx="4221">
                  <c:v>1.52E-2</c:v>
                </c:pt>
                <c:pt idx="4222">
                  <c:v>2.1100000000000001E-2</c:v>
                </c:pt>
                <c:pt idx="4223">
                  <c:v>5.5300000000000002E-3</c:v>
                </c:pt>
                <c:pt idx="4224">
                  <c:v>1.11E-2</c:v>
                </c:pt>
                <c:pt idx="4225">
                  <c:v>0.127</c:v>
                </c:pt>
                <c:pt idx="4226">
                  <c:v>1.43E-2</c:v>
                </c:pt>
                <c:pt idx="4227">
                  <c:v>6.6000000000000003E-2</c:v>
                </c:pt>
                <c:pt idx="4228">
                  <c:v>5.8799999999999998E-3</c:v>
                </c:pt>
                <c:pt idx="4229">
                  <c:v>1.89E-3</c:v>
                </c:pt>
                <c:pt idx="4230">
                  <c:v>1.2E-2</c:v>
                </c:pt>
                <c:pt idx="4231">
                  <c:v>1.09E-2</c:v>
                </c:pt>
                <c:pt idx="4232">
                  <c:v>2.1999999999999999E-2</c:v>
                </c:pt>
                <c:pt idx="4233">
                  <c:v>1.0999999999999999E-2</c:v>
                </c:pt>
                <c:pt idx="4234">
                  <c:v>132</c:v>
                </c:pt>
                <c:pt idx="4235">
                  <c:v>0.16600000000000001</c:v>
                </c:pt>
                <c:pt idx="4236">
                  <c:v>0.19900000000000001</c:v>
                </c:pt>
                <c:pt idx="4237">
                  <c:v>0.11700000000000001</c:v>
                </c:pt>
                <c:pt idx="4238">
                  <c:v>6.6400000000000001E-2</c:v>
                </c:pt>
                <c:pt idx="4239">
                  <c:v>3.0700000000000002E-2</c:v>
                </c:pt>
                <c:pt idx="4240">
                  <c:v>3.32E-2</c:v>
                </c:pt>
                <c:pt idx="4241">
                  <c:v>1.83E-2</c:v>
                </c:pt>
                <c:pt idx="4242">
                  <c:v>1.7399999999999999E-2</c:v>
                </c:pt>
                <c:pt idx="4243">
                  <c:v>2.75E-2</c:v>
                </c:pt>
                <c:pt idx="4244">
                  <c:v>0.02</c:v>
                </c:pt>
                <c:pt idx="4245">
                  <c:v>2.1299999999999999E-2</c:v>
                </c:pt>
                <c:pt idx="4246">
                  <c:v>1.04E-2</c:v>
                </c:pt>
                <c:pt idx="4247">
                  <c:v>6.1199999999999997E-2</c:v>
                </c:pt>
                <c:pt idx="4248">
                  <c:v>1.5299999999999999E-2</c:v>
                </c:pt>
                <c:pt idx="4249">
                  <c:v>3.9899999999999998E-2</c:v>
                </c:pt>
                <c:pt idx="4250">
                  <c:v>1.02</c:v>
                </c:pt>
                <c:pt idx="4251">
                  <c:v>0.02</c:v>
                </c:pt>
                <c:pt idx="4252">
                  <c:v>2.5600000000000001E-2</c:v>
                </c:pt>
                <c:pt idx="4253">
                  <c:v>4.24E-2</c:v>
                </c:pt>
                <c:pt idx="4254">
                  <c:v>1.4500000000000001E-2</c:v>
                </c:pt>
                <c:pt idx="4255">
                  <c:v>4.2599999999999999E-2</c:v>
                </c:pt>
                <c:pt idx="4256">
                  <c:v>4.6300000000000001E-2</c:v>
                </c:pt>
                <c:pt idx="4257">
                  <c:v>2.75E-2</c:v>
                </c:pt>
                <c:pt idx="4258">
                  <c:v>8.2900000000000005E-3</c:v>
                </c:pt>
                <c:pt idx="4259">
                  <c:v>1.6199999999999999E-2</c:v>
                </c:pt>
                <c:pt idx="4260">
                  <c:v>1.38E-2</c:v>
                </c:pt>
                <c:pt idx="4261">
                  <c:v>2.24E-2</c:v>
                </c:pt>
                <c:pt idx="4262">
                  <c:v>3.0504600000000002</c:v>
                </c:pt>
                <c:pt idx="4263">
                  <c:v>2.3800000000000002E-2</c:v>
                </c:pt>
                <c:pt idx="4264">
                  <c:v>1.2E-2</c:v>
                </c:pt>
                <c:pt idx="4265">
                  <c:v>6.4200000000000004E-3</c:v>
                </c:pt>
                <c:pt idx="4266">
                  <c:v>1.2E-2</c:v>
                </c:pt>
                <c:pt idx="4267">
                  <c:v>6.4200000000000004E-3</c:v>
                </c:pt>
                <c:pt idx="4268">
                  <c:v>2.1399999999999999E-2</c:v>
                </c:pt>
                <c:pt idx="4269">
                  <c:v>9.1999999999999998E-3</c:v>
                </c:pt>
                <c:pt idx="4270">
                  <c:v>1.2699999999999999E-2</c:v>
                </c:pt>
                <c:pt idx="4271">
                  <c:v>4.7400000000000003E-3</c:v>
                </c:pt>
                <c:pt idx="4272">
                  <c:v>1.18E-2</c:v>
                </c:pt>
                <c:pt idx="4273">
                  <c:v>4.1599999999999996E-3</c:v>
                </c:pt>
                <c:pt idx="4274">
                  <c:v>0.184</c:v>
                </c:pt>
                <c:pt idx="4275">
                  <c:v>0.106</c:v>
                </c:pt>
                <c:pt idx="4276">
                  <c:v>2.6100000000000002E-2</c:v>
                </c:pt>
                <c:pt idx="4277">
                  <c:v>2.9700000000000001E-2</c:v>
                </c:pt>
                <c:pt idx="4278">
                  <c:v>2.5600000000000001E-2</c:v>
                </c:pt>
                <c:pt idx="4279">
                  <c:v>9.4000000000000004E-3</c:v>
                </c:pt>
                <c:pt idx="4280">
                  <c:v>2.18E-2</c:v>
                </c:pt>
                <c:pt idx="4281">
                  <c:v>1.9800000000000002E-2</c:v>
                </c:pt>
                <c:pt idx="4282">
                  <c:v>8.8900000000000003E-3</c:v>
                </c:pt>
                <c:pt idx="4283">
                  <c:v>2.41E-2</c:v>
                </c:pt>
                <c:pt idx="4284">
                  <c:v>0.13655</c:v>
                </c:pt>
                <c:pt idx="4285">
                  <c:v>9.4079999999999997E-2</c:v>
                </c:pt>
                <c:pt idx="4286">
                  <c:v>1.0500000000000001E-2</c:v>
                </c:pt>
                <c:pt idx="4287">
                  <c:v>7.2399999999999999E-3</c:v>
                </c:pt>
                <c:pt idx="4288">
                  <c:v>1.5699999999999999E-2</c:v>
                </c:pt>
                <c:pt idx="4289">
                  <c:v>7.7099999999999998E-3</c:v>
                </c:pt>
                <c:pt idx="4290">
                  <c:v>2.1999999999999999E-2</c:v>
                </c:pt>
                <c:pt idx="4291">
                  <c:v>1.4800000000000001E-2</c:v>
                </c:pt>
                <c:pt idx="4292">
                  <c:v>2.18E-2</c:v>
                </c:pt>
                <c:pt idx="4293">
                  <c:v>1.1900000000000001E-2</c:v>
                </c:pt>
                <c:pt idx="4294">
                  <c:v>8.09E-3</c:v>
                </c:pt>
                <c:pt idx="4295">
                  <c:v>1.6E-2</c:v>
                </c:pt>
                <c:pt idx="4296">
                  <c:v>5.8799999999999998E-3</c:v>
                </c:pt>
                <c:pt idx="4297">
                  <c:v>6.2399999999999999E-3</c:v>
                </c:pt>
                <c:pt idx="4298">
                  <c:v>8.6899999999999998E-3</c:v>
                </c:pt>
                <c:pt idx="4299">
                  <c:v>0.81</c:v>
                </c:pt>
                <c:pt idx="4300">
                  <c:v>1.5E-3</c:v>
                </c:pt>
                <c:pt idx="4301">
                  <c:v>2.29E-2</c:v>
                </c:pt>
                <c:pt idx="4302">
                  <c:v>2.5899999999999999E-2</c:v>
                </c:pt>
                <c:pt idx="4303">
                  <c:v>1.54E-2</c:v>
                </c:pt>
                <c:pt idx="4304">
                  <c:v>4.4699999999999997E-2</c:v>
                </c:pt>
                <c:pt idx="4305">
                  <c:v>7.7999999999999996E-3</c:v>
                </c:pt>
                <c:pt idx="4306">
                  <c:v>8.9899999999999997E-3</c:v>
                </c:pt>
                <c:pt idx="4307">
                  <c:v>1.18E-2</c:v>
                </c:pt>
                <c:pt idx="4308">
                  <c:v>1.3599999999999999E-2</c:v>
                </c:pt>
                <c:pt idx="4309">
                  <c:v>1.1599999999999999E-2</c:v>
                </c:pt>
                <c:pt idx="4310">
                  <c:v>1.7899999999999999E-2</c:v>
                </c:pt>
                <c:pt idx="4311">
                  <c:v>0.20200000000000001</c:v>
                </c:pt>
                <c:pt idx="4312">
                  <c:v>1.9E-2</c:v>
                </c:pt>
                <c:pt idx="4313">
                  <c:v>1.55E-2</c:v>
                </c:pt>
                <c:pt idx="4314">
                  <c:v>2.0299999999999999E-2</c:v>
                </c:pt>
                <c:pt idx="4315">
                  <c:v>4.36E-2</c:v>
                </c:pt>
                <c:pt idx="4316">
                  <c:v>2.7099999999999999E-2</c:v>
                </c:pt>
                <c:pt idx="4317">
                  <c:v>8.1899999999999994E-3</c:v>
                </c:pt>
                <c:pt idx="4318">
                  <c:v>7.7999999999999996E-3</c:v>
                </c:pt>
                <c:pt idx="4319">
                  <c:v>3.0300000000000001E-2</c:v>
                </c:pt>
                <c:pt idx="4320">
                  <c:v>1.9099999999999999E-2</c:v>
                </c:pt>
                <c:pt idx="4321">
                  <c:v>1.8700000000000001E-2</c:v>
                </c:pt>
                <c:pt idx="4322">
                  <c:v>1.1299999999999999E-2</c:v>
                </c:pt>
                <c:pt idx="4323">
                  <c:v>9.9299999999999996E-3</c:v>
                </c:pt>
                <c:pt idx="4324">
                  <c:v>4.4400000000000004E-3</c:v>
                </c:pt>
                <c:pt idx="4325">
                  <c:v>1.43E-2</c:v>
                </c:pt>
                <c:pt idx="4326">
                  <c:v>3</c:v>
                </c:pt>
                <c:pt idx="4327">
                  <c:v>1.6299999999999999E-2</c:v>
                </c:pt>
                <c:pt idx="4328">
                  <c:v>7.3299999999999997E-3</c:v>
                </c:pt>
                <c:pt idx="4329">
                  <c:v>7.7099999999999998E-3</c:v>
                </c:pt>
                <c:pt idx="4330">
                  <c:v>2.0799999999999999E-2</c:v>
                </c:pt>
                <c:pt idx="4331">
                  <c:v>1.5800000000000002E-2</c:v>
                </c:pt>
                <c:pt idx="4332">
                  <c:v>7.5199999999999998E-3</c:v>
                </c:pt>
                <c:pt idx="4333">
                  <c:v>8.4899999999999993E-3</c:v>
                </c:pt>
                <c:pt idx="4334">
                  <c:v>4.2000000000000003E-2</c:v>
                </c:pt>
                <c:pt idx="4335">
                  <c:v>2.3900000000000001E-2</c:v>
                </c:pt>
                <c:pt idx="4336">
                  <c:v>1.7500000000000002E-2</c:v>
                </c:pt>
                <c:pt idx="4337">
                  <c:v>1.17E-2</c:v>
                </c:pt>
                <c:pt idx="4338">
                  <c:v>3.4000000000000002E-2</c:v>
                </c:pt>
                <c:pt idx="4339">
                  <c:v>9.8360000000000003</c:v>
                </c:pt>
                <c:pt idx="4340">
                  <c:v>3.5000000000000003E-2</c:v>
                </c:pt>
                <c:pt idx="4341">
                  <c:v>3.0499999999999999E-2</c:v>
                </c:pt>
                <c:pt idx="4342">
                  <c:v>1.6299999999999999E-2</c:v>
                </c:pt>
                <c:pt idx="4343">
                  <c:v>9.2799999999999994E-2</c:v>
                </c:pt>
                <c:pt idx="4344">
                  <c:v>2.3300000000000001E-2</c:v>
                </c:pt>
                <c:pt idx="4345">
                  <c:v>2.3300000000000001E-2</c:v>
                </c:pt>
                <c:pt idx="4346">
                  <c:v>1.38E-2</c:v>
                </c:pt>
                <c:pt idx="4347">
                  <c:v>1.83E-2</c:v>
                </c:pt>
                <c:pt idx="4348">
                  <c:v>1.2800000000000001E-2</c:v>
                </c:pt>
                <c:pt idx="4349">
                  <c:v>2.7699999999999999E-2</c:v>
                </c:pt>
                <c:pt idx="4350">
                  <c:v>4.1000000000000002E-2</c:v>
                </c:pt>
                <c:pt idx="4351">
                  <c:v>0.188</c:v>
                </c:pt>
                <c:pt idx="4352">
                  <c:v>8.3900000000000002E-2</c:v>
                </c:pt>
                <c:pt idx="4353">
                  <c:v>0.14299999999999999</c:v>
                </c:pt>
                <c:pt idx="4354">
                  <c:v>5.1900000000000002E-2</c:v>
                </c:pt>
                <c:pt idx="4355">
                  <c:v>5.7000000000000002E-3</c:v>
                </c:pt>
                <c:pt idx="4356">
                  <c:v>1.89E-2</c:v>
                </c:pt>
                <c:pt idx="4357">
                  <c:v>3.1300000000000001E-2</c:v>
                </c:pt>
                <c:pt idx="4358">
                  <c:v>2.92E-2</c:v>
                </c:pt>
                <c:pt idx="4359">
                  <c:v>8.1600000000000006E-2</c:v>
                </c:pt>
                <c:pt idx="4360">
                  <c:v>1.54E-2</c:v>
                </c:pt>
                <c:pt idx="4361">
                  <c:v>5.5500000000000001E-2</c:v>
                </c:pt>
                <c:pt idx="4362">
                  <c:v>2.7E-2</c:v>
                </c:pt>
                <c:pt idx="4363">
                  <c:v>1.84E-2</c:v>
                </c:pt>
                <c:pt idx="4364">
                  <c:v>2.2100000000000002E-2</c:v>
                </c:pt>
                <c:pt idx="4365">
                  <c:v>1.43E-2</c:v>
                </c:pt>
                <c:pt idx="4366">
                  <c:v>2.3800000000000002E-2</c:v>
                </c:pt>
                <c:pt idx="4367">
                  <c:v>1.6199999999999999E-2</c:v>
                </c:pt>
                <c:pt idx="4368">
                  <c:v>3.5700000000000003E-2</c:v>
                </c:pt>
                <c:pt idx="4369">
                  <c:v>5.0200000000000002E-2</c:v>
                </c:pt>
                <c:pt idx="4370">
                  <c:v>1.9300000000000001E-2</c:v>
                </c:pt>
                <c:pt idx="4371">
                  <c:v>4.07E-2</c:v>
                </c:pt>
                <c:pt idx="4372">
                  <c:v>1.47E-2</c:v>
                </c:pt>
                <c:pt idx="4373">
                  <c:v>1.0999999999999999E-2</c:v>
                </c:pt>
                <c:pt idx="4374">
                  <c:v>1.55E-2</c:v>
                </c:pt>
                <c:pt idx="4375">
                  <c:v>2.9499999999999999E-3</c:v>
                </c:pt>
                <c:pt idx="4376">
                  <c:v>1.0999999999999999E-2</c:v>
                </c:pt>
                <c:pt idx="4377">
                  <c:v>1.08</c:v>
                </c:pt>
                <c:pt idx="4378">
                  <c:v>2.5499999999999998E-2</c:v>
                </c:pt>
                <c:pt idx="4379">
                  <c:v>1.6299999999999999E-2</c:v>
                </c:pt>
                <c:pt idx="4380">
                  <c:v>6.1400000000000003E-2</c:v>
                </c:pt>
                <c:pt idx="4381">
                  <c:v>1.4200000000000001E-2</c:v>
                </c:pt>
                <c:pt idx="4382">
                  <c:v>9.7199999999999995E-3</c:v>
                </c:pt>
                <c:pt idx="4383">
                  <c:v>8.7899999999999992E-3</c:v>
                </c:pt>
                <c:pt idx="4384">
                  <c:v>4.6699999999999998E-2</c:v>
                </c:pt>
                <c:pt idx="4385">
                  <c:v>2.3199999999999998E-2</c:v>
                </c:pt>
                <c:pt idx="4386">
                  <c:v>2.9000000000000001E-2</c:v>
                </c:pt>
                <c:pt idx="4387">
                  <c:v>2.47E-2</c:v>
                </c:pt>
                <c:pt idx="4388">
                  <c:v>1.0999999999999999E-2</c:v>
                </c:pt>
                <c:pt idx="4389">
                  <c:v>2.3900000000000001E-2</c:v>
                </c:pt>
                <c:pt idx="4390">
                  <c:v>1.8700000000000001E-2</c:v>
                </c:pt>
                <c:pt idx="4391">
                  <c:v>1.7899999999999999E-2</c:v>
                </c:pt>
                <c:pt idx="4392">
                  <c:v>1.9400000000000001E-2</c:v>
                </c:pt>
                <c:pt idx="4393">
                  <c:v>1.6199999999999999E-2</c:v>
                </c:pt>
                <c:pt idx="4394">
                  <c:v>2.8799999999999999E-2</c:v>
                </c:pt>
                <c:pt idx="4395">
                  <c:v>1.9400000000000001E-2</c:v>
                </c:pt>
                <c:pt idx="4396">
                  <c:v>3.3599999999999998E-2</c:v>
                </c:pt>
                <c:pt idx="4397">
                  <c:v>1.55E-2</c:v>
                </c:pt>
                <c:pt idx="4398">
                  <c:v>1.7399999999999999E-2</c:v>
                </c:pt>
                <c:pt idx="4399">
                  <c:v>1.9E-2</c:v>
                </c:pt>
                <c:pt idx="4400">
                  <c:v>2.29E-2</c:v>
                </c:pt>
                <c:pt idx="4401">
                  <c:v>9.2999999999999992E-3</c:v>
                </c:pt>
                <c:pt idx="4402">
                  <c:v>2.1999999999999999E-2</c:v>
                </c:pt>
                <c:pt idx="4403">
                  <c:v>1.0200000000000001E-2</c:v>
                </c:pt>
                <c:pt idx="4404">
                  <c:v>2.87E-2</c:v>
                </c:pt>
                <c:pt idx="4405">
                  <c:v>0.01</c:v>
                </c:pt>
                <c:pt idx="4406">
                  <c:v>2.4400000000000002E-2</c:v>
                </c:pt>
                <c:pt idx="4407">
                  <c:v>1.44E-2</c:v>
                </c:pt>
                <c:pt idx="4408">
                  <c:v>7.6099999999999996E-3</c:v>
                </c:pt>
                <c:pt idx="4409">
                  <c:v>1.89E-2</c:v>
                </c:pt>
                <c:pt idx="4410">
                  <c:v>1.9099999999999999E-2</c:v>
                </c:pt>
                <c:pt idx="4411">
                  <c:v>1.447E-2</c:v>
                </c:pt>
                <c:pt idx="4412">
                  <c:v>1.2600000000000001E-3</c:v>
                </c:pt>
                <c:pt idx="4413">
                  <c:v>6.9800000000000001E-3</c:v>
                </c:pt>
                <c:pt idx="4414">
                  <c:v>6.1000000000000004E-3</c:v>
                </c:pt>
                <c:pt idx="4415">
                  <c:v>9.6299999999999997E-3</c:v>
                </c:pt>
                <c:pt idx="4416">
                  <c:v>2.0070000000000001E-2</c:v>
                </c:pt>
                <c:pt idx="4417">
                  <c:v>5.5399999999999998E-3</c:v>
                </c:pt>
                <c:pt idx="4418">
                  <c:v>7.3299999999999997E-3</c:v>
                </c:pt>
                <c:pt idx="4419">
                  <c:v>1.1000000000000001E-3</c:v>
                </c:pt>
                <c:pt idx="4420">
                  <c:v>4.4000000000000003E-3</c:v>
                </c:pt>
                <c:pt idx="4421">
                  <c:v>2.7369999999999998E-2</c:v>
                </c:pt>
                <c:pt idx="4422">
                  <c:v>7.0800000000000004E-3</c:v>
                </c:pt>
                <c:pt idx="4423">
                  <c:v>9.6909999999999996E-2</c:v>
                </c:pt>
                <c:pt idx="4424">
                  <c:v>4.5900000000000003E-3</c:v>
                </c:pt>
                <c:pt idx="4425">
                  <c:v>1.8700000000000001E-2</c:v>
                </c:pt>
                <c:pt idx="4426">
                  <c:v>4.1849999999999998E-2</c:v>
                </c:pt>
                <c:pt idx="4427">
                  <c:v>9.0299999999999998E-3</c:v>
                </c:pt>
                <c:pt idx="4428">
                  <c:v>4.8500000000000001E-3</c:v>
                </c:pt>
                <c:pt idx="4429">
                  <c:v>8.2400000000000008E-3</c:v>
                </c:pt>
                <c:pt idx="4430">
                  <c:v>2.7060000000000001E-2</c:v>
                </c:pt>
                <c:pt idx="4431">
                  <c:v>9.2249999999999999E-2</c:v>
                </c:pt>
                <c:pt idx="4434">
                  <c:v>0.81</c:v>
                </c:pt>
                <c:pt idx="4435">
                  <c:v>3.7</c:v>
                </c:pt>
                <c:pt idx="4436">
                  <c:v>3.1</c:v>
                </c:pt>
                <c:pt idx="4437">
                  <c:v>0.01</c:v>
                </c:pt>
                <c:pt idx="4438">
                  <c:v>0.83</c:v>
                </c:pt>
                <c:pt idx="4439">
                  <c:v>7.3599999999999999E-2</c:v>
                </c:pt>
                <c:pt idx="4440">
                  <c:v>4.0999999999999996</c:v>
                </c:pt>
                <c:pt idx="4441">
                  <c:v>3.27E-2</c:v>
                </c:pt>
                <c:pt idx="4442">
                  <c:v>0.21199999999999999</c:v>
                </c:pt>
                <c:pt idx="4443">
                  <c:v>2.6</c:v>
                </c:pt>
                <c:pt idx="4444">
                  <c:v>11</c:v>
                </c:pt>
                <c:pt idx="4445">
                  <c:v>0.54</c:v>
                </c:pt>
                <c:pt idx="4446">
                  <c:v>2.9000000000000001E-2</c:v>
                </c:pt>
                <c:pt idx="4447">
                  <c:v>0.27</c:v>
                </c:pt>
                <c:pt idx="4448">
                  <c:v>1.5</c:v>
                </c:pt>
                <c:pt idx="4449">
                  <c:v>0.09</c:v>
                </c:pt>
                <c:pt idx="4450">
                  <c:v>5.2999999999999999E-2</c:v>
                </c:pt>
                <c:pt idx="4451">
                  <c:v>5.7000000000000002E-2</c:v>
                </c:pt>
                <c:pt idx="4452">
                  <c:v>4.8</c:v>
                </c:pt>
                <c:pt idx="4453">
                  <c:v>11.6</c:v>
                </c:pt>
                <c:pt idx="4454">
                  <c:v>8.4</c:v>
                </c:pt>
                <c:pt idx="4455">
                  <c:v>2.1100000000000001E-2</c:v>
                </c:pt>
                <c:pt idx="4456">
                  <c:v>2.74</c:v>
                </c:pt>
                <c:pt idx="4457">
                  <c:v>1.0200000000000001E-2</c:v>
                </c:pt>
                <c:pt idx="4458">
                  <c:v>0.106</c:v>
                </c:pt>
                <c:pt idx="4459">
                  <c:v>2.8</c:v>
                </c:pt>
                <c:pt idx="4460">
                  <c:v>0.62</c:v>
                </c:pt>
                <c:pt idx="4461">
                  <c:v>3.7</c:v>
                </c:pt>
                <c:pt idx="4462">
                  <c:v>0.6</c:v>
                </c:pt>
                <c:pt idx="4463">
                  <c:v>23.7</c:v>
                </c:pt>
                <c:pt idx="4464">
                  <c:v>6.69</c:v>
                </c:pt>
                <c:pt idx="4465">
                  <c:v>2.1800000000000002</c:v>
                </c:pt>
                <c:pt idx="4466">
                  <c:v>0.32</c:v>
                </c:pt>
                <c:pt idx="4467">
                  <c:v>0.4</c:v>
                </c:pt>
                <c:pt idx="4468">
                  <c:v>0.46</c:v>
                </c:pt>
                <c:pt idx="4469">
                  <c:v>0.81200000000000006</c:v>
                </c:pt>
                <c:pt idx="4470">
                  <c:v>2.1619999999999999</c:v>
                </c:pt>
                <c:pt idx="4471">
                  <c:v>0.34399999999999997</c:v>
                </c:pt>
                <c:pt idx="4472">
                  <c:v>0.20799999999999999</c:v>
                </c:pt>
                <c:pt idx="4473">
                  <c:v>4.84</c:v>
                </c:pt>
                <c:pt idx="4474">
                  <c:v>9.1999999999999998E-2</c:v>
                </c:pt>
                <c:pt idx="4475">
                  <c:v>0.751</c:v>
                </c:pt>
                <c:pt idx="4476">
                  <c:v>0.66700000000000004</c:v>
                </c:pt>
                <c:pt idx="4477">
                  <c:v>0.76400000000000001</c:v>
                </c:pt>
                <c:pt idx="4478">
                  <c:v>0.40899999999999997</c:v>
                </c:pt>
                <c:pt idx="4479">
                  <c:v>0.74</c:v>
                </c:pt>
                <c:pt idx="4480">
                  <c:v>2.38</c:v>
                </c:pt>
                <c:pt idx="4481">
                  <c:v>6.4810000000000006E-2</c:v>
                </c:pt>
                <c:pt idx="4482">
                  <c:v>0.22900000000000001</c:v>
                </c:pt>
                <c:pt idx="4483">
                  <c:v>1.339</c:v>
                </c:pt>
                <c:pt idx="4484">
                  <c:v>0.93</c:v>
                </c:pt>
                <c:pt idx="4485">
                  <c:v>2.9</c:v>
                </c:pt>
                <c:pt idx="4486">
                  <c:v>7.33</c:v>
                </c:pt>
                <c:pt idx="4487">
                  <c:v>2.2999999999999998</c:v>
                </c:pt>
                <c:pt idx="4488">
                  <c:v>14.15</c:v>
                </c:pt>
                <c:pt idx="4489">
                  <c:v>2.2999999999999998</c:v>
                </c:pt>
                <c:pt idx="4490">
                  <c:v>5.54</c:v>
                </c:pt>
                <c:pt idx="4491">
                  <c:v>2.6</c:v>
                </c:pt>
                <c:pt idx="4492">
                  <c:v>3.8</c:v>
                </c:pt>
                <c:pt idx="4493">
                  <c:v>4.4400000000000002E-2</c:v>
                </c:pt>
                <c:pt idx="4494">
                  <c:v>1.7000000000000001E-2</c:v>
                </c:pt>
                <c:pt idx="4495">
                  <c:v>0.72699999999999998</c:v>
                </c:pt>
                <c:pt idx="4496">
                  <c:v>0.27</c:v>
                </c:pt>
                <c:pt idx="4497">
                  <c:v>0.25170999999999999</c:v>
                </c:pt>
                <c:pt idx="4498">
                  <c:v>0.06</c:v>
                </c:pt>
                <c:pt idx="4499">
                  <c:v>0.18</c:v>
                </c:pt>
                <c:pt idx="4500">
                  <c:v>4.5999999999999996</c:v>
                </c:pt>
                <c:pt idx="4501">
                  <c:v>0.19</c:v>
                </c:pt>
                <c:pt idx="4502">
                  <c:v>0.53</c:v>
                </c:pt>
                <c:pt idx="4503">
                  <c:v>0.88</c:v>
                </c:pt>
                <c:pt idx="4504">
                  <c:v>0.14499999999999999</c:v>
                </c:pt>
                <c:pt idx="4505">
                  <c:v>0.86</c:v>
                </c:pt>
                <c:pt idx="4506">
                  <c:v>1.85</c:v>
                </c:pt>
                <c:pt idx="4507">
                  <c:v>2.73</c:v>
                </c:pt>
                <c:pt idx="4508">
                  <c:v>0.39</c:v>
                </c:pt>
                <c:pt idx="4509">
                  <c:v>0.47</c:v>
                </c:pt>
                <c:pt idx="4510">
                  <c:v>0.16700000000000001</c:v>
                </c:pt>
                <c:pt idx="4511">
                  <c:v>0.11</c:v>
                </c:pt>
                <c:pt idx="4512">
                  <c:v>13</c:v>
                </c:pt>
                <c:pt idx="4513">
                  <c:v>0.28999999999999998</c:v>
                </c:pt>
                <c:pt idx="4514">
                  <c:v>5.2199999999999998E-3</c:v>
                </c:pt>
                <c:pt idx="4515">
                  <c:v>9.51</c:v>
                </c:pt>
                <c:pt idx="4516">
                  <c:v>0.64</c:v>
                </c:pt>
                <c:pt idx="4517">
                  <c:v>2.7</c:v>
                </c:pt>
                <c:pt idx="4518">
                  <c:v>0.51</c:v>
                </c:pt>
                <c:pt idx="4519">
                  <c:v>0.56999999999999995</c:v>
                </c:pt>
                <c:pt idx="4520">
                  <c:v>3.09</c:v>
                </c:pt>
                <c:pt idx="4521">
                  <c:v>0.17399999999999999</c:v>
                </c:pt>
                <c:pt idx="4522">
                  <c:v>0.26300000000000001</c:v>
                </c:pt>
                <c:pt idx="4523">
                  <c:v>0.56000000000000005</c:v>
                </c:pt>
                <c:pt idx="4524">
                  <c:v>0.72</c:v>
                </c:pt>
                <c:pt idx="4525">
                  <c:v>3.4</c:v>
                </c:pt>
                <c:pt idx="4526">
                  <c:v>6.6000000000000003E-2</c:v>
                </c:pt>
                <c:pt idx="4527">
                  <c:v>2.54</c:v>
                </c:pt>
                <c:pt idx="4528">
                  <c:v>5.6300000000000003E-2</c:v>
                </c:pt>
                <c:pt idx="4529">
                  <c:v>0.433</c:v>
                </c:pt>
                <c:pt idx="4530">
                  <c:v>4.0999999999999996</c:v>
                </c:pt>
                <c:pt idx="4531">
                  <c:v>4.18</c:v>
                </c:pt>
                <c:pt idx="4532">
                  <c:v>0.43</c:v>
                </c:pt>
                <c:pt idx="4533">
                  <c:v>13.38</c:v>
                </c:pt>
                <c:pt idx="4534">
                  <c:v>4.4999999999999997E-3</c:v>
                </c:pt>
                <c:pt idx="4535">
                  <c:v>0.79</c:v>
                </c:pt>
                <c:pt idx="4536">
                  <c:v>1.0290000000000001E-2</c:v>
                </c:pt>
                <c:pt idx="4537">
                  <c:v>0.40100000000000002</c:v>
                </c:pt>
                <c:pt idx="4538">
                  <c:v>0.41</c:v>
                </c:pt>
                <c:pt idx="4539">
                  <c:v>2.8000000000000001E-2</c:v>
                </c:pt>
                <c:pt idx="4540">
                  <c:v>0.51</c:v>
                </c:pt>
                <c:pt idx="4541">
                  <c:v>5.53</c:v>
                </c:pt>
                <c:pt idx="4542">
                  <c:v>3.02</c:v>
                </c:pt>
                <c:pt idx="4543">
                  <c:v>1.59</c:v>
                </c:pt>
                <c:pt idx="4544">
                  <c:v>11.28</c:v>
                </c:pt>
                <c:pt idx="4545">
                  <c:v>1.3939999999999999E-2</c:v>
                </c:pt>
                <c:pt idx="4546">
                  <c:v>0.75</c:v>
                </c:pt>
                <c:pt idx="4547">
                  <c:v>2.0140000000000002E-2</c:v>
                </c:pt>
                <c:pt idx="4548">
                  <c:v>1.9599999999999999E-2</c:v>
                </c:pt>
                <c:pt idx="4549">
                  <c:v>0.32</c:v>
                </c:pt>
                <c:pt idx="4550">
                  <c:v>4.3830000000000001E-2</c:v>
                </c:pt>
                <c:pt idx="4551">
                  <c:v>1.2500000000000001E-2</c:v>
                </c:pt>
                <c:pt idx="4552">
                  <c:v>4.8</c:v>
                </c:pt>
                <c:pt idx="4553">
                  <c:v>1.34</c:v>
                </c:pt>
                <c:pt idx="4554">
                  <c:v>1.8</c:v>
                </c:pt>
                <c:pt idx="4555">
                  <c:v>2.8</c:v>
                </c:pt>
                <c:pt idx="4556">
                  <c:v>2.6429999999999999E-2</c:v>
                </c:pt>
                <c:pt idx="4557">
                  <c:v>0.67</c:v>
                </c:pt>
                <c:pt idx="4558">
                  <c:v>0.77</c:v>
                </c:pt>
                <c:pt idx="4559">
                  <c:v>4.4000000000000004</c:v>
                </c:pt>
                <c:pt idx="4560">
                  <c:v>6.22</c:v>
                </c:pt>
                <c:pt idx="4561">
                  <c:v>0.51</c:v>
                </c:pt>
                <c:pt idx="4562">
                  <c:v>14.2</c:v>
                </c:pt>
                <c:pt idx="4563">
                  <c:v>7.8700000000000003E-3</c:v>
                </c:pt>
                <c:pt idx="4564">
                  <c:v>0.62</c:v>
                </c:pt>
                <c:pt idx="4565">
                  <c:v>0.55000000000000004</c:v>
                </c:pt>
                <c:pt idx="4566">
                  <c:v>1.26</c:v>
                </c:pt>
                <c:pt idx="4567">
                  <c:v>1.18</c:v>
                </c:pt>
                <c:pt idx="4568">
                  <c:v>1.01</c:v>
                </c:pt>
                <c:pt idx="4569">
                  <c:v>1.03</c:v>
                </c:pt>
                <c:pt idx="4570">
                  <c:v>1.39</c:v>
                </c:pt>
                <c:pt idx="4571">
                  <c:v>4.5</c:v>
                </c:pt>
                <c:pt idx="4572">
                  <c:v>14</c:v>
                </c:pt>
                <c:pt idx="4573">
                  <c:v>3</c:v>
                </c:pt>
                <c:pt idx="4574">
                  <c:v>2</c:v>
                </c:pt>
                <c:pt idx="4575">
                  <c:v>0.53100000000000003</c:v>
                </c:pt>
                <c:pt idx="4576">
                  <c:v>80</c:v>
                </c:pt>
                <c:pt idx="4577">
                  <c:v>2.31</c:v>
                </c:pt>
                <c:pt idx="4578">
                  <c:v>6.1999999999999998E-3</c:v>
                </c:pt>
                <c:pt idx="4579">
                  <c:v>6.0000000000000002E-5</c:v>
                </c:pt>
                <c:pt idx="4580">
                  <c:v>1.353E-2</c:v>
                </c:pt>
                <c:pt idx="4581">
                  <c:v>1.227E-2</c:v>
                </c:pt>
                <c:pt idx="4582">
                  <c:v>2.5</c:v>
                </c:pt>
                <c:pt idx="4583">
                  <c:v>1.2</c:v>
                </c:pt>
                <c:pt idx="4584">
                  <c:v>0.79490000000000005</c:v>
                </c:pt>
                <c:pt idx="4585">
                  <c:v>0.54</c:v>
                </c:pt>
                <c:pt idx="4586">
                  <c:v>1.88</c:v>
                </c:pt>
                <c:pt idx="4587">
                  <c:v>7.79</c:v>
                </c:pt>
                <c:pt idx="4588">
                  <c:v>4.0000000000000001E-3</c:v>
                </c:pt>
                <c:pt idx="4589">
                  <c:v>1.294</c:v>
                </c:pt>
                <c:pt idx="4590">
                  <c:v>0.73599999999999999</c:v>
                </c:pt>
                <c:pt idx="4591">
                  <c:v>2.4940000000000002</c:v>
                </c:pt>
                <c:pt idx="4592">
                  <c:v>4.3099999999999996</c:v>
                </c:pt>
                <c:pt idx="4593">
                  <c:v>6.1</c:v>
                </c:pt>
                <c:pt idx="4594">
                  <c:v>4.32</c:v>
                </c:pt>
                <c:pt idx="4595">
                  <c:v>0.66800000000000004</c:v>
                </c:pt>
                <c:pt idx="4596">
                  <c:v>1.88</c:v>
                </c:pt>
                <c:pt idx="4597">
                  <c:v>0.371</c:v>
                </c:pt>
                <c:pt idx="4598">
                  <c:v>1.19</c:v>
                </c:pt>
                <c:pt idx="4599">
                  <c:v>16</c:v>
                </c:pt>
                <c:pt idx="4600">
                  <c:v>9</c:v>
                </c:pt>
                <c:pt idx="4601">
                  <c:v>4.2</c:v>
                </c:pt>
                <c:pt idx="4602">
                  <c:v>4.4000000000000003E-3</c:v>
                </c:pt>
                <c:pt idx="4603">
                  <c:v>6</c:v>
                </c:pt>
                <c:pt idx="4604">
                  <c:v>1.259E-2</c:v>
                </c:pt>
                <c:pt idx="4605">
                  <c:v>13</c:v>
                </c:pt>
                <c:pt idx="4606">
                  <c:v>9.6999999999999993</c:v>
                </c:pt>
                <c:pt idx="4607">
                  <c:v>3.8</c:v>
                </c:pt>
                <c:pt idx="4608">
                  <c:v>1.66</c:v>
                </c:pt>
                <c:pt idx="4609">
                  <c:v>6.293E-2</c:v>
                </c:pt>
                <c:pt idx="4610">
                  <c:v>2.9638599999999999</c:v>
                </c:pt>
                <c:pt idx="4611">
                  <c:v>1.9419999999999999</c:v>
                </c:pt>
                <c:pt idx="4612">
                  <c:v>0.67</c:v>
                </c:pt>
                <c:pt idx="4613">
                  <c:v>3.1940000000000003E-2</c:v>
                </c:pt>
                <c:pt idx="4614">
                  <c:v>3.0769999999999999E-2</c:v>
                </c:pt>
                <c:pt idx="4615">
                  <c:v>4.2479999999999997E-2</c:v>
                </c:pt>
                <c:pt idx="4616">
                  <c:v>7.8700000000000003E-3</c:v>
                </c:pt>
                <c:pt idx="4617">
                  <c:v>1.1299999999999999E-2</c:v>
                </c:pt>
                <c:pt idx="4618">
                  <c:v>3.35</c:v>
                </c:pt>
                <c:pt idx="4619">
                  <c:v>4.07E-2</c:v>
                </c:pt>
                <c:pt idx="4620">
                  <c:v>0.97399999999999998</c:v>
                </c:pt>
                <c:pt idx="4621">
                  <c:v>1.18</c:v>
                </c:pt>
                <c:pt idx="4622">
                  <c:v>1.976E-2</c:v>
                </c:pt>
                <c:pt idx="4623">
                  <c:v>2.47E-2</c:v>
                </c:pt>
                <c:pt idx="4624">
                  <c:v>0.20899999999999999</c:v>
                </c:pt>
                <c:pt idx="4625">
                  <c:v>4.845E-2</c:v>
                </c:pt>
                <c:pt idx="4626">
                  <c:v>1.856E-2</c:v>
                </c:pt>
                <c:pt idx="4627">
                  <c:v>2.5489999999999999E-2</c:v>
                </c:pt>
                <c:pt idx="4628">
                  <c:v>2.7689999999999999E-2</c:v>
                </c:pt>
                <c:pt idx="4629">
                  <c:v>1.668E-2</c:v>
                </c:pt>
                <c:pt idx="4630">
                  <c:v>4.657E-2</c:v>
                </c:pt>
                <c:pt idx="4631">
                  <c:v>2.989E-2</c:v>
                </c:pt>
                <c:pt idx="4632">
                  <c:v>2.086E-2</c:v>
                </c:pt>
                <c:pt idx="4633">
                  <c:v>4.2790000000000002E-2</c:v>
                </c:pt>
                <c:pt idx="4634">
                  <c:v>0.441</c:v>
                </c:pt>
                <c:pt idx="4635">
                  <c:v>2.7060000000000001E-2</c:v>
                </c:pt>
                <c:pt idx="4636">
                  <c:v>3.7130000000000003E-2</c:v>
                </c:pt>
                <c:pt idx="4637">
                  <c:v>4.2479999999999997E-2</c:v>
                </c:pt>
                <c:pt idx="4638">
                  <c:v>6.9199999999999999E-3</c:v>
                </c:pt>
                <c:pt idx="4639">
                  <c:v>0.30331000000000002</c:v>
                </c:pt>
                <c:pt idx="4640">
                  <c:v>18.5</c:v>
                </c:pt>
                <c:pt idx="4641">
                  <c:v>0.29799999999999999</c:v>
                </c:pt>
                <c:pt idx="4642">
                  <c:v>0.35599999999999998</c:v>
                </c:pt>
                <c:pt idx="4643">
                  <c:v>7.0480000000000001E-2</c:v>
                </c:pt>
                <c:pt idx="4644">
                  <c:v>2.37</c:v>
                </c:pt>
                <c:pt idx="4645">
                  <c:v>0.10383000000000001</c:v>
                </c:pt>
                <c:pt idx="4646">
                  <c:v>7.6099999999999996E-3</c:v>
                </c:pt>
                <c:pt idx="4647">
                  <c:v>3.12</c:v>
                </c:pt>
                <c:pt idx="4648">
                  <c:v>5.3699999999999998E-3</c:v>
                </c:pt>
                <c:pt idx="4649">
                  <c:v>1.218E-2</c:v>
                </c:pt>
                <c:pt idx="4650">
                  <c:v>3.7130000000000003E-2</c:v>
                </c:pt>
                <c:pt idx="4651">
                  <c:v>0.85099999999999998</c:v>
                </c:pt>
                <c:pt idx="4652">
                  <c:v>2.5099999999999998</c:v>
                </c:pt>
                <c:pt idx="4653">
                  <c:v>3.16</c:v>
                </c:pt>
                <c:pt idx="4654">
                  <c:v>2.2999999999999998</c:v>
                </c:pt>
                <c:pt idx="4655">
                  <c:v>1.18</c:v>
                </c:pt>
                <c:pt idx="4656">
                  <c:v>0.99</c:v>
                </c:pt>
                <c:pt idx="4657">
                  <c:v>1.22</c:v>
                </c:pt>
                <c:pt idx="4658">
                  <c:v>1.545E-2</c:v>
                </c:pt>
                <c:pt idx="4659">
                  <c:v>0.13</c:v>
                </c:pt>
                <c:pt idx="4660">
                  <c:v>0.63</c:v>
                </c:pt>
                <c:pt idx="4661">
                  <c:v>1.189E-2</c:v>
                </c:pt>
                <c:pt idx="4662">
                  <c:v>0.79100000000000004</c:v>
                </c:pt>
                <c:pt idx="4663">
                  <c:v>8.09E-3</c:v>
                </c:pt>
                <c:pt idx="4664">
                  <c:v>0.17807999999999999</c:v>
                </c:pt>
                <c:pt idx="4665">
                  <c:v>8.9039999999999994E-2</c:v>
                </c:pt>
                <c:pt idx="4666">
                  <c:v>5.42</c:v>
                </c:pt>
                <c:pt idx="4667">
                  <c:v>8.4260000000000002E-2</c:v>
                </c:pt>
                <c:pt idx="4668">
                  <c:v>0.17934</c:v>
                </c:pt>
                <c:pt idx="4669">
                  <c:v>4.4049999999999999E-2</c:v>
                </c:pt>
                <c:pt idx="4670">
                  <c:v>4.7199999999999999E-2</c:v>
                </c:pt>
                <c:pt idx="4671">
                  <c:v>3.3980000000000003E-2</c:v>
                </c:pt>
                <c:pt idx="4672">
                  <c:v>4.7200000000000002E-3</c:v>
                </c:pt>
                <c:pt idx="4673">
                  <c:v>1.5010000000000001E-2</c:v>
                </c:pt>
                <c:pt idx="4674">
                  <c:v>9.4699999999999993E-3</c:v>
                </c:pt>
                <c:pt idx="4675">
                  <c:v>1.214E-2</c:v>
                </c:pt>
                <c:pt idx="4676">
                  <c:v>2.4289999999999999E-2</c:v>
                </c:pt>
                <c:pt idx="4677">
                  <c:v>1.24E-2</c:v>
                </c:pt>
                <c:pt idx="4678">
                  <c:v>0.7</c:v>
                </c:pt>
                <c:pt idx="4679">
                  <c:v>6.6699999999999997E-3</c:v>
                </c:pt>
                <c:pt idx="4680">
                  <c:v>0.214</c:v>
                </c:pt>
                <c:pt idx="4681">
                  <c:v>7.1399999999999996E-3</c:v>
                </c:pt>
                <c:pt idx="4682">
                  <c:v>0.66</c:v>
                </c:pt>
                <c:pt idx="4683">
                  <c:v>0.42</c:v>
                </c:pt>
                <c:pt idx="4684">
                  <c:v>2.2999999999999998</c:v>
                </c:pt>
                <c:pt idx="4685">
                  <c:v>7.0499999999999998E-3</c:v>
                </c:pt>
                <c:pt idx="4686">
                  <c:v>2.1700000000000001E-2</c:v>
                </c:pt>
                <c:pt idx="4687">
                  <c:v>3.78E-2</c:v>
                </c:pt>
                <c:pt idx="4688">
                  <c:v>3.3099999999999997E-2</c:v>
                </c:pt>
                <c:pt idx="4689">
                  <c:v>5.0199999999999996</c:v>
                </c:pt>
                <c:pt idx="4690">
                  <c:v>4.7199999999999999E-2</c:v>
                </c:pt>
                <c:pt idx="4691">
                  <c:v>0.56000000000000005</c:v>
                </c:pt>
                <c:pt idx="4692">
                  <c:v>5.8999999999999997E-2</c:v>
                </c:pt>
                <c:pt idx="4693">
                  <c:v>2.7549999999999999</c:v>
                </c:pt>
                <c:pt idx="4694">
                  <c:v>0.65</c:v>
                </c:pt>
                <c:pt idx="4695">
                  <c:v>4.342E-2</c:v>
                </c:pt>
                <c:pt idx="4696">
                  <c:v>0.97799999999999998</c:v>
                </c:pt>
                <c:pt idx="4697">
                  <c:v>0.36899999999999999</c:v>
                </c:pt>
                <c:pt idx="4698">
                  <c:v>1.7100000000000001E-2</c:v>
                </c:pt>
                <c:pt idx="4699">
                  <c:v>1.0200000000000001E-2</c:v>
                </c:pt>
                <c:pt idx="4700">
                  <c:v>6.1350000000000002E-2</c:v>
                </c:pt>
                <c:pt idx="4701">
                  <c:v>1.6</c:v>
                </c:pt>
                <c:pt idx="4702">
                  <c:v>8.3899999999999999E-3</c:v>
                </c:pt>
                <c:pt idx="4703">
                  <c:v>2.8199999999999999E-2</c:v>
                </c:pt>
                <c:pt idx="4704">
                  <c:v>1.09E-2</c:v>
                </c:pt>
                <c:pt idx="4705">
                  <c:v>1.23E-2</c:v>
                </c:pt>
                <c:pt idx="4706">
                  <c:v>6.6E-3</c:v>
                </c:pt>
                <c:pt idx="4707">
                  <c:v>1</c:v>
                </c:pt>
                <c:pt idx="4708">
                  <c:v>0.13800000000000001</c:v>
                </c:pt>
                <c:pt idx="4709">
                  <c:v>0.61</c:v>
                </c:pt>
                <c:pt idx="4710">
                  <c:v>2.7689999999999999E-2</c:v>
                </c:pt>
                <c:pt idx="4711">
                  <c:v>4.9699999999999996E-3</c:v>
                </c:pt>
                <c:pt idx="4712">
                  <c:v>1.9349999999999999E-2</c:v>
                </c:pt>
                <c:pt idx="4713">
                  <c:v>1.504E-2</c:v>
                </c:pt>
                <c:pt idx="4714">
                  <c:v>5.0289999999999999</c:v>
                </c:pt>
                <c:pt idx="4715">
                  <c:v>2.256E-2</c:v>
                </c:pt>
                <c:pt idx="4716">
                  <c:v>5.1659999999999998E-2</c:v>
                </c:pt>
                <c:pt idx="4717">
                  <c:v>9.6600000000000002E-3</c:v>
                </c:pt>
                <c:pt idx="4718">
                  <c:v>8.8999999999999999E-3</c:v>
                </c:pt>
                <c:pt idx="4719">
                  <c:v>3.1150000000000001E-2</c:v>
                </c:pt>
                <c:pt idx="4720">
                  <c:v>0.45</c:v>
                </c:pt>
                <c:pt idx="4721">
                  <c:v>1.3599999999999999E-2</c:v>
                </c:pt>
                <c:pt idx="4722">
                  <c:v>3.0800000000000001E-2</c:v>
                </c:pt>
                <c:pt idx="4723">
                  <c:v>4.9000000000000002E-2</c:v>
                </c:pt>
                <c:pt idx="4724">
                  <c:v>1.53</c:v>
                </c:pt>
                <c:pt idx="4725">
                  <c:v>4.47E-3</c:v>
                </c:pt>
                <c:pt idx="4726">
                  <c:v>1.583E-2</c:v>
                </c:pt>
                <c:pt idx="4727">
                  <c:v>0.10421</c:v>
                </c:pt>
                <c:pt idx="4728">
                  <c:v>4.7350000000000003E-2</c:v>
                </c:pt>
                <c:pt idx="4729">
                  <c:v>14</c:v>
                </c:pt>
                <c:pt idx="4730">
                  <c:v>0.4</c:v>
                </c:pt>
                <c:pt idx="4731">
                  <c:v>0.19350000000000001</c:v>
                </c:pt>
                <c:pt idx="4732">
                  <c:v>2.1199999999999999E-3</c:v>
                </c:pt>
                <c:pt idx="4733">
                  <c:v>1.4999999999999999E-2</c:v>
                </c:pt>
                <c:pt idx="4734">
                  <c:v>3.61</c:v>
                </c:pt>
                <c:pt idx="4735">
                  <c:v>6.01</c:v>
                </c:pt>
                <c:pt idx="4736">
                  <c:v>5.0000000000000001E-3</c:v>
                </c:pt>
                <c:pt idx="4737">
                  <c:v>1.6990000000000002E-2</c:v>
                </c:pt>
                <c:pt idx="4738">
                  <c:v>3.7600000000000001E-2</c:v>
                </c:pt>
                <c:pt idx="4739">
                  <c:v>5.0340000000000003E-2</c:v>
                </c:pt>
                <c:pt idx="4740">
                  <c:v>9.4400000000000005E-3</c:v>
                </c:pt>
                <c:pt idx="4741">
                  <c:v>1.4630000000000001</c:v>
                </c:pt>
                <c:pt idx="4742">
                  <c:v>4.2799999999999998E-2</c:v>
                </c:pt>
                <c:pt idx="4743">
                  <c:v>6.33</c:v>
                </c:pt>
                <c:pt idx="4744">
                  <c:v>0.88</c:v>
                </c:pt>
                <c:pt idx="4745">
                  <c:v>7.4249999999999997E-2</c:v>
                </c:pt>
                <c:pt idx="4746">
                  <c:v>1.236</c:v>
                </c:pt>
                <c:pt idx="4747">
                  <c:v>3.48E-3</c:v>
                </c:pt>
                <c:pt idx="4748">
                  <c:v>2.3599999999999999E-2</c:v>
                </c:pt>
                <c:pt idx="4749">
                  <c:v>4.9500000000000004E-3</c:v>
                </c:pt>
                <c:pt idx="4750">
                  <c:v>3.0800000000000001E-2</c:v>
                </c:pt>
                <c:pt idx="4751">
                  <c:v>2.9319999999999999E-2</c:v>
                </c:pt>
                <c:pt idx="4752">
                  <c:v>1.259E-2</c:v>
                </c:pt>
                <c:pt idx="4753">
                  <c:v>1.668E-2</c:v>
                </c:pt>
                <c:pt idx="4754">
                  <c:v>0.114</c:v>
                </c:pt>
                <c:pt idx="4755">
                  <c:v>5.8099999999999999E-2</c:v>
                </c:pt>
                <c:pt idx="4756">
                  <c:v>6.7799999999999996E-3</c:v>
                </c:pt>
                <c:pt idx="4757">
                  <c:v>1.2</c:v>
                </c:pt>
                <c:pt idx="4758">
                  <c:v>0.12299</c:v>
                </c:pt>
                <c:pt idx="4759">
                  <c:v>0.95</c:v>
                </c:pt>
                <c:pt idx="4760">
                  <c:v>0.66700000000000004</c:v>
                </c:pt>
                <c:pt idx="4761">
                  <c:v>2.6</c:v>
                </c:pt>
                <c:pt idx="4762">
                  <c:v>2.5</c:v>
                </c:pt>
                <c:pt idx="4763">
                  <c:v>0.17399999999999999</c:v>
                </c:pt>
                <c:pt idx="4764">
                  <c:v>4.3200000000000001E-3</c:v>
                </c:pt>
                <c:pt idx="4765">
                  <c:v>4.1200000000000004E-3</c:v>
                </c:pt>
                <c:pt idx="4766">
                  <c:v>1.2199999999999999E-3</c:v>
                </c:pt>
                <c:pt idx="4767">
                  <c:v>2.1800000000000001E-3</c:v>
                </c:pt>
                <c:pt idx="4768">
                  <c:v>3.2699999999999999E-3</c:v>
                </c:pt>
                <c:pt idx="4769">
                  <c:v>4.1599999999999996E-3</c:v>
                </c:pt>
                <c:pt idx="4770">
                  <c:v>1.0300000000000001E-3</c:v>
                </c:pt>
                <c:pt idx="4771">
                  <c:v>6.1</c:v>
                </c:pt>
                <c:pt idx="4772">
                  <c:v>2.5</c:v>
                </c:pt>
                <c:pt idx="4773">
                  <c:v>10</c:v>
                </c:pt>
                <c:pt idx="4774">
                  <c:v>0.33</c:v>
                </c:pt>
                <c:pt idx="4775">
                  <c:v>3.42</c:v>
                </c:pt>
                <c:pt idx="4776">
                  <c:v>5.4</c:v>
                </c:pt>
                <c:pt idx="4777">
                  <c:v>10.78</c:v>
                </c:pt>
                <c:pt idx="4778">
                  <c:v>14</c:v>
                </c:pt>
                <c:pt idx="4779">
                  <c:v>6</c:v>
                </c:pt>
                <c:pt idx="4780">
                  <c:v>3.3E-3</c:v>
                </c:pt>
                <c:pt idx="4781">
                  <c:v>3.49E-3</c:v>
                </c:pt>
                <c:pt idx="4782">
                  <c:v>0.84</c:v>
                </c:pt>
                <c:pt idx="4783">
                  <c:v>1.49</c:v>
                </c:pt>
                <c:pt idx="4784">
                  <c:v>1.91</c:v>
                </c:pt>
                <c:pt idx="4785">
                  <c:v>0.78</c:v>
                </c:pt>
                <c:pt idx="4786">
                  <c:v>1.79</c:v>
                </c:pt>
                <c:pt idx="4787">
                  <c:v>1.28</c:v>
                </c:pt>
                <c:pt idx="4788">
                  <c:v>14</c:v>
                </c:pt>
                <c:pt idx="4789">
                  <c:v>15</c:v>
                </c:pt>
                <c:pt idx="4790">
                  <c:v>16</c:v>
                </c:pt>
                <c:pt idx="4791">
                  <c:v>6.3</c:v>
                </c:pt>
                <c:pt idx="4792">
                  <c:v>7.7</c:v>
                </c:pt>
                <c:pt idx="4793">
                  <c:v>3.2</c:v>
                </c:pt>
                <c:pt idx="4794">
                  <c:v>0.23599999999999999</c:v>
                </c:pt>
                <c:pt idx="4795">
                  <c:v>8.3900000000000002E-2</c:v>
                </c:pt>
                <c:pt idx="4796">
                  <c:v>0.106</c:v>
                </c:pt>
                <c:pt idx="4797">
                  <c:v>0.17899999999999999</c:v>
                </c:pt>
                <c:pt idx="4798">
                  <c:v>0.7</c:v>
                </c:pt>
                <c:pt idx="4799">
                  <c:v>11.2</c:v>
                </c:pt>
                <c:pt idx="4800">
                  <c:v>0.85399999999999998</c:v>
                </c:pt>
                <c:pt idx="4801">
                  <c:v>3.15</c:v>
                </c:pt>
                <c:pt idx="4802">
                  <c:v>1.26</c:v>
                </c:pt>
                <c:pt idx="4803">
                  <c:v>0.51</c:v>
                </c:pt>
                <c:pt idx="4804">
                  <c:v>1.49</c:v>
                </c:pt>
                <c:pt idx="4805">
                  <c:v>1.272</c:v>
                </c:pt>
                <c:pt idx="4806">
                  <c:v>1.8</c:v>
                </c:pt>
                <c:pt idx="4807">
                  <c:v>1.62</c:v>
                </c:pt>
                <c:pt idx="4808">
                  <c:v>9.6000000000000002E-2</c:v>
                </c:pt>
                <c:pt idx="4809">
                  <c:v>0.36</c:v>
                </c:pt>
                <c:pt idx="4810">
                  <c:v>0.79</c:v>
                </c:pt>
                <c:pt idx="4811">
                  <c:v>0.51</c:v>
                </c:pt>
                <c:pt idx="4812">
                  <c:v>0.47499999999999998</c:v>
                </c:pt>
                <c:pt idx="4813">
                  <c:v>1.7689999999999999</c:v>
                </c:pt>
                <c:pt idx="4814">
                  <c:v>0.3</c:v>
                </c:pt>
                <c:pt idx="4815">
                  <c:v>0.51400000000000001</c:v>
                </c:pt>
                <c:pt idx="4816">
                  <c:v>1.23</c:v>
                </c:pt>
                <c:pt idx="4817">
                  <c:v>1.4650000000000001</c:v>
                </c:pt>
                <c:pt idx="4818">
                  <c:v>4.8499999999999996</c:v>
                </c:pt>
                <c:pt idx="4819">
                  <c:v>1.157</c:v>
                </c:pt>
                <c:pt idx="4820">
                  <c:v>0.89900000000000002</c:v>
                </c:pt>
                <c:pt idx="4821">
                  <c:v>0.6</c:v>
                </c:pt>
                <c:pt idx="4822">
                  <c:v>0.28410999999999997</c:v>
                </c:pt>
                <c:pt idx="4823">
                  <c:v>0.20199</c:v>
                </c:pt>
                <c:pt idx="4824">
                  <c:v>0.16470000000000001</c:v>
                </c:pt>
                <c:pt idx="4825">
                  <c:v>1</c:v>
                </c:pt>
                <c:pt idx="4826">
                  <c:v>0.36</c:v>
                </c:pt>
                <c:pt idx="4827">
                  <c:v>1.23</c:v>
                </c:pt>
                <c:pt idx="4828">
                  <c:v>0.27</c:v>
                </c:pt>
                <c:pt idx="4829">
                  <c:v>0.41</c:v>
                </c:pt>
                <c:pt idx="4830">
                  <c:v>0.11752</c:v>
                </c:pt>
                <c:pt idx="4831">
                  <c:v>1.1599999999999999</c:v>
                </c:pt>
                <c:pt idx="4832">
                  <c:v>1.9</c:v>
                </c:pt>
                <c:pt idx="4833">
                  <c:v>1.51</c:v>
                </c:pt>
                <c:pt idx="4834">
                  <c:v>1.22</c:v>
                </c:pt>
                <c:pt idx="4835">
                  <c:v>0.11700000000000001</c:v>
                </c:pt>
                <c:pt idx="4836">
                  <c:v>8.84</c:v>
                </c:pt>
                <c:pt idx="4837">
                  <c:v>2.44</c:v>
                </c:pt>
                <c:pt idx="4838">
                  <c:v>2.69</c:v>
                </c:pt>
                <c:pt idx="4839">
                  <c:v>0.84</c:v>
                </c:pt>
                <c:pt idx="4840">
                  <c:v>0.44</c:v>
                </c:pt>
                <c:pt idx="4841">
                  <c:v>0.89</c:v>
                </c:pt>
                <c:pt idx="4842">
                  <c:v>0.27500000000000002</c:v>
                </c:pt>
                <c:pt idx="4843">
                  <c:v>0.29099999999999998</c:v>
                </c:pt>
                <c:pt idx="4844">
                  <c:v>0.4</c:v>
                </c:pt>
                <c:pt idx="4845">
                  <c:v>0.54</c:v>
                </c:pt>
                <c:pt idx="4846">
                  <c:v>8.4600000000000009</c:v>
                </c:pt>
                <c:pt idx="4847">
                  <c:v>0.316</c:v>
                </c:pt>
                <c:pt idx="4848">
                  <c:v>0.39</c:v>
                </c:pt>
                <c:pt idx="4849">
                  <c:v>0.128</c:v>
                </c:pt>
                <c:pt idx="4850">
                  <c:v>0.57399999999999995</c:v>
                </c:pt>
                <c:pt idx="4851">
                  <c:v>2.79</c:v>
                </c:pt>
                <c:pt idx="4852">
                  <c:v>0.55000000000000004</c:v>
                </c:pt>
                <c:pt idx="4853">
                  <c:v>1.24</c:v>
                </c:pt>
                <c:pt idx="4854">
                  <c:v>0.27800000000000002</c:v>
                </c:pt>
                <c:pt idx="4855">
                  <c:v>2.4900000000000002</c:v>
                </c:pt>
                <c:pt idx="4856">
                  <c:v>5.2</c:v>
                </c:pt>
                <c:pt idx="4857">
                  <c:v>1.87</c:v>
                </c:pt>
                <c:pt idx="4858">
                  <c:v>2.13</c:v>
                </c:pt>
                <c:pt idx="4859">
                  <c:v>0.65800000000000003</c:v>
                </c:pt>
                <c:pt idx="4860">
                  <c:v>0.10100000000000001</c:v>
                </c:pt>
                <c:pt idx="4861">
                  <c:v>8</c:v>
                </c:pt>
                <c:pt idx="4862">
                  <c:v>0.42</c:v>
                </c:pt>
                <c:pt idx="4863">
                  <c:v>0.56100000000000005</c:v>
                </c:pt>
                <c:pt idx="4864">
                  <c:v>0.78</c:v>
                </c:pt>
                <c:pt idx="4865">
                  <c:v>1.6</c:v>
                </c:pt>
                <c:pt idx="4866">
                  <c:v>1.0840000000000001</c:v>
                </c:pt>
                <c:pt idx="4867">
                  <c:v>0.47</c:v>
                </c:pt>
                <c:pt idx="4868">
                  <c:v>3.69</c:v>
                </c:pt>
                <c:pt idx="4869">
                  <c:v>0.33</c:v>
                </c:pt>
                <c:pt idx="4870">
                  <c:v>0.99</c:v>
                </c:pt>
                <c:pt idx="4871">
                  <c:v>0.85499999999999998</c:v>
                </c:pt>
                <c:pt idx="4872">
                  <c:v>0.50800000000000001</c:v>
                </c:pt>
                <c:pt idx="4873">
                  <c:v>1.66</c:v>
                </c:pt>
                <c:pt idx="4874">
                  <c:v>10.199999999999999</c:v>
                </c:pt>
                <c:pt idx="4875">
                  <c:v>0.17368</c:v>
                </c:pt>
                <c:pt idx="4876">
                  <c:v>0.9</c:v>
                </c:pt>
                <c:pt idx="4877">
                  <c:v>0.29899999999999999</c:v>
                </c:pt>
                <c:pt idx="4878">
                  <c:v>0.14799999999999999</c:v>
                </c:pt>
                <c:pt idx="4879">
                  <c:v>0.502</c:v>
                </c:pt>
                <c:pt idx="4880">
                  <c:v>0.56999999999999995</c:v>
                </c:pt>
                <c:pt idx="4881">
                  <c:v>0.98</c:v>
                </c:pt>
                <c:pt idx="4882">
                  <c:v>4.22</c:v>
                </c:pt>
                <c:pt idx="4883">
                  <c:v>0.8</c:v>
                </c:pt>
                <c:pt idx="4884">
                  <c:v>1.99</c:v>
                </c:pt>
                <c:pt idx="4885">
                  <c:v>1.1539999999999999</c:v>
                </c:pt>
                <c:pt idx="4886">
                  <c:v>1</c:v>
                </c:pt>
                <c:pt idx="4887">
                  <c:v>2.2999999999999998</c:v>
                </c:pt>
                <c:pt idx="4888">
                  <c:v>0.93100000000000005</c:v>
                </c:pt>
                <c:pt idx="4889">
                  <c:v>0.311</c:v>
                </c:pt>
                <c:pt idx="4890">
                  <c:v>0.3</c:v>
                </c:pt>
                <c:pt idx="4891">
                  <c:v>0.67</c:v>
                </c:pt>
                <c:pt idx="4892">
                  <c:v>0.88400000000000001</c:v>
                </c:pt>
                <c:pt idx="4893">
                  <c:v>1.24</c:v>
                </c:pt>
                <c:pt idx="4894">
                  <c:v>0.44</c:v>
                </c:pt>
                <c:pt idx="4895">
                  <c:v>0.85</c:v>
                </c:pt>
                <c:pt idx="4896">
                  <c:v>0.88900000000000001</c:v>
                </c:pt>
                <c:pt idx="4897">
                  <c:v>0.23</c:v>
                </c:pt>
                <c:pt idx="4898">
                  <c:v>2.4300000000000002</c:v>
                </c:pt>
                <c:pt idx="4899">
                  <c:v>0.47799999999999998</c:v>
                </c:pt>
                <c:pt idx="4900">
                  <c:v>2.63</c:v>
                </c:pt>
                <c:pt idx="4901">
                  <c:v>2.093</c:v>
                </c:pt>
                <c:pt idx="4902">
                  <c:v>0.56000000000000005</c:v>
                </c:pt>
                <c:pt idx="4903">
                  <c:v>0.71</c:v>
                </c:pt>
                <c:pt idx="4904">
                  <c:v>2.3610000000000002</c:v>
                </c:pt>
                <c:pt idx="4905">
                  <c:v>1.8</c:v>
                </c:pt>
                <c:pt idx="4906">
                  <c:v>3.44</c:v>
                </c:pt>
                <c:pt idx="4907">
                  <c:v>0.28000000000000003</c:v>
                </c:pt>
                <c:pt idx="4908">
                  <c:v>1.1859999999999999</c:v>
                </c:pt>
                <c:pt idx="4909">
                  <c:v>0.85</c:v>
                </c:pt>
                <c:pt idx="4910">
                  <c:v>3.18</c:v>
                </c:pt>
                <c:pt idx="4911">
                  <c:v>0.52700000000000002</c:v>
                </c:pt>
                <c:pt idx="4912">
                  <c:v>1.78</c:v>
                </c:pt>
                <c:pt idx="4913">
                  <c:v>0.87</c:v>
                </c:pt>
                <c:pt idx="4914">
                  <c:v>0.96399999999999997</c:v>
                </c:pt>
                <c:pt idx="4915">
                  <c:v>1.91</c:v>
                </c:pt>
                <c:pt idx="4916">
                  <c:v>1.1424300000000001</c:v>
                </c:pt>
                <c:pt idx="4917">
                  <c:v>1.57</c:v>
                </c:pt>
                <c:pt idx="4918">
                  <c:v>4.122E-2</c:v>
                </c:pt>
                <c:pt idx="4919">
                  <c:v>2.1489999999999999E-2</c:v>
                </c:pt>
                <c:pt idx="4920">
                  <c:v>0.8</c:v>
                </c:pt>
                <c:pt idx="4921">
                  <c:v>0.37</c:v>
                </c:pt>
                <c:pt idx="4922">
                  <c:v>1.58</c:v>
                </c:pt>
                <c:pt idx="4923">
                  <c:v>1.4688000000000001</c:v>
                </c:pt>
                <c:pt idx="4924">
                  <c:v>0.46</c:v>
                </c:pt>
                <c:pt idx="4925">
                  <c:v>2.1320000000000001</c:v>
                </c:pt>
                <c:pt idx="4926">
                  <c:v>16.350000000000001</c:v>
                </c:pt>
                <c:pt idx="4927">
                  <c:v>0.59</c:v>
                </c:pt>
                <c:pt idx="4928">
                  <c:v>0.61</c:v>
                </c:pt>
                <c:pt idx="4929">
                  <c:v>0.45</c:v>
                </c:pt>
                <c:pt idx="4930">
                  <c:v>0.64400000000000002</c:v>
                </c:pt>
                <c:pt idx="4931">
                  <c:v>0.97</c:v>
                </c:pt>
                <c:pt idx="4932">
                  <c:v>0.86299999999999999</c:v>
                </c:pt>
                <c:pt idx="4933">
                  <c:v>0.37</c:v>
                </c:pt>
                <c:pt idx="4934">
                  <c:v>0.55000000000000004</c:v>
                </c:pt>
                <c:pt idx="4935">
                  <c:v>2.68</c:v>
                </c:pt>
                <c:pt idx="4936">
                  <c:v>0.52</c:v>
                </c:pt>
                <c:pt idx="4937">
                  <c:v>0.37</c:v>
                </c:pt>
                <c:pt idx="4938">
                  <c:v>1.2709999999999999</c:v>
                </c:pt>
                <c:pt idx="4939">
                  <c:v>1.55</c:v>
                </c:pt>
                <c:pt idx="4940">
                  <c:v>2.35</c:v>
                </c:pt>
                <c:pt idx="4941">
                  <c:v>0.43</c:v>
                </c:pt>
                <c:pt idx="4942">
                  <c:v>1.08</c:v>
                </c:pt>
                <c:pt idx="4943">
                  <c:v>0.28999999999999998</c:v>
                </c:pt>
                <c:pt idx="4944">
                  <c:v>0.96</c:v>
                </c:pt>
                <c:pt idx="4945">
                  <c:v>0.59</c:v>
                </c:pt>
                <c:pt idx="4946">
                  <c:v>1.39</c:v>
                </c:pt>
                <c:pt idx="4947">
                  <c:v>2.2999999999999998</c:v>
                </c:pt>
                <c:pt idx="4948">
                  <c:v>2.86</c:v>
                </c:pt>
                <c:pt idx="4949">
                  <c:v>0.72</c:v>
                </c:pt>
                <c:pt idx="4950">
                  <c:v>1.07</c:v>
                </c:pt>
                <c:pt idx="4951">
                  <c:v>0.92</c:v>
                </c:pt>
                <c:pt idx="4952">
                  <c:v>1.667</c:v>
                </c:pt>
                <c:pt idx="4953">
                  <c:v>1.1100000000000001</c:v>
                </c:pt>
                <c:pt idx="4954">
                  <c:v>0.85</c:v>
                </c:pt>
                <c:pt idx="4955">
                  <c:v>2.54</c:v>
                </c:pt>
                <c:pt idx="4956">
                  <c:v>9.4499999999999993</c:v>
                </c:pt>
                <c:pt idx="4957">
                  <c:v>0.53800000000000003</c:v>
                </c:pt>
                <c:pt idx="4958">
                  <c:v>0.72899999999999998</c:v>
                </c:pt>
                <c:pt idx="4959">
                  <c:v>1.17</c:v>
                </c:pt>
                <c:pt idx="4960">
                  <c:v>0.3</c:v>
                </c:pt>
                <c:pt idx="4961">
                  <c:v>0.69399999999999995</c:v>
                </c:pt>
                <c:pt idx="4962">
                  <c:v>1.2649999999999999</c:v>
                </c:pt>
                <c:pt idx="4963">
                  <c:v>2.1800000000000002</c:v>
                </c:pt>
                <c:pt idx="4964">
                  <c:v>0.42</c:v>
                </c:pt>
                <c:pt idx="4965">
                  <c:v>5.9</c:v>
                </c:pt>
                <c:pt idx="4966">
                  <c:v>0.63</c:v>
                </c:pt>
                <c:pt idx="4967">
                  <c:v>1.34</c:v>
                </c:pt>
                <c:pt idx="4968">
                  <c:v>0.80500000000000005</c:v>
                </c:pt>
                <c:pt idx="4969">
                  <c:v>1.47</c:v>
                </c:pt>
                <c:pt idx="4970">
                  <c:v>0.5</c:v>
                </c:pt>
                <c:pt idx="4971">
                  <c:v>0.61799999999999999</c:v>
                </c:pt>
                <c:pt idx="4972">
                  <c:v>1.44</c:v>
                </c:pt>
                <c:pt idx="4973">
                  <c:v>0.48</c:v>
                </c:pt>
                <c:pt idx="4974">
                  <c:v>1.36</c:v>
                </c:pt>
                <c:pt idx="4975">
                  <c:v>0.92200000000000004</c:v>
                </c:pt>
                <c:pt idx="4976">
                  <c:v>2.4300000000000002</c:v>
                </c:pt>
                <c:pt idx="4977">
                  <c:v>7.5</c:v>
                </c:pt>
                <c:pt idx="4978">
                  <c:v>13.8</c:v>
                </c:pt>
                <c:pt idx="4979">
                  <c:v>22</c:v>
                </c:pt>
                <c:pt idx="4980">
                  <c:v>4.01</c:v>
                </c:pt>
                <c:pt idx="4981">
                  <c:v>1.1200000000000001</c:v>
                </c:pt>
                <c:pt idx="4982">
                  <c:v>0.59199999999999997</c:v>
                </c:pt>
                <c:pt idx="4983">
                  <c:v>0.73099999999999998</c:v>
                </c:pt>
                <c:pt idx="4984">
                  <c:v>6.0099999999999997E-3</c:v>
                </c:pt>
                <c:pt idx="4985">
                  <c:v>1.073E-2</c:v>
                </c:pt>
                <c:pt idx="4986">
                  <c:v>2.4230000000000002E-2</c:v>
                </c:pt>
                <c:pt idx="4987">
                  <c:v>1.9699999999999999E-2</c:v>
                </c:pt>
                <c:pt idx="4988">
                  <c:v>0.83</c:v>
                </c:pt>
                <c:pt idx="4989">
                  <c:v>0.56599999999999995</c:v>
                </c:pt>
                <c:pt idx="4990">
                  <c:v>0.26</c:v>
                </c:pt>
                <c:pt idx="4991">
                  <c:v>1.37</c:v>
                </c:pt>
                <c:pt idx="4992">
                  <c:v>7.29</c:v>
                </c:pt>
                <c:pt idx="4993">
                  <c:v>1.42</c:v>
                </c:pt>
                <c:pt idx="4994">
                  <c:v>1.19</c:v>
                </c:pt>
                <c:pt idx="4995">
                  <c:v>4.4000000000000004</c:v>
                </c:pt>
                <c:pt idx="4996">
                  <c:v>0.70899999999999996</c:v>
                </c:pt>
                <c:pt idx="4997">
                  <c:v>6.3</c:v>
                </c:pt>
                <c:pt idx="4998">
                  <c:v>2.2000000000000001E-3</c:v>
                </c:pt>
                <c:pt idx="4999">
                  <c:v>3.5899999999999999E-3</c:v>
                </c:pt>
                <c:pt idx="5000">
                  <c:v>3.4299999999999999E-3</c:v>
                </c:pt>
                <c:pt idx="5001">
                  <c:v>1.8</c:v>
                </c:pt>
                <c:pt idx="5002">
                  <c:v>6.47</c:v>
                </c:pt>
                <c:pt idx="5003">
                  <c:v>10.9</c:v>
                </c:pt>
                <c:pt idx="5004">
                  <c:v>7.8</c:v>
                </c:pt>
                <c:pt idx="5005">
                  <c:v>11</c:v>
                </c:pt>
                <c:pt idx="5006">
                  <c:v>9</c:v>
                </c:pt>
                <c:pt idx="5007">
                  <c:v>6.1</c:v>
                </c:pt>
                <c:pt idx="5008">
                  <c:v>6.7</c:v>
                </c:pt>
                <c:pt idx="5009">
                  <c:v>0.78</c:v>
                </c:pt>
                <c:pt idx="5010">
                  <c:v>3.25</c:v>
                </c:pt>
                <c:pt idx="5011">
                  <c:v>7.6</c:v>
                </c:pt>
                <c:pt idx="5012">
                  <c:v>8.7799999999999994</c:v>
                </c:pt>
                <c:pt idx="5013">
                  <c:v>9.4</c:v>
                </c:pt>
                <c:pt idx="5014">
                  <c:v>1.02</c:v>
                </c:pt>
                <c:pt idx="5015">
                  <c:v>4.58</c:v>
                </c:pt>
                <c:pt idx="5016">
                  <c:v>1.34</c:v>
                </c:pt>
                <c:pt idx="5017">
                  <c:v>11.82</c:v>
                </c:pt>
                <c:pt idx="5018">
                  <c:v>15.6</c:v>
                </c:pt>
                <c:pt idx="5019">
                  <c:v>13.616</c:v>
                </c:pt>
                <c:pt idx="5020">
                  <c:v>2</c:v>
                </c:pt>
                <c:pt idx="5021">
                  <c:v>14.4</c:v>
                </c:pt>
                <c:pt idx="5022">
                  <c:v>2.4</c:v>
                </c:pt>
                <c:pt idx="5023">
                  <c:v>22.206</c:v>
                </c:pt>
                <c:pt idx="5024">
                  <c:v>24.661999999999999</c:v>
                </c:pt>
                <c:pt idx="5025">
                  <c:v>1.7</c:v>
                </c:pt>
                <c:pt idx="5026">
                  <c:v>1.5</c:v>
                </c:pt>
                <c:pt idx="5027">
                  <c:v>4.0999999999999996</c:v>
                </c:pt>
                <c:pt idx="5028">
                  <c:v>1.5169999999999999E-2</c:v>
                </c:pt>
                <c:pt idx="5029">
                  <c:v>4.2099999999999999E-2</c:v>
                </c:pt>
                <c:pt idx="5030">
                  <c:v>1.53</c:v>
                </c:pt>
                <c:pt idx="5031">
                  <c:v>1.0448999999999999</c:v>
                </c:pt>
                <c:pt idx="5032">
                  <c:v>7.8659999999999994E-2</c:v>
                </c:pt>
                <c:pt idx="5033">
                  <c:v>5.95</c:v>
                </c:pt>
                <c:pt idx="5034">
                  <c:v>1.2370000000000001E-2</c:v>
                </c:pt>
                <c:pt idx="5035">
                  <c:v>1.2370000000000001E-2</c:v>
                </c:pt>
                <c:pt idx="5036">
                  <c:v>5.5100000000000001E-3</c:v>
                </c:pt>
                <c:pt idx="5037">
                  <c:v>5.7600000000000004E-3</c:v>
                </c:pt>
                <c:pt idx="5038">
                  <c:v>20.6</c:v>
                </c:pt>
                <c:pt idx="5039">
                  <c:v>0.68759999999999999</c:v>
                </c:pt>
                <c:pt idx="5040">
                  <c:v>13.98</c:v>
                </c:pt>
                <c:pt idx="5041">
                  <c:v>10.25</c:v>
                </c:pt>
                <c:pt idx="5042">
                  <c:v>0.51</c:v>
                </c:pt>
                <c:pt idx="5043">
                  <c:v>2.8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053696"/>
        <c:axId val="245055872"/>
      </c:scatterChart>
      <c:valAx>
        <c:axId val="245053696"/>
        <c:scaling>
          <c:orientation val="minMax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Distance (parsecs)</a:t>
                </a:r>
              </a:p>
            </c:rich>
          </c:tx>
          <c:layout>
            <c:manualLayout>
              <c:xMode val="edge"/>
              <c:yMode val="edge"/>
              <c:x val="0.45773999937313958"/>
              <c:y val="0.948880695767148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45055872"/>
        <c:crosses val="autoZero"/>
        <c:crossBetween val="midCat"/>
      </c:valAx>
      <c:valAx>
        <c:axId val="245055872"/>
        <c:scaling>
          <c:orientation val="minMax"/>
          <c:max val="35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Jupiter Masses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5053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Exoplanets Discovered</c:v>
          </c:tx>
          <c:invertIfNegative val="0"/>
          <c:cat>
            <c:numRef>
              <c:f>PSCompPars_2022.06.28_16.59.43!$E$4:$E$34</c:f>
              <c:numCache>
                <c:formatCode>General</c:formatCode>
                <c:ptCount val="31"/>
                <c:pt idx="0">
                  <c:v>1992</c:v>
                </c:pt>
                <c:pt idx="1">
                  <c:v>1993</c:v>
                </c:pt>
                <c:pt idx="2">
                  <c:v>1994</c:v>
                </c:pt>
                <c:pt idx="3">
                  <c:v>1995</c:v>
                </c:pt>
                <c:pt idx="4">
                  <c:v>1996</c:v>
                </c:pt>
                <c:pt idx="5">
                  <c:v>1997</c:v>
                </c:pt>
                <c:pt idx="6">
                  <c:v>1998</c:v>
                </c:pt>
                <c:pt idx="7">
                  <c:v>1999</c:v>
                </c:pt>
                <c:pt idx="8">
                  <c:v>2000</c:v>
                </c:pt>
                <c:pt idx="9">
                  <c:v>2001</c:v>
                </c:pt>
                <c:pt idx="10">
                  <c:v>2002</c:v>
                </c:pt>
                <c:pt idx="11">
                  <c:v>2003</c:v>
                </c:pt>
                <c:pt idx="12">
                  <c:v>2004</c:v>
                </c:pt>
                <c:pt idx="13">
                  <c:v>2005</c:v>
                </c:pt>
                <c:pt idx="14">
                  <c:v>2006</c:v>
                </c:pt>
                <c:pt idx="15">
                  <c:v>2007</c:v>
                </c:pt>
                <c:pt idx="16">
                  <c:v>2008</c:v>
                </c:pt>
                <c:pt idx="17">
                  <c:v>2009</c:v>
                </c:pt>
                <c:pt idx="18">
                  <c:v>2010</c:v>
                </c:pt>
                <c:pt idx="19">
                  <c:v>2011</c:v>
                </c:pt>
                <c:pt idx="20">
                  <c:v>2012</c:v>
                </c:pt>
                <c:pt idx="21">
                  <c:v>2013</c:v>
                </c:pt>
                <c:pt idx="22">
                  <c:v>2014</c:v>
                </c:pt>
                <c:pt idx="23">
                  <c:v>2015</c:v>
                </c:pt>
                <c:pt idx="24">
                  <c:v>2016</c:v>
                </c:pt>
                <c:pt idx="25">
                  <c:v>2017</c:v>
                </c:pt>
                <c:pt idx="26">
                  <c:v>2018</c:v>
                </c:pt>
                <c:pt idx="27">
                  <c:v>2019</c:v>
                </c:pt>
                <c:pt idx="28">
                  <c:v>2020</c:v>
                </c:pt>
                <c:pt idx="29">
                  <c:v>2021</c:v>
                </c:pt>
                <c:pt idx="30">
                  <c:v>2022</c:v>
                </c:pt>
              </c:numCache>
            </c:numRef>
          </c:cat>
          <c:val>
            <c:numRef>
              <c:f>PSCompPars_2022.06.28_16.59.43!$F$4:$F$34</c:f>
              <c:numCache>
                <c:formatCode>General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1</c:v>
                </c:pt>
                <c:pt idx="6">
                  <c:v>6</c:v>
                </c:pt>
                <c:pt idx="7">
                  <c:v>13</c:v>
                </c:pt>
                <c:pt idx="8">
                  <c:v>16</c:v>
                </c:pt>
                <c:pt idx="9">
                  <c:v>12</c:v>
                </c:pt>
                <c:pt idx="10">
                  <c:v>28</c:v>
                </c:pt>
                <c:pt idx="11">
                  <c:v>22</c:v>
                </c:pt>
                <c:pt idx="12">
                  <c:v>27</c:v>
                </c:pt>
                <c:pt idx="13">
                  <c:v>36</c:v>
                </c:pt>
                <c:pt idx="14">
                  <c:v>31</c:v>
                </c:pt>
                <c:pt idx="15">
                  <c:v>51</c:v>
                </c:pt>
                <c:pt idx="16">
                  <c:v>63</c:v>
                </c:pt>
                <c:pt idx="17">
                  <c:v>94</c:v>
                </c:pt>
                <c:pt idx="18">
                  <c:v>94</c:v>
                </c:pt>
                <c:pt idx="19">
                  <c:v>138</c:v>
                </c:pt>
                <c:pt idx="20">
                  <c:v>139</c:v>
                </c:pt>
                <c:pt idx="21">
                  <c:v>124</c:v>
                </c:pt>
                <c:pt idx="22">
                  <c:v>876</c:v>
                </c:pt>
                <c:pt idx="23">
                  <c:v>155</c:v>
                </c:pt>
                <c:pt idx="24">
                  <c:v>1520</c:v>
                </c:pt>
                <c:pt idx="25">
                  <c:v>153</c:v>
                </c:pt>
                <c:pt idx="26">
                  <c:v>325</c:v>
                </c:pt>
                <c:pt idx="27">
                  <c:v>204</c:v>
                </c:pt>
                <c:pt idx="28">
                  <c:v>232</c:v>
                </c:pt>
                <c:pt idx="29">
                  <c:v>522</c:v>
                </c:pt>
                <c:pt idx="30">
                  <c:v>134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245338880"/>
        <c:axId val="245340800"/>
      </c:barChart>
      <c:catAx>
        <c:axId val="245338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3569607188931892"/>
              <c:y val="0.92317789604823941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245340800"/>
        <c:crosses val="autoZero"/>
        <c:auto val="1"/>
        <c:lblAlgn val="ctr"/>
        <c:lblOffset val="100"/>
        <c:noMultiLvlLbl val="0"/>
      </c:catAx>
      <c:valAx>
        <c:axId val="245340800"/>
        <c:scaling>
          <c:orientation val="minMax"/>
        </c:scaling>
        <c:delete val="0"/>
        <c:axPos val="l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exoplanets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453388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5</xdr:row>
      <xdr:rowOff>185737</xdr:rowOff>
    </xdr:from>
    <xdr:to>
      <xdr:col>9</xdr:col>
      <xdr:colOff>19050</xdr:colOff>
      <xdr:row>20</xdr:row>
      <xdr:rowOff>71437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333374</xdr:colOff>
      <xdr:row>21</xdr:row>
      <xdr:rowOff>57150</xdr:rowOff>
    </xdr:from>
    <xdr:to>
      <xdr:col>28</xdr:col>
      <xdr:colOff>209550</xdr:colOff>
      <xdr:row>56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247649</xdr:colOff>
      <xdr:row>56</xdr:row>
      <xdr:rowOff>176212</xdr:rowOff>
    </xdr:from>
    <xdr:to>
      <xdr:col>11</xdr:col>
      <xdr:colOff>333374</xdr:colOff>
      <xdr:row>77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89"/>
  <sheetViews>
    <sheetView workbookViewId="0">
      <pane ySplit="1" topLeftCell="A2" activePane="bottomLeft" state="frozen"/>
      <selection pane="bottomLeft" activeCell="B5096" sqref="B5096"/>
    </sheetView>
  </sheetViews>
  <sheetFormatPr defaultRowHeight="15" x14ac:dyDescent="0.25"/>
  <cols>
    <col min="1" max="1" width="90" bestFit="1" customWidth="1"/>
    <col min="2" max="2" width="27.140625" bestFit="1" customWidth="1"/>
    <col min="3" max="3" width="15" customWidth="1"/>
    <col min="4" max="4" width="17.42578125" customWidth="1"/>
    <col min="5" max="5" width="28.140625" bestFit="1" customWidth="1"/>
    <col min="6" max="6" width="9.28515625" bestFit="1" customWidth="1"/>
    <col min="7" max="7" width="43" bestFit="1" customWidth="1"/>
    <col min="8" max="8" width="14.85546875" bestFit="1" customWidth="1"/>
    <col min="9" max="9" width="19" customWidth="1"/>
    <col min="10" max="10" width="11.28515625" bestFit="1" customWidth="1"/>
    <col min="11" max="11" width="7.7109375" bestFit="1" customWidth="1"/>
    <col min="13" max="13" width="22.42578125" customWidth="1"/>
    <col min="14" max="14" width="25" customWidth="1"/>
    <col min="15" max="15" width="15.85546875" bestFit="1" customWidth="1"/>
    <col min="16" max="16" width="11.85546875" bestFit="1" customWidth="1"/>
    <col min="17" max="17" width="24.7109375" customWidth="1"/>
    <col min="18" max="18" width="27.42578125" customWidth="1"/>
    <col min="20" max="20" width="17.85546875" bestFit="1" customWidth="1"/>
    <col min="21" max="21" width="30.5703125" customWidth="1"/>
    <col min="22" max="22" width="13.5703125" bestFit="1" customWidth="1"/>
    <col min="23" max="23" width="12" bestFit="1" customWidth="1"/>
    <col min="24" max="24" width="22" bestFit="1" customWidth="1"/>
    <col min="26" max="26" width="7.28515625" bestFit="1" customWidth="1"/>
    <col min="27" max="27" width="14.42578125" bestFit="1" customWidth="1"/>
    <col min="28" max="28" width="12" bestFit="1" customWidth="1"/>
    <col min="29" max="29" width="15.140625" bestFit="1" customWidth="1"/>
    <col min="30" max="30" width="11.7109375" bestFit="1" customWidth="1"/>
    <col min="31" max="31" width="12.42578125" bestFit="1" customWidth="1"/>
  </cols>
  <sheetData>
    <row r="1" spans="1:34" x14ac:dyDescent="0.25">
      <c r="A1" t="s">
        <v>16801</v>
      </c>
      <c r="B1" t="s">
        <v>16802</v>
      </c>
      <c r="C1" t="s">
        <v>16803</v>
      </c>
      <c r="D1" t="s">
        <v>16804</v>
      </c>
      <c r="E1" t="s">
        <v>41</v>
      </c>
      <c r="F1" t="s">
        <v>42</v>
      </c>
      <c r="G1" t="s">
        <v>43</v>
      </c>
      <c r="H1" t="s">
        <v>44</v>
      </c>
      <c r="I1" t="s">
        <v>16805</v>
      </c>
      <c r="J1" t="s">
        <v>46</v>
      </c>
      <c r="K1" t="s">
        <v>47</v>
      </c>
      <c r="L1" t="s">
        <v>48</v>
      </c>
      <c r="M1" t="s">
        <v>16806</v>
      </c>
      <c r="N1" t="s">
        <v>16807</v>
      </c>
      <c r="O1" t="s">
        <v>51</v>
      </c>
      <c r="P1" t="s">
        <v>16808</v>
      </c>
      <c r="Q1" t="s">
        <v>16809</v>
      </c>
      <c r="R1" t="s">
        <v>16810</v>
      </c>
      <c r="S1" t="s">
        <v>55</v>
      </c>
      <c r="T1" t="s">
        <v>16811</v>
      </c>
      <c r="U1" t="s">
        <v>16812</v>
      </c>
      <c r="V1" t="s">
        <v>16813</v>
      </c>
      <c r="W1" t="s">
        <v>16814</v>
      </c>
      <c r="X1" t="s">
        <v>16815</v>
      </c>
      <c r="Y1" t="s">
        <v>61</v>
      </c>
      <c r="Z1" t="s">
        <v>62</v>
      </c>
      <c r="AA1" t="s">
        <v>63</v>
      </c>
      <c r="AB1" t="s">
        <v>64</v>
      </c>
      <c r="AC1" t="s">
        <v>65</v>
      </c>
      <c r="AD1" t="s">
        <v>66</v>
      </c>
      <c r="AE1" t="s">
        <v>16816</v>
      </c>
      <c r="AF1" t="s">
        <v>68</v>
      </c>
      <c r="AG1" t="s">
        <v>69</v>
      </c>
      <c r="AH1" t="s">
        <v>70</v>
      </c>
    </row>
    <row r="2" spans="1:34" x14ac:dyDescent="0.25">
      <c r="A2" t="s">
        <v>0</v>
      </c>
    </row>
    <row r="3" spans="1:34" x14ac:dyDescent="0.25">
      <c r="A3" t="s">
        <v>1</v>
      </c>
      <c r="E3" t="s">
        <v>16797</v>
      </c>
    </row>
    <row r="4" spans="1:34" x14ac:dyDescent="0.25">
      <c r="A4" t="s">
        <v>2</v>
      </c>
      <c r="E4">
        <v>1992</v>
      </c>
      <c r="F4">
        <f>COUNTIF(F41:F5084, "1992")</f>
        <v>2</v>
      </c>
    </row>
    <row r="5" spans="1:34" x14ac:dyDescent="0.25">
      <c r="A5" t="s">
        <v>3</v>
      </c>
      <c r="E5">
        <v>1993</v>
      </c>
      <c r="F5">
        <f>COUNTIF(F42:F5085, "1993")</f>
        <v>0</v>
      </c>
    </row>
    <row r="6" spans="1:34" x14ac:dyDescent="0.25">
      <c r="A6" t="s">
        <v>4</v>
      </c>
      <c r="E6">
        <v>1994</v>
      </c>
      <c r="F6">
        <f>COUNTIF(F43:F5086, "1994")</f>
        <v>1</v>
      </c>
    </row>
    <row r="7" spans="1:34" x14ac:dyDescent="0.25">
      <c r="A7" t="s">
        <v>5</v>
      </c>
      <c r="E7">
        <v>1995</v>
      </c>
      <c r="F7">
        <f>COUNTIF(F44:F5087, "1995")</f>
        <v>1</v>
      </c>
    </row>
    <row r="8" spans="1:34" x14ac:dyDescent="0.25">
      <c r="A8" t="s">
        <v>6</v>
      </c>
      <c r="E8">
        <v>1996</v>
      </c>
      <c r="F8">
        <f>COUNTIF(F45:F5088, "1996")</f>
        <v>6</v>
      </c>
    </row>
    <row r="9" spans="1:34" x14ac:dyDescent="0.25">
      <c r="A9" t="s">
        <v>7</v>
      </c>
      <c r="E9">
        <v>1997</v>
      </c>
      <c r="F9">
        <f>COUNTIF(F46:F5089, "1997")</f>
        <v>1</v>
      </c>
    </row>
    <row r="10" spans="1:34" x14ac:dyDescent="0.25">
      <c r="A10" t="s">
        <v>8</v>
      </c>
      <c r="E10">
        <v>1998</v>
      </c>
      <c r="F10">
        <f>COUNTIF(F47:F5090, "1998")</f>
        <v>6</v>
      </c>
    </row>
    <row r="11" spans="1:34" x14ac:dyDescent="0.25">
      <c r="A11" t="s">
        <v>9</v>
      </c>
      <c r="E11">
        <v>1999</v>
      </c>
      <c r="F11">
        <f>COUNTIF(F48:F5091, "1999")</f>
        <v>13</v>
      </c>
    </row>
    <row r="12" spans="1:34" x14ac:dyDescent="0.25">
      <c r="A12" t="s">
        <v>10</v>
      </c>
      <c r="E12">
        <v>2000</v>
      </c>
      <c r="F12">
        <f>COUNTIF(F49:F5092, "2000")</f>
        <v>16</v>
      </c>
    </row>
    <row r="13" spans="1:34" x14ac:dyDescent="0.25">
      <c r="A13" t="s">
        <v>11</v>
      </c>
      <c r="E13">
        <v>2001</v>
      </c>
      <c r="F13">
        <f>COUNTIF(F50:F5093, "2001")</f>
        <v>12</v>
      </c>
    </row>
    <row r="14" spans="1:34" x14ac:dyDescent="0.25">
      <c r="A14" t="s">
        <v>12</v>
      </c>
      <c r="E14">
        <v>2002</v>
      </c>
      <c r="F14">
        <f>COUNTIF(F51:F5094, "2002")</f>
        <v>28</v>
      </c>
    </row>
    <row r="15" spans="1:34" x14ac:dyDescent="0.25">
      <c r="A15" t="s">
        <v>13</v>
      </c>
      <c r="E15">
        <v>2003</v>
      </c>
      <c r="F15">
        <f>COUNTIF(F52:F5095, "2003")</f>
        <v>22</v>
      </c>
    </row>
    <row r="16" spans="1:34" x14ac:dyDescent="0.25">
      <c r="A16" t="s">
        <v>14</v>
      </c>
      <c r="E16">
        <v>2004</v>
      </c>
      <c r="F16">
        <f>COUNTIF(F53:F5096, "2004")</f>
        <v>27</v>
      </c>
    </row>
    <row r="17" spans="1:6" x14ac:dyDescent="0.25">
      <c r="A17" t="s">
        <v>15</v>
      </c>
      <c r="E17">
        <v>2005</v>
      </c>
      <c r="F17">
        <f>COUNTIF(F54:F5097, "2005")</f>
        <v>36</v>
      </c>
    </row>
    <row r="18" spans="1:6" x14ac:dyDescent="0.25">
      <c r="A18" t="s">
        <v>16</v>
      </c>
      <c r="E18">
        <v>2006</v>
      </c>
      <c r="F18">
        <f>COUNTIF(F55:F5098, "2006")</f>
        <v>31</v>
      </c>
    </row>
    <row r="19" spans="1:6" x14ac:dyDescent="0.25">
      <c r="A19" t="s">
        <v>17</v>
      </c>
      <c r="E19">
        <v>2007</v>
      </c>
      <c r="F19">
        <f>COUNTIF(F56:F5099, "2007")</f>
        <v>51</v>
      </c>
    </row>
    <row r="20" spans="1:6" x14ac:dyDescent="0.25">
      <c r="A20" t="s">
        <v>18</v>
      </c>
      <c r="E20">
        <v>2008</v>
      </c>
      <c r="F20">
        <f>COUNTIF(F57:F5100, "2008")</f>
        <v>63</v>
      </c>
    </row>
    <row r="21" spans="1:6" x14ac:dyDescent="0.25">
      <c r="A21" t="s">
        <v>19</v>
      </c>
      <c r="E21">
        <v>2009</v>
      </c>
      <c r="F21">
        <f>COUNTIF(F58:F5101, "2009")</f>
        <v>94</v>
      </c>
    </row>
    <row r="22" spans="1:6" x14ac:dyDescent="0.25">
      <c r="A22" t="s">
        <v>20</v>
      </c>
      <c r="B22" t="s">
        <v>16795</v>
      </c>
      <c r="E22">
        <v>2010</v>
      </c>
      <c r="F22">
        <f>COUNTIF(F59:F5102, "2010")</f>
        <v>94</v>
      </c>
    </row>
    <row r="23" spans="1:6" x14ac:dyDescent="0.25">
      <c r="A23" t="s">
        <v>21</v>
      </c>
      <c r="B23">
        <v>1</v>
      </c>
      <c r="C23">
        <f>COUNTIF(C41:C5084,"1")</f>
        <v>4586</v>
      </c>
      <c r="E23">
        <v>2011</v>
      </c>
      <c r="F23">
        <f>COUNTIF(F60:F5103, "2011")</f>
        <v>138</v>
      </c>
    </row>
    <row r="24" spans="1:6" x14ac:dyDescent="0.25">
      <c r="A24" t="s">
        <v>22</v>
      </c>
      <c r="B24">
        <v>2</v>
      </c>
      <c r="C24">
        <f>COUNTIF(C41:C5084,"2")</f>
        <v>402</v>
      </c>
      <c r="E24">
        <v>2012</v>
      </c>
      <c r="F24">
        <f>COUNTIF(F61:F5104, "2012")</f>
        <v>139</v>
      </c>
    </row>
    <row r="25" spans="1:6" x14ac:dyDescent="0.25">
      <c r="A25" t="s">
        <v>23</v>
      </c>
      <c r="B25">
        <v>3</v>
      </c>
      <c r="C25">
        <f>COUNTIF(C41:C5084,"3")</f>
        <v>54</v>
      </c>
      <c r="E25">
        <v>2013</v>
      </c>
      <c r="F25">
        <f>COUNTIF(F62:F5105, "2013")</f>
        <v>124</v>
      </c>
    </row>
    <row r="26" spans="1:6" x14ac:dyDescent="0.25">
      <c r="A26" t="s">
        <v>24</v>
      </c>
      <c r="B26">
        <v>4</v>
      </c>
      <c r="C26">
        <f>COUNTIF(C41:C5084,"4")</f>
        <v>2</v>
      </c>
      <c r="E26">
        <v>2014</v>
      </c>
      <c r="F26">
        <f>COUNTIF(F63:F5106, "2014")</f>
        <v>876</v>
      </c>
    </row>
    <row r="27" spans="1:6" x14ac:dyDescent="0.25">
      <c r="A27" t="s">
        <v>25</v>
      </c>
      <c r="B27" t="s">
        <v>16796</v>
      </c>
      <c r="E27">
        <v>2015</v>
      </c>
      <c r="F27">
        <f>COUNTIF(F64:F5107, "2015")</f>
        <v>155</v>
      </c>
    </row>
    <row r="28" spans="1:6" x14ac:dyDescent="0.25">
      <c r="A28" t="s">
        <v>26</v>
      </c>
      <c r="B28" t="s">
        <v>73</v>
      </c>
      <c r="C28">
        <f>COUNTIF(E41:E5084,"Radial Velocity")</f>
        <v>930</v>
      </c>
      <c r="E28">
        <v>2016</v>
      </c>
      <c r="F28">
        <f>COUNTIF(F65:F5108, "2016")</f>
        <v>1520</v>
      </c>
    </row>
    <row r="29" spans="1:6" x14ac:dyDescent="0.25">
      <c r="A29" t="s">
        <v>27</v>
      </c>
      <c r="B29" t="s">
        <v>117</v>
      </c>
      <c r="C29">
        <f>COUNTIF(E41:E5084,"Imaging")</f>
        <v>60</v>
      </c>
      <c r="E29">
        <v>2017</v>
      </c>
      <c r="F29">
        <f>COUNTIF(F66:F5109, "2017")</f>
        <v>153</v>
      </c>
    </row>
    <row r="30" spans="1:6" x14ac:dyDescent="0.25">
      <c r="A30" t="s">
        <v>28</v>
      </c>
      <c r="B30" t="s">
        <v>170</v>
      </c>
      <c r="C30">
        <f>COUNTIF(E41:E5084,"Eclipse Timing Variations")</f>
        <v>18</v>
      </c>
      <c r="E30">
        <v>2018</v>
      </c>
      <c r="F30">
        <f>COUNTIF(F67:F5110, "2018")</f>
        <v>325</v>
      </c>
    </row>
    <row r="31" spans="1:6" x14ac:dyDescent="0.25">
      <c r="A31" t="s">
        <v>29</v>
      </c>
      <c r="B31" t="s">
        <v>284</v>
      </c>
      <c r="C31">
        <f>COUNTIF(E41:E5084,"Transit")</f>
        <v>3864</v>
      </c>
      <c r="E31">
        <v>2019</v>
      </c>
      <c r="F31">
        <f>COUNTIF(F68:F5111, "2019")</f>
        <v>204</v>
      </c>
    </row>
    <row r="32" spans="1:6" x14ac:dyDescent="0.25">
      <c r="A32" t="s">
        <v>30</v>
      </c>
      <c r="B32" t="s">
        <v>576</v>
      </c>
      <c r="C32">
        <f>COUNTIF(E41:E5084,"Astrometry")</f>
        <v>1</v>
      </c>
      <c r="E32">
        <v>2020</v>
      </c>
      <c r="F32">
        <f>COUNTIF(F69:F5112, "2020")</f>
        <v>232</v>
      </c>
    </row>
    <row r="33" spans="1:34" x14ac:dyDescent="0.25">
      <c r="A33" t="s">
        <v>31</v>
      </c>
      <c r="E33">
        <v>2021</v>
      </c>
      <c r="F33">
        <f>COUNTIF(F70:F5113, "2021")</f>
        <v>522</v>
      </c>
    </row>
    <row r="34" spans="1:34" x14ac:dyDescent="0.25">
      <c r="A34" t="s">
        <v>32</v>
      </c>
      <c r="E34">
        <v>2022</v>
      </c>
      <c r="F34">
        <f>COUNTIF(F71:F5114, "2022")</f>
        <v>134</v>
      </c>
    </row>
    <row r="35" spans="1:34" x14ac:dyDescent="0.25">
      <c r="A35" t="s">
        <v>33</v>
      </c>
    </row>
    <row r="36" spans="1:34" x14ac:dyDescent="0.25">
      <c r="A36" t="s">
        <v>34</v>
      </c>
    </row>
    <row r="37" spans="1:34" x14ac:dyDescent="0.25">
      <c r="A37" t="s">
        <v>35</v>
      </c>
    </row>
    <row r="38" spans="1:34" x14ac:dyDescent="0.25">
      <c r="A38" t="s">
        <v>36</v>
      </c>
    </row>
    <row r="39" spans="1:34" x14ac:dyDescent="0.25">
      <c r="A39" t="s">
        <v>2</v>
      </c>
    </row>
    <row r="40" spans="1:34" x14ac:dyDescent="0.25">
      <c r="A40" t="s">
        <v>37</v>
      </c>
      <c r="B40" t="s">
        <v>38</v>
      </c>
      <c r="C40" t="s">
        <v>39</v>
      </c>
      <c r="D40" t="s">
        <v>40</v>
      </c>
      <c r="E40" t="s">
        <v>41</v>
      </c>
      <c r="F40" t="s">
        <v>42</v>
      </c>
      <c r="G40" t="s">
        <v>43</v>
      </c>
      <c r="H40" t="s">
        <v>44</v>
      </c>
      <c r="I40" t="s">
        <v>45</v>
      </c>
      <c r="J40" t="s">
        <v>46</v>
      </c>
      <c r="K40" t="s">
        <v>47</v>
      </c>
      <c r="L40" t="s">
        <v>48</v>
      </c>
      <c r="M40" t="s">
        <v>49</v>
      </c>
      <c r="N40" t="s">
        <v>50</v>
      </c>
      <c r="O40" t="s">
        <v>51</v>
      </c>
      <c r="P40" t="s">
        <v>52</v>
      </c>
      <c r="Q40" t="s">
        <v>53</v>
      </c>
      <c r="R40" t="s">
        <v>54</v>
      </c>
      <c r="S40" t="s">
        <v>55</v>
      </c>
      <c r="T40" t="s">
        <v>56</v>
      </c>
      <c r="U40" t="s">
        <v>57</v>
      </c>
      <c r="V40" t="s">
        <v>58</v>
      </c>
      <c r="W40" t="s">
        <v>59</v>
      </c>
      <c r="X40" t="s">
        <v>60</v>
      </c>
      <c r="Y40" t="s">
        <v>61</v>
      </c>
      <c r="Z40" t="s">
        <v>62</v>
      </c>
      <c r="AA40" t="s">
        <v>63</v>
      </c>
      <c r="AB40" t="s">
        <v>64</v>
      </c>
      <c r="AC40" t="s">
        <v>65</v>
      </c>
      <c r="AD40" t="s">
        <v>66</v>
      </c>
      <c r="AE40" t="s">
        <v>67</v>
      </c>
      <c r="AF40" t="s">
        <v>68</v>
      </c>
      <c r="AG40" t="s">
        <v>69</v>
      </c>
      <c r="AH40" t="s">
        <v>70</v>
      </c>
    </row>
    <row r="41" spans="1:34" x14ac:dyDescent="0.25">
      <c r="A41" t="s">
        <v>71</v>
      </c>
      <c r="B41" t="s">
        <v>72</v>
      </c>
      <c r="C41">
        <v>2</v>
      </c>
      <c r="D41">
        <v>1</v>
      </c>
      <c r="E41" t="s">
        <v>73</v>
      </c>
      <c r="F41">
        <v>2007</v>
      </c>
      <c r="G41" t="s">
        <v>74</v>
      </c>
      <c r="H41">
        <v>0</v>
      </c>
      <c r="I41">
        <v>326.02999999999997</v>
      </c>
      <c r="J41">
        <v>1.29</v>
      </c>
      <c r="K41">
        <v>12.1</v>
      </c>
      <c r="L41">
        <v>1.08</v>
      </c>
      <c r="M41">
        <v>6165.6</v>
      </c>
      <c r="N41">
        <v>19.399999999999999</v>
      </c>
      <c r="O41" t="s">
        <v>75</v>
      </c>
      <c r="P41">
        <v>0.23100000000000001</v>
      </c>
      <c r="S41">
        <v>0</v>
      </c>
      <c r="T41" t="s">
        <v>76</v>
      </c>
      <c r="U41">
        <v>4742</v>
      </c>
      <c r="V41">
        <v>19</v>
      </c>
      <c r="W41">
        <v>2.7</v>
      </c>
      <c r="X41">
        <v>-0.35</v>
      </c>
      <c r="Y41" t="s">
        <v>77</v>
      </c>
      <c r="Z41">
        <v>2.31</v>
      </c>
      <c r="AA41" t="s">
        <v>78</v>
      </c>
      <c r="AB41">
        <v>185.1787793</v>
      </c>
      <c r="AC41" t="s">
        <v>79</v>
      </c>
      <c r="AD41">
        <v>17.793251600000001</v>
      </c>
      <c r="AE41">
        <v>93.184600000000003</v>
      </c>
      <c r="AF41">
        <v>4.7230699999999999</v>
      </c>
      <c r="AG41">
        <v>2.282</v>
      </c>
      <c r="AH41">
        <v>4.4403800000000002</v>
      </c>
    </row>
    <row r="42" spans="1:34" x14ac:dyDescent="0.25">
      <c r="A42" t="s">
        <v>80</v>
      </c>
      <c r="B42" t="s">
        <v>81</v>
      </c>
      <c r="C42">
        <v>1</v>
      </c>
      <c r="D42">
        <v>1</v>
      </c>
      <c r="E42" t="s">
        <v>73</v>
      </c>
      <c r="F42">
        <v>2009</v>
      </c>
      <c r="G42" t="s">
        <v>82</v>
      </c>
      <c r="H42">
        <v>0</v>
      </c>
      <c r="I42">
        <v>516.21996999999999</v>
      </c>
      <c r="J42">
        <v>1.53</v>
      </c>
      <c r="K42">
        <v>12.3</v>
      </c>
      <c r="L42">
        <v>1.0900000000000001</v>
      </c>
      <c r="M42">
        <v>4684.8141999999998</v>
      </c>
      <c r="N42">
        <v>14.74</v>
      </c>
      <c r="O42" t="s">
        <v>75</v>
      </c>
      <c r="P42">
        <v>0.08</v>
      </c>
      <c r="S42">
        <v>0</v>
      </c>
      <c r="T42" t="s">
        <v>83</v>
      </c>
      <c r="U42">
        <v>4213</v>
      </c>
      <c r="V42">
        <v>29.79</v>
      </c>
      <c r="W42">
        <v>2.78</v>
      </c>
      <c r="X42">
        <v>-0.02</v>
      </c>
      <c r="Y42" t="s">
        <v>77</v>
      </c>
      <c r="Z42">
        <v>1.93</v>
      </c>
      <c r="AA42" t="s">
        <v>84</v>
      </c>
      <c r="AB42">
        <v>229.27459540000001</v>
      </c>
      <c r="AC42" t="s">
        <v>85</v>
      </c>
      <c r="AD42">
        <v>71.823942799999998</v>
      </c>
      <c r="AE42">
        <v>125.321</v>
      </c>
      <c r="AF42">
        <v>5.0129999999999999</v>
      </c>
      <c r="AG42">
        <v>1.9390000000000001</v>
      </c>
      <c r="AH42">
        <v>4.5621600000000004</v>
      </c>
    </row>
    <row r="43" spans="1:34" x14ac:dyDescent="0.25">
      <c r="A43" t="s">
        <v>86</v>
      </c>
      <c r="B43" t="s">
        <v>87</v>
      </c>
      <c r="C43">
        <v>1</v>
      </c>
      <c r="D43">
        <v>1</v>
      </c>
      <c r="E43" t="s">
        <v>73</v>
      </c>
      <c r="F43">
        <v>2008</v>
      </c>
      <c r="G43" t="s">
        <v>88</v>
      </c>
      <c r="H43">
        <v>0</v>
      </c>
      <c r="I43">
        <v>185.84</v>
      </c>
      <c r="J43">
        <v>0.83</v>
      </c>
      <c r="K43">
        <v>12.9</v>
      </c>
      <c r="L43">
        <v>1.1499999999999999</v>
      </c>
      <c r="M43">
        <v>1525.5</v>
      </c>
      <c r="N43">
        <v>4.8</v>
      </c>
      <c r="O43" t="s">
        <v>75</v>
      </c>
      <c r="P43">
        <v>0</v>
      </c>
      <c r="S43">
        <v>0</v>
      </c>
      <c r="T43" t="s">
        <v>89</v>
      </c>
      <c r="U43">
        <v>4813</v>
      </c>
      <c r="V43">
        <v>11</v>
      </c>
      <c r="W43">
        <v>2.2000000000000002</v>
      </c>
      <c r="X43">
        <v>-0.24</v>
      </c>
      <c r="Y43" t="s">
        <v>77</v>
      </c>
      <c r="Z43">
        <v>2.63</v>
      </c>
      <c r="AA43" t="s">
        <v>90</v>
      </c>
      <c r="AB43">
        <v>352.82414999999997</v>
      </c>
      <c r="AC43" t="s">
        <v>91</v>
      </c>
      <c r="AD43">
        <v>39.2358367</v>
      </c>
      <c r="AE43">
        <v>75.4392</v>
      </c>
      <c r="AF43">
        <v>5.2313299999999998</v>
      </c>
      <c r="AG43">
        <v>2.331</v>
      </c>
      <c r="AH43">
        <v>4.9178100000000002</v>
      </c>
    </row>
    <row r="44" spans="1:34" x14ac:dyDescent="0.25">
      <c r="A44" t="s">
        <v>92</v>
      </c>
      <c r="B44" t="s">
        <v>93</v>
      </c>
      <c r="C44">
        <v>1</v>
      </c>
      <c r="D44">
        <v>2</v>
      </c>
      <c r="E44" t="s">
        <v>73</v>
      </c>
      <c r="F44">
        <v>2002</v>
      </c>
      <c r="G44" t="s">
        <v>94</v>
      </c>
      <c r="H44">
        <v>0</v>
      </c>
      <c r="I44">
        <v>1773.40002</v>
      </c>
      <c r="J44">
        <v>2.93</v>
      </c>
      <c r="K44">
        <v>12.9</v>
      </c>
      <c r="L44">
        <v>1.1499999999999999</v>
      </c>
      <c r="M44">
        <v>1481.0878</v>
      </c>
      <c r="N44">
        <v>4.66</v>
      </c>
      <c r="O44" t="s">
        <v>75</v>
      </c>
      <c r="P44">
        <v>0.37</v>
      </c>
      <c r="S44">
        <v>0</v>
      </c>
      <c r="T44" t="s">
        <v>95</v>
      </c>
      <c r="U44">
        <v>5338</v>
      </c>
      <c r="V44">
        <v>0.93</v>
      </c>
      <c r="W44">
        <v>0.9</v>
      </c>
      <c r="X44">
        <v>0.41</v>
      </c>
      <c r="Y44" t="s">
        <v>77</v>
      </c>
      <c r="Z44">
        <v>4.45</v>
      </c>
      <c r="AA44" t="s">
        <v>96</v>
      </c>
      <c r="AB44">
        <v>242.60210140000001</v>
      </c>
      <c r="AC44" t="s">
        <v>97</v>
      </c>
      <c r="AD44">
        <v>43.816362099999999</v>
      </c>
      <c r="AE44">
        <v>17.932300000000001</v>
      </c>
      <c r="AF44">
        <v>6.6193499999999998</v>
      </c>
      <c r="AG44">
        <v>4.7140000000000004</v>
      </c>
      <c r="AH44">
        <v>6.383</v>
      </c>
    </row>
    <row r="45" spans="1:34" x14ac:dyDescent="0.25">
      <c r="A45" t="s">
        <v>98</v>
      </c>
      <c r="B45" t="s">
        <v>99</v>
      </c>
      <c r="C45">
        <v>3</v>
      </c>
      <c r="D45">
        <v>1</v>
      </c>
      <c r="E45" t="s">
        <v>73</v>
      </c>
      <c r="F45">
        <v>1996</v>
      </c>
      <c r="G45" t="s">
        <v>100</v>
      </c>
      <c r="H45">
        <v>0</v>
      </c>
      <c r="I45">
        <v>798.5</v>
      </c>
      <c r="J45">
        <v>1.66</v>
      </c>
      <c r="K45">
        <v>13.5</v>
      </c>
      <c r="L45">
        <v>1.2</v>
      </c>
      <c r="M45">
        <v>565.73739999999998</v>
      </c>
      <c r="N45">
        <v>1.78</v>
      </c>
      <c r="O45" t="s">
        <v>75</v>
      </c>
      <c r="P45">
        <v>0.68</v>
      </c>
      <c r="S45">
        <v>0</v>
      </c>
      <c r="T45" t="s">
        <v>101</v>
      </c>
      <c r="U45">
        <v>5750</v>
      </c>
      <c r="V45">
        <v>1.1299999999999999</v>
      </c>
      <c r="W45">
        <v>1.08</v>
      </c>
      <c r="X45">
        <v>0.06</v>
      </c>
      <c r="Y45" t="s">
        <v>77</v>
      </c>
      <c r="Z45">
        <v>4.3600000000000003</v>
      </c>
      <c r="AA45" t="s">
        <v>102</v>
      </c>
      <c r="AB45">
        <v>295.46564219999999</v>
      </c>
      <c r="AC45" t="s">
        <v>103</v>
      </c>
      <c r="AD45">
        <v>50.516824300000003</v>
      </c>
      <c r="AE45">
        <v>21.139700000000001</v>
      </c>
      <c r="AF45">
        <v>6.2149999999999999</v>
      </c>
      <c r="AG45">
        <v>4.6509999999999998</v>
      </c>
      <c r="AH45">
        <v>6.0642800000000001</v>
      </c>
    </row>
    <row r="46" spans="1:34" x14ac:dyDescent="0.25">
      <c r="A46" t="s">
        <v>104</v>
      </c>
      <c r="B46" t="s">
        <v>105</v>
      </c>
      <c r="C46">
        <v>1</v>
      </c>
      <c r="D46">
        <v>1</v>
      </c>
      <c r="E46" t="s">
        <v>73</v>
      </c>
      <c r="F46">
        <v>2020</v>
      </c>
      <c r="G46" t="s">
        <v>106</v>
      </c>
      <c r="H46">
        <v>0</v>
      </c>
      <c r="I46">
        <v>578.38</v>
      </c>
      <c r="J46">
        <v>1.45</v>
      </c>
      <c r="K46">
        <v>12.9</v>
      </c>
      <c r="L46">
        <v>1.1499999999999999</v>
      </c>
      <c r="M46">
        <v>1373.01872</v>
      </c>
      <c r="N46">
        <v>4.32</v>
      </c>
      <c r="O46" t="s">
        <v>75</v>
      </c>
      <c r="P46">
        <v>0.06</v>
      </c>
      <c r="S46">
        <v>0</v>
      </c>
      <c r="T46" t="s">
        <v>107</v>
      </c>
      <c r="U46">
        <v>4157</v>
      </c>
      <c r="V46">
        <v>25.92</v>
      </c>
      <c r="W46">
        <v>1.22</v>
      </c>
      <c r="X46">
        <v>-0.01</v>
      </c>
      <c r="Y46" t="s">
        <v>77</v>
      </c>
      <c r="Z46">
        <v>1.7</v>
      </c>
      <c r="AA46" t="s">
        <v>108</v>
      </c>
      <c r="AB46">
        <v>243.4620874</v>
      </c>
      <c r="AC46" t="s">
        <v>109</v>
      </c>
      <c r="AD46">
        <v>-11.837790500000001</v>
      </c>
      <c r="AE46">
        <v>124.953</v>
      </c>
      <c r="AF46">
        <v>5.2260600000000004</v>
      </c>
      <c r="AG46">
        <v>2.0939999999999999</v>
      </c>
      <c r="AH46">
        <v>4.7542900000000001</v>
      </c>
    </row>
    <row r="47" spans="1:34" x14ac:dyDescent="0.25">
      <c r="A47" t="s">
        <v>110</v>
      </c>
      <c r="B47" t="s">
        <v>111</v>
      </c>
      <c r="C47">
        <v>2</v>
      </c>
      <c r="D47">
        <v>1</v>
      </c>
      <c r="E47" t="s">
        <v>73</v>
      </c>
      <c r="F47">
        <v>2008</v>
      </c>
      <c r="G47" t="s">
        <v>88</v>
      </c>
      <c r="H47">
        <v>0</v>
      </c>
      <c r="I47">
        <v>993.3</v>
      </c>
      <c r="J47">
        <v>2.6</v>
      </c>
      <c r="K47">
        <v>12.5</v>
      </c>
      <c r="L47">
        <v>1.1100000000000001</v>
      </c>
      <c r="M47">
        <v>3273.5</v>
      </c>
      <c r="N47">
        <v>10.3</v>
      </c>
      <c r="O47" t="s">
        <v>75</v>
      </c>
      <c r="P47">
        <v>0.08</v>
      </c>
      <c r="S47">
        <v>0</v>
      </c>
      <c r="T47" t="s">
        <v>112</v>
      </c>
      <c r="U47">
        <v>4979</v>
      </c>
      <c r="V47">
        <v>8.5</v>
      </c>
      <c r="W47">
        <v>2.2999999999999998</v>
      </c>
      <c r="X47">
        <v>-5.1999999999999998E-2</v>
      </c>
      <c r="Y47" t="s">
        <v>77</v>
      </c>
      <c r="Z47">
        <v>2.82</v>
      </c>
      <c r="AA47" t="s">
        <v>113</v>
      </c>
      <c r="AB47">
        <v>314.60783750000002</v>
      </c>
      <c r="AC47" t="s">
        <v>114</v>
      </c>
      <c r="AD47">
        <v>10.8391378</v>
      </c>
      <c r="AE47">
        <v>76.221999999999994</v>
      </c>
      <c r="AF47">
        <v>5.5104800000000003</v>
      </c>
      <c r="AG47">
        <v>3.3660000000000001</v>
      </c>
      <c r="AH47">
        <v>5.2747599999999997</v>
      </c>
    </row>
    <row r="48" spans="1:34" x14ac:dyDescent="0.25">
      <c r="A48" t="s">
        <v>115</v>
      </c>
      <c r="B48" t="s">
        <v>116</v>
      </c>
      <c r="C48">
        <v>1</v>
      </c>
      <c r="D48">
        <v>1</v>
      </c>
      <c r="E48" t="s">
        <v>117</v>
      </c>
      <c r="F48">
        <v>2008</v>
      </c>
      <c r="G48" t="s">
        <v>118</v>
      </c>
      <c r="H48">
        <v>0</v>
      </c>
      <c r="J48">
        <v>330</v>
      </c>
      <c r="K48">
        <v>18.646999999999998</v>
      </c>
      <c r="L48">
        <v>1.6639999999999999</v>
      </c>
      <c r="M48">
        <v>3000</v>
      </c>
      <c r="N48">
        <v>8</v>
      </c>
      <c r="O48" t="s">
        <v>119</v>
      </c>
      <c r="R48">
        <v>1700</v>
      </c>
      <c r="S48">
        <v>0</v>
      </c>
      <c r="T48" t="s">
        <v>120</v>
      </c>
      <c r="U48">
        <v>4060</v>
      </c>
      <c r="V48">
        <v>1.31</v>
      </c>
      <c r="W48">
        <v>0.85</v>
      </c>
      <c r="Z48">
        <v>4</v>
      </c>
      <c r="AA48" t="s">
        <v>121</v>
      </c>
      <c r="AB48">
        <v>242.37623429999999</v>
      </c>
      <c r="AC48" t="s">
        <v>122</v>
      </c>
      <c r="AD48">
        <v>-21.0831403</v>
      </c>
      <c r="AE48">
        <v>139.13499999999999</v>
      </c>
      <c r="AF48">
        <v>12.618</v>
      </c>
      <c r="AG48">
        <v>8.9160000000000004</v>
      </c>
      <c r="AH48">
        <v>12.0572</v>
      </c>
    </row>
    <row r="49" spans="1:34" x14ac:dyDescent="0.25">
      <c r="A49" t="s">
        <v>123</v>
      </c>
      <c r="B49" t="s">
        <v>124</v>
      </c>
      <c r="C49">
        <v>1</v>
      </c>
      <c r="D49">
        <v>1</v>
      </c>
      <c r="E49" t="s">
        <v>73</v>
      </c>
      <c r="F49">
        <v>2018</v>
      </c>
      <c r="G49" t="s">
        <v>88</v>
      </c>
      <c r="H49">
        <v>0</v>
      </c>
      <c r="I49">
        <v>30.3506</v>
      </c>
      <c r="J49">
        <v>0.19</v>
      </c>
      <c r="K49">
        <v>13.9</v>
      </c>
      <c r="L49">
        <v>1.24</v>
      </c>
      <c r="M49">
        <v>289.2253</v>
      </c>
      <c r="N49">
        <v>0.91</v>
      </c>
      <c r="O49" t="s">
        <v>75</v>
      </c>
      <c r="P49">
        <v>4.2000000000000003E-2</v>
      </c>
      <c r="S49">
        <v>0</v>
      </c>
      <c r="T49" t="s">
        <v>125</v>
      </c>
      <c r="U49">
        <v>4893</v>
      </c>
      <c r="V49">
        <v>10.64</v>
      </c>
      <c r="W49">
        <v>0.99</v>
      </c>
      <c r="X49">
        <v>-0.77</v>
      </c>
      <c r="Y49" t="s">
        <v>77</v>
      </c>
      <c r="Z49">
        <v>2.42</v>
      </c>
      <c r="AA49" t="s">
        <v>126</v>
      </c>
      <c r="AB49">
        <v>217.1555242</v>
      </c>
      <c r="AC49" t="s">
        <v>127</v>
      </c>
      <c r="AD49">
        <v>49.844648800000002</v>
      </c>
      <c r="AE49">
        <v>95.9863</v>
      </c>
      <c r="AF49">
        <v>5.59</v>
      </c>
      <c r="AG49">
        <v>3.1589999999999998</v>
      </c>
      <c r="AH49">
        <v>5.3338999999999999</v>
      </c>
    </row>
    <row r="50" spans="1:34" x14ac:dyDescent="0.25">
      <c r="A50" t="s">
        <v>128</v>
      </c>
      <c r="B50" t="s">
        <v>129</v>
      </c>
      <c r="C50">
        <v>1</v>
      </c>
      <c r="D50">
        <v>2</v>
      </c>
      <c r="E50" t="s">
        <v>73</v>
      </c>
      <c r="F50">
        <v>2010</v>
      </c>
      <c r="G50" t="s">
        <v>106</v>
      </c>
      <c r="H50">
        <v>0</v>
      </c>
      <c r="I50">
        <v>452.8</v>
      </c>
      <c r="J50">
        <v>1.333</v>
      </c>
      <c r="K50">
        <v>13.4</v>
      </c>
      <c r="L50">
        <v>1.19</v>
      </c>
      <c r="M50">
        <v>632.46</v>
      </c>
      <c r="N50">
        <v>1.99</v>
      </c>
      <c r="O50" t="s">
        <v>75</v>
      </c>
      <c r="P50">
        <v>0.09</v>
      </c>
      <c r="S50">
        <v>0</v>
      </c>
      <c r="T50" t="s">
        <v>130</v>
      </c>
      <c r="U50">
        <v>5098</v>
      </c>
      <c r="V50">
        <v>4.9000000000000004</v>
      </c>
      <c r="W50">
        <v>1.54</v>
      </c>
      <c r="X50">
        <v>-0.03</v>
      </c>
      <c r="Y50" t="s">
        <v>77</v>
      </c>
      <c r="Z50">
        <v>3.5</v>
      </c>
      <c r="AA50" t="s">
        <v>131</v>
      </c>
      <c r="AB50">
        <v>155.86848660000001</v>
      </c>
      <c r="AC50" t="s">
        <v>132</v>
      </c>
      <c r="AD50">
        <v>-0.90239979999999997</v>
      </c>
      <c r="AE50">
        <v>72.069100000000006</v>
      </c>
      <c r="AF50">
        <v>6.4535</v>
      </c>
      <c r="AG50">
        <v>4.2850000000000001</v>
      </c>
      <c r="AH50">
        <v>6.2037399999999998</v>
      </c>
    </row>
    <row r="51" spans="1:34" x14ac:dyDescent="0.25">
      <c r="A51" t="s">
        <v>133</v>
      </c>
      <c r="B51" t="s">
        <v>129</v>
      </c>
      <c r="C51">
        <v>1</v>
      </c>
      <c r="D51">
        <v>2</v>
      </c>
      <c r="E51" t="s">
        <v>73</v>
      </c>
      <c r="F51">
        <v>2010</v>
      </c>
      <c r="G51" t="s">
        <v>106</v>
      </c>
      <c r="H51">
        <v>0</v>
      </c>
      <c r="I51">
        <v>883</v>
      </c>
      <c r="J51">
        <v>2.08</v>
      </c>
      <c r="K51">
        <v>13.9</v>
      </c>
      <c r="L51">
        <v>1.24</v>
      </c>
      <c r="M51">
        <v>273.32</v>
      </c>
      <c r="N51">
        <v>0.86</v>
      </c>
      <c r="O51" t="s">
        <v>75</v>
      </c>
      <c r="P51">
        <v>0.28999999999999998</v>
      </c>
      <c r="S51">
        <v>0</v>
      </c>
      <c r="T51" t="s">
        <v>130</v>
      </c>
      <c r="U51">
        <v>5098</v>
      </c>
      <c r="V51">
        <v>4.9000000000000004</v>
      </c>
      <c r="W51">
        <v>1.54</v>
      </c>
      <c r="X51">
        <v>-0.03</v>
      </c>
      <c r="Y51" t="s">
        <v>77</v>
      </c>
      <c r="Z51">
        <v>3.5</v>
      </c>
      <c r="AA51" t="s">
        <v>131</v>
      </c>
      <c r="AB51">
        <v>155.86848660000001</v>
      </c>
      <c r="AC51" t="s">
        <v>132</v>
      </c>
      <c r="AD51">
        <v>-0.90239979999999997</v>
      </c>
      <c r="AE51">
        <v>72.069100000000006</v>
      </c>
      <c r="AF51">
        <v>6.4535</v>
      </c>
      <c r="AG51">
        <v>4.2850000000000001</v>
      </c>
      <c r="AH51">
        <v>6.2037399999999998</v>
      </c>
    </row>
    <row r="52" spans="1:34" x14ac:dyDescent="0.25">
      <c r="A52" t="s">
        <v>134</v>
      </c>
      <c r="B52" t="s">
        <v>135</v>
      </c>
      <c r="C52">
        <v>1</v>
      </c>
      <c r="D52">
        <v>1</v>
      </c>
      <c r="E52" t="s">
        <v>117</v>
      </c>
      <c r="F52">
        <v>2021</v>
      </c>
      <c r="G52" t="s">
        <v>136</v>
      </c>
      <c r="H52">
        <v>0</v>
      </c>
      <c r="J52">
        <v>118</v>
      </c>
      <c r="K52">
        <v>13</v>
      </c>
      <c r="L52">
        <v>1.1599999999999999</v>
      </c>
      <c r="M52">
        <v>1271.3136300000001</v>
      </c>
      <c r="N52">
        <v>4</v>
      </c>
      <c r="O52" t="s">
        <v>119</v>
      </c>
      <c r="R52">
        <v>1450</v>
      </c>
      <c r="S52">
        <v>0</v>
      </c>
      <c r="T52" t="s">
        <v>137</v>
      </c>
      <c r="U52">
        <v>3100</v>
      </c>
      <c r="V52">
        <v>0.84</v>
      </c>
      <c r="W52">
        <v>0.17</v>
      </c>
      <c r="X52">
        <v>0.01</v>
      </c>
      <c r="Y52" t="s">
        <v>77</v>
      </c>
      <c r="Z52">
        <v>4.5</v>
      </c>
      <c r="AA52" t="s">
        <v>138</v>
      </c>
      <c r="AB52">
        <v>69.340553099999994</v>
      </c>
      <c r="AC52" t="s">
        <v>139</v>
      </c>
      <c r="AD52">
        <v>26.850299700000001</v>
      </c>
      <c r="AE52">
        <v>128.48400000000001</v>
      </c>
      <c r="AF52">
        <v>16.186</v>
      </c>
      <c r="AG52">
        <v>10.385999999999999</v>
      </c>
      <c r="AH52">
        <v>14.337400000000001</v>
      </c>
    </row>
    <row r="53" spans="1:34" x14ac:dyDescent="0.25">
      <c r="A53" t="s">
        <v>140</v>
      </c>
      <c r="B53" t="s">
        <v>141</v>
      </c>
      <c r="C53">
        <v>2</v>
      </c>
      <c r="D53">
        <v>1</v>
      </c>
      <c r="E53" t="s">
        <v>117</v>
      </c>
      <c r="F53">
        <v>2013</v>
      </c>
      <c r="G53" t="s">
        <v>142</v>
      </c>
      <c r="H53">
        <v>0</v>
      </c>
      <c r="J53">
        <v>84</v>
      </c>
      <c r="K53">
        <v>12.3</v>
      </c>
      <c r="L53">
        <v>1.1000000000000001</v>
      </c>
      <c r="M53">
        <v>4131.79</v>
      </c>
      <c r="N53">
        <v>13</v>
      </c>
      <c r="O53" t="s">
        <v>119</v>
      </c>
      <c r="S53">
        <v>0</v>
      </c>
      <c r="T53" t="s">
        <v>143</v>
      </c>
      <c r="W53">
        <v>0.19</v>
      </c>
      <c r="AA53" t="s">
        <v>144</v>
      </c>
      <c r="AB53">
        <v>15.8992489</v>
      </c>
      <c r="AC53" t="s">
        <v>145</v>
      </c>
      <c r="AD53">
        <v>-55.265829099999998</v>
      </c>
      <c r="AE53">
        <v>47.2</v>
      </c>
      <c r="AF53">
        <v>15.788</v>
      </c>
      <c r="AG53">
        <v>9.2370009999999994</v>
      </c>
    </row>
    <row r="54" spans="1:34" x14ac:dyDescent="0.25">
      <c r="A54" t="s">
        <v>146</v>
      </c>
      <c r="B54" t="s">
        <v>147</v>
      </c>
      <c r="C54">
        <v>1</v>
      </c>
      <c r="D54">
        <v>1</v>
      </c>
      <c r="E54" t="s">
        <v>117</v>
      </c>
      <c r="F54">
        <v>2013</v>
      </c>
      <c r="G54" t="s">
        <v>94</v>
      </c>
      <c r="H54">
        <v>0</v>
      </c>
      <c r="J54">
        <v>52</v>
      </c>
      <c r="K54">
        <v>11.209</v>
      </c>
      <c r="L54">
        <v>1</v>
      </c>
      <c r="M54">
        <v>7786.5</v>
      </c>
      <c r="N54">
        <v>24.5</v>
      </c>
      <c r="O54" t="s">
        <v>119</v>
      </c>
      <c r="R54">
        <v>1600</v>
      </c>
      <c r="S54">
        <v>0</v>
      </c>
      <c r="T54" t="s">
        <v>148</v>
      </c>
      <c r="U54">
        <v>3530</v>
      </c>
      <c r="V54">
        <v>0.37</v>
      </c>
      <c r="W54">
        <v>0.4</v>
      </c>
      <c r="Z54">
        <v>4.8600000000000003</v>
      </c>
      <c r="AA54" t="s">
        <v>149</v>
      </c>
      <c r="AB54">
        <v>20.712801200000001</v>
      </c>
      <c r="AC54" t="s">
        <v>150</v>
      </c>
      <c r="AD54">
        <v>-24.6646128</v>
      </c>
      <c r="AE54">
        <v>33.828099999999999</v>
      </c>
      <c r="AF54">
        <v>14.244</v>
      </c>
      <c r="AG54">
        <v>9.1980000000000004</v>
      </c>
      <c r="AH54">
        <v>12.9025</v>
      </c>
    </row>
    <row r="55" spans="1:34" x14ac:dyDescent="0.25">
      <c r="A55" t="s">
        <v>151</v>
      </c>
      <c r="B55" t="s">
        <v>152</v>
      </c>
      <c r="C55">
        <v>1</v>
      </c>
      <c r="D55">
        <v>1</v>
      </c>
      <c r="E55" t="s">
        <v>117</v>
      </c>
      <c r="F55">
        <v>2015</v>
      </c>
      <c r="G55" t="s">
        <v>153</v>
      </c>
      <c r="H55">
        <v>0</v>
      </c>
      <c r="J55">
        <v>156</v>
      </c>
      <c r="K55">
        <v>16.140999999999998</v>
      </c>
      <c r="L55">
        <v>1.44</v>
      </c>
      <c r="M55">
        <v>4417.8370000000004</v>
      </c>
      <c r="N55">
        <v>13.9</v>
      </c>
      <c r="O55" t="s">
        <v>119</v>
      </c>
      <c r="S55">
        <v>0</v>
      </c>
      <c r="T55" t="s">
        <v>154</v>
      </c>
      <c r="U55">
        <v>3064</v>
      </c>
      <c r="V55">
        <v>0.28000000000000003</v>
      </c>
      <c r="W55">
        <v>0.11</v>
      </c>
      <c r="Z55">
        <v>4.59</v>
      </c>
      <c r="AA55" t="s">
        <v>155</v>
      </c>
      <c r="AB55">
        <v>34.842704599999998</v>
      </c>
      <c r="AC55" t="s">
        <v>156</v>
      </c>
      <c r="AD55">
        <v>-39.423076700000003</v>
      </c>
      <c r="AE55">
        <v>40.089641200000003</v>
      </c>
      <c r="AG55">
        <v>10.404</v>
      </c>
      <c r="AH55">
        <v>15.0123</v>
      </c>
    </row>
    <row r="56" spans="1:34" x14ac:dyDescent="0.25">
      <c r="A56" t="s">
        <v>157</v>
      </c>
      <c r="B56" t="s">
        <v>158</v>
      </c>
      <c r="C56">
        <v>1</v>
      </c>
      <c r="D56">
        <v>1</v>
      </c>
      <c r="E56" t="s">
        <v>117</v>
      </c>
      <c r="F56">
        <v>2010</v>
      </c>
      <c r="G56" t="s">
        <v>159</v>
      </c>
      <c r="H56">
        <v>0</v>
      </c>
      <c r="J56">
        <v>15</v>
      </c>
      <c r="K56">
        <v>12.6</v>
      </c>
      <c r="L56">
        <v>1.1299999999999999</v>
      </c>
      <c r="M56">
        <v>2383.6</v>
      </c>
      <c r="N56">
        <v>7.5</v>
      </c>
      <c r="O56" t="s">
        <v>119</v>
      </c>
      <c r="S56">
        <v>0</v>
      </c>
      <c r="T56" t="s">
        <v>160</v>
      </c>
      <c r="U56">
        <v>2936</v>
      </c>
      <c r="V56">
        <v>0.23</v>
      </c>
      <c r="W56">
        <v>0.02</v>
      </c>
      <c r="Z56">
        <v>5.01</v>
      </c>
      <c r="AA56" t="s">
        <v>161</v>
      </c>
      <c r="AB56">
        <v>70.437107900000001</v>
      </c>
      <c r="AC56" t="s">
        <v>162</v>
      </c>
      <c r="AD56">
        <v>23.030854399999999</v>
      </c>
      <c r="AE56">
        <v>120.423987</v>
      </c>
      <c r="AG56">
        <v>13.161</v>
      </c>
      <c r="AH56">
        <v>18.966799999999999</v>
      </c>
    </row>
    <row r="57" spans="1:34" x14ac:dyDescent="0.25">
      <c r="A57" t="s">
        <v>163</v>
      </c>
      <c r="B57" t="s">
        <v>164</v>
      </c>
      <c r="C57">
        <v>1</v>
      </c>
      <c r="D57">
        <v>1</v>
      </c>
      <c r="E57" t="s">
        <v>117</v>
      </c>
      <c r="F57">
        <v>2004</v>
      </c>
      <c r="G57" t="s">
        <v>142</v>
      </c>
      <c r="H57">
        <v>0</v>
      </c>
      <c r="J57">
        <v>55</v>
      </c>
      <c r="K57">
        <v>12.9</v>
      </c>
      <c r="L57">
        <v>1.1499999999999999</v>
      </c>
      <c r="M57">
        <v>1589.15</v>
      </c>
      <c r="N57">
        <v>5</v>
      </c>
      <c r="O57" t="s">
        <v>119</v>
      </c>
      <c r="R57">
        <v>1250</v>
      </c>
      <c r="S57">
        <v>0</v>
      </c>
      <c r="T57" t="s">
        <v>165</v>
      </c>
      <c r="U57">
        <v>2825</v>
      </c>
      <c r="V57">
        <v>0.22</v>
      </c>
      <c r="W57">
        <v>0.02</v>
      </c>
      <c r="Z57">
        <v>5.03</v>
      </c>
      <c r="AA57" t="s">
        <v>166</v>
      </c>
      <c r="AB57">
        <v>181.8890906</v>
      </c>
      <c r="AC57" t="s">
        <v>167</v>
      </c>
      <c r="AD57">
        <v>-39.548439899999998</v>
      </c>
      <c r="AE57">
        <v>64.308000000000007</v>
      </c>
      <c r="AF57">
        <v>20.149999999999999</v>
      </c>
      <c r="AG57">
        <v>11.945</v>
      </c>
      <c r="AH57">
        <v>17.407599999999999</v>
      </c>
    </row>
    <row r="58" spans="1:34" x14ac:dyDescent="0.25">
      <c r="A58" t="s">
        <v>168</v>
      </c>
      <c r="B58" t="s">
        <v>169</v>
      </c>
      <c r="C58">
        <v>2</v>
      </c>
      <c r="D58">
        <v>3</v>
      </c>
      <c r="E58" t="s">
        <v>170</v>
      </c>
      <c r="F58">
        <v>2015</v>
      </c>
      <c r="G58" t="s">
        <v>171</v>
      </c>
      <c r="H58">
        <v>0</v>
      </c>
      <c r="I58">
        <v>406</v>
      </c>
      <c r="J58">
        <v>0.92</v>
      </c>
      <c r="K58">
        <v>13.4</v>
      </c>
      <c r="L58">
        <v>1.2</v>
      </c>
      <c r="M58">
        <v>603.87699999999995</v>
      </c>
      <c r="N58">
        <v>1.9</v>
      </c>
      <c r="O58" t="s">
        <v>119</v>
      </c>
      <c r="P58">
        <v>0.33</v>
      </c>
      <c r="S58">
        <v>0</v>
      </c>
      <c r="U58">
        <v>29564</v>
      </c>
      <c r="V58">
        <v>0.2</v>
      </c>
      <c r="W58">
        <v>0.48</v>
      </c>
      <c r="X58">
        <v>-9.1999999999999998E-2</v>
      </c>
      <c r="Y58" t="s">
        <v>77</v>
      </c>
      <c r="Z58">
        <v>5.51</v>
      </c>
      <c r="AA58" t="s">
        <v>172</v>
      </c>
      <c r="AB58">
        <v>294.63591730000002</v>
      </c>
      <c r="AC58" t="s">
        <v>173</v>
      </c>
      <c r="AD58">
        <v>46.066407599999998</v>
      </c>
      <c r="AE58">
        <v>396.33199999999999</v>
      </c>
      <c r="AF58">
        <v>12.651</v>
      </c>
      <c r="AG58">
        <v>12.955</v>
      </c>
      <c r="AH58">
        <v>12.137600000000001</v>
      </c>
    </row>
    <row r="59" spans="1:34" x14ac:dyDescent="0.25">
      <c r="A59" t="s">
        <v>174</v>
      </c>
      <c r="B59" t="s">
        <v>175</v>
      </c>
      <c r="C59">
        <v>1</v>
      </c>
      <c r="D59">
        <v>1</v>
      </c>
      <c r="E59" t="s">
        <v>117</v>
      </c>
      <c r="F59">
        <v>2009</v>
      </c>
      <c r="G59" t="s">
        <v>94</v>
      </c>
      <c r="H59">
        <v>0</v>
      </c>
      <c r="I59">
        <v>7336.5</v>
      </c>
      <c r="K59">
        <v>10.31</v>
      </c>
      <c r="L59">
        <v>0.92</v>
      </c>
      <c r="M59">
        <v>6657.48</v>
      </c>
      <c r="N59">
        <v>20.95</v>
      </c>
      <c r="O59" t="s">
        <v>119</v>
      </c>
      <c r="P59">
        <v>0.26</v>
      </c>
      <c r="R59">
        <v>2075</v>
      </c>
      <c r="S59">
        <v>0</v>
      </c>
      <c r="T59" t="s">
        <v>160</v>
      </c>
      <c r="U59">
        <v>2300</v>
      </c>
      <c r="V59">
        <v>0.12</v>
      </c>
      <c r="W59">
        <v>0.08</v>
      </c>
      <c r="Z59">
        <v>5.22</v>
      </c>
      <c r="AA59" t="s">
        <v>176</v>
      </c>
      <c r="AB59">
        <v>325.12182139999999</v>
      </c>
      <c r="AC59" t="s">
        <v>177</v>
      </c>
      <c r="AD59">
        <v>16.421340799999999</v>
      </c>
      <c r="AE59">
        <v>33.115689799999998</v>
      </c>
      <c r="AG59">
        <v>11.826000000000001</v>
      </c>
      <c r="AH59">
        <v>17.396100000000001</v>
      </c>
    </row>
    <row r="60" spans="1:34" x14ac:dyDescent="0.25">
      <c r="A60" t="s">
        <v>178</v>
      </c>
      <c r="B60" t="s">
        <v>179</v>
      </c>
      <c r="C60">
        <v>1</v>
      </c>
      <c r="D60">
        <v>1</v>
      </c>
      <c r="E60" t="s">
        <v>117</v>
      </c>
      <c r="F60">
        <v>2016</v>
      </c>
      <c r="G60" t="s">
        <v>94</v>
      </c>
      <c r="H60">
        <v>0</v>
      </c>
      <c r="J60">
        <v>230</v>
      </c>
      <c r="K60">
        <v>12.3</v>
      </c>
      <c r="L60">
        <v>1.1000000000000001</v>
      </c>
      <c r="M60">
        <v>3972.875</v>
      </c>
      <c r="N60">
        <v>12.5</v>
      </c>
      <c r="O60" t="s">
        <v>119</v>
      </c>
      <c r="S60">
        <v>0</v>
      </c>
      <c r="T60" t="s">
        <v>120</v>
      </c>
      <c r="U60">
        <v>4045</v>
      </c>
      <c r="V60">
        <v>0.64</v>
      </c>
      <c r="W60">
        <v>0.6</v>
      </c>
      <c r="Z60">
        <v>4.62</v>
      </c>
      <c r="AA60" t="s">
        <v>180</v>
      </c>
      <c r="AB60">
        <v>339.10259309999998</v>
      </c>
      <c r="AC60" t="s">
        <v>181</v>
      </c>
      <c r="AD60">
        <v>47.861682999999999</v>
      </c>
      <c r="AE60">
        <v>69.573700000000002</v>
      </c>
      <c r="AF60">
        <v>12.368</v>
      </c>
      <c r="AG60">
        <v>9.1479999999999997</v>
      </c>
      <c r="AH60">
        <v>11.948399999999999</v>
      </c>
    </row>
    <row r="61" spans="1:34" x14ac:dyDescent="0.25">
      <c r="A61" t="s">
        <v>182</v>
      </c>
      <c r="B61" t="s">
        <v>183</v>
      </c>
      <c r="C61">
        <v>4</v>
      </c>
      <c r="D61">
        <v>1</v>
      </c>
      <c r="E61" t="s">
        <v>73</v>
      </c>
      <c r="F61">
        <v>2009</v>
      </c>
      <c r="G61" t="s">
        <v>82</v>
      </c>
      <c r="H61">
        <v>0</v>
      </c>
      <c r="I61">
        <v>335.10001</v>
      </c>
      <c r="J61">
        <v>0.99</v>
      </c>
      <c r="K61">
        <v>12.3</v>
      </c>
      <c r="L61">
        <v>1.1000000000000001</v>
      </c>
      <c r="M61">
        <v>4392.4106000000002</v>
      </c>
      <c r="N61">
        <v>13.82</v>
      </c>
      <c r="O61" t="s">
        <v>75</v>
      </c>
      <c r="P61">
        <v>0.28999999999999998</v>
      </c>
      <c r="S61">
        <v>0</v>
      </c>
      <c r="T61" t="s">
        <v>184</v>
      </c>
      <c r="U61">
        <v>6331</v>
      </c>
      <c r="V61">
        <v>1.41</v>
      </c>
      <c r="W61">
        <v>1.93</v>
      </c>
      <c r="X61">
        <v>0.19</v>
      </c>
      <c r="Y61" t="s">
        <v>77</v>
      </c>
      <c r="Z61">
        <v>4.43</v>
      </c>
      <c r="AA61" t="s">
        <v>185</v>
      </c>
      <c r="AB61">
        <v>39.2412736</v>
      </c>
      <c r="AC61" t="s">
        <v>186</v>
      </c>
      <c r="AD61">
        <v>24.648010299999999</v>
      </c>
      <c r="AE61">
        <v>44.656999999999996</v>
      </c>
      <c r="AF61">
        <v>7.0920899999999998</v>
      </c>
      <c r="AG61">
        <v>5.8220000000000001</v>
      </c>
      <c r="AH61">
        <v>6.9608499999999998</v>
      </c>
    </row>
    <row r="62" spans="1:34" x14ac:dyDescent="0.25">
      <c r="A62" t="s">
        <v>187</v>
      </c>
      <c r="B62" t="s">
        <v>188</v>
      </c>
      <c r="C62">
        <v>1</v>
      </c>
      <c r="D62">
        <v>1</v>
      </c>
      <c r="E62" t="s">
        <v>73</v>
      </c>
      <c r="F62">
        <v>2006</v>
      </c>
      <c r="G62" t="s">
        <v>82</v>
      </c>
      <c r="H62">
        <v>0</v>
      </c>
      <c r="I62">
        <v>269.3</v>
      </c>
      <c r="J62">
        <v>0.87</v>
      </c>
      <c r="K62">
        <v>12.7</v>
      </c>
      <c r="L62">
        <v>1.1299999999999999</v>
      </c>
      <c r="M62">
        <v>2256.5</v>
      </c>
      <c r="N62">
        <v>7.1</v>
      </c>
      <c r="O62" t="s">
        <v>75</v>
      </c>
      <c r="P62">
        <v>0.432</v>
      </c>
      <c r="S62">
        <v>0</v>
      </c>
      <c r="T62" t="s">
        <v>189</v>
      </c>
      <c r="U62">
        <v>4415</v>
      </c>
      <c r="V62">
        <v>18.11</v>
      </c>
      <c r="W62">
        <v>1.23</v>
      </c>
      <c r="X62">
        <v>-0.25</v>
      </c>
      <c r="Y62" t="s">
        <v>77</v>
      </c>
      <c r="Z62">
        <v>1.8</v>
      </c>
      <c r="AA62" t="s">
        <v>190</v>
      </c>
      <c r="AB62">
        <v>130.0528099</v>
      </c>
      <c r="AC62" t="s">
        <v>191</v>
      </c>
      <c r="AD62">
        <v>64.328050399999995</v>
      </c>
      <c r="AE62">
        <v>73.460300000000004</v>
      </c>
      <c r="AF62">
        <v>4.5800999999999998</v>
      </c>
      <c r="AG62">
        <v>1.734</v>
      </c>
      <c r="AH62">
        <v>4.23773</v>
      </c>
    </row>
    <row r="63" spans="1:34" x14ac:dyDescent="0.25">
      <c r="A63" t="s">
        <v>192</v>
      </c>
      <c r="B63" t="s">
        <v>193</v>
      </c>
      <c r="C63">
        <v>2</v>
      </c>
      <c r="D63">
        <v>1</v>
      </c>
      <c r="E63" t="s">
        <v>73</v>
      </c>
      <c r="F63">
        <v>2008</v>
      </c>
      <c r="G63" t="s">
        <v>82</v>
      </c>
      <c r="H63">
        <v>0</v>
      </c>
      <c r="I63">
        <v>479.1</v>
      </c>
      <c r="J63">
        <v>1.19</v>
      </c>
      <c r="K63">
        <v>13</v>
      </c>
      <c r="L63">
        <v>1.1599999999999999</v>
      </c>
      <c r="M63">
        <v>1233.1300000000001</v>
      </c>
      <c r="N63">
        <v>3.88</v>
      </c>
      <c r="O63" t="s">
        <v>75</v>
      </c>
      <c r="P63">
        <v>0.38</v>
      </c>
      <c r="S63">
        <v>0</v>
      </c>
      <c r="T63" t="s">
        <v>194</v>
      </c>
      <c r="U63">
        <v>4200</v>
      </c>
      <c r="V63">
        <v>22.03</v>
      </c>
      <c r="W63">
        <v>0.98</v>
      </c>
      <c r="X63">
        <v>-0.46</v>
      </c>
      <c r="Y63" t="s">
        <v>77</v>
      </c>
      <c r="Z63">
        <v>1.71</v>
      </c>
      <c r="AA63" t="s">
        <v>195</v>
      </c>
      <c r="AB63">
        <v>276.4975053</v>
      </c>
      <c r="AC63" t="s">
        <v>196</v>
      </c>
      <c r="AD63">
        <v>65.563365200000007</v>
      </c>
      <c r="AE63">
        <v>90.654499999999999</v>
      </c>
      <c r="AF63">
        <v>4.8262</v>
      </c>
      <c r="AG63">
        <v>2.085</v>
      </c>
      <c r="AH63">
        <v>4.4321599999999997</v>
      </c>
    </row>
    <row r="64" spans="1:34" x14ac:dyDescent="0.25">
      <c r="A64" t="s">
        <v>197</v>
      </c>
      <c r="B64" t="s">
        <v>198</v>
      </c>
      <c r="C64">
        <v>1</v>
      </c>
      <c r="D64">
        <v>3</v>
      </c>
      <c r="E64" t="s">
        <v>73</v>
      </c>
      <c r="F64">
        <v>1996</v>
      </c>
      <c r="G64" t="s">
        <v>106</v>
      </c>
      <c r="H64">
        <v>0</v>
      </c>
      <c r="I64">
        <v>1078</v>
      </c>
      <c r="J64">
        <v>2.1</v>
      </c>
      <c r="K64">
        <v>13.2</v>
      </c>
      <c r="L64">
        <v>1.18</v>
      </c>
      <c r="M64">
        <v>804.08</v>
      </c>
      <c r="N64">
        <v>2.5299999999999998</v>
      </c>
      <c r="O64" t="s">
        <v>75</v>
      </c>
      <c r="P64">
        <v>3.2000000000000001E-2</v>
      </c>
      <c r="S64">
        <v>0</v>
      </c>
      <c r="T64" t="s">
        <v>199</v>
      </c>
      <c r="U64">
        <v>5872</v>
      </c>
      <c r="V64">
        <v>1.21</v>
      </c>
      <c r="W64">
        <v>1.06</v>
      </c>
      <c r="X64">
        <v>0.04</v>
      </c>
      <c r="Y64" t="s">
        <v>200</v>
      </c>
      <c r="Z64">
        <v>4.3</v>
      </c>
      <c r="AA64" t="s">
        <v>201</v>
      </c>
      <c r="AB64">
        <v>164.86476110000001</v>
      </c>
      <c r="AC64" t="s">
        <v>202</v>
      </c>
      <c r="AD64">
        <v>40.4304931</v>
      </c>
      <c r="AE64">
        <v>13.7967</v>
      </c>
      <c r="AF64">
        <v>5.0335200000000002</v>
      </c>
      <c r="AG64">
        <v>3.75</v>
      </c>
      <c r="AH64">
        <v>4.8783700000000003</v>
      </c>
    </row>
    <row r="65" spans="1:34" x14ac:dyDescent="0.25">
      <c r="A65" t="s">
        <v>203</v>
      </c>
      <c r="B65" t="s">
        <v>198</v>
      </c>
      <c r="C65">
        <v>1</v>
      </c>
      <c r="D65">
        <v>3</v>
      </c>
      <c r="E65" t="s">
        <v>73</v>
      </c>
      <c r="F65">
        <v>2001</v>
      </c>
      <c r="G65" t="s">
        <v>106</v>
      </c>
      <c r="H65">
        <v>0</v>
      </c>
      <c r="I65">
        <v>2391</v>
      </c>
      <c r="J65">
        <v>3.6</v>
      </c>
      <c r="K65">
        <v>14.2</v>
      </c>
      <c r="L65">
        <v>1.27</v>
      </c>
      <c r="M65">
        <v>171.62100000000001</v>
      </c>
      <c r="N65">
        <v>0.54</v>
      </c>
      <c r="O65" t="s">
        <v>75</v>
      </c>
      <c r="P65">
        <v>9.8000000000000004E-2</v>
      </c>
      <c r="S65">
        <v>0</v>
      </c>
      <c r="T65" t="s">
        <v>204</v>
      </c>
      <c r="U65">
        <v>5872</v>
      </c>
      <c r="V65">
        <v>1.21</v>
      </c>
      <c r="W65">
        <v>1.06</v>
      </c>
      <c r="X65">
        <v>0.04</v>
      </c>
      <c r="Y65" t="s">
        <v>200</v>
      </c>
      <c r="Z65">
        <v>4.3</v>
      </c>
      <c r="AA65" t="s">
        <v>201</v>
      </c>
      <c r="AB65">
        <v>164.86476110000001</v>
      </c>
      <c r="AC65" t="s">
        <v>202</v>
      </c>
      <c r="AD65">
        <v>40.4304931</v>
      </c>
      <c r="AE65">
        <v>13.7967</v>
      </c>
      <c r="AF65">
        <v>5.0335200000000002</v>
      </c>
      <c r="AG65">
        <v>3.75</v>
      </c>
      <c r="AH65">
        <v>4.8783700000000003</v>
      </c>
    </row>
    <row r="66" spans="1:34" x14ac:dyDescent="0.25">
      <c r="A66" t="s">
        <v>205</v>
      </c>
      <c r="B66" t="s">
        <v>198</v>
      </c>
      <c r="C66">
        <v>1</v>
      </c>
      <c r="D66">
        <v>3</v>
      </c>
      <c r="E66" t="s">
        <v>73</v>
      </c>
      <c r="F66">
        <v>2009</v>
      </c>
      <c r="G66" t="s">
        <v>106</v>
      </c>
      <c r="H66">
        <v>0</v>
      </c>
      <c r="I66">
        <v>14002</v>
      </c>
      <c r="J66">
        <v>11.6</v>
      </c>
      <c r="K66">
        <v>13.5</v>
      </c>
      <c r="L66">
        <v>1.2</v>
      </c>
      <c r="M66">
        <v>521.22</v>
      </c>
      <c r="N66">
        <v>1.64</v>
      </c>
      <c r="O66" t="s">
        <v>75</v>
      </c>
      <c r="P66">
        <v>0.16</v>
      </c>
      <c r="S66">
        <v>0</v>
      </c>
      <c r="T66" t="s">
        <v>206</v>
      </c>
      <c r="U66">
        <v>5872</v>
      </c>
      <c r="V66">
        <v>1.21</v>
      </c>
      <c r="W66">
        <v>1.06</v>
      </c>
      <c r="X66">
        <v>0.04</v>
      </c>
      <c r="Y66" t="s">
        <v>200</v>
      </c>
      <c r="Z66">
        <v>4.3</v>
      </c>
      <c r="AA66" t="s">
        <v>201</v>
      </c>
      <c r="AB66">
        <v>164.86476110000001</v>
      </c>
      <c r="AC66" t="s">
        <v>202</v>
      </c>
      <c r="AD66">
        <v>40.4304931</v>
      </c>
      <c r="AE66">
        <v>13.7967</v>
      </c>
      <c r="AF66">
        <v>5.0335200000000002</v>
      </c>
      <c r="AG66">
        <v>3.75</v>
      </c>
      <c r="AH66">
        <v>4.8783700000000003</v>
      </c>
    </row>
    <row r="67" spans="1:34" x14ac:dyDescent="0.25">
      <c r="A67" t="s">
        <v>207</v>
      </c>
      <c r="B67" t="s">
        <v>208</v>
      </c>
      <c r="C67">
        <v>3</v>
      </c>
      <c r="D67">
        <v>1</v>
      </c>
      <c r="E67" t="s">
        <v>117</v>
      </c>
      <c r="F67">
        <v>2015</v>
      </c>
      <c r="G67" t="s">
        <v>118</v>
      </c>
      <c r="H67">
        <v>0</v>
      </c>
      <c r="I67">
        <v>11688</v>
      </c>
      <c r="J67">
        <v>13.2</v>
      </c>
      <c r="K67">
        <v>13.4</v>
      </c>
      <c r="L67">
        <v>1.19</v>
      </c>
      <c r="M67">
        <v>635.66</v>
      </c>
      <c r="N67">
        <v>2</v>
      </c>
      <c r="O67" t="s">
        <v>119</v>
      </c>
      <c r="P67">
        <v>0.45</v>
      </c>
      <c r="R67">
        <v>700</v>
      </c>
      <c r="S67">
        <v>0</v>
      </c>
      <c r="T67" t="s">
        <v>209</v>
      </c>
      <c r="U67">
        <v>7295</v>
      </c>
      <c r="V67">
        <v>1.49</v>
      </c>
      <c r="W67">
        <v>1.75</v>
      </c>
      <c r="X67">
        <v>-2.7E-2</v>
      </c>
      <c r="Y67" t="s">
        <v>200</v>
      </c>
      <c r="Z67">
        <v>4.3099999999999996</v>
      </c>
      <c r="AA67" t="s">
        <v>210</v>
      </c>
      <c r="AB67">
        <v>69.400742399999999</v>
      </c>
      <c r="AC67" t="s">
        <v>211</v>
      </c>
      <c r="AD67">
        <v>-2.4738245000000001</v>
      </c>
      <c r="AE67">
        <v>29.7575</v>
      </c>
      <c r="AF67">
        <v>5.2114900000000004</v>
      </c>
      <c r="AG67">
        <v>4.5369999999999999</v>
      </c>
      <c r="AH67">
        <v>5.1580599999999999</v>
      </c>
    </row>
    <row r="68" spans="1:34" x14ac:dyDescent="0.25">
      <c r="A68" t="s">
        <v>212</v>
      </c>
      <c r="B68" t="s">
        <v>213</v>
      </c>
      <c r="C68">
        <v>1</v>
      </c>
      <c r="D68">
        <v>1</v>
      </c>
      <c r="E68" t="s">
        <v>73</v>
      </c>
      <c r="F68">
        <v>1995</v>
      </c>
      <c r="G68" t="s">
        <v>214</v>
      </c>
      <c r="H68">
        <v>0</v>
      </c>
      <c r="I68">
        <v>4.230785</v>
      </c>
      <c r="J68">
        <v>5.2699999999999997E-2</v>
      </c>
      <c r="K68">
        <v>14.3</v>
      </c>
      <c r="L68">
        <v>1.27</v>
      </c>
      <c r="M68">
        <v>146.20179999999999</v>
      </c>
      <c r="N68">
        <v>0.46</v>
      </c>
      <c r="O68" t="s">
        <v>119</v>
      </c>
      <c r="P68">
        <v>1.2999999999999999E-2</v>
      </c>
      <c r="S68">
        <v>0</v>
      </c>
      <c r="T68" t="s">
        <v>215</v>
      </c>
      <c r="U68">
        <v>5758</v>
      </c>
      <c r="V68">
        <v>1.18</v>
      </c>
      <c r="W68">
        <v>1.03</v>
      </c>
      <c r="X68">
        <v>0.18</v>
      </c>
      <c r="Y68" t="s">
        <v>200</v>
      </c>
      <c r="Z68">
        <v>4.3099999999999996</v>
      </c>
      <c r="AA68" t="s">
        <v>216</v>
      </c>
      <c r="AB68">
        <v>344.3675399</v>
      </c>
      <c r="AC68" t="s">
        <v>217</v>
      </c>
      <c r="AD68">
        <v>20.769095799999999</v>
      </c>
      <c r="AE68">
        <v>15.461399999999999</v>
      </c>
      <c r="AF68">
        <v>5.4530900000000004</v>
      </c>
      <c r="AG68">
        <v>3.911</v>
      </c>
      <c r="AH68">
        <v>5.2864699999999996</v>
      </c>
    </row>
    <row r="69" spans="1:34" x14ac:dyDescent="0.25">
      <c r="A69" t="s">
        <v>218</v>
      </c>
      <c r="B69" t="s">
        <v>219</v>
      </c>
      <c r="C69">
        <v>2</v>
      </c>
      <c r="D69">
        <v>5</v>
      </c>
      <c r="E69" t="s">
        <v>73</v>
      </c>
      <c r="F69">
        <v>1996</v>
      </c>
      <c r="G69" t="s">
        <v>106</v>
      </c>
      <c r="H69">
        <v>0</v>
      </c>
      <c r="I69">
        <v>14.6516</v>
      </c>
      <c r="J69">
        <v>0.1134</v>
      </c>
      <c r="K69">
        <v>13.9</v>
      </c>
      <c r="L69">
        <v>1.24</v>
      </c>
      <c r="M69">
        <v>263.9785</v>
      </c>
      <c r="N69">
        <v>0.8306</v>
      </c>
      <c r="O69" t="s">
        <v>119</v>
      </c>
      <c r="P69">
        <v>0</v>
      </c>
      <c r="R69">
        <v>700</v>
      </c>
      <c r="S69">
        <v>0</v>
      </c>
      <c r="T69" t="s">
        <v>220</v>
      </c>
      <c r="U69">
        <v>5172</v>
      </c>
      <c r="V69">
        <v>0.94</v>
      </c>
      <c r="W69">
        <v>0.91</v>
      </c>
      <c r="X69">
        <v>0.35</v>
      </c>
      <c r="Y69" t="s">
        <v>77</v>
      </c>
      <c r="Z69">
        <v>4.43</v>
      </c>
      <c r="AA69" t="s">
        <v>221</v>
      </c>
      <c r="AB69">
        <v>133.14683729999999</v>
      </c>
      <c r="AC69" t="s">
        <v>222</v>
      </c>
      <c r="AD69">
        <v>28.329815400000001</v>
      </c>
      <c r="AE69">
        <v>12.5855</v>
      </c>
      <c r="AF69">
        <v>5.9508400000000004</v>
      </c>
      <c r="AG69">
        <v>4.0149999999999997</v>
      </c>
      <c r="AH69">
        <v>5.72973</v>
      </c>
    </row>
    <row r="70" spans="1:34" x14ac:dyDescent="0.25">
      <c r="A70" t="s">
        <v>223</v>
      </c>
      <c r="B70" t="s">
        <v>219</v>
      </c>
      <c r="C70">
        <v>2</v>
      </c>
      <c r="D70">
        <v>5</v>
      </c>
      <c r="E70" t="s">
        <v>73</v>
      </c>
      <c r="F70">
        <v>2004</v>
      </c>
      <c r="G70" t="s">
        <v>224</v>
      </c>
      <c r="H70">
        <v>0</v>
      </c>
      <c r="I70">
        <v>44.398899999999998</v>
      </c>
      <c r="J70">
        <v>0.23730000000000001</v>
      </c>
      <c r="K70">
        <v>8.51</v>
      </c>
      <c r="L70">
        <v>0.76</v>
      </c>
      <c r="M70">
        <v>54.473799999999997</v>
      </c>
      <c r="N70">
        <v>0.1714</v>
      </c>
      <c r="O70" t="s">
        <v>119</v>
      </c>
      <c r="P70">
        <v>0.03</v>
      </c>
      <c r="S70">
        <v>0</v>
      </c>
      <c r="T70" t="s">
        <v>225</v>
      </c>
      <c r="U70">
        <v>5172</v>
      </c>
      <c r="V70">
        <v>0.94</v>
      </c>
      <c r="W70">
        <v>0.91</v>
      </c>
      <c r="X70">
        <v>0.35</v>
      </c>
      <c r="Y70" t="s">
        <v>77</v>
      </c>
      <c r="Z70">
        <v>4.43</v>
      </c>
      <c r="AA70" t="s">
        <v>221</v>
      </c>
      <c r="AB70">
        <v>133.14683729999999</v>
      </c>
      <c r="AC70" t="s">
        <v>222</v>
      </c>
      <c r="AD70">
        <v>28.329815400000001</v>
      </c>
      <c r="AE70">
        <v>12.5855</v>
      </c>
      <c r="AF70">
        <v>5.9508400000000004</v>
      </c>
      <c r="AG70">
        <v>4.0149999999999997</v>
      </c>
      <c r="AH70">
        <v>5.72973</v>
      </c>
    </row>
    <row r="71" spans="1:34" x14ac:dyDescent="0.25">
      <c r="A71" t="s">
        <v>226</v>
      </c>
      <c r="B71" t="s">
        <v>219</v>
      </c>
      <c r="C71">
        <v>2</v>
      </c>
      <c r="D71">
        <v>5</v>
      </c>
      <c r="E71" t="s">
        <v>73</v>
      </c>
      <c r="F71">
        <v>2002</v>
      </c>
      <c r="G71" t="s">
        <v>106</v>
      </c>
      <c r="H71">
        <v>0</v>
      </c>
      <c r="I71">
        <v>5574.2</v>
      </c>
      <c r="J71">
        <v>5.9569999999999999</v>
      </c>
      <c r="K71">
        <v>13</v>
      </c>
      <c r="L71">
        <v>1.1599999999999999</v>
      </c>
      <c r="M71">
        <v>1232.4929999999999</v>
      </c>
      <c r="N71">
        <v>3.8780000000000001</v>
      </c>
      <c r="O71" t="s">
        <v>119</v>
      </c>
      <c r="P71">
        <v>0.13</v>
      </c>
      <c r="S71">
        <v>0</v>
      </c>
      <c r="T71" t="s">
        <v>227</v>
      </c>
      <c r="U71">
        <v>5172</v>
      </c>
      <c r="V71">
        <v>0.94</v>
      </c>
      <c r="W71">
        <v>0.91</v>
      </c>
      <c r="X71">
        <v>0.35</v>
      </c>
      <c r="Y71" t="s">
        <v>77</v>
      </c>
      <c r="Z71">
        <v>4.43</v>
      </c>
      <c r="AA71" t="s">
        <v>221</v>
      </c>
      <c r="AB71">
        <v>133.14683729999999</v>
      </c>
      <c r="AC71" t="s">
        <v>222</v>
      </c>
      <c r="AD71">
        <v>28.329815400000001</v>
      </c>
      <c r="AE71">
        <v>12.5855</v>
      </c>
      <c r="AF71">
        <v>5.9508400000000004</v>
      </c>
      <c r="AG71">
        <v>4.0149999999999997</v>
      </c>
      <c r="AH71">
        <v>5.72973</v>
      </c>
    </row>
    <row r="72" spans="1:34" x14ac:dyDescent="0.25">
      <c r="A72" t="s">
        <v>228</v>
      </c>
      <c r="B72" t="s">
        <v>219</v>
      </c>
      <c r="C72">
        <v>2</v>
      </c>
      <c r="D72">
        <v>5</v>
      </c>
      <c r="E72" t="s">
        <v>73</v>
      </c>
      <c r="F72">
        <v>2004</v>
      </c>
      <c r="G72" t="s">
        <v>224</v>
      </c>
      <c r="H72">
        <v>0</v>
      </c>
      <c r="I72">
        <v>0.73654739999999996</v>
      </c>
      <c r="J72">
        <v>1.5440000000000001E-2</v>
      </c>
      <c r="K72">
        <v>1.875</v>
      </c>
      <c r="L72">
        <v>0.16700000000000001</v>
      </c>
      <c r="M72">
        <v>7.99</v>
      </c>
      <c r="N72">
        <v>2.5139999999999999E-2</v>
      </c>
      <c r="O72" t="s">
        <v>119</v>
      </c>
      <c r="P72">
        <v>0.05</v>
      </c>
      <c r="R72">
        <v>1958</v>
      </c>
      <c r="S72">
        <v>0</v>
      </c>
      <c r="T72" t="s">
        <v>227</v>
      </c>
      <c r="U72">
        <v>5172</v>
      </c>
      <c r="V72">
        <v>0.94</v>
      </c>
      <c r="W72">
        <v>0.91</v>
      </c>
      <c r="X72">
        <v>0.35</v>
      </c>
      <c r="Y72" t="s">
        <v>77</v>
      </c>
      <c r="Z72">
        <v>4.43</v>
      </c>
      <c r="AA72" t="s">
        <v>221</v>
      </c>
      <c r="AB72">
        <v>133.14683729999999</v>
      </c>
      <c r="AC72" t="s">
        <v>222</v>
      </c>
      <c r="AD72">
        <v>28.329815400000001</v>
      </c>
      <c r="AE72">
        <v>12.5855</v>
      </c>
      <c r="AF72">
        <v>5.9508400000000004</v>
      </c>
      <c r="AG72">
        <v>4.0149999999999997</v>
      </c>
      <c r="AH72">
        <v>5.72973</v>
      </c>
    </row>
    <row r="73" spans="1:34" x14ac:dyDescent="0.25">
      <c r="A73" t="s">
        <v>229</v>
      </c>
      <c r="B73" t="s">
        <v>219</v>
      </c>
      <c r="C73">
        <v>2</v>
      </c>
      <c r="D73">
        <v>5</v>
      </c>
      <c r="E73" t="s">
        <v>73</v>
      </c>
      <c r="F73">
        <v>2007</v>
      </c>
      <c r="G73" t="s">
        <v>100</v>
      </c>
      <c r="H73">
        <v>0</v>
      </c>
      <c r="I73">
        <v>259.88</v>
      </c>
      <c r="J73">
        <v>0.77080000000000004</v>
      </c>
      <c r="K73">
        <v>7.59</v>
      </c>
      <c r="L73">
        <v>0.67700000000000005</v>
      </c>
      <c r="M73">
        <v>44.811999999999998</v>
      </c>
      <c r="N73">
        <v>0.14099999999999999</v>
      </c>
      <c r="O73" t="s">
        <v>119</v>
      </c>
      <c r="P73">
        <v>0.08</v>
      </c>
      <c r="S73">
        <v>0</v>
      </c>
      <c r="T73" t="s">
        <v>225</v>
      </c>
      <c r="U73">
        <v>5172</v>
      </c>
      <c r="V73">
        <v>0.94</v>
      </c>
      <c r="W73">
        <v>0.91</v>
      </c>
      <c r="X73">
        <v>0.35</v>
      </c>
      <c r="Y73" t="s">
        <v>77</v>
      </c>
      <c r="Z73">
        <v>4.43</v>
      </c>
      <c r="AA73" t="s">
        <v>221</v>
      </c>
      <c r="AB73">
        <v>133.14683729999999</v>
      </c>
      <c r="AC73" t="s">
        <v>222</v>
      </c>
      <c r="AD73">
        <v>28.329815400000001</v>
      </c>
      <c r="AE73">
        <v>12.5855</v>
      </c>
      <c r="AF73">
        <v>5.9508400000000004</v>
      </c>
      <c r="AG73">
        <v>4.0149999999999997</v>
      </c>
      <c r="AH73">
        <v>5.72973</v>
      </c>
    </row>
    <row r="74" spans="1:34" x14ac:dyDescent="0.25">
      <c r="A74" t="s">
        <v>230</v>
      </c>
      <c r="B74" t="s">
        <v>231</v>
      </c>
      <c r="C74">
        <v>1</v>
      </c>
      <c r="D74">
        <v>1</v>
      </c>
      <c r="E74" t="s">
        <v>73</v>
      </c>
      <c r="F74">
        <v>2008</v>
      </c>
      <c r="G74" t="s">
        <v>88</v>
      </c>
      <c r="H74">
        <v>0</v>
      </c>
      <c r="I74">
        <v>934.3</v>
      </c>
      <c r="J74">
        <v>2.11</v>
      </c>
      <c r="K74">
        <v>13.4</v>
      </c>
      <c r="L74">
        <v>1.19</v>
      </c>
      <c r="M74">
        <v>638.8383</v>
      </c>
      <c r="N74">
        <v>2.0099999999999998</v>
      </c>
      <c r="O74" t="s">
        <v>75</v>
      </c>
      <c r="P74">
        <v>7.2999999999999995E-2</v>
      </c>
      <c r="S74">
        <v>0</v>
      </c>
      <c r="T74" t="s">
        <v>130</v>
      </c>
      <c r="U74">
        <v>4938</v>
      </c>
      <c r="V74">
        <v>5.2</v>
      </c>
      <c r="W74">
        <v>1.44</v>
      </c>
      <c r="X74">
        <v>-0.13</v>
      </c>
      <c r="Y74" t="s">
        <v>77</v>
      </c>
      <c r="Z74">
        <v>3.19</v>
      </c>
      <c r="AA74" t="s">
        <v>232</v>
      </c>
      <c r="AB74">
        <v>97.696031099999999</v>
      </c>
      <c r="AC74" t="s">
        <v>233</v>
      </c>
      <c r="AD74">
        <v>58.161175299999996</v>
      </c>
      <c r="AE74">
        <v>54.6599</v>
      </c>
      <c r="AF74">
        <v>5.8730700000000002</v>
      </c>
      <c r="AG74">
        <v>3.7010000000000001</v>
      </c>
      <c r="AH74">
        <v>5.6068600000000002</v>
      </c>
    </row>
    <row r="75" spans="1:34" x14ac:dyDescent="0.25">
      <c r="A75" t="s">
        <v>234</v>
      </c>
      <c r="B75" t="s">
        <v>235</v>
      </c>
      <c r="C75">
        <v>1</v>
      </c>
      <c r="D75">
        <v>3</v>
      </c>
      <c r="E75" t="s">
        <v>73</v>
      </c>
      <c r="F75">
        <v>2009</v>
      </c>
      <c r="G75" t="s">
        <v>100</v>
      </c>
      <c r="H75">
        <v>0</v>
      </c>
      <c r="I75">
        <v>4.2149999999999999</v>
      </c>
      <c r="J75">
        <v>5.0201000000000003E-2</v>
      </c>
      <c r="K75">
        <v>2.11</v>
      </c>
      <c r="L75">
        <v>0.188</v>
      </c>
      <c r="M75">
        <v>5.0999999999999996</v>
      </c>
      <c r="N75">
        <v>1.6E-2</v>
      </c>
      <c r="O75" t="s">
        <v>75</v>
      </c>
      <c r="P75">
        <v>0.12</v>
      </c>
      <c r="S75">
        <v>0</v>
      </c>
      <c r="T75" t="s">
        <v>236</v>
      </c>
      <c r="U75">
        <v>5577</v>
      </c>
      <c r="V75">
        <v>0.96</v>
      </c>
      <c r="W75">
        <v>0.94</v>
      </c>
      <c r="X75">
        <v>-0.01</v>
      </c>
      <c r="Y75" t="s">
        <v>77</v>
      </c>
      <c r="Z75">
        <v>4.34</v>
      </c>
      <c r="AA75" t="s">
        <v>237</v>
      </c>
      <c r="AB75">
        <v>199.59645499999999</v>
      </c>
      <c r="AC75" t="s">
        <v>238</v>
      </c>
      <c r="AD75">
        <v>-18.3157745</v>
      </c>
      <c r="AE75">
        <v>8.5033200000000004</v>
      </c>
      <c r="AF75">
        <v>4.6955</v>
      </c>
      <c r="AG75">
        <v>2.956</v>
      </c>
      <c r="AH75">
        <v>4.5405199999999999</v>
      </c>
    </row>
    <row r="76" spans="1:34" x14ac:dyDescent="0.25">
      <c r="A76" t="s">
        <v>239</v>
      </c>
      <c r="B76" t="s">
        <v>235</v>
      </c>
      <c r="C76">
        <v>1</v>
      </c>
      <c r="D76">
        <v>3</v>
      </c>
      <c r="E76" t="s">
        <v>73</v>
      </c>
      <c r="F76">
        <v>2009</v>
      </c>
      <c r="G76" t="s">
        <v>100</v>
      </c>
      <c r="H76">
        <v>0</v>
      </c>
      <c r="I76">
        <v>38.021000000000001</v>
      </c>
      <c r="J76">
        <v>0.2175</v>
      </c>
      <c r="K76">
        <v>4.46</v>
      </c>
      <c r="L76">
        <v>0.39800000000000002</v>
      </c>
      <c r="M76">
        <v>18.2</v>
      </c>
      <c r="N76">
        <v>5.7000000000000002E-2</v>
      </c>
      <c r="O76" t="s">
        <v>75</v>
      </c>
      <c r="P76">
        <v>0.14000000000000001</v>
      </c>
      <c r="S76">
        <v>0</v>
      </c>
      <c r="T76" t="s">
        <v>236</v>
      </c>
      <c r="U76">
        <v>5577</v>
      </c>
      <c r="V76">
        <v>0.96</v>
      </c>
      <c r="W76">
        <v>0.94</v>
      </c>
      <c r="X76">
        <v>-0.01</v>
      </c>
      <c r="Y76" t="s">
        <v>77</v>
      </c>
      <c r="Z76">
        <v>4.34</v>
      </c>
      <c r="AA76" t="s">
        <v>237</v>
      </c>
      <c r="AB76">
        <v>199.59645499999999</v>
      </c>
      <c r="AC76" t="s">
        <v>238</v>
      </c>
      <c r="AD76">
        <v>-18.3157745</v>
      </c>
      <c r="AE76">
        <v>8.5033200000000004</v>
      </c>
      <c r="AF76">
        <v>4.6955</v>
      </c>
      <c r="AG76">
        <v>2.956</v>
      </c>
      <c r="AH76">
        <v>4.5405199999999999</v>
      </c>
    </row>
    <row r="77" spans="1:34" x14ac:dyDescent="0.25">
      <c r="A77" t="s">
        <v>240</v>
      </c>
      <c r="B77" t="s">
        <v>235</v>
      </c>
      <c r="C77">
        <v>1</v>
      </c>
      <c r="D77">
        <v>3</v>
      </c>
      <c r="E77" t="s">
        <v>73</v>
      </c>
      <c r="F77">
        <v>2009</v>
      </c>
      <c r="G77" t="s">
        <v>100</v>
      </c>
      <c r="H77">
        <v>0</v>
      </c>
      <c r="I77">
        <v>123.01</v>
      </c>
      <c r="J77">
        <v>0.47599999999999998</v>
      </c>
      <c r="K77">
        <v>5.1100000000000003</v>
      </c>
      <c r="L77">
        <v>0.45600000000000002</v>
      </c>
      <c r="M77">
        <v>22.9</v>
      </c>
      <c r="N77">
        <v>7.1999999999999995E-2</v>
      </c>
      <c r="O77" t="s">
        <v>75</v>
      </c>
      <c r="P77">
        <v>0.35</v>
      </c>
      <c r="S77">
        <v>0</v>
      </c>
      <c r="T77" t="s">
        <v>236</v>
      </c>
      <c r="U77">
        <v>5577</v>
      </c>
      <c r="V77">
        <v>0.96</v>
      </c>
      <c r="W77">
        <v>0.94</v>
      </c>
      <c r="X77">
        <v>-0.01</v>
      </c>
      <c r="Y77" t="s">
        <v>77</v>
      </c>
      <c r="Z77">
        <v>4.34</v>
      </c>
      <c r="AA77" t="s">
        <v>237</v>
      </c>
      <c r="AB77">
        <v>199.59645499999999</v>
      </c>
      <c r="AC77" t="s">
        <v>238</v>
      </c>
      <c r="AD77">
        <v>-18.3157745</v>
      </c>
      <c r="AE77">
        <v>8.5033200000000004</v>
      </c>
      <c r="AF77">
        <v>4.6955</v>
      </c>
      <c r="AG77">
        <v>2.956</v>
      </c>
      <c r="AH77">
        <v>4.5405199999999999</v>
      </c>
    </row>
    <row r="78" spans="1:34" x14ac:dyDescent="0.25">
      <c r="A78" t="s">
        <v>241</v>
      </c>
      <c r="B78" t="s">
        <v>242</v>
      </c>
      <c r="C78">
        <v>1</v>
      </c>
      <c r="D78">
        <v>2</v>
      </c>
      <c r="E78" t="s">
        <v>73</v>
      </c>
      <c r="F78">
        <v>2011</v>
      </c>
      <c r="G78" t="s">
        <v>243</v>
      </c>
      <c r="H78">
        <v>0</v>
      </c>
      <c r="I78">
        <v>735.1</v>
      </c>
      <c r="J78">
        <v>1.758</v>
      </c>
      <c r="K78">
        <v>13.4</v>
      </c>
      <c r="L78">
        <v>1.2</v>
      </c>
      <c r="M78">
        <v>587.9855</v>
      </c>
      <c r="N78">
        <v>1.85</v>
      </c>
      <c r="O78" t="s">
        <v>244</v>
      </c>
      <c r="P78">
        <v>0.06</v>
      </c>
      <c r="S78">
        <v>0</v>
      </c>
      <c r="T78" t="s">
        <v>189</v>
      </c>
      <c r="U78">
        <v>4826</v>
      </c>
      <c r="V78">
        <v>4.87</v>
      </c>
      <c r="W78">
        <v>1.34</v>
      </c>
      <c r="X78">
        <v>0.21</v>
      </c>
      <c r="Y78" t="s">
        <v>77</v>
      </c>
      <c r="Z78">
        <v>3.19</v>
      </c>
      <c r="AA78" t="s">
        <v>245</v>
      </c>
      <c r="AB78">
        <v>99.171276000000006</v>
      </c>
      <c r="AC78" t="s">
        <v>246</v>
      </c>
      <c r="AD78">
        <v>-19.256180799999999</v>
      </c>
      <c r="AE78">
        <v>19.810099999999998</v>
      </c>
      <c r="AF78">
        <v>3.95</v>
      </c>
      <c r="AG78">
        <v>1.5640000000000001</v>
      </c>
      <c r="AH78">
        <v>3.6785299999999999</v>
      </c>
    </row>
    <row r="79" spans="1:34" x14ac:dyDescent="0.25">
      <c r="A79" t="s">
        <v>247</v>
      </c>
      <c r="B79" t="s">
        <v>242</v>
      </c>
      <c r="C79">
        <v>1</v>
      </c>
      <c r="D79">
        <v>2</v>
      </c>
      <c r="E79" t="s">
        <v>73</v>
      </c>
      <c r="F79">
        <v>2019</v>
      </c>
      <c r="G79" t="s">
        <v>100</v>
      </c>
      <c r="H79">
        <v>0</v>
      </c>
      <c r="I79">
        <v>996</v>
      </c>
      <c r="J79">
        <v>2.153</v>
      </c>
      <c r="K79">
        <v>13.9</v>
      </c>
      <c r="L79">
        <v>1.24</v>
      </c>
      <c r="M79">
        <v>276.51209999999998</v>
      </c>
      <c r="N79">
        <v>0.87</v>
      </c>
      <c r="O79" t="s">
        <v>244</v>
      </c>
      <c r="P79">
        <v>0.08</v>
      </c>
      <c r="S79">
        <v>0</v>
      </c>
      <c r="T79" t="s">
        <v>248</v>
      </c>
      <c r="U79">
        <v>4826</v>
      </c>
      <c r="V79">
        <v>4.87</v>
      </c>
      <c r="W79">
        <v>1.34</v>
      </c>
      <c r="X79">
        <v>0.21</v>
      </c>
      <c r="Y79" t="s">
        <v>77</v>
      </c>
      <c r="Z79">
        <v>3.19</v>
      </c>
      <c r="AA79" t="s">
        <v>245</v>
      </c>
      <c r="AB79">
        <v>99.171276000000006</v>
      </c>
      <c r="AC79" t="s">
        <v>246</v>
      </c>
      <c r="AD79">
        <v>-19.256180799999999</v>
      </c>
      <c r="AE79">
        <v>19.810099999999998</v>
      </c>
      <c r="AF79">
        <v>3.95</v>
      </c>
      <c r="AG79">
        <v>1.5640000000000001</v>
      </c>
      <c r="AH79">
        <v>3.6785299999999999</v>
      </c>
    </row>
    <row r="80" spans="1:34" x14ac:dyDescent="0.25">
      <c r="A80" t="s">
        <v>249</v>
      </c>
      <c r="B80" t="s">
        <v>250</v>
      </c>
      <c r="C80">
        <v>1</v>
      </c>
      <c r="D80">
        <v>1</v>
      </c>
      <c r="E80" t="s">
        <v>73</v>
      </c>
      <c r="F80">
        <v>1996</v>
      </c>
      <c r="G80" t="s">
        <v>106</v>
      </c>
      <c r="H80">
        <v>0</v>
      </c>
      <c r="I80">
        <v>116.688</v>
      </c>
      <c r="J80">
        <v>0.48099999999999998</v>
      </c>
      <c r="K80">
        <v>12.6</v>
      </c>
      <c r="L80">
        <v>1.1299999999999999</v>
      </c>
      <c r="M80">
        <v>2380.4499999999998</v>
      </c>
      <c r="N80">
        <v>7.49</v>
      </c>
      <c r="O80" t="s">
        <v>119</v>
      </c>
      <c r="P80">
        <v>0.39879999999999999</v>
      </c>
      <c r="S80">
        <v>0</v>
      </c>
      <c r="T80" t="s">
        <v>215</v>
      </c>
      <c r="U80">
        <v>5495</v>
      </c>
      <c r="V80">
        <v>1.89</v>
      </c>
      <c r="W80">
        <v>1.0900000000000001</v>
      </c>
      <c r="X80">
        <v>-0.09</v>
      </c>
      <c r="Y80" t="s">
        <v>77</v>
      </c>
      <c r="Z80">
        <v>3.95</v>
      </c>
      <c r="AA80" t="s">
        <v>251</v>
      </c>
      <c r="AB80">
        <v>202.10648979999999</v>
      </c>
      <c r="AC80" t="s">
        <v>252</v>
      </c>
      <c r="AD80">
        <v>13.776308500000001</v>
      </c>
      <c r="AE80">
        <v>17.9011</v>
      </c>
      <c r="AF80">
        <v>4.9680799999999996</v>
      </c>
      <c r="AG80">
        <v>3.5</v>
      </c>
      <c r="AH80">
        <v>4.7617799999999999</v>
      </c>
    </row>
    <row r="81" spans="1:34" x14ac:dyDescent="0.25">
      <c r="A81" t="s">
        <v>253</v>
      </c>
      <c r="B81" t="s">
        <v>254</v>
      </c>
      <c r="C81">
        <v>2</v>
      </c>
      <c r="D81">
        <v>1</v>
      </c>
      <c r="E81" t="s">
        <v>73</v>
      </c>
      <c r="F81">
        <v>2012</v>
      </c>
      <c r="G81" t="s">
        <v>88</v>
      </c>
      <c r="H81">
        <v>0</v>
      </c>
      <c r="I81">
        <v>691.9</v>
      </c>
      <c r="J81">
        <v>2.1</v>
      </c>
      <c r="K81">
        <v>13.1</v>
      </c>
      <c r="L81">
        <v>1.17</v>
      </c>
      <c r="M81">
        <v>953.49</v>
      </c>
      <c r="N81">
        <v>3</v>
      </c>
      <c r="O81" t="s">
        <v>75</v>
      </c>
      <c r="P81">
        <v>0.11700000000000001</v>
      </c>
      <c r="S81">
        <v>0</v>
      </c>
      <c r="T81" t="s">
        <v>255</v>
      </c>
      <c r="U81">
        <v>4846</v>
      </c>
      <c r="V81">
        <v>10.5</v>
      </c>
      <c r="W81">
        <v>2.4900000000000002</v>
      </c>
      <c r="X81">
        <v>0</v>
      </c>
      <c r="Y81" t="s">
        <v>77</v>
      </c>
      <c r="Z81">
        <v>2.63</v>
      </c>
      <c r="AA81" t="s">
        <v>256</v>
      </c>
      <c r="AB81">
        <v>38.0391598</v>
      </c>
      <c r="AC81" t="s">
        <v>257</v>
      </c>
      <c r="AD81">
        <v>-1.0350269000000001</v>
      </c>
      <c r="AE81">
        <v>82.961299999999994</v>
      </c>
      <c r="AF81">
        <v>5.3532000000000002</v>
      </c>
      <c r="AG81">
        <v>3.2069999999999999</v>
      </c>
      <c r="AH81">
        <v>5.0934299999999997</v>
      </c>
    </row>
    <row r="82" spans="1:34" x14ac:dyDescent="0.25">
      <c r="A82" t="s">
        <v>258</v>
      </c>
      <c r="B82" t="s">
        <v>259</v>
      </c>
      <c r="C82">
        <v>1</v>
      </c>
      <c r="D82">
        <v>1</v>
      </c>
      <c r="E82" t="s">
        <v>73</v>
      </c>
      <c r="F82">
        <v>2015</v>
      </c>
      <c r="G82" t="s">
        <v>260</v>
      </c>
      <c r="H82">
        <v>0</v>
      </c>
      <c r="I82">
        <v>93.4</v>
      </c>
      <c r="J82">
        <v>0.49</v>
      </c>
      <c r="K82">
        <v>13.6</v>
      </c>
      <c r="L82">
        <v>1.22</v>
      </c>
      <c r="M82">
        <v>416.35730000000001</v>
      </c>
      <c r="N82">
        <v>1.31</v>
      </c>
      <c r="O82" t="s">
        <v>75</v>
      </c>
      <c r="P82">
        <v>0.06</v>
      </c>
      <c r="S82">
        <v>0</v>
      </c>
      <c r="T82" t="s">
        <v>261</v>
      </c>
      <c r="U82">
        <v>4847</v>
      </c>
      <c r="V82">
        <v>10.3</v>
      </c>
      <c r="W82">
        <v>1.44</v>
      </c>
      <c r="X82">
        <v>-0.03</v>
      </c>
      <c r="Y82" t="s">
        <v>77</v>
      </c>
      <c r="Z82">
        <v>2.57</v>
      </c>
      <c r="AA82" t="s">
        <v>262</v>
      </c>
      <c r="AB82">
        <v>224.201685</v>
      </c>
      <c r="AC82" t="s">
        <v>263</v>
      </c>
      <c r="AD82">
        <v>74.900937900000002</v>
      </c>
      <c r="AE82">
        <v>162.55199999999999</v>
      </c>
      <c r="AF82">
        <v>6.8329500000000003</v>
      </c>
      <c r="AG82">
        <v>4.5149999999999997</v>
      </c>
      <c r="AH82">
        <v>6.5589599999999999</v>
      </c>
    </row>
    <row r="83" spans="1:34" x14ac:dyDescent="0.25">
      <c r="A83" t="s">
        <v>264</v>
      </c>
      <c r="B83" t="s">
        <v>265</v>
      </c>
      <c r="C83">
        <v>1</v>
      </c>
      <c r="D83">
        <v>1</v>
      </c>
      <c r="E83" t="s">
        <v>73</v>
      </c>
      <c r="F83">
        <v>2008</v>
      </c>
      <c r="G83" t="s">
        <v>88</v>
      </c>
      <c r="H83">
        <v>0</v>
      </c>
      <c r="I83">
        <v>952.7</v>
      </c>
      <c r="J83">
        <v>2.5</v>
      </c>
      <c r="K83">
        <v>12.8</v>
      </c>
      <c r="L83">
        <v>1.1399999999999999</v>
      </c>
      <c r="M83">
        <v>1684.4</v>
      </c>
      <c r="N83">
        <v>5.3</v>
      </c>
      <c r="O83" t="s">
        <v>75</v>
      </c>
      <c r="P83">
        <v>0.20599999999999999</v>
      </c>
      <c r="S83">
        <v>0</v>
      </c>
      <c r="T83" t="s">
        <v>266</v>
      </c>
      <c r="U83">
        <v>4785</v>
      </c>
      <c r="V83">
        <v>11</v>
      </c>
      <c r="W83">
        <v>2.4</v>
      </c>
      <c r="X83">
        <v>-0.06</v>
      </c>
      <c r="Y83" t="s">
        <v>77</v>
      </c>
      <c r="Z83">
        <v>2.35</v>
      </c>
      <c r="AA83" t="s">
        <v>267</v>
      </c>
      <c r="AB83">
        <v>39.424355499999997</v>
      </c>
      <c r="AC83" t="s">
        <v>268</v>
      </c>
      <c r="AD83">
        <v>-3.3963606999999998</v>
      </c>
      <c r="AE83">
        <v>101.26</v>
      </c>
      <c r="AF83">
        <v>5.6430699999999998</v>
      </c>
      <c r="AG83">
        <v>3.266</v>
      </c>
      <c r="AH83">
        <v>5.3758800000000004</v>
      </c>
    </row>
    <row r="84" spans="1:34" x14ac:dyDescent="0.25">
      <c r="A84" t="s">
        <v>269</v>
      </c>
      <c r="B84" t="s">
        <v>270</v>
      </c>
      <c r="C84">
        <v>3</v>
      </c>
      <c r="D84">
        <v>1</v>
      </c>
      <c r="E84" t="s">
        <v>73</v>
      </c>
      <c r="F84">
        <v>2013</v>
      </c>
      <c r="G84" t="s">
        <v>106</v>
      </c>
      <c r="H84">
        <v>0</v>
      </c>
      <c r="I84">
        <v>181.4</v>
      </c>
      <c r="J84">
        <v>0.7</v>
      </c>
      <c r="K84">
        <v>13.1</v>
      </c>
      <c r="L84">
        <v>1.17</v>
      </c>
      <c r="M84">
        <v>1017</v>
      </c>
      <c r="N84">
        <v>3.2</v>
      </c>
      <c r="O84" t="s">
        <v>75</v>
      </c>
      <c r="P84">
        <v>2.7E-2</v>
      </c>
      <c r="S84">
        <v>0</v>
      </c>
      <c r="T84" t="s">
        <v>89</v>
      </c>
      <c r="U84">
        <v>4665</v>
      </c>
      <c r="V84">
        <v>11</v>
      </c>
      <c r="W84">
        <v>1.4</v>
      </c>
      <c r="X84">
        <v>-0.03</v>
      </c>
      <c r="Y84" t="s">
        <v>77</v>
      </c>
      <c r="Z84">
        <v>2.52</v>
      </c>
      <c r="AA84" t="s">
        <v>271</v>
      </c>
      <c r="AB84">
        <v>348.97450309999999</v>
      </c>
      <c r="AC84" t="s">
        <v>272</v>
      </c>
      <c r="AD84">
        <v>-9.0878075999999997</v>
      </c>
      <c r="AE84">
        <v>44.0304</v>
      </c>
      <c r="AF84">
        <v>4.2394600000000002</v>
      </c>
      <c r="AG84">
        <v>1.597</v>
      </c>
      <c r="AH84">
        <v>3.9531100000000001</v>
      </c>
    </row>
    <row r="85" spans="1:34" x14ac:dyDescent="0.25">
      <c r="A85" t="s">
        <v>273</v>
      </c>
      <c r="B85" t="s">
        <v>274</v>
      </c>
      <c r="C85">
        <v>1</v>
      </c>
      <c r="D85">
        <v>1</v>
      </c>
      <c r="E85" t="s">
        <v>117</v>
      </c>
      <c r="F85">
        <v>2022</v>
      </c>
      <c r="G85" t="s">
        <v>136</v>
      </c>
      <c r="H85">
        <v>0</v>
      </c>
      <c r="J85">
        <v>93.9</v>
      </c>
      <c r="K85">
        <v>12.5</v>
      </c>
      <c r="L85">
        <v>1.1200000000000001</v>
      </c>
      <c r="M85">
        <v>2860.4556600000001</v>
      </c>
      <c r="N85">
        <v>9</v>
      </c>
      <c r="O85" t="s">
        <v>119</v>
      </c>
      <c r="P85">
        <v>0.4</v>
      </c>
      <c r="S85">
        <v>0</v>
      </c>
      <c r="U85">
        <v>9770</v>
      </c>
      <c r="V85">
        <v>2.96</v>
      </c>
      <c r="W85">
        <v>2.4</v>
      </c>
      <c r="Z85">
        <v>3.77</v>
      </c>
      <c r="AA85" t="s">
        <v>275</v>
      </c>
      <c r="AB85">
        <v>73.941044599999998</v>
      </c>
      <c r="AC85" t="s">
        <v>276</v>
      </c>
      <c r="AD85">
        <v>30.551088799999999</v>
      </c>
      <c r="AE85">
        <v>162.12700000000001</v>
      </c>
      <c r="AF85">
        <v>7.0759999999999996</v>
      </c>
      <c r="AG85">
        <v>4.2300000000000004</v>
      </c>
      <c r="AH85">
        <v>7.0785400000000003</v>
      </c>
    </row>
    <row r="86" spans="1:34" x14ac:dyDescent="0.25">
      <c r="A86" t="s">
        <v>277</v>
      </c>
      <c r="B86" t="s">
        <v>278</v>
      </c>
      <c r="C86">
        <v>1</v>
      </c>
      <c r="D86">
        <v>1</v>
      </c>
      <c r="E86" t="s">
        <v>117</v>
      </c>
      <c r="F86">
        <v>2005</v>
      </c>
      <c r="G86" t="s">
        <v>142</v>
      </c>
      <c r="H86">
        <v>0</v>
      </c>
      <c r="J86">
        <v>260</v>
      </c>
      <c r="K86">
        <v>12.3</v>
      </c>
      <c r="L86">
        <v>1.1000000000000001</v>
      </c>
      <c r="M86">
        <v>4290.5</v>
      </c>
      <c r="N86">
        <v>13.5</v>
      </c>
      <c r="O86" t="s">
        <v>119</v>
      </c>
      <c r="S86">
        <v>0</v>
      </c>
      <c r="T86" t="s">
        <v>279</v>
      </c>
      <c r="U86">
        <v>5285</v>
      </c>
      <c r="V86">
        <v>1</v>
      </c>
      <c r="W86">
        <v>0.9</v>
      </c>
      <c r="X86">
        <v>0.04</v>
      </c>
      <c r="Y86" t="s">
        <v>77</v>
      </c>
      <c r="Z86">
        <v>4.53</v>
      </c>
      <c r="AA86" t="s">
        <v>280</v>
      </c>
      <c r="AB86">
        <v>94.8039208</v>
      </c>
      <c r="AC86" t="s">
        <v>281</v>
      </c>
      <c r="AD86">
        <v>-58.0541184</v>
      </c>
      <c r="AE86">
        <v>50.047499999999999</v>
      </c>
      <c r="AF86">
        <v>9.1300000000000008</v>
      </c>
      <c r="AG86">
        <v>6.9809999999999999</v>
      </c>
      <c r="AH86">
        <v>8.8377999999999997</v>
      </c>
    </row>
    <row r="87" spans="1:34" x14ac:dyDescent="0.25">
      <c r="A87" t="s">
        <v>282</v>
      </c>
      <c r="B87" t="s">
        <v>283</v>
      </c>
      <c r="C87">
        <v>1</v>
      </c>
      <c r="D87">
        <v>2</v>
      </c>
      <c r="E87" t="s">
        <v>284</v>
      </c>
      <c r="F87">
        <v>2020</v>
      </c>
      <c r="G87" t="s">
        <v>285</v>
      </c>
      <c r="H87">
        <v>0</v>
      </c>
      <c r="I87">
        <v>8.4629990999999993</v>
      </c>
      <c r="J87">
        <v>6.4500000000000002E-2</v>
      </c>
      <c r="K87">
        <v>4.07</v>
      </c>
      <c r="L87">
        <v>0.36299999999999999</v>
      </c>
      <c r="M87">
        <v>20.12</v>
      </c>
      <c r="N87">
        <v>6.3299999999999995E-2</v>
      </c>
      <c r="O87" t="s">
        <v>119</v>
      </c>
      <c r="P87">
        <v>0.186</v>
      </c>
      <c r="R87">
        <v>593</v>
      </c>
      <c r="S87">
        <v>1</v>
      </c>
      <c r="T87" t="s">
        <v>286</v>
      </c>
      <c r="U87">
        <v>3700</v>
      </c>
      <c r="V87">
        <v>0.75</v>
      </c>
      <c r="W87">
        <v>0.5</v>
      </c>
      <c r="Z87">
        <v>4.3899999999999997</v>
      </c>
      <c r="AA87" t="s">
        <v>287</v>
      </c>
      <c r="AB87">
        <v>311.29113690000003</v>
      </c>
      <c r="AC87" t="s">
        <v>288</v>
      </c>
      <c r="AD87">
        <v>-31.342449999999999</v>
      </c>
      <c r="AE87">
        <v>9.7220999999999993</v>
      </c>
      <c r="AF87">
        <v>8.81</v>
      </c>
      <c r="AG87">
        <v>4.5289999999999999</v>
      </c>
      <c r="AH87">
        <v>7.8403799999999997</v>
      </c>
    </row>
    <row r="88" spans="1:34" x14ac:dyDescent="0.25">
      <c r="A88" t="s">
        <v>289</v>
      </c>
      <c r="B88" t="s">
        <v>283</v>
      </c>
      <c r="C88">
        <v>1</v>
      </c>
      <c r="D88">
        <v>2</v>
      </c>
      <c r="E88" t="s">
        <v>284</v>
      </c>
      <c r="F88">
        <v>2021</v>
      </c>
      <c r="G88" t="s">
        <v>285</v>
      </c>
      <c r="H88">
        <v>0</v>
      </c>
      <c r="I88">
        <v>18.858991</v>
      </c>
      <c r="J88">
        <v>0.1101</v>
      </c>
      <c r="K88">
        <v>3.24</v>
      </c>
      <c r="L88">
        <v>0.28899999999999998</v>
      </c>
      <c r="M88">
        <v>9.6</v>
      </c>
      <c r="N88">
        <v>3.0200000000000001E-2</v>
      </c>
      <c r="O88" t="s">
        <v>119</v>
      </c>
      <c r="P88">
        <v>4.1000000000000002E-2</v>
      </c>
      <c r="R88">
        <v>454</v>
      </c>
      <c r="S88">
        <v>0</v>
      </c>
      <c r="T88" t="s">
        <v>286</v>
      </c>
      <c r="U88">
        <v>3700</v>
      </c>
      <c r="V88">
        <v>0.75</v>
      </c>
      <c r="W88">
        <v>0.5</v>
      </c>
      <c r="Z88">
        <v>4.3899999999999997</v>
      </c>
      <c r="AA88" t="s">
        <v>287</v>
      </c>
      <c r="AB88">
        <v>311.29113690000003</v>
      </c>
      <c r="AC88" t="s">
        <v>288</v>
      </c>
      <c r="AD88">
        <v>-31.342449999999999</v>
      </c>
      <c r="AE88">
        <v>9.7220999999999993</v>
      </c>
      <c r="AF88">
        <v>8.81</v>
      </c>
      <c r="AG88">
        <v>4.5289999999999999</v>
      </c>
      <c r="AH88">
        <v>7.8403799999999997</v>
      </c>
    </row>
    <row r="89" spans="1:34" x14ac:dyDescent="0.25">
      <c r="A89" t="s">
        <v>290</v>
      </c>
      <c r="B89" t="s">
        <v>291</v>
      </c>
      <c r="C89">
        <v>1</v>
      </c>
      <c r="D89">
        <v>1</v>
      </c>
      <c r="E89" t="s">
        <v>73</v>
      </c>
      <c r="F89">
        <v>2017</v>
      </c>
      <c r="G89" t="s">
        <v>100</v>
      </c>
      <c r="H89">
        <v>0</v>
      </c>
      <c r="I89">
        <v>481.9</v>
      </c>
      <c r="J89">
        <v>1.3</v>
      </c>
      <c r="K89">
        <v>12.7</v>
      </c>
      <c r="L89">
        <v>1.1299999999999999</v>
      </c>
      <c r="M89">
        <v>2034.1120000000001</v>
      </c>
      <c r="N89">
        <v>6.4</v>
      </c>
      <c r="O89" t="s">
        <v>75</v>
      </c>
      <c r="P89">
        <v>0.2</v>
      </c>
      <c r="S89">
        <v>0</v>
      </c>
      <c r="U89">
        <v>4095</v>
      </c>
      <c r="V89">
        <v>32.35</v>
      </c>
      <c r="W89">
        <v>1.1399999999999999</v>
      </c>
      <c r="X89">
        <v>-0.71</v>
      </c>
      <c r="Y89" t="s">
        <v>77</v>
      </c>
      <c r="Z89">
        <v>1.89</v>
      </c>
      <c r="AA89" t="s">
        <v>292</v>
      </c>
      <c r="AB89">
        <v>177.56472679999999</v>
      </c>
      <c r="AC89" t="s">
        <v>293</v>
      </c>
      <c r="AD89">
        <v>2.7601075000000002</v>
      </c>
      <c r="AE89">
        <v>1070.6300000000001</v>
      </c>
      <c r="AF89">
        <v>9.577</v>
      </c>
      <c r="AG89">
        <v>6.0209999999999999</v>
      </c>
      <c r="AH89">
        <v>8.9977</v>
      </c>
    </row>
    <row r="90" spans="1:34" x14ac:dyDescent="0.25">
      <c r="A90" t="s">
        <v>294</v>
      </c>
      <c r="B90" t="s">
        <v>295</v>
      </c>
      <c r="C90">
        <v>1</v>
      </c>
      <c r="D90">
        <v>1</v>
      </c>
      <c r="E90" t="s">
        <v>73</v>
      </c>
      <c r="F90">
        <v>2009</v>
      </c>
      <c r="G90" t="s">
        <v>224</v>
      </c>
      <c r="H90">
        <v>0</v>
      </c>
      <c r="I90">
        <v>268.94</v>
      </c>
      <c r="J90">
        <v>0.78</v>
      </c>
      <c r="K90">
        <v>13.8</v>
      </c>
      <c r="L90">
        <v>1.23</v>
      </c>
      <c r="M90">
        <v>330.54320000000001</v>
      </c>
      <c r="N90">
        <v>1.04</v>
      </c>
      <c r="O90" t="s">
        <v>75</v>
      </c>
      <c r="P90">
        <v>0.28999999999999998</v>
      </c>
      <c r="S90">
        <v>0</v>
      </c>
      <c r="T90" t="s">
        <v>279</v>
      </c>
      <c r="U90">
        <v>4864</v>
      </c>
      <c r="V90">
        <v>0.86</v>
      </c>
      <c r="W90">
        <v>0.49</v>
      </c>
      <c r="X90">
        <v>0.17</v>
      </c>
      <c r="Y90" t="s">
        <v>77</v>
      </c>
      <c r="Z90">
        <v>4.26</v>
      </c>
      <c r="AA90" t="s">
        <v>296</v>
      </c>
      <c r="AB90">
        <v>318.4010002</v>
      </c>
      <c r="AC90" t="s">
        <v>297</v>
      </c>
      <c r="AD90">
        <v>14.689383400000001</v>
      </c>
      <c r="AE90">
        <v>49.351999999999997</v>
      </c>
      <c r="AF90">
        <v>9.7799999999999994</v>
      </c>
      <c r="AG90">
        <v>7.3360000000000003</v>
      </c>
      <c r="AH90">
        <v>9.3510799999999996</v>
      </c>
    </row>
    <row r="91" spans="1:34" x14ac:dyDescent="0.25">
      <c r="A91" t="s">
        <v>298</v>
      </c>
      <c r="B91" t="s">
        <v>299</v>
      </c>
      <c r="C91">
        <v>1</v>
      </c>
      <c r="D91">
        <v>1</v>
      </c>
      <c r="E91" t="s">
        <v>73</v>
      </c>
      <c r="F91">
        <v>2016</v>
      </c>
      <c r="G91" t="s">
        <v>300</v>
      </c>
      <c r="H91">
        <v>0</v>
      </c>
      <c r="I91">
        <v>153.22</v>
      </c>
      <c r="J91">
        <v>0.57599999999999996</v>
      </c>
      <c r="K91">
        <v>13.8</v>
      </c>
      <c r="L91">
        <v>1.23</v>
      </c>
      <c r="M91">
        <v>337.21762999999999</v>
      </c>
      <c r="N91">
        <v>1.0609999999999999</v>
      </c>
      <c r="O91" t="s">
        <v>75</v>
      </c>
      <c r="P91">
        <v>1E-3</v>
      </c>
      <c r="S91">
        <v>0</v>
      </c>
      <c r="T91" t="s">
        <v>301</v>
      </c>
      <c r="U91">
        <v>4649</v>
      </c>
      <c r="V91">
        <v>8.9499999999999993</v>
      </c>
      <c r="W91">
        <v>1.08</v>
      </c>
      <c r="X91">
        <v>-0.22</v>
      </c>
      <c r="Y91" t="s">
        <v>77</v>
      </c>
      <c r="Z91">
        <v>2.61</v>
      </c>
      <c r="AA91" t="s">
        <v>302</v>
      </c>
      <c r="AB91">
        <v>176.4820239</v>
      </c>
      <c r="AC91" t="s">
        <v>303</v>
      </c>
      <c r="AD91">
        <v>14.6163182</v>
      </c>
      <c r="AE91">
        <v>768.04499999999996</v>
      </c>
      <c r="AF91">
        <v>10.41</v>
      </c>
      <c r="AG91">
        <v>7.718</v>
      </c>
      <c r="AH91">
        <v>9.9917999999999996</v>
      </c>
    </row>
    <row r="92" spans="1:34" x14ac:dyDescent="0.25">
      <c r="A92" t="s">
        <v>304</v>
      </c>
      <c r="B92" t="s">
        <v>305</v>
      </c>
      <c r="C92">
        <v>1</v>
      </c>
      <c r="D92">
        <v>1</v>
      </c>
      <c r="E92" t="s">
        <v>73</v>
      </c>
      <c r="F92">
        <v>2013</v>
      </c>
      <c r="G92" t="s">
        <v>224</v>
      </c>
      <c r="H92">
        <v>0</v>
      </c>
      <c r="I92">
        <v>137.47999999999999</v>
      </c>
      <c r="J92">
        <v>0.53900000000000003</v>
      </c>
      <c r="K92">
        <v>13.7</v>
      </c>
      <c r="L92">
        <v>1.23</v>
      </c>
      <c r="M92">
        <v>352.78</v>
      </c>
      <c r="N92">
        <v>1.1100000000000001</v>
      </c>
      <c r="O92" t="s">
        <v>75</v>
      </c>
      <c r="P92">
        <v>0.26</v>
      </c>
      <c r="S92">
        <v>0</v>
      </c>
      <c r="T92" t="s">
        <v>261</v>
      </c>
      <c r="U92">
        <v>4796</v>
      </c>
      <c r="V92">
        <v>14.7</v>
      </c>
      <c r="W92">
        <v>1.1000000000000001</v>
      </c>
      <c r="X92">
        <v>0.28000000000000003</v>
      </c>
      <c r="Y92" t="s">
        <v>77</v>
      </c>
      <c r="Z92">
        <v>2.8</v>
      </c>
      <c r="AA92" t="s">
        <v>306</v>
      </c>
      <c r="AB92">
        <v>240.09564</v>
      </c>
      <c r="AC92" t="s">
        <v>307</v>
      </c>
      <c r="AD92">
        <v>15.5467507</v>
      </c>
      <c r="AE92">
        <v>426.42</v>
      </c>
      <c r="AF92">
        <v>9.01</v>
      </c>
      <c r="AG92">
        <v>6.5250000000000004</v>
      </c>
      <c r="AH92">
        <v>8.7178000000000004</v>
      </c>
    </row>
    <row r="93" spans="1:34" x14ac:dyDescent="0.25">
      <c r="A93" t="s">
        <v>308</v>
      </c>
      <c r="B93" t="s">
        <v>309</v>
      </c>
      <c r="C93">
        <v>1</v>
      </c>
      <c r="D93">
        <v>2</v>
      </c>
      <c r="E93" t="s">
        <v>73</v>
      </c>
      <c r="F93">
        <v>2009</v>
      </c>
      <c r="G93" t="s">
        <v>224</v>
      </c>
      <c r="H93">
        <v>0</v>
      </c>
      <c r="I93">
        <v>379.63</v>
      </c>
      <c r="J93">
        <v>1.05</v>
      </c>
      <c r="K93">
        <v>11.6</v>
      </c>
      <c r="L93">
        <v>1.03</v>
      </c>
      <c r="M93">
        <v>17668.169699999999</v>
      </c>
      <c r="N93">
        <v>55.59</v>
      </c>
      <c r="O93" t="s">
        <v>75</v>
      </c>
      <c r="P93">
        <v>0.15</v>
      </c>
      <c r="S93">
        <v>0</v>
      </c>
      <c r="T93" t="s">
        <v>310</v>
      </c>
      <c r="U93">
        <v>4259</v>
      </c>
      <c r="V93">
        <v>71.02</v>
      </c>
      <c r="W93">
        <v>10.83</v>
      </c>
      <c r="X93">
        <v>-0.79</v>
      </c>
      <c r="Y93" t="s">
        <v>77</v>
      </c>
      <c r="Z93">
        <v>1.77</v>
      </c>
      <c r="AA93" t="s">
        <v>311</v>
      </c>
      <c r="AB93">
        <v>154.18678199999999</v>
      </c>
      <c r="AC93" t="s">
        <v>312</v>
      </c>
      <c r="AD93">
        <v>19.891262600000001</v>
      </c>
      <c r="AE93">
        <v>1539.71</v>
      </c>
      <c r="AF93">
        <v>9.7430000000000003</v>
      </c>
      <c r="AG93">
        <v>6.42</v>
      </c>
      <c r="AH93">
        <v>9.2268399999999993</v>
      </c>
    </row>
    <row r="94" spans="1:34" x14ac:dyDescent="0.25">
      <c r="A94" t="s">
        <v>313</v>
      </c>
      <c r="B94" t="s">
        <v>309</v>
      </c>
      <c r="C94">
        <v>1</v>
      </c>
      <c r="D94">
        <v>2</v>
      </c>
      <c r="E94" t="s">
        <v>73</v>
      </c>
      <c r="F94">
        <v>2009</v>
      </c>
      <c r="G94" t="s">
        <v>224</v>
      </c>
      <c r="H94">
        <v>0</v>
      </c>
      <c r="I94">
        <v>621.99</v>
      </c>
      <c r="J94">
        <v>2.0099999999999998</v>
      </c>
      <c r="K94">
        <v>12.4</v>
      </c>
      <c r="L94">
        <v>1.1000000000000001</v>
      </c>
      <c r="M94">
        <v>3963.17</v>
      </c>
      <c r="N94">
        <v>12.47</v>
      </c>
      <c r="O94" t="s">
        <v>75</v>
      </c>
      <c r="P94">
        <v>0.18</v>
      </c>
      <c r="S94">
        <v>0</v>
      </c>
      <c r="T94" t="s">
        <v>310</v>
      </c>
      <c r="U94">
        <v>4137</v>
      </c>
      <c r="V94">
        <v>49</v>
      </c>
      <c r="W94">
        <v>2.8</v>
      </c>
      <c r="X94">
        <v>-1</v>
      </c>
      <c r="Y94" t="s">
        <v>77</v>
      </c>
      <c r="Z94">
        <v>1.51</v>
      </c>
      <c r="AA94" t="s">
        <v>311</v>
      </c>
      <c r="AB94">
        <v>154.18678199999999</v>
      </c>
      <c r="AC94" t="s">
        <v>312</v>
      </c>
      <c r="AD94">
        <v>19.891262600000001</v>
      </c>
      <c r="AE94">
        <v>1539.71</v>
      </c>
      <c r="AF94">
        <v>9.7430000000000003</v>
      </c>
      <c r="AG94">
        <v>6.42</v>
      </c>
      <c r="AH94">
        <v>9.2268399999999993</v>
      </c>
    </row>
    <row r="95" spans="1:34" x14ac:dyDescent="0.25">
      <c r="A95" t="s">
        <v>314</v>
      </c>
      <c r="B95" t="s">
        <v>315</v>
      </c>
      <c r="C95">
        <v>1</v>
      </c>
      <c r="D95">
        <v>1</v>
      </c>
      <c r="E95" t="s">
        <v>73</v>
      </c>
      <c r="F95">
        <v>2012</v>
      </c>
      <c r="G95" t="s">
        <v>224</v>
      </c>
      <c r="H95">
        <v>0</v>
      </c>
      <c r="I95">
        <v>578.20000000000005</v>
      </c>
      <c r="J95">
        <v>1.3</v>
      </c>
      <c r="K95">
        <v>13</v>
      </c>
      <c r="L95">
        <v>1.1599999999999999</v>
      </c>
      <c r="M95">
        <v>1334.886</v>
      </c>
      <c r="N95">
        <v>4.2</v>
      </c>
      <c r="O95" t="s">
        <v>75</v>
      </c>
      <c r="P95">
        <v>0.21</v>
      </c>
      <c r="S95">
        <v>0</v>
      </c>
      <c r="T95" t="s">
        <v>316</v>
      </c>
      <c r="U95">
        <v>4296</v>
      </c>
      <c r="V95">
        <v>17.3</v>
      </c>
      <c r="W95">
        <v>0.8</v>
      </c>
      <c r="X95">
        <v>-0.46</v>
      </c>
      <c r="Y95" t="s">
        <v>77</v>
      </c>
      <c r="Z95">
        <v>1.99</v>
      </c>
      <c r="AA95" t="s">
        <v>317</v>
      </c>
      <c r="AB95">
        <v>25.920317900000001</v>
      </c>
      <c r="AC95" t="s">
        <v>318</v>
      </c>
      <c r="AD95">
        <v>21.005269200000001</v>
      </c>
      <c r="AE95">
        <v>1322.51</v>
      </c>
      <c r="AF95">
        <v>9.3670000000000009</v>
      </c>
      <c r="AG95">
        <v>6.1689999999999996</v>
      </c>
      <c r="AH95">
        <v>8.9161300000000008</v>
      </c>
    </row>
    <row r="96" spans="1:34" x14ac:dyDescent="0.25">
      <c r="A96" t="s">
        <v>319</v>
      </c>
      <c r="B96" t="s">
        <v>320</v>
      </c>
      <c r="C96">
        <v>1</v>
      </c>
      <c r="D96">
        <v>1</v>
      </c>
      <c r="E96" t="s">
        <v>284</v>
      </c>
      <c r="F96">
        <v>2016</v>
      </c>
      <c r="G96" t="s">
        <v>321</v>
      </c>
      <c r="H96">
        <v>0</v>
      </c>
      <c r="I96">
        <v>41.685499999999998</v>
      </c>
      <c r="J96">
        <v>0.24099999999999999</v>
      </c>
      <c r="K96">
        <v>2.5779999999999998</v>
      </c>
      <c r="L96">
        <v>0.23</v>
      </c>
      <c r="M96">
        <v>22.248100000000001</v>
      </c>
      <c r="N96">
        <v>7.0000000000000007E-2</v>
      </c>
      <c r="O96" t="s">
        <v>119</v>
      </c>
      <c r="P96">
        <v>0</v>
      </c>
      <c r="R96">
        <v>546</v>
      </c>
      <c r="S96">
        <v>0</v>
      </c>
      <c r="T96" t="s">
        <v>322</v>
      </c>
      <c r="U96">
        <v>5766</v>
      </c>
      <c r="V96">
        <v>1.08</v>
      </c>
      <c r="W96">
        <v>1.67</v>
      </c>
      <c r="X96">
        <v>-0.15</v>
      </c>
      <c r="Y96" t="s">
        <v>77</v>
      </c>
      <c r="Z96">
        <v>4.5</v>
      </c>
      <c r="AA96" t="s">
        <v>323</v>
      </c>
      <c r="AB96">
        <v>53.6511231</v>
      </c>
      <c r="AC96" t="s">
        <v>324</v>
      </c>
      <c r="AD96">
        <v>20.599020500000002</v>
      </c>
      <c r="AE96">
        <v>179.46100000000001</v>
      </c>
      <c r="AF96">
        <v>10.849</v>
      </c>
      <c r="AG96">
        <v>9.3680000000000003</v>
      </c>
      <c r="AH96">
        <v>10.8644</v>
      </c>
    </row>
    <row r="97" spans="1:34" x14ac:dyDescent="0.25">
      <c r="A97" t="s">
        <v>325</v>
      </c>
      <c r="B97" t="s">
        <v>326</v>
      </c>
      <c r="C97">
        <v>1</v>
      </c>
      <c r="D97">
        <v>1</v>
      </c>
      <c r="E97" t="s">
        <v>73</v>
      </c>
      <c r="F97">
        <v>2021</v>
      </c>
      <c r="G97" t="s">
        <v>214</v>
      </c>
      <c r="H97">
        <v>0</v>
      </c>
      <c r="I97">
        <v>307.88</v>
      </c>
      <c r="J97">
        <v>0.83</v>
      </c>
      <c r="K97">
        <v>13.6</v>
      </c>
      <c r="L97">
        <v>1.21</v>
      </c>
      <c r="M97">
        <v>432.24662999999998</v>
      </c>
      <c r="N97">
        <v>1.36</v>
      </c>
      <c r="O97" t="s">
        <v>75</v>
      </c>
      <c r="P97">
        <v>0.12</v>
      </c>
      <c r="S97">
        <v>0</v>
      </c>
      <c r="T97" t="s">
        <v>327</v>
      </c>
      <c r="U97">
        <v>5004</v>
      </c>
      <c r="V97">
        <v>0.81</v>
      </c>
      <c r="W97">
        <v>0.81</v>
      </c>
      <c r="X97">
        <v>-0.09</v>
      </c>
      <c r="Y97" t="s">
        <v>77</v>
      </c>
      <c r="Z97">
        <v>4.22</v>
      </c>
      <c r="AA97" t="s">
        <v>328</v>
      </c>
      <c r="AB97">
        <v>32.947048500000001</v>
      </c>
      <c r="AC97" t="s">
        <v>329</v>
      </c>
      <c r="AD97">
        <v>45.924218699999997</v>
      </c>
      <c r="AE97">
        <v>53.622</v>
      </c>
      <c r="AF97">
        <v>9.67</v>
      </c>
      <c r="AG97">
        <v>7.5570000000000004</v>
      </c>
      <c r="AH97">
        <v>9.4126600000000007</v>
      </c>
    </row>
    <row r="98" spans="1:34" x14ac:dyDescent="0.25">
      <c r="A98" t="s">
        <v>330</v>
      </c>
      <c r="B98" t="s">
        <v>331</v>
      </c>
      <c r="C98">
        <v>1</v>
      </c>
      <c r="D98">
        <v>1</v>
      </c>
      <c r="E98" t="s">
        <v>73</v>
      </c>
      <c r="F98">
        <v>2011</v>
      </c>
      <c r="G98" t="s">
        <v>224</v>
      </c>
      <c r="H98">
        <v>0</v>
      </c>
      <c r="I98">
        <v>392.6</v>
      </c>
      <c r="J98">
        <v>1</v>
      </c>
      <c r="K98">
        <v>13.9</v>
      </c>
      <c r="L98">
        <v>1.24</v>
      </c>
      <c r="M98">
        <v>289.2253</v>
      </c>
      <c r="N98">
        <v>0.91</v>
      </c>
      <c r="O98" t="s">
        <v>75</v>
      </c>
      <c r="P98">
        <v>0.2</v>
      </c>
      <c r="S98">
        <v>0</v>
      </c>
      <c r="T98" t="s">
        <v>89</v>
      </c>
      <c r="U98">
        <v>4414</v>
      </c>
      <c r="V98">
        <v>11</v>
      </c>
      <c r="W98">
        <v>0.74</v>
      </c>
      <c r="X98">
        <v>-0.2</v>
      </c>
      <c r="Y98" t="s">
        <v>77</v>
      </c>
      <c r="Z98">
        <v>2.2400000000000002</v>
      </c>
      <c r="AA98" t="s">
        <v>332</v>
      </c>
      <c r="AB98">
        <v>40.7102869</v>
      </c>
      <c r="AC98" t="s">
        <v>333</v>
      </c>
      <c r="AD98">
        <v>49.5869395</v>
      </c>
      <c r="AE98">
        <v>871.49300000000005</v>
      </c>
      <c r="AF98">
        <v>9.1389999999999993</v>
      </c>
      <c r="AG98">
        <v>5.9039999999999999</v>
      </c>
      <c r="AH98">
        <v>8.6556899999999999</v>
      </c>
    </row>
    <row r="99" spans="1:34" x14ac:dyDescent="0.25">
      <c r="A99" t="s">
        <v>334</v>
      </c>
      <c r="B99" t="s">
        <v>335</v>
      </c>
      <c r="C99">
        <v>1</v>
      </c>
      <c r="D99">
        <v>1</v>
      </c>
      <c r="E99" t="s">
        <v>73</v>
      </c>
      <c r="F99">
        <v>2018</v>
      </c>
      <c r="G99" t="s">
        <v>100</v>
      </c>
      <c r="H99">
        <v>0</v>
      </c>
      <c r="I99">
        <v>733</v>
      </c>
      <c r="J99">
        <v>1.7</v>
      </c>
      <c r="K99">
        <v>13.5</v>
      </c>
      <c r="L99">
        <v>1.2</v>
      </c>
      <c r="M99">
        <v>540.31100000000004</v>
      </c>
      <c r="N99">
        <v>1.7</v>
      </c>
      <c r="O99" t="s">
        <v>75</v>
      </c>
      <c r="P99">
        <v>0.76</v>
      </c>
      <c r="S99">
        <v>0</v>
      </c>
      <c r="T99" t="s">
        <v>107</v>
      </c>
      <c r="U99">
        <v>4534</v>
      </c>
      <c r="V99">
        <v>10.33</v>
      </c>
      <c r="W99">
        <v>1.0900000000000001</v>
      </c>
      <c r="X99">
        <v>-0.13</v>
      </c>
      <c r="Y99" t="s">
        <v>77</v>
      </c>
      <c r="Z99">
        <v>2.48</v>
      </c>
      <c r="AA99" t="s">
        <v>336</v>
      </c>
      <c r="AB99">
        <v>40.7425426</v>
      </c>
      <c r="AC99" t="s">
        <v>337</v>
      </c>
      <c r="AD99">
        <v>48.930057900000001</v>
      </c>
      <c r="AE99">
        <v>666.58900000000006</v>
      </c>
      <c r="AF99">
        <v>8.69</v>
      </c>
      <c r="AG99">
        <v>5.6449999999999996</v>
      </c>
      <c r="AH99">
        <v>8.2644900000000003</v>
      </c>
    </row>
    <row r="100" spans="1:34" x14ac:dyDescent="0.25">
      <c r="A100" t="s">
        <v>338</v>
      </c>
      <c r="B100" t="s">
        <v>339</v>
      </c>
      <c r="C100">
        <v>1</v>
      </c>
      <c r="D100">
        <v>1</v>
      </c>
      <c r="E100" t="s">
        <v>73</v>
      </c>
      <c r="F100">
        <v>2015</v>
      </c>
      <c r="G100" t="s">
        <v>224</v>
      </c>
      <c r="H100">
        <v>0</v>
      </c>
      <c r="I100">
        <v>2590</v>
      </c>
      <c r="J100">
        <v>4.2</v>
      </c>
      <c r="K100">
        <v>13.5</v>
      </c>
      <c r="L100">
        <v>1.21</v>
      </c>
      <c r="M100">
        <v>508.5</v>
      </c>
      <c r="N100">
        <v>1.6</v>
      </c>
      <c r="O100" t="s">
        <v>75</v>
      </c>
      <c r="P100">
        <v>0.35</v>
      </c>
      <c r="S100">
        <v>0</v>
      </c>
      <c r="T100" t="s">
        <v>261</v>
      </c>
      <c r="U100">
        <v>4943</v>
      </c>
      <c r="V100">
        <v>7.6</v>
      </c>
      <c r="W100">
        <v>1.52</v>
      </c>
      <c r="X100">
        <v>-0.19</v>
      </c>
      <c r="Y100" t="s">
        <v>77</v>
      </c>
      <c r="Z100">
        <v>2.85</v>
      </c>
      <c r="AA100" t="s">
        <v>340</v>
      </c>
      <c r="AB100">
        <v>45.640618699999997</v>
      </c>
      <c r="AC100" t="s">
        <v>341</v>
      </c>
      <c r="AD100">
        <v>49.729948100000001</v>
      </c>
      <c r="AE100">
        <v>442.04199999999997</v>
      </c>
      <c r="AF100">
        <v>9.3810000000000002</v>
      </c>
      <c r="AG100">
        <v>6.5709999999999997</v>
      </c>
      <c r="AH100">
        <v>9.0285100000000007</v>
      </c>
    </row>
    <row r="101" spans="1:34" x14ac:dyDescent="0.25">
      <c r="A101" t="s">
        <v>342</v>
      </c>
      <c r="B101" t="s">
        <v>343</v>
      </c>
      <c r="C101">
        <v>1</v>
      </c>
      <c r="D101">
        <v>1</v>
      </c>
      <c r="E101" t="s">
        <v>73</v>
      </c>
      <c r="F101">
        <v>2021</v>
      </c>
      <c r="G101" t="s">
        <v>214</v>
      </c>
      <c r="H101">
        <v>0</v>
      </c>
      <c r="I101">
        <v>265.58999999999997</v>
      </c>
      <c r="J101">
        <v>0.78</v>
      </c>
      <c r="K101">
        <v>14</v>
      </c>
      <c r="L101">
        <v>1.25</v>
      </c>
      <c r="M101">
        <v>228.83645000000001</v>
      </c>
      <c r="N101">
        <v>0.72</v>
      </c>
      <c r="O101" t="s">
        <v>75</v>
      </c>
      <c r="P101">
        <v>0.27</v>
      </c>
      <c r="S101">
        <v>0</v>
      </c>
      <c r="T101" t="s">
        <v>344</v>
      </c>
      <c r="U101">
        <v>5012</v>
      </c>
      <c r="V101">
        <v>0.9</v>
      </c>
      <c r="W101">
        <v>0.91</v>
      </c>
      <c r="X101">
        <v>0.18</v>
      </c>
      <c r="Y101" t="s">
        <v>77</v>
      </c>
      <c r="Z101">
        <v>4.09</v>
      </c>
      <c r="AA101" t="s">
        <v>345</v>
      </c>
      <c r="AB101">
        <v>23.963667600000001</v>
      </c>
      <c r="AC101" t="s">
        <v>346</v>
      </c>
      <c r="AD101">
        <v>56.698228200000003</v>
      </c>
      <c r="AE101">
        <v>52.569699999999997</v>
      </c>
      <c r="AF101">
        <v>9.3800000000000008</v>
      </c>
      <c r="AG101">
        <v>7.3310000000000004</v>
      </c>
      <c r="AH101">
        <v>9.1530500000000004</v>
      </c>
    </row>
    <row r="102" spans="1:34" x14ac:dyDescent="0.25">
      <c r="A102" t="s">
        <v>347</v>
      </c>
      <c r="B102" t="s">
        <v>348</v>
      </c>
      <c r="C102">
        <v>1</v>
      </c>
      <c r="D102">
        <v>1</v>
      </c>
      <c r="E102" t="s">
        <v>117</v>
      </c>
      <c r="F102">
        <v>2021</v>
      </c>
      <c r="G102" t="s">
        <v>349</v>
      </c>
      <c r="H102">
        <v>0</v>
      </c>
      <c r="J102">
        <v>1662</v>
      </c>
      <c r="K102">
        <v>14.683999999999999</v>
      </c>
      <c r="L102">
        <v>1.31</v>
      </c>
      <c r="M102">
        <v>4767.4260999999997</v>
      </c>
      <c r="N102">
        <v>15</v>
      </c>
      <c r="O102" t="s">
        <v>119</v>
      </c>
      <c r="R102">
        <v>1303</v>
      </c>
      <c r="S102">
        <v>0</v>
      </c>
      <c r="T102" t="s">
        <v>261</v>
      </c>
      <c r="U102">
        <v>4993</v>
      </c>
      <c r="V102">
        <v>0.8</v>
      </c>
      <c r="W102">
        <v>1</v>
      </c>
      <c r="Z102">
        <v>4.55</v>
      </c>
      <c r="AA102" t="s">
        <v>350</v>
      </c>
      <c r="AB102">
        <v>190.8875453</v>
      </c>
      <c r="AC102" t="s">
        <v>351</v>
      </c>
      <c r="AD102">
        <v>60.014363600000003</v>
      </c>
      <c r="AE102">
        <v>44.954300000000003</v>
      </c>
      <c r="AF102">
        <v>9.3740000000000006</v>
      </c>
      <c r="AG102">
        <v>7.2880000000000003</v>
      </c>
      <c r="AH102">
        <v>9.1743900000000007</v>
      </c>
    </row>
    <row r="103" spans="1:34" x14ac:dyDescent="0.25">
      <c r="A103" t="s">
        <v>352</v>
      </c>
      <c r="B103" t="s">
        <v>353</v>
      </c>
      <c r="C103">
        <v>1</v>
      </c>
      <c r="D103">
        <v>1</v>
      </c>
      <c r="E103" t="s">
        <v>73</v>
      </c>
      <c r="F103">
        <v>2021</v>
      </c>
      <c r="G103" t="s">
        <v>214</v>
      </c>
      <c r="H103">
        <v>0</v>
      </c>
      <c r="I103">
        <v>1198.48</v>
      </c>
      <c r="J103">
        <v>2.06</v>
      </c>
      <c r="K103">
        <v>13</v>
      </c>
      <c r="L103">
        <v>1.1599999999999999</v>
      </c>
      <c r="M103">
        <v>1258.60049</v>
      </c>
      <c r="N103">
        <v>3.96</v>
      </c>
      <c r="O103" t="s">
        <v>75</v>
      </c>
      <c r="P103">
        <v>0.88</v>
      </c>
      <c r="S103">
        <v>0</v>
      </c>
      <c r="T103" t="s">
        <v>261</v>
      </c>
      <c r="U103">
        <v>5000</v>
      </c>
      <c r="V103">
        <v>0.8</v>
      </c>
      <c r="W103">
        <v>0.82</v>
      </c>
      <c r="X103">
        <v>-0.09</v>
      </c>
      <c r="Y103" t="s">
        <v>77</v>
      </c>
      <c r="Z103">
        <v>4.2</v>
      </c>
      <c r="AA103" t="s">
        <v>354</v>
      </c>
      <c r="AB103">
        <v>271.39793370000001</v>
      </c>
      <c r="AC103" t="s">
        <v>355</v>
      </c>
      <c r="AD103">
        <v>63.670006399999998</v>
      </c>
      <c r="AE103">
        <v>38.0473</v>
      </c>
      <c r="AF103">
        <v>8.9600000000000009</v>
      </c>
      <c r="AG103">
        <v>6.78</v>
      </c>
      <c r="AH103">
        <v>8.7050000000000001</v>
      </c>
    </row>
    <row r="104" spans="1:34" x14ac:dyDescent="0.25">
      <c r="A104" t="s">
        <v>356</v>
      </c>
      <c r="B104" t="s">
        <v>357</v>
      </c>
      <c r="C104">
        <v>1</v>
      </c>
      <c r="D104">
        <v>1</v>
      </c>
      <c r="E104" t="s">
        <v>73</v>
      </c>
      <c r="F104">
        <v>2021</v>
      </c>
      <c r="G104" t="s">
        <v>214</v>
      </c>
      <c r="H104">
        <v>0</v>
      </c>
      <c r="I104">
        <v>723.2</v>
      </c>
      <c r="J104">
        <v>1.48</v>
      </c>
      <c r="K104">
        <v>12</v>
      </c>
      <c r="L104">
        <v>1.07</v>
      </c>
      <c r="M104">
        <v>7961.6016</v>
      </c>
      <c r="N104">
        <v>25.05</v>
      </c>
      <c r="O104" t="s">
        <v>75</v>
      </c>
      <c r="P104">
        <v>0.39</v>
      </c>
      <c r="S104">
        <v>0</v>
      </c>
      <c r="T104" t="s">
        <v>358</v>
      </c>
      <c r="U104">
        <v>5040</v>
      </c>
      <c r="V104">
        <v>0.84</v>
      </c>
      <c r="W104">
        <v>0.81</v>
      </c>
      <c r="X104">
        <v>-0.14000000000000001</v>
      </c>
      <c r="Y104" t="s">
        <v>77</v>
      </c>
      <c r="Z104">
        <v>4.25</v>
      </c>
      <c r="AA104" t="s">
        <v>359</v>
      </c>
      <c r="AB104">
        <v>347.71084409999997</v>
      </c>
      <c r="AC104" t="s">
        <v>360</v>
      </c>
      <c r="AD104">
        <v>0.40856120000000001</v>
      </c>
      <c r="AE104">
        <v>42.6402</v>
      </c>
      <c r="AF104">
        <v>9.01</v>
      </c>
      <c r="AG104">
        <v>6.9960000000000004</v>
      </c>
      <c r="AH104">
        <v>8.7810100000000002</v>
      </c>
    </row>
    <row r="105" spans="1:34" x14ac:dyDescent="0.25">
      <c r="A105" t="s">
        <v>361</v>
      </c>
      <c r="B105" t="s">
        <v>362</v>
      </c>
      <c r="C105">
        <v>1</v>
      </c>
      <c r="D105">
        <v>2</v>
      </c>
      <c r="E105" t="s">
        <v>73</v>
      </c>
      <c r="F105">
        <v>2013</v>
      </c>
      <c r="G105" t="s">
        <v>363</v>
      </c>
      <c r="H105">
        <v>0</v>
      </c>
      <c r="I105">
        <v>3.8727999999999998</v>
      </c>
      <c r="J105">
        <v>4.2799999999999998E-2</v>
      </c>
      <c r="K105">
        <v>2.85</v>
      </c>
      <c r="L105">
        <v>0.254</v>
      </c>
      <c r="M105">
        <v>8.5</v>
      </c>
      <c r="N105">
        <v>2.7E-2</v>
      </c>
      <c r="O105" t="s">
        <v>75</v>
      </c>
      <c r="P105">
        <v>0</v>
      </c>
      <c r="S105">
        <v>0</v>
      </c>
      <c r="T105" t="s">
        <v>364</v>
      </c>
      <c r="U105">
        <v>4324</v>
      </c>
      <c r="V105">
        <v>0.69</v>
      </c>
      <c r="W105">
        <v>0.7</v>
      </c>
      <c r="X105">
        <v>-0.14000000000000001</v>
      </c>
      <c r="Y105" t="s">
        <v>77</v>
      </c>
      <c r="Z105">
        <v>4.74</v>
      </c>
      <c r="AA105" t="s">
        <v>365</v>
      </c>
      <c r="AB105">
        <v>88.251181099999997</v>
      </c>
      <c r="AC105" t="s">
        <v>366</v>
      </c>
      <c r="AD105">
        <v>-5.9963378000000001</v>
      </c>
      <c r="AE105">
        <v>20.269500000000001</v>
      </c>
      <c r="AF105">
        <v>9.6999999999999993</v>
      </c>
      <c r="AG105">
        <v>6.3049999999999997</v>
      </c>
      <c r="AH105">
        <v>9.1067699999999991</v>
      </c>
    </row>
    <row r="106" spans="1:34" x14ac:dyDescent="0.25">
      <c r="A106" t="s">
        <v>367</v>
      </c>
      <c r="B106" t="s">
        <v>362</v>
      </c>
      <c r="C106">
        <v>1</v>
      </c>
      <c r="D106">
        <v>2</v>
      </c>
      <c r="E106" t="s">
        <v>73</v>
      </c>
      <c r="F106">
        <v>2013</v>
      </c>
      <c r="G106" t="s">
        <v>363</v>
      </c>
      <c r="H106">
        <v>0</v>
      </c>
      <c r="I106">
        <v>125.94</v>
      </c>
      <c r="J106">
        <v>0.435</v>
      </c>
      <c r="K106">
        <v>8.3800000000000008</v>
      </c>
      <c r="L106">
        <v>0.747</v>
      </c>
      <c r="M106">
        <v>53</v>
      </c>
      <c r="N106">
        <v>0.17</v>
      </c>
      <c r="O106" t="s">
        <v>75</v>
      </c>
      <c r="P106">
        <v>0.31</v>
      </c>
      <c r="S106">
        <v>0</v>
      </c>
      <c r="T106" t="s">
        <v>364</v>
      </c>
      <c r="U106">
        <v>4324</v>
      </c>
      <c r="V106">
        <v>0.69</v>
      </c>
      <c r="W106">
        <v>0.7</v>
      </c>
      <c r="X106">
        <v>-0.14000000000000001</v>
      </c>
      <c r="Y106" t="s">
        <v>77</v>
      </c>
      <c r="Z106">
        <v>4.74</v>
      </c>
      <c r="AA106" t="s">
        <v>365</v>
      </c>
      <c r="AB106">
        <v>88.251181099999997</v>
      </c>
      <c r="AC106" t="s">
        <v>366</v>
      </c>
      <c r="AD106">
        <v>-5.9963378000000001</v>
      </c>
      <c r="AE106">
        <v>20.269500000000001</v>
      </c>
      <c r="AF106">
        <v>9.6999999999999993</v>
      </c>
      <c r="AG106">
        <v>6.3049999999999997</v>
      </c>
      <c r="AH106">
        <v>9.1067699999999991</v>
      </c>
    </row>
    <row r="107" spans="1:34" x14ac:dyDescent="0.25">
      <c r="A107" t="s">
        <v>368</v>
      </c>
      <c r="B107" t="s">
        <v>369</v>
      </c>
      <c r="C107">
        <v>1</v>
      </c>
      <c r="D107">
        <v>2</v>
      </c>
      <c r="E107" t="s">
        <v>73</v>
      </c>
      <c r="F107">
        <v>2009</v>
      </c>
      <c r="G107" t="s">
        <v>363</v>
      </c>
      <c r="H107">
        <v>0</v>
      </c>
      <c r="I107">
        <v>5.6</v>
      </c>
      <c r="J107">
        <v>0.06</v>
      </c>
      <c r="K107">
        <v>3.61</v>
      </c>
      <c r="L107">
        <v>0.32200000000000001</v>
      </c>
      <c r="M107">
        <v>12.713200000000001</v>
      </c>
      <c r="N107">
        <v>0.04</v>
      </c>
      <c r="O107" t="s">
        <v>75</v>
      </c>
      <c r="P107">
        <v>0.15</v>
      </c>
      <c r="S107">
        <v>0</v>
      </c>
      <c r="T107" t="s">
        <v>370</v>
      </c>
      <c r="U107">
        <v>4816</v>
      </c>
      <c r="V107">
        <v>0.71</v>
      </c>
      <c r="W107">
        <v>0.5</v>
      </c>
      <c r="X107">
        <v>-0.06</v>
      </c>
      <c r="Y107" t="s">
        <v>77</v>
      </c>
      <c r="Z107">
        <v>4.43</v>
      </c>
      <c r="AA107" t="s">
        <v>371</v>
      </c>
      <c r="AB107">
        <v>150.1971964</v>
      </c>
      <c r="AC107" t="s">
        <v>372</v>
      </c>
      <c r="AD107">
        <v>-9.5165688999999993</v>
      </c>
      <c r="AE107">
        <v>41.334200000000003</v>
      </c>
      <c r="AF107">
        <v>9.86</v>
      </c>
      <c r="AG107">
        <v>7.3230000000000004</v>
      </c>
      <c r="AH107">
        <v>9.5033100000000008</v>
      </c>
    </row>
    <row r="108" spans="1:34" x14ac:dyDescent="0.25">
      <c r="A108" t="s">
        <v>373</v>
      </c>
      <c r="B108" t="s">
        <v>369</v>
      </c>
      <c r="C108">
        <v>1</v>
      </c>
      <c r="D108">
        <v>2</v>
      </c>
      <c r="E108" t="s">
        <v>73</v>
      </c>
      <c r="F108">
        <v>2009</v>
      </c>
      <c r="G108" t="s">
        <v>363</v>
      </c>
      <c r="H108">
        <v>0</v>
      </c>
      <c r="I108">
        <v>237.6</v>
      </c>
      <c r="J108">
        <v>0.68</v>
      </c>
      <c r="K108">
        <v>12.5</v>
      </c>
      <c r="L108">
        <v>1.1100000000000001</v>
      </c>
      <c r="M108">
        <v>104</v>
      </c>
      <c r="N108">
        <v>0.33</v>
      </c>
      <c r="O108" t="s">
        <v>75</v>
      </c>
      <c r="P108">
        <v>0.19</v>
      </c>
      <c r="S108">
        <v>0</v>
      </c>
      <c r="T108" t="s">
        <v>370</v>
      </c>
      <c r="U108">
        <v>4746</v>
      </c>
      <c r="V108">
        <v>0.72</v>
      </c>
      <c r="W108">
        <v>0.74</v>
      </c>
      <c r="X108">
        <v>-7.0000000000000007E-2</v>
      </c>
      <c r="Y108" t="s">
        <v>77</v>
      </c>
      <c r="Z108">
        <v>4.13</v>
      </c>
      <c r="AA108" t="s">
        <v>371</v>
      </c>
      <c r="AB108">
        <v>150.1971964</v>
      </c>
      <c r="AC108" t="s">
        <v>372</v>
      </c>
      <c r="AD108">
        <v>-9.5165688999999993</v>
      </c>
      <c r="AE108">
        <v>41.334200000000003</v>
      </c>
      <c r="AF108">
        <v>9.86</v>
      </c>
      <c r="AG108">
        <v>7.3230000000000004</v>
      </c>
      <c r="AH108">
        <v>9.5033100000000008</v>
      </c>
    </row>
    <row r="109" spans="1:34" x14ac:dyDescent="0.25">
      <c r="A109" t="s">
        <v>374</v>
      </c>
      <c r="B109" t="s">
        <v>375</v>
      </c>
      <c r="C109">
        <v>1</v>
      </c>
      <c r="D109">
        <v>1</v>
      </c>
      <c r="E109" t="s">
        <v>73</v>
      </c>
      <c r="F109">
        <v>2000</v>
      </c>
      <c r="G109" t="s">
        <v>94</v>
      </c>
      <c r="H109">
        <v>0</v>
      </c>
      <c r="I109">
        <v>3.4877699999999998</v>
      </c>
      <c r="J109">
        <v>0.04</v>
      </c>
      <c r="K109">
        <v>14.1</v>
      </c>
      <c r="L109">
        <v>1.26</v>
      </c>
      <c r="M109">
        <v>187.5197</v>
      </c>
      <c r="N109">
        <v>0.59</v>
      </c>
      <c r="O109" t="s">
        <v>75</v>
      </c>
      <c r="P109">
        <v>0.02</v>
      </c>
      <c r="S109">
        <v>0</v>
      </c>
      <c r="T109" t="s">
        <v>95</v>
      </c>
      <c r="U109">
        <v>5393</v>
      </c>
      <c r="V109">
        <v>0.91</v>
      </c>
      <c r="W109">
        <v>1.47</v>
      </c>
      <c r="X109">
        <v>0.38</v>
      </c>
      <c r="Y109" t="s">
        <v>77</v>
      </c>
      <c r="Z109">
        <v>4.6900000000000004</v>
      </c>
      <c r="AA109" t="s">
        <v>376</v>
      </c>
      <c r="AB109">
        <v>164.61912430000001</v>
      </c>
      <c r="AC109" t="s">
        <v>377</v>
      </c>
      <c r="AD109">
        <v>-10.770422699999999</v>
      </c>
      <c r="AE109">
        <v>84.406899999999993</v>
      </c>
      <c r="AF109">
        <v>10.013</v>
      </c>
      <c r="AG109">
        <v>8.1240000000000006</v>
      </c>
      <c r="AH109">
        <v>9.8398099999999999</v>
      </c>
    </row>
    <row r="110" spans="1:34" x14ac:dyDescent="0.25">
      <c r="A110" t="s">
        <v>378</v>
      </c>
      <c r="B110" t="s">
        <v>379</v>
      </c>
      <c r="C110">
        <v>1</v>
      </c>
      <c r="D110">
        <v>2</v>
      </c>
      <c r="E110" t="s">
        <v>73</v>
      </c>
      <c r="F110">
        <v>2014</v>
      </c>
      <c r="G110" t="s">
        <v>363</v>
      </c>
      <c r="H110">
        <v>0</v>
      </c>
      <c r="I110">
        <v>1634</v>
      </c>
      <c r="J110">
        <v>2.36</v>
      </c>
      <c r="K110">
        <v>14.1</v>
      </c>
      <c r="L110">
        <v>1.25</v>
      </c>
      <c r="M110">
        <v>206.58949999999999</v>
      </c>
      <c r="N110">
        <v>0.65</v>
      </c>
      <c r="O110" t="s">
        <v>75</v>
      </c>
      <c r="P110">
        <v>0.05</v>
      </c>
      <c r="S110">
        <v>0</v>
      </c>
      <c r="T110" t="s">
        <v>120</v>
      </c>
      <c r="U110">
        <v>4550</v>
      </c>
      <c r="V110">
        <v>0.64</v>
      </c>
      <c r="W110">
        <v>0.65</v>
      </c>
      <c r="X110">
        <v>-0.35</v>
      </c>
      <c r="Y110" t="s">
        <v>77</v>
      </c>
      <c r="Z110">
        <v>4.6399999999999997</v>
      </c>
      <c r="AA110" t="s">
        <v>380</v>
      </c>
      <c r="AB110">
        <v>278.3688659</v>
      </c>
      <c r="AC110" t="s">
        <v>381</v>
      </c>
      <c r="AD110">
        <v>-11.637048099999999</v>
      </c>
      <c r="AE110">
        <v>27.166499999999999</v>
      </c>
      <c r="AF110">
        <v>10.029999999999999</v>
      </c>
      <c r="AG110">
        <v>6.867</v>
      </c>
      <c r="AH110">
        <v>9.4851100000000006</v>
      </c>
    </row>
    <row r="111" spans="1:34" x14ac:dyDescent="0.25">
      <c r="A111" t="s">
        <v>382</v>
      </c>
      <c r="B111" t="s">
        <v>379</v>
      </c>
      <c r="C111">
        <v>1</v>
      </c>
      <c r="D111">
        <v>2</v>
      </c>
      <c r="E111" t="s">
        <v>73</v>
      </c>
      <c r="F111">
        <v>2020</v>
      </c>
      <c r="G111" t="s">
        <v>300</v>
      </c>
      <c r="H111">
        <v>0</v>
      </c>
      <c r="I111">
        <v>74.2</v>
      </c>
      <c r="J111">
        <v>0.3</v>
      </c>
      <c r="K111">
        <v>4.04</v>
      </c>
      <c r="L111">
        <v>0.36</v>
      </c>
      <c r="M111">
        <v>15.37</v>
      </c>
      <c r="N111">
        <v>4.836E-2</v>
      </c>
      <c r="O111" t="s">
        <v>75</v>
      </c>
      <c r="P111">
        <v>0.4</v>
      </c>
      <c r="S111">
        <v>0</v>
      </c>
      <c r="T111" t="s">
        <v>383</v>
      </c>
      <c r="U111">
        <v>4550</v>
      </c>
      <c r="V111">
        <v>0.64</v>
      </c>
      <c r="W111">
        <v>0.65</v>
      </c>
      <c r="X111">
        <v>-0.35</v>
      </c>
      <c r="Y111" t="s">
        <v>77</v>
      </c>
      <c r="Z111">
        <v>4.6399999999999997</v>
      </c>
      <c r="AA111" t="s">
        <v>380</v>
      </c>
      <c r="AB111">
        <v>278.3688659</v>
      </c>
      <c r="AC111" t="s">
        <v>381</v>
      </c>
      <c r="AD111">
        <v>-11.637048099999999</v>
      </c>
      <c r="AE111">
        <v>27.166499999999999</v>
      </c>
      <c r="AF111">
        <v>10.029999999999999</v>
      </c>
      <c r="AG111">
        <v>6.867</v>
      </c>
      <c r="AH111">
        <v>9.4851100000000006</v>
      </c>
    </row>
    <row r="112" spans="1:34" x14ac:dyDescent="0.25">
      <c r="A112" t="s">
        <v>384</v>
      </c>
      <c r="B112" t="s">
        <v>385</v>
      </c>
      <c r="C112">
        <v>1</v>
      </c>
      <c r="D112">
        <v>1</v>
      </c>
      <c r="E112" t="s">
        <v>73</v>
      </c>
      <c r="F112">
        <v>2007</v>
      </c>
      <c r="G112" t="s">
        <v>363</v>
      </c>
      <c r="H112">
        <v>0</v>
      </c>
      <c r="I112">
        <v>714.29998999999998</v>
      </c>
      <c r="J112">
        <v>1.66</v>
      </c>
      <c r="K112">
        <v>12.5</v>
      </c>
      <c r="L112">
        <v>1.1100000000000001</v>
      </c>
      <c r="M112">
        <v>3108.3773999999999</v>
      </c>
      <c r="N112">
        <v>9.7799999999999994</v>
      </c>
      <c r="O112" t="s">
        <v>75</v>
      </c>
      <c r="P112">
        <v>0.21</v>
      </c>
      <c r="S112">
        <v>0</v>
      </c>
      <c r="T112" t="s">
        <v>386</v>
      </c>
      <c r="U112">
        <v>4545</v>
      </c>
      <c r="V112">
        <v>19.170000000000002</v>
      </c>
      <c r="W112">
        <v>2.12</v>
      </c>
      <c r="X112">
        <v>-0.08</v>
      </c>
      <c r="Y112" t="s">
        <v>77</v>
      </c>
      <c r="Z112">
        <v>2.2000000000000002</v>
      </c>
      <c r="AA112" t="s">
        <v>387</v>
      </c>
      <c r="AB112">
        <v>114.28846919999999</v>
      </c>
      <c r="AC112" t="s">
        <v>388</v>
      </c>
      <c r="AD112">
        <v>-13.9066703</v>
      </c>
      <c r="AE112">
        <v>925.21400000000006</v>
      </c>
      <c r="AF112">
        <v>10.038</v>
      </c>
      <c r="AG112">
        <v>7.1509999999999998</v>
      </c>
      <c r="AH112">
        <v>9.6997099999999996</v>
      </c>
    </row>
    <row r="113" spans="1:34" x14ac:dyDescent="0.25">
      <c r="A113" t="s">
        <v>389</v>
      </c>
      <c r="B113" t="s">
        <v>390</v>
      </c>
      <c r="C113">
        <v>1</v>
      </c>
      <c r="D113">
        <v>1</v>
      </c>
      <c r="E113" t="s">
        <v>73</v>
      </c>
      <c r="F113">
        <v>2008</v>
      </c>
      <c r="G113" t="s">
        <v>363</v>
      </c>
      <c r="H113">
        <v>0</v>
      </c>
      <c r="I113">
        <v>655.6</v>
      </c>
      <c r="J113">
        <v>1.34</v>
      </c>
      <c r="K113">
        <v>12.8</v>
      </c>
      <c r="L113">
        <v>1.1499999999999999</v>
      </c>
      <c r="M113">
        <v>1620.9</v>
      </c>
      <c r="N113">
        <v>5.0999999999999996</v>
      </c>
      <c r="O113" t="s">
        <v>75</v>
      </c>
      <c r="P113">
        <v>0.54</v>
      </c>
      <c r="S113">
        <v>0</v>
      </c>
      <c r="T113" t="s">
        <v>391</v>
      </c>
      <c r="U113">
        <v>4714</v>
      </c>
      <c r="V113">
        <v>0.69</v>
      </c>
      <c r="W113">
        <v>0.74</v>
      </c>
      <c r="X113">
        <v>-0.03</v>
      </c>
      <c r="Y113" t="s">
        <v>77</v>
      </c>
      <c r="Z113">
        <v>4.26</v>
      </c>
      <c r="AA113" t="s">
        <v>392</v>
      </c>
      <c r="AB113">
        <v>7.1413494000000002</v>
      </c>
      <c r="AC113" t="s">
        <v>393</v>
      </c>
      <c r="AD113">
        <v>-16.227325400000002</v>
      </c>
      <c r="AE113">
        <v>34.460299999999997</v>
      </c>
      <c r="AF113">
        <v>9.6199999999999992</v>
      </c>
      <c r="AG113">
        <v>6.9139999999999997</v>
      </c>
      <c r="AH113">
        <v>9.2011199999999995</v>
      </c>
    </row>
    <row r="114" spans="1:34" x14ac:dyDescent="0.25">
      <c r="A114" t="s">
        <v>394</v>
      </c>
      <c r="B114" t="s">
        <v>395</v>
      </c>
      <c r="C114">
        <v>1</v>
      </c>
      <c r="D114">
        <v>1</v>
      </c>
      <c r="E114" t="s">
        <v>73</v>
      </c>
      <c r="F114">
        <v>2020</v>
      </c>
      <c r="G114" t="s">
        <v>396</v>
      </c>
      <c r="H114">
        <v>0</v>
      </c>
      <c r="I114">
        <v>2.2907000000000002</v>
      </c>
      <c r="J114">
        <v>1.8499999999999999E-2</v>
      </c>
      <c r="K114">
        <v>1.82</v>
      </c>
      <c r="L114">
        <v>0.16200000000000001</v>
      </c>
      <c r="M114">
        <v>3.95</v>
      </c>
      <c r="N114">
        <v>1.243E-2</v>
      </c>
      <c r="O114" t="s">
        <v>75</v>
      </c>
      <c r="Q114">
        <v>8.6</v>
      </c>
      <c r="R114">
        <v>464</v>
      </c>
      <c r="S114">
        <v>0</v>
      </c>
      <c r="T114" t="s">
        <v>397</v>
      </c>
      <c r="U114">
        <v>3130</v>
      </c>
      <c r="V114">
        <v>0.17</v>
      </c>
      <c r="W114">
        <v>0.16</v>
      </c>
      <c r="X114">
        <v>0.13</v>
      </c>
      <c r="Y114" t="s">
        <v>77</v>
      </c>
      <c r="Z114">
        <v>4.93</v>
      </c>
      <c r="AA114" t="s">
        <v>398</v>
      </c>
      <c r="AB114">
        <v>48.353015499999998</v>
      </c>
      <c r="AC114" t="s">
        <v>399</v>
      </c>
      <c r="AD114">
        <v>4.7751881000000003</v>
      </c>
      <c r="AE114">
        <v>8.6071500000000007</v>
      </c>
      <c r="AF114">
        <v>13.95</v>
      </c>
      <c r="AG114">
        <v>7.8330000000000002</v>
      </c>
      <c r="AH114">
        <v>12.123200000000001</v>
      </c>
    </row>
    <row r="115" spans="1:34" x14ac:dyDescent="0.25">
      <c r="A115" t="s">
        <v>400</v>
      </c>
      <c r="B115" t="s">
        <v>401</v>
      </c>
      <c r="C115">
        <v>1</v>
      </c>
      <c r="D115">
        <v>1</v>
      </c>
      <c r="E115" t="s">
        <v>117</v>
      </c>
      <c r="F115">
        <v>2011</v>
      </c>
      <c r="G115" t="s">
        <v>94</v>
      </c>
      <c r="H115">
        <v>0</v>
      </c>
      <c r="I115">
        <v>10037.5</v>
      </c>
      <c r="J115">
        <v>2.6</v>
      </c>
      <c r="K115">
        <v>12.4</v>
      </c>
      <c r="L115">
        <v>1.1100000000000001</v>
      </c>
      <c r="M115">
        <v>3337.1</v>
      </c>
      <c r="N115">
        <v>10.5</v>
      </c>
      <c r="O115" t="s">
        <v>119</v>
      </c>
      <c r="R115">
        <v>370</v>
      </c>
      <c r="S115">
        <v>0</v>
      </c>
      <c r="U115">
        <v>580.5</v>
      </c>
      <c r="W115">
        <v>0.02</v>
      </c>
      <c r="Z115">
        <v>4.72</v>
      </c>
      <c r="AA115" t="s">
        <v>402</v>
      </c>
      <c r="AB115">
        <v>224.62083329999999</v>
      </c>
      <c r="AC115" t="s">
        <v>403</v>
      </c>
      <c r="AD115">
        <v>10.2286111</v>
      </c>
      <c r="AE115">
        <v>23.1</v>
      </c>
    </row>
    <row r="116" spans="1:34" x14ac:dyDescent="0.25">
      <c r="A116" t="s">
        <v>404</v>
      </c>
      <c r="B116" t="s">
        <v>405</v>
      </c>
      <c r="C116">
        <v>1</v>
      </c>
      <c r="D116">
        <v>1</v>
      </c>
      <c r="E116" t="s">
        <v>117</v>
      </c>
      <c r="F116">
        <v>2021</v>
      </c>
      <c r="G116" t="s">
        <v>159</v>
      </c>
      <c r="H116">
        <v>0</v>
      </c>
      <c r="I116">
        <v>8040000</v>
      </c>
      <c r="J116">
        <v>200</v>
      </c>
      <c r="K116">
        <v>20.849</v>
      </c>
      <c r="L116">
        <v>1.86</v>
      </c>
      <c r="M116">
        <v>2479.0615699999998</v>
      </c>
      <c r="N116">
        <v>7.8</v>
      </c>
      <c r="O116" t="s">
        <v>119</v>
      </c>
      <c r="R116">
        <v>1800</v>
      </c>
      <c r="S116">
        <v>0</v>
      </c>
      <c r="T116" t="s">
        <v>406</v>
      </c>
      <c r="U116">
        <v>2320</v>
      </c>
      <c r="V116">
        <v>0.24</v>
      </c>
      <c r="W116">
        <v>0.01</v>
      </c>
      <c r="Z116">
        <v>3.85</v>
      </c>
      <c r="AA116" t="s">
        <v>407</v>
      </c>
      <c r="AB116">
        <v>246.93427700000001</v>
      </c>
      <c r="AC116" t="s">
        <v>408</v>
      </c>
      <c r="AD116">
        <v>-23.98115</v>
      </c>
      <c r="AG116">
        <v>14.593</v>
      </c>
    </row>
    <row r="117" spans="1:34" x14ac:dyDescent="0.25">
      <c r="A117" t="s">
        <v>409</v>
      </c>
      <c r="B117" t="s">
        <v>410</v>
      </c>
      <c r="C117">
        <v>1</v>
      </c>
      <c r="D117">
        <v>1</v>
      </c>
      <c r="E117" t="s">
        <v>117</v>
      </c>
      <c r="F117">
        <v>2006</v>
      </c>
      <c r="G117" t="s">
        <v>159</v>
      </c>
      <c r="H117">
        <v>0</v>
      </c>
      <c r="J117">
        <v>210</v>
      </c>
      <c r="K117">
        <v>12.3</v>
      </c>
      <c r="L117">
        <v>1.1000000000000001</v>
      </c>
      <c r="M117">
        <v>3994.4859999999999</v>
      </c>
      <c r="N117">
        <v>12.569000000000001</v>
      </c>
      <c r="O117" t="s">
        <v>119</v>
      </c>
      <c r="S117">
        <v>0</v>
      </c>
      <c r="T117" t="s">
        <v>411</v>
      </c>
      <c r="U117">
        <v>3099</v>
      </c>
      <c r="W117">
        <v>0.35</v>
      </c>
      <c r="AA117" t="s">
        <v>412</v>
      </c>
      <c r="AB117">
        <v>166.61939849999999</v>
      </c>
      <c r="AC117" t="s">
        <v>413</v>
      </c>
      <c r="AD117">
        <v>-77.6258725</v>
      </c>
      <c r="AE117">
        <v>190.374</v>
      </c>
      <c r="AG117">
        <v>10.702999999999999</v>
      </c>
      <c r="AH117">
        <v>17.293399999999998</v>
      </c>
    </row>
    <row r="118" spans="1:34" x14ac:dyDescent="0.25">
      <c r="A118" t="s">
        <v>414</v>
      </c>
      <c r="B118" t="s">
        <v>415</v>
      </c>
      <c r="C118">
        <v>1</v>
      </c>
      <c r="D118">
        <v>1</v>
      </c>
      <c r="E118" t="s">
        <v>73</v>
      </c>
      <c r="F118">
        <v>2019</v>
      </c>
      <c r="G118" t="s">
        <v>100</v>
      </c>
      <c r="H118">
        <v>0</v>
      </c>
      <c r="I118">
        <v>8.9891000000000005</v>
      </c>
      <c r="K118">
        <v>12.4</v>
      </c>
      <c r="L118">
        <v>1.1100000000000001</v>
      </c>
      <c r="M118">
        <v>3686.828</v>
      </c>
      <c r="N118">
        <v>11.6</v>
      </c>
      <c r="O118" t="s">
        <v>119</v>
      </c>
      <c r="P118">
        <v>0.25</v>
      </c>
      <c r="S118">
        <v>0</v>
      </c>
      <c r="T118" t="s">
        <v>416</v>
      </c>
      <c r="U118">
        <v>3807</v>
      </c>
      <c r="V118">
        <v>1.88</v>
      </c>
      <c r="W118">
        <v>0.9</v>
      </c>
      <c r="AA118" t="s">
        <v>417</v>
      </c>
      <c r="AB118">
        <v>68.466768500000001</v>
      </c>
      <c r="AC118" t="s">
        <v>418</v>
      </c>
      <c r="AD118">
        <v>22.8416192</v>
      </c>
      <c r="AE118">
        <v>157.99799999999999</v>
      </c>
      <c r="AF118">
        <v>13.641999999999999</v>
      </c>
      <c r="AG118">
        <v>7.7930000000000001</v>
      </c>
      <c r="AH118">
        <v>12.1454</v>
      </c>
    </row>
    <row r="119" spans="1:34" x14ac:dyDescent="0.25">
      <c r="A119" t="s">
        <v>419</v>
      </c>
      <c r="B119" t="s">
        <v>420</v>
      </c>
      <c r="C119">
        <v>1</v>
      </c>
      <c r="D119">
        <v>1</v>
      </c>
      <c r="E119" t="s">
        <v>117</v>
      </c>
      <c r="F119">
        <v>2021</v>
      </c>
      <c r="G119" t="s">
        <v>421</v>
      </c>
      <c r="H119">
        <v>0</v>
      </c>
      <c r="I119">
        <v>402000000</v>
      </c>
      <c r="J119">
        <v>7506</v>
      </c>
      <c r="K119">
        <v>12.442</v>
      </c>
      <c r="L119">
        <v>1.1100000000000001</v>
      </c>
      <c r="M119">
        <v>2002.3189600000001</v>
      </c>
      <c r="N119">
        <v>6.3</v>
      </c>
      <c r="O119" t="s">
        <v>119</v>
      </c>
      <c r="R119">
        <v>434</v>
      </c>
      <c r="S119">
        <v>0</v>
      </c>
      <c r="T119" t="s">
        <v>422</v>
      </c>
      <c r="U119">
        <v>3406</v>
      </c>
      <c r="V119">
        <v>0.39</v>
      </c>
      <c r="W119">
        <v>0.37</v>
      </c>
      <c r="X119">
        <v>0</v>
      </c>
      <c r="Y119" t="s">
        <v>77</v>
      </c>
      <c r="Z119">
        <v>4.83</v>
      </c>
      <c r="AA119" t="s">
        <v>423</v>
      </c>
      <c r="AB119">
        <v>117.30091400000001</v>
      </c>
      <c r="AC119" t="s">
        <v>424</v>
      </c>
      <c r="AD119">
        <v>-76.702696000000003</v>
      </c>
      <c r="AE119">
        <v>10.8864</v>
      </c>
      <c r="AF119">
        <v>11.298</v>
      </c>
      <c r="AG119">
        <v>6.5789999999999997</v>
      </c>
      <c r="AH119">
        <v>10.146000000000001</v>
      </c>
    </row>
    <row r="120" spans="1:34" x14ac:dyDescent="0.25">
      <c r="A120" t="s">
        <v>425</v>
      </c>
      <c r="B120" t="s">
        <v>426</v>
      </c>
      <c r="C120">
        <v>1</v>
      </c>
      <c r="D120">
        <v>1</v>
      </c>
      <c r="E120" t="s">
        <v>117</v>
      </c>
      <c r="F120">
        <v>2007</v>
      </c>
      <c r="G120" t="s">
        <v>142</v>
      </c>
      <c r="H120">
        <v>0</v>
      </c>
      <c r="J120">
        <v>440</v>
      </c>
      <c r="K120">
        <v>24.66</v>
      </c>
      <c r="L120">
        <v>2.2000000000000002</v>
      </c>
      <c r="M120">
        <v>5403</v>
      </c>
      <c r="N120">
        <v>17</v>
      </c>
      <c r="O120" t="s">
        <v>119</v>
      </c>
      <c r="R120">
        <v>2600</v>
      </c>
      <c r="S120">
        <v>0</v>
      </c>
      <c r="T120" t="s">
        <v>427</v>
      </c>
      <c r="U120">
        <v>4403</v>
      </c>
      <c r="V120">
        <v>1.68</v>
      </c>
      <c r="X120">
        <v>-0.56000000000000005</v>
      </c>
      <c r="Y120" t="s">
        <v>77</v>
      </c>
      <c r="Z120">
        <v>3.66</v>
      </c>
      <c r="AA120" t="s">
        <v>428</v>
      </c>
      <c r="AB120">
        <v>166.0375038</v>
      </c>
      <c r="AC120" t="s">
        <v>429</v>
      </c>
      <c r="AD120">
        <v>-76.455369300000001</v>
      </c>
      <c r="AE120">
        <v>190.72</v>
      </c>
      <c r="AF120">
        <v>12.335000000000001</v>
      </c>
      <c r="AG120">
        <v>8.6609999999999996</v>
      </c>
      <c r="AH120">
        <v>11.773300000000001</v>
      </c>
    </row>
    <row r="121" spans="1:34" x14ac:dyDescent="0.25">
      <c r="A121" t="s">
        <v>430</v>
      </c>
      <c r="B121" t="s">
        <v>431</v>
      </c>
      <c r="C121">
        <v>1</v>
      </c>
      <c r="D121">
        <v>1</v>
      </c>
      <c r="E121" t="s">
        <v>284</v>
      </c>
      <c r="F121">
        <v>2008</v>
      </c>
      <c r="G121" t="s">
        <v>432</v>
      </c>
      <c r="H121">
        <v>0</v>
      </c>
      <c r="I121">
        <v>1.5089557</v>
      </c>
      <c r="J121">
        <v>2.7519999999999999E-2</v>
      </c>
      <c r="K121">
        <v>16.7</v>
      </c>
      <c r="L121">
        <v>1.49</v>
      </c>
      <c r="M121">
        <v>327.35000000000002</v>
      </c>
      <c r="N121">
        <v>1.03</v>
      </c>
      <c r="O121" t="s">
        <v>119</v>
      </c>
      <c r="P121">
        <v>0</v>
      </c>
      <c r="R121">
        <v>1898</v>
      </c>
      <c r="S121">
        <v>0</v>
      </c>
      <c r="T121" t="s">
        <v>199</v>
      </c>
      <c r="U121">
        <v>5950</v>
      </c>
      <c r="V121">
        <v>1.1100000000000001</v>
      </c>
      <c r="W121">
        <v>0.95</v>
      </c>
      <c r="X121">
        <v>-0.3</v>
      </c>
      <c r="Y121" t="s">
        <v>200</v>
      </c>
      <c r="Z121">
        <v>4.25</v>
      </c>
      <c r="AA121" t="s">
        <v>433</v>
      </c>
      <c r="AB121">
        <v>102.07985909999999</v>
      </c>
      <c r="AC121" t="s">
        <v>434</v>
      </c>
      <c r="AD121">
        <v>-3.1021394</v>
      </c>
      <c r="AE121">
        <v>787.90899999999999</v>
      </c>
      <c r="AF121">
        <v>13.622999999999999</v>
      </c>
      <c r="AG121">
        <v>12.148999999999999</v>
      </c>
      <c r="AH121">
        <v>13.457000000000001</v>
      </c>
    </row>
    <row r="122" spans="1:34" x14ac:dyDescent="0.25">
      <c r="A122" t="s">
        <v>435</v>
      </c>
      <c r="B122" t="s">
        <v>436</v>
      </c>
      <c r="C122">
        <v>1</v>
      </c>
      <c r="D122">
        <v>1</v>
      </c>
      <c r="E122" t="s">
        <v>284</v>
      </c>
      <c r="F122">
        <v>2010</v>
      </c>
      <c r="G122" t="s">
        <v>432</v>
      </c>
      <c r="H122">
        <v>0</v>
      </c>
      <c r="I122">
        <v>13.240600000000001</v>
      </c>
      <c r="J122">
        <v>0.1055</v>
      </c>
      <c r="K122">
        <v>10.87</v>
      </c>
      <c r="L122">
        <v>0.97</v>
      </c>
      <c r="M122">
        <v>874</v>
      </c>
      <c r="N122">
        <v>2.75</v>
      </c>
      <c r="O122" t="s">
        <v>119</v>
      </c>
      <c r="P122">
        <v>0.53</v>
      </c>
      <c r="R122">
        <v>600</v>
      </c>
      <c r="S122">
        <v>0</v>
      </c>
      <c r="T122" t="s">
        <v>437</v>
      </c>
      <c r="U122">
        <v>5075</v>
      </c>
      <c r="V122">
        <v>0.79</v>
      </c>
      <c r="W122">
        <v>0.89</v>
      </c>
      <c r="X122">
        <v>0.26</v>
      </c>
      <c r="Y122" t="s">
        <v>77</v>
      </c>
      <c r="Z122">
        <v>4.6500000000000004</v>
      </c>
      <c r="AA122" t="s">
        <v>438</v>
      </c>
      <c r="AB122">
        <v>291.06368129999998</v>
      </c>
      <c r="AC122" t="s">
        <v>439</v>
      </c>
      <c r="AD122">
        <v>0.74601430000000002</v>
      </c>
      <c r="AE122">
        <v>338.38600000000002</v>
      </c>
      <c r="AF122">
        <v>15.292999999999999</v>
      </c>
      <c r="AG122">
        <v>11.782</v>
      </c>
      <c r="AH122">
        <v>14.6645</v>
      </c>
    </row>
    <row r="123" spans="1:34" x14ac:dyDescent="0.25">
      <c r="A123" t="s">
        <v>440</v>
      </c>
      <c r="B123" t="s">
        <v>441</v>
      </c>
      <c r="C123">
        <v>1</v>
      </c>
      <c r="D123">
        <v>1</v>
      </c>
      <c r="E123" t="s">
        <v>284</v>
      </c>
      <c r="F123">
        <v>2010</v>
      </c>
      <c r="G123" t="s">
        <v>432</v>
      </c>
      <c r="H123">
        <v>0</v>
      </c>
      <c r="I123">
        <v>2.9943300000000002</v>
      </c>
      <c r="J123">
        <v>4.36E-2</v>
      </c>
      <c r="K123">
        <v>16.03</v>
      </c>
      <c r="L123">
        <v>1.43</v>
      </c>
      <c r="M123">
        <v>740.51</v>
      </c>
      <c r="N123">
        <v>2.33</v>
      </c>
      <c r="O123" t="s">
        <v>119</v>
      </c>
      <c r="P123">
        <v>0</v>
      </c>
      <c r="R123">
        <v>1657</v>
      </c>
      <c r="S123">
        <v>0</v>
      </c>
      <c r="T123" t="s">
        <v>184</v>
      </c>
      <c r="U123">
        <v>6440</v>
      </c>
      <c r="V123">
        <v>1.37</v>
      </c>
      <c r="W123">
        <v>1.27</v>
      </c>
      <c r="X123">
        <v>-0.03</v>
      </c>
      <c r="Y123" t="s">
        <v>77</v>
      </c>
      <c r="Z123">
        <v>4.22</v>
      </c>
      <c r="AA123" t="s">
        <v>442</v>
      </c>
      <c r="AB123">
        <v>280.68729980000001</v>
      </c>
      <c r="AC123" t="s">
        <v>443</v>
      </c>
      <c r="AD123">
        <v>5.9376585999999998</v>
      </c>
      <c r="AE123">
        <v>655.03700000000003</v>
      </c>
      <c r="AF123">
        <v>12.897</v>
      </c>
      <c r="AG123">
        <v>11.247999999999999</v>
      </c>
      <c r="AH123">
        <v>12.840999999999999</v>
      </c>
    </row>
    <row r="124" spans="1:34" x14ac:dyDescent="0.25">
      <c r="A124" t="s">
        <v>444</v>
      </c>
      <c r="B124" t="s">
        <v>445</v>
      </c>
      <c r="C124">
        <v>1</v>
      </c>
      <c r="D124">
        <v>1</v>
      </c>
      <c r="E124" t="s">
        <v>284</v>
      </c>
      <c r="F124">
        <v>2010</v>
      </c>
      <c r="G124" t="s">
        <v>432</v>
      </c>
      <c r="H124">
        <v>0</v>
      </c>
      <c r="I124">
        <v>2.8280419999999999</v>
      </c>
      <c r="J124">
        <v>4.0160000000000001E-2</v>
      </c>
      <c r="K124">
        <v>16.14</v>
      </c>
      <c r="L124">
        <v>1.44</v>
      </c>
      <c r="M124">
        <v>291.43799999999999</v>
      </c>
      <c r="N124">
        <v>0.91700000000000004</v>
      </c>
      <c r="O124" t="s">
        <v>119</v>
      </c>
      <c r="P124">
        <v>7.0000000000000007E-2</v>
      </c>
      <c r="R124">
        <v>1442</v>
      </c>
      <c r="S124">
        <v>0</v>
      </c>
      <c r="U124">
        <v>5675</v>
      </c>
      <c r="V124">
        <v>1.1200000000000001</v>
      </c>
      <c r="W124">
        <v>1.08</v>
      </c>
      <c r="X124">
        <v>0.16</v>
      </c>
      <c r="Y124" t="s">
        <v>77</v>
      </c>
      <c r="Z124">
        <v>4.38</v>
      </c>
      <c r="AA124" t="s">
        <v>446</v>
      </c>
      <c r="AB124">
        <v>100.76568709999999</v>
      </c>
      <c r="AC124" t="s">
        <v>447</v>
      </c>
      <c r="AD124">
        <v>-1.2964437</v>
      </c>
      <c r="AE124">
        <v>1126.3699999999999</v>
      </c>
      <c r="AF124">
        <v>15.587999999999999</v>
      </c>
      <c r="AG124">
        <v>13.557</v>
      </c>
      <c r="AH124">
        <v>15.3453</v>
      </c>
    </row>
    <row r="125" spans="1:34" x14ac:dyDescent="0.25">
      <c r="A125" t="s">
        <v>448</v>
      </c>
      <c r="B125" t="s">
        <v>449</v>
      </c>
      <c r="C125">
        <v>1</v>
      </c>
      <c r="D125">
        <v>1</v>
      </c>
      <c r="E125" t="s">
        <v>284</v>
      </c>
      <c r="F125">
        <v>2010</v>
      </c>
      <c r="G125" t="s">
        <v>432</v>
      </c>
      <c r="H125">
        <v>0</v>
      </c>
      <c r="I125">
        <v>4.0351900000000001</v>
      </c>
      <c r="J125">
        <v>5.0999999999999997E-2</v>
      </c>
      <c r="K125">
        <v>9.92</v>
      </c>
      <c r="L125">
        <v>0.88500000000000001</v>
      </c>
      <c r="M125">
        <v>415.70400000000001</v>
      </c>
      <c r="N125">
        <v>1.3080000000000001</v>
      </c>
      <c r="O125" t="s">
        <v>119</v>
      </c>
      <c r="P125">
        <v>0</v>
      </c>
      <c r="R125">
        <v>1700</v>
      </c>
      <c r="S125">
        <v>0</v>
      </c>
      <c r="T125" t="s">
        <v>199</v>
      </c>
      <c r="U125">
        <v>5945</v>
      </c>
      <c r="V125">
        <v>1.01</v>
      </c>
      <c r="W125">
        <v>1.0900000000000001</v>
      </c>
      <c r="X125">
        <v>0.01</v>
      </c>
      <c r="Y125" t="s">
        <v>77</v>
      </c>
      <c r="Z125">
        <v>4.46</v>
      </c>
      <c r="AA125" t="s">
        <v>450</v>
      </c>
      <c r="AB125">
        <v>102.7211432</v>
      </c>
      <c r="AC125" t="s">
        <v>451</v>
      </c>
      <c r="AD125">
        <v>-5.0864557000000001</v>
      </c>
      <c r="AE125">
        <v>1148.93</v>
      </c>
      <c r="AF125">
        <v>15.005000000000001</v>
      </c>
      <c r="AG125">
        <v>13.375999999999999</v>
      </c>
      <c r="AH125">
        <v>14.9147</v>
      </c>
    </row>
    <row r="126" spans="1:34" x14ac:dyDescent="0.25">
      <c r="A126" t="s">
        <v>452</v>
      </c>
      <c r="B126" t="s">
        <v>453</v>
      </c>
      <c r="C126">
        <v>1</v>
      </c>
      <c r="D126">
        <v>1</v>
      </c>
      <c r="E126" t="s">
        <v>284</v>
      </c>
      <c r="F126">
        <v>2010</v>
      </c>
      <c r="G126" t="s">
        <v>432</v>
      </c>
      <c r="H126">
        <v>0</v>
      </c>
      <c r="I126">
        <v>1.51214</v>
      </c>
      <c r="J126">
        <v>2.7E-2</v>
      </c>
      <c r="K126">
        <v>12.22</v>
      </c>
      <c r="L126">
        <v>1.0900000000000001</v>
      </c>
      <c r="M126">
        <v>2415.4</v>
      </c>
      <c r="N126">
        <v>7.6</v>
      </c>
      <c r="O126" t="s">
        <v>119</v>
      </c>
      <c r="P126">
        <v>0</v>
      </c>
      <c r="R126">
        <v>1952</v>
      </c>
      <c r="S126">
        <v>0</v>
      </c>
      <c r="T126" t="s">
        <v>454</v>
      </c>
      <c r="U126">
        <v>6035</v>
      </c>
      <c r="V126">
        <v>1.21</v>
      </c>
      <c r="W126">
        <v>1.1299999999999999</v>
      </c>
      <c r="X126">
        <v>0.05</v>
      </c>
      <c r="Y126" t="s">
        <v>77</v>
      </c>
      <c r="Z126">
        <v>4.3499999999999996</v>
      </c>
      <c r="AA126" t="s">
        <v>455</v>
      </c>
      <c r="AB126">
        <v>103.4242023</v>
      </c>
      <c r="AC126" t="s">
        <v>456</v>
      </c>
      <c r="AD126">
        <v>-5.5360385000000001</v>
      </c>
      <c r="AE126">
        <v>1744.6</v>
      </c>
      <c r="AF126">
        <v>15.932</v>
      </c>
      <c r="AG126">
        <v>13.805999999999999</v>
      </c>
      <c r="AH126">
        <v>15.8116</v>
      </c>
    </row>
    <row r="127" spans="1:34" x14ac:dyDescent="0.25">
      <c r="A127" t="s">
        <v>457</v>
      </c>
      <c r="B127" t="s">
        <v>458</v>
      </c>
      <c r="C127">
        <v>1</v>
      </c>
      <c r="D127">
        <v>1</v>
      </c>
      <c r="E127" t="s">
        <v>284</v>
      </c>
      <c r="F127">
        <v>2011</v>
      </c>
      <c r="G127" t="s">
        <v>432</v>
      </c>
      <c r="H127">
        <v>0</v>
      </c>
      <c r="I127">
        <v>5.3522699999999999</v>
      </c>
      <c r="J127">
        <v>6.1800000000000001E-2</v>
      </c>
      <c r="K127">
        <v>13.11</v>
      </c>
      <c r="L127">
        <v>1.17</v>
      </c>
      <c r="M127">
        <v>170.03200000000001</v>
      </c>
      <c r="N127">
        <v>0.53500000000000003</v>
      </c>
      <c r="O127" t="s">
        <v>119</v>
      </c>
      <c r="P127">
        <v>0.33</v>
      </c>
      <c r="S127">
        <v>0</v>
      </c>
      <c r="T127" t="s">
        <v>236</v>
      </c>
      <c r="U127">
        <v>5650</v>
      </c>
      <c r="V127">
        <v>1.19</v>
      </c>
      <c r="W127">
        <v>1.1000000000000001</v>
      </c>
      <c r="X127">
        <v>0.19</v>
      </c>
      <c r="Y127" t="s">
        <v>200</v>
      </c>
      <c r="Z127">
        <v>4.3600000000000003</v>
      </c>
      <c r="AA127" t="s">
        <v>459</v>
      </c>
      <c r="AB127">
        <v>278.52466579999998</v>
      </c>
      <c r="AC127" t="s">
        <v>460</v>
      </c>
      <c r="AD127">
        <v>-6.0026026000000003</v>
      </c>
      <c r="AE127">
        <v>732.40899999999999</v>
      </c>
      <c r="AF127">
        <v>16.052</v>
      </c>
      <c r="AG127">
        <v>12.847</v>
      </c>
      <c r="AH127">
        <v>15.650700000000001</v>
      </c>
    </row>
    <row r="128" spans="1:34" x14ac:dyDescent="0.25">
      <c r="A128" t="s">
        <v>461</v>
      </c>
      <c r="B128" t="s">
        <v>462</v>
      </c>
      <c r="C128">
        <v>1</v>
      </c>
      <c r="D128">
        <v>1</v>
      </c>
      <c r="E128" t="s">
        <v>284</v>
      </c>
      <c r="F128">
        <v>2011</v>
      </c>
      <c r="G128" t="s">
        <v>432</v>
      </c>
      <c r="H128">
        <v>0</v>
      </c>
      <c r="I128">
        <v>3.7681</v>
      </c>
      <c r="J128">
        <v>4.6100000000000002E-2</v>
      </c>
      <c r="K128">
        <v>11.43</v>
      </c>
      <c r="L128">
        <v>1.02</v>
      </c>
      <c r="M128">
        <v>772.29</v>
      </c>
      <c r="N128">
        <v>2.4300000000000002</v>
      </c>
      <c r="O128" t="s">
        <v>119</v>
      </c>
      <c r="P128">
        <v>0</v>
      </c>
      <c r="R128">
        <v>1626</v>
      </c>
      <c r="S128">
        <v>0</v>
      </c>
      <c r="T128" t="s">
        <v>463</v>
      </c>
      <c r="U128">
        <v>5740</v>
      </c>
      <c r="V128">
        <v>1.59</v>
      </c>
      <c r="W128">
        <v>1.04</v>
      </c>
      <c r="X128">
        <v>0</v>
      </c>
      <c r="Y128" t="s">
        <v>77</v>
      </c>
      <c r="Z128">
        <v>4.4000000000000004</v>
      </c>
      <c r="AA128" t="s">
        <v>464</v>
      </c>
      <c r="AB128">
        <v>278.69923599999998</v>
      </c>
      <c r="AC128" t="s">
        <v>465</v>
      </c>
      <c r="AD128">
        <v>-6.6122880000000004</v>
      </c>
      <c r="AE128">
        <v>1176.1199999999999</v>
      </c>
      <c r="AF128">
        <v>16.29</v>
      </c>
      <c r="AG128">
        <v>12.472</v>
      </c>
      <c r="AH128">
        <v>15.4368</v>
      </c>
    </row>
    <row r="129" spans="1:34" x14ac:dyDescent="0.25">
      <c r="A129" t="s">
        <v>466</v>
      </c>
      <c r="B129" t="s">
        <v>467</v>
      </c>
      <c r="C129">
        <v>1</v>
      </c>
      <c r="D129">
        <v>1</v>
      </c>
      <c r="E129" t="s">
        <v>284</v>
      </c>
      <c r="F129">
        <v>2011</v>
      </c>
      <c r="G129" t="s">
        <v>432</v>
      </c>
      <c r="H129">
        <v>0</v>
      </c>
      <c r="I129">
        <v>1.9000693</v>
      </c>
      <c r="J129">
        <v>2.9499999999999998E-2</v>
      </c>
      <c r="K129">
        <v>14.68</v>
      </c>
      <c r="L129">
        <v>1.31</v>
      </c>
      <c r="M129">
        <v>1102.82</v>
      </c>
      <c r="N129">
        <v>3.47</v>
      </c>
      <c r="O129" t="s">
        <v>119</v>
      </c>
      <c r="P129">
        <v>0.08</v>
      </c>
      <c r="R129">
        <v>1550</v>
      </c>
      <c r="S129">
        <v>0</v>
      </c>
      <c r="T129" t="s">
        <v>468</v>
      </c>
      <c r="U129">
        <v>5440</v>
      </c>
      <c r="V129">
        <v>1</v>
      </c>
      <c r="W129">
        <v>0.95</v>
      </c>
      <c r="X129">
        <v>-0.1</v>
      </c>
      <c r="Y129" t="s">
        <v>77</v>
      </c>
      <c r="Z129">
        <v>4.4000000000000004</v>
      </c>
      <c r="AA129" t="s">
        <v>469</v>
      </c>
      <c r="AB129">
        <v>98.172417199999998</v>
      </c>
      <c r="AC129" t="s">
        <v>470</v>
      </c>
      <c r="AD129">
        <v>-3.1604500000000001E-2</v>
      </c>
      <c r="AE129">
        <v>764.88900000000001</v>
      </c>
      <c r="AF129">
        <v>14.868</v>
      </c>
      <c r="AG129">
        <v>13.013999999999999</v>
      </c>
      <c r="AH129">
        <v>14.8009</v>
      </c>
    </row>
    <row r="130" spans="1:34" x14ac:dyDescent="0.25">
      <c r="A130" t="s">
        <v>471</v>
      </c>
      <c r="B130" t="s">
        <v>472</v>
      </c>
      <c r="C130">
        <v>1</v>
      </c>
      <c r="D130">
        <v>1</v>
      </c>
      <c r="E130" t="s">
        <v>284</v>
      </c>
      <c r="F130">
        <v>2011</v>
      </c>
      <c r="G130" t="s">
        <v>432</v>
      </c>
      <c r="H130">
        <v>0</v>
      </c>
      <c r="I130">
        <v>3.8971300000000002</v>
      </c>
      <c r="J130">
        <v>5.1799999999999999E-2</v>
      </c>
      <c r="K130">
        <v>14.46</v>
      </c>
      <c r="L130">
        <v>1.29</v>
      </c>
      <c r="M130">
        <v>352.78</v>
      </c>
      <c r="N130">
        <v>1.1100000000000001</v>
      </c>
      <c r="O130" t="s">
        <v>119</v>
      </c>
      <c r="P130">
        <v>4.7E-2</v>
      </c>
      <c r="R130">
        <v>2000</v>
      </c>
      <c r="S130">
        <v>0</v>
      </c>
      <c r="T130" t="s">
        <v>454</v>
      </c>
      <c r="U130">
        <v>6090</v>
      </c>
      <c r="V130">
        <v>1.65</v>
      </c>
      <c r="W130">
        <v>1.21</v>
      </c>
      <c r="X130">
        <v>-0.02</v>
      </c>
      <c r="Y130" t="s">
        <v>77</v>
      </c>
      <c r="Z130">
        <v>4.07</v>
      </c>
      <c r="AA130" t="s">
        <v>473</v>
      </c>
      <c r="AB130">
        <v>97.033598299999994</v>
      </c>
      <c r="AC130" t="s">
        <v>474</v>
      </c>
      <c r="AD130">
        <v>-0.1707293</v>
      </c>
      <c r="AE130">
        <v>790.66300000000001</v>
      </c>
      <c r="AF130">
        <v>14.135</v>
      </c>
      <c r="AG130">
        <v>11.837</v>
      </c>
      <c r="AH130">
        <v>13.783099999999999</v>
      </c>
    </row>
    <row r="131" spans="1:34" x14ac:dyDescent="0.25">
      <c r="A131" t="s">
        <v>475</v>
      </c>
      <c r="B131" t="s">
        <v>476</v>
      </c>
      <c r="C131">
        <v>2</v>
      </c>
      <c r="D131">
        <v>1</v>
      </c>
      <c r="E131" t="s">
        <v>284</v>
      </c>
      <c r="F131">
        <v>2008</v>
      </c>
      <c r="G131" t="s">
        <v>432</v>
      </c>
      <c r="H131">
        <v>0</v>
      </c>
      <c r="I131">
        <v>1.7429935000000001</v>
      </c>
      <c r="J131">
        <v>2.7980000000000001E-2</v>
      </c>
      <c r="K131">
        <v>16.431999999999999</v>
      </c>
      <c r="L131">
        <v>1.466</v>
      </c>
      <c r="M131">
        <v>1102.82</v>
      </c>
      <c r="N131">
        <v>3.47</v>
      </c>
      <c r="O131" t="s">
        <v>119</v>
      </c>
      <c r="P131">
        <v>1.43E-2</v>
      </c>
      <c r="R131">
        <v>1521</v>
      </c>
      <c r="S131">
        <v>1</v>
      </c>
      <c r="U131">
        <v>5625</v>
      </c>
      <c r="V131">
        <v>0.91</v>
      </c>
      <c r="W131">
        <v>0.96</v>
      </c>
      <c r="X131">
        <v>0.04</v>
      </c>
      <c r="Y131" t="s">
        <v>77</v>
      </c>
      <c r="Z131">
        <v>4.53</v>
      </c>
      <c r="AA131" t="s">
        <v>477</v>
      </c>
      <c r="AB131">
        <v>291.77704569999997</v>
      </c>
      <c r="AC131" t="s">
        <v>478</v>
      </c>
      <c r="AD131">
        <v>1.3836634000000001</v>
      </c>
      <c r="AE131">
        <v>213.28299999999999</v>
      </c>
      <c r="AF131">
        <v>12.516</v>
      </c>
      <c r="AG131">
        <v>10.31</v>
      </c>
      <c r="AH131">
        <v>12.248900000000001</v>
      </c>
    </row>
    <row r="132" spans="1:34" x14ac:dyDescent="0.25">
      <c r="A132" t="s">
        <v>479</v>
      </c>
      <c r="B132" t="s">
        <v>480</v>
      </c>
      <c r="C132">
        <v>1</v>
      </c>
      <c r="D132">
        <v>2</v>
      </c>
      <c r="E132" t="s">
        <v>284</v>
      </c>
      <c r="F132">
        <v>2011</v>
      </c>
      <c r="G132" t="s">
        <v>432</v>
      </c>
      <c r="H132">
        <v>0</v>
      </c>
      <c r="I132">
        <v>9.2428500000000007</v>
      </c>
      <c r="J132">
        <v>0.09</v>
      </c>
      <c r="K132">
        <v>9.4160000000000004</v>
      </c>
      <c r="L132">
        <v>0.84</v>
      </c>
      <c r="M132">
        <v>1366.6690000000001</v>
      </c>
      <c r="N132">
        <v>4.3</v>
      </c>
      <c r="O132" t="s">
        <v>119</v>
      </c>
      <c r="P132">
        <v>0.59</v>
      </c>
      <c r="R132">
        <v>1024</v>
      </c>
      <c r="S132">
        <v>0</v>
      </c>
      <c r="T132" t="s">
        <v>463</v>
      </c>
      <c r="U132">
        <v>5880</v>
      </c>
      <c r="V132">
        <v>1.02</v>
      </c>
      <c r="W132">
        <v>1.1399999999999999</v>
      </c>
      <c r="X132">
        <v>0.14000000000000001</v>
      </c>
      <c r="Z132">
        <v>4.3499999999999996</v>
      </c>
      <c r="AA132" t="s">
        <v>481</v>
      </c>
      <c r="AB132">
        <v>97.720424899999998</v>
      </c>
      <c r="AC132" t="s">
        <v>482</v>
      </c>
      <c r="AD132">
        <v>0.22689309999999999</v>
      </c>
      <c r="AE132">
        <v>844.06100000000004</v>
      </c>
      <c r="AF132">
        <v>14.63</v>
      </c>
      <c r="AG132">
        <v>12.513</v>
      </c>
      <c r="AH132">
        <v>14.4686</v>
      </c>
    </row>
    <row r="133" spans="1:34" x14ac:dyDescent="0.25">
      <c r="A133" t="s">
        <v>483</v>
      </c>
      <c r="B133" t="s">
        <v>480</v>
      </c>
      <c r="C133">
        <v>1</v>
      </c>
      <c r="D133">
        <v>2</v>
      </c>
      <c r="E133" t="s">
        <v>73</v>
      </c>
      <c r="F133">
        <v>2018</v>
      </c>
      <c r="G133" t="s">
        <v>100</v>
      </c>
      <c r="H133">
        <v>0</v>
      </c>
      <c r="I133">
        <v>1675</v>
      </c>
      <c r="J133">
        <v>2.9</v>
      </c>
      <c r="K133">
        <v>12.2</v>
      </c>
      <c r="L133">
        <v>1.0900000000000001</v>
      </c>
      <c r="M133">
        <v>5403.11</v>
      </c>
      <c r="N133">
        <v>17</v>
      </c>
      <c r="O133" t="s">
        <v>75</v>
      </c>
      <c r="P133">
        <v>0.6</v>
      </c>
      <c r="S133">
        <v>0</v>
      </c>
      <c r="T133" t="s">
        <v>463</v>
      </c>
      <c r="U133">
        <v>4947.5</v>
      </c>
      <c r="V133">
        <v>1.37</v>
      </c>
      <c r="W133">
        <v>1.1399999999999999</v>
      </c>
      <c r="X133">
        <v>0.14000000000000001</v>
      </c>
      <c r="Z133">
        <v>4.3499999999999996</v>
      </c>
      <c r="AA133" t="s">
        <v>481</v>
      </c>
      <c r="AB133">
        <v>97.720424899999998</v>
      </c>
      <c r="AC133" t="s">
        <v>482</v>
      </c>
      <c r="AD133">
        <v>0.22689309999999999</v>
      </c>
      <c r="AE133">
        <v>844.06100000000004</v>
      </c>
      <c r="AF133">
        <v>14.63</v>
      </c>
      <c r="AG133">
        <v>12.513</v>
      </c>
      <c r="AH133">
        <v>14.4686</v>
      </c>
    </row>
    <row r="134" spans="1:34" x14ac:dyDescent="0.25">
      <c r="A134" t="s">
        <v>484</v>
      </c>
      <c r="B134" t="s">
        <v>485</v>
      </c>
      <c r="C134">
        <v>1</v>
      </c>
      <c r="D134">
        <v>1</v>
      </c>
      <c r="E134" t="s">
        <v>284</v>
      </c>
      <c r="F134">
        <v>2012</v>
      </c>
      <c r="G134" t="s">
        <v>432</v>
      </c>
      <c r="H134">
        <v>0</v>
      </c>
      <c r="I134">
        <v>2.7247400000000002</v>
      </c>
      <c r="J134">
        <v>4.1700000000000001E-2</v>
      </c>
      <c r="K134">
        <v>14.571999999999999</v>
      </c>
      <c r="L134">
        <v>1.3</v>
      </c>
      <c r="M134">
        <v>718.29579999999999</v>
      </c>
      <c r="N134">
        <v>2.2599999999999998</v>
      </c>
      <c r="O134" t="s">
        <v>119</v>
      </c>
      <c r="P134">
        <v>0</v>
      </c>
      <c r="S134">
        <v>0</v>
      </c>
      <c r="T134" t="s">
        <v>486</v>
      </c>
      <c r="U134">
        <v>6200</v>
      </c>
      <c r="V134">
        <v>1.95</v>
      </c>
      <c r="W134">
        <v>1.29</v>
      </c>
      <c r="X134">
        <v>0</v>
      </c>
      <c r="Y134" t="s">
        <v>77</v>
      </c>
      <c r="Z134">
        <v>3.7</v>
      </c>
      <c r="AA134" t="s">
        <v>487</v>
      </c>
      <c r="AB134">
        <v>101.05262070000001</v>
      </c>
      <c r="AC134" t="s">
        <v>488</v>
      </c>
      <c r="AD134">
        <v>-0.29915439999999999</v>
      </c>
      <c r="AE134">
        <v>1398.8341969000001</v>
      </c>
      <c r="AF134">
        <v>16.058</v>
      </c>
      <c r="AG134">
        <v>13.813000000000001</v>
      </c>
      <c r="AH134">
        <v>15.8558</v>
      </c>
    </row>
    <row r="135" spans="1:34" x14ac:dyDescent="0.25">
      <c r="A135" t="s">
        <v>489</v>
      </c>
      <c r="B135" t="s">
        <v>490</v>
      </c>
      <c r="C135">
        <v>1</v>
      </c>
      <c r="D135">
        <v>1</v>
      </c>
      <c r="E135" t="s">
        <v>284</v>
      </c>
      <c r="F135">
        <v>2014</v>
      </c>
      <c r="G135" t="s">
        <v>432</v>
      </c>
      <c r="H135">
        <v>0</v>
      </c>
      <c r="I135">
        <v>9.7559799999999992</v>
      </c>
      <c r="J135">
        <v>9.1999999999999998E-2</v>
      </c>
      <c r="K135">
        <v>4.88</v>
      </c>
      <c r="L135">
        <v>0.435</v>
      </c>
      <c r="M135">
        <v>12.2</v>
      </c>
      <c r="N135">
        <v>3.7999999999999999E-2</v>
      </c>
      <c r="O135" t="s">
        <v>119</v>
      </c>
      <c r="P135">
        <v>7.6999999999999999E-2</v>
      </c>
      <c r="R135">
        <v>885</v>
      </c>
      <c r="S135">
        <v>0</v>
      </c>
      <c r="T135" t="s">
        <v>101</v>
      </c>
      <c r="U135">
        <v>5939</v>
      </c>
      <c r="V135">
        <v>1.1399999999999999</v>
      </c>
      <c r="W135">
        <v>1.1000000000000001</v>
      </c>
      <c r="X135">
        <v>0.17</v>
      </c>
      <c r="Y135" t="s">
        <v>77</v>
      </c>
      <c r="Z135">
        <v>4.3600000000000003</v>
      </c>
      <c r="AA135" t="s">
        <v>491</v>
      </c>
      <c r="AB135">
        <v>280.66713920000001</v>
      </c>
      <c r="AC135" t="s">
        <v>492</v>
      </c>
      <c r="AD135">
        <v>6.2191669000000003</v>
      </c>
      <c r="AE135">
        <v>627.15800000000002</v>
      </c>
      <c r="AF135">
        <v>13.82</v>
      </c>
      <c r="AG135">
        <v>11.988</v>
      </c>
      <c r="AH135">
        <v>13.730499999999999</v>
      </c>
    </row>
    <row r="136" spans="1:34" x14ac:dyDescent="0.25">
      <c r="A136" t="s">
        <v>493</v>
      </c>
      <c r="B136" t="s">
        <v>494</v>
      </c>
      <c r="C136">
        <v>1</v>
      </c>
      <c r="D136">
        <v>1</v>
      </c>
      <c r="E136" t="s">
        <v>284</v>
      </c>
      <c r="F136">
        <v>2011</v>
      </c>
      <c r="G136" t="s">
        <v>432</v>
      </c>
      <c r="H136">
        <v>0</v>
      </c>
      <c r="I136">
        <v>3.6313</v>
      </c>
      <c r="J136">
        <v>4.8000000000000001E-2</v>
      </c>
      <c r="K136">
        <v>11.77</v>
      </c>
      <c r="L136">
        <v>1.05</v>
      </c>
      <c r="M136">
        <v>889.9</v>
      </c>
      <c r="N136">
        <v>2.8</v>
      </c>
      <c r="O136" t="s">
        <v>119</v>
      </c>
      <c r="P136">
        <v>0.16</v>
      </c>
      <c r="R136">
        <v>1660</v>
      </c>
      <c r="S136">
        <v>0</v>
      </c>
      <c r="T136" t="s">
        <v>199</v>
      </c>
      <c r="U136">
        <v>5900</v>
      </c>
      <c r="V136">
        <v>1.61</v>
      </c>
      <c r="W136">
        <v>1.1399999999999999</v>
      </c>
      <c r="X136">
        <v>0.05</v>
      </c>
      <c r="Y136" t="s">
        <v>77</v>
      </c>
      <c r="Z136">
        <v>4.3</v>
      </c>
      <c r="AA136" t="s">
        <v>495</v>
      </c>
      <c r="AB136">
        <v>279.78265859999999</v>
      </c>
      <c r="AC136" t="s">
        <v>496</v>
      </c>
      <c r="AD136">
        <v>4.3577516000000003</v>
      </c>
      <c r="AE136">
        <v>1060.97</v>
      </c>
      <c r="AF136">
        <v>15.675000000000001</v>
      </c>
      <c r="AG136">
        <v>12.364000000000001</v>
      </c>
      <c r="AH136">
        <v>15.068099999999999</v>
      </c>
    </row>
    <row r="137" spans="1:34" x14ac:dyDescent="0.25">
      <c r="A137" t="s">
        <v>497</v>
      </c>
      <c r="B137" t="s">
        <v>498</v>
      </c>
      <c r="C137">
        <v>1</v>
      </c>
      <c r="D137">
        <v>2</v>
      </c>
      <c r="E137" t="s">
        <v>284</v>
      </c>
      <c r="F137">
        <v>2014</v>
      </c>
      <c r="G137" t="s">
        <v>432</v>
      </c>
      <c r="H137">
        <v>0</v>
      </c>
      <c r="I137">
        <v>5.1134000000000004</v>
      </c>
      <c r="J137">
        <v>5.6000000000000001E-2</v>
      </c>
      <c r="K137">
        <v>3.7</v>
      </c>
      <c r="L137">
        <v>0.33</v>
      </c>
      <c r="M137">
        <v>5.7</v>
      </c>
      <c r="N137">
        <v>1.7999999999999999E-2</v>
      </c>
      <c r="O137" t="s">
        <v>119</v>
      </c>
      <c r="P137">
        <v>0</v>
      </c>
      <c r="R137">
        <v>1070</v>
      </c>
      <c r="S137">
        <v>0</v>
      </c>
      <c r="T137" t="s">
        <v>437</v>
      </c>
      <c r="U137">
        <v>4950</v>
      </c>
      <c r="V137">
        <v>0.86</v>
      </c>
      <c r="W137">
        <v>0.91</v>
      </c>
      <c r="X137">
        <v>0.3</v>
      </c>
      <c r="Y137" t="s">
        <v>77</v>
      </c>
      <c r="Z137">
        <v>4.55</v>
      </c>
      <c r="AA137" t="s">
        <v>499</v>
      </c>
      <c r="AB137">
        <v>101.922543</v>
      </c>
      <c r="AC137" t="s">
        <v>500</v>
      </c>
      <c r="AD137">
        <v>-3.7192892</v>
      </c>
      <c r="AE137">
        <v>591.55499999999995</v>
      </c>
      <c r="AF137">
        <v>15.382999999999999</v>
      </c>
      <c r="AG137">
        <v>12.923999999999999</v>
      </c>
      <c r="AH137">
        <v>15.180099999999999</v>
      </c>
    </row>
    <row r="138" spans="1:34" x14ac:dyDescent="0.25">
      <c r="A138" t="s">
        <v>501</v>
      </c>
      <c r="B138" t="s">
        <v>498</v>
      </c>
      <c r="C138">
        <v>1</v>
      </c>
      <c r="D138">
        <v>2</v>
      </c>
      <c r="E138" t="s">
        <v>284</v>
      </c>
      <c r="F138">
        <v>2014</v>
      </c>
      <c r="G138" t="s">
        <v>432</v>
      </c>
      <c r="H138">
        <v>0</v>
      </c>
      <c r="I138">
        <v>11.759</v>
      </c>
      <c r="J138">
        <v>9.8000000000000004E-2</v>
      </c>
      <c r="K138">
        <v>5</v>
      </c>
      <c r="L138">
        <v>0.44</v>
      </c>
      <c r="M138">
        <v>28</v>
      </c>
      <c r="N138">
        <v>8.7999999999999995E-2</v>
      </c>
      <c r="O138" t="s">
        <v>119</v>
      </c>
      <c r="P138">
        <v>0</v>
      </c>
      <c r="R138">
        <v>850</v>
      </c>
      <c r="S138">
        <v>0</v>
      </c>
      <c r="T138" t="s">
        <v>437</v>
      </c>
      <c r="U138">
        <v>4950</v>
      </c>
      <c r="V138">
        <v>0.86</v>
      </c>
      <c r="W138">
        <v>0.91</v>
      </c>
      <c r="X138">
        <v>0.3</v>
      </c>
      <c r="Y138" t="s">
        <v>77</v>
      </c>
      <c r="Z138">
        <v>4.55</v>
      </c>
      <c r="AA138" t="s">
        <v>499</v>
      </c>
      <c r="AB138">
        <v>101.922543</v>
      </c>
      <c r="AC138" t="s">
        <v>500</v>
      </c>
      <c r="AD138">
        <v>-3.7192892</v>
      </c>
      <c r="AE138">
        <v>591.55499999999995</v>
      </c>
      <c r="AF138">
        <v>15.382999999999999</v>
      </c>
      <c r="AG138">
        <v>12.923999999999999</v>
      </c>
      <c r="AH138">
        <v>15.180099999999999</v>
      </c>
    </row>
    <row r="139" spans="1:34" x14ac:dyDescent="0.25">
      <c r="A139" t="s">
        <v>502</v>
      </c>
      <c r="B139" t="s">
        <v>503</v>
      </c>
      <c r="C139">
        <v>1</v>
      </c>
      <c r="D139">
        <v>1</v>
      </c>
      <c r="E139" t="s">
        <v>284</v>
      </c>
      <c r="F139">
        <v>2013</v>
      </c>
      <c r="G139" t="s">
        <v>432</v>
      </c>
      <c r="H139">
        <v>0</v>
      </c>
      <c r="I139">
        <v>4.86069</v>
      </c>
      <c r="J139">
        <v>5.7799999999999997E-2</v>
      </c>
      <c r="K139">
        <v>12.11</v>
      </c>
      <c r="L139">
        <v>1.08</v>
      </c>
      <c r="M139">
        <v>85.81</v>
      </c>
      <c r="N139">
        <v>0.27</v>
      </c>
      <c r="O139" t="s">
        <v>119</v>
      </c>
      <c r="P139">
        <v>0</v>
      </c>
      <c r="R139">
        <v>1330</v>
      </c>
      <c r="S139">
        <v>0</v>
      </c>
      <c r="T139" t="s">
        <v>504</v>
      </c>
      <c r="U139">
        <v>6040</v>
      </c>
      <c r="V139">
        <v>1.19</v>
      </c>
      <c r="W139">
        <v>1.0900000000000001</v>
      </c>
      <c r="X139">
        <v>-0.01</v>
      </c>
      <c r="Y139" t="s">
        <v>77</v>
      </c>
      <c r="Z139">
        <v>4.3099999999999996</v>
      </c>
      <c r="AA139" t="s">
        <v>505</v>
      </c>
      <c r="AB139">
        <v>280.62965609999998</v>
      </c>
      <c r="AC139" t="s">
        <v>506</v>
      </c>
      <c r="AD139">
        <v>6.5138223000000002</v>
      </c>
      <c r="AE139">
        <v>1103.48</v>
      </c>
      <c r="AF139">
        <v>14.79</v>
      </c>
      <c r="AG139">
        <v>12.846</v>
      </c>
      <c r="AH139">
        <v>14.711</v>
      </c>
    </row>
    <row r="140" spans="1:34" x14ac:dyDescent="0.25">
      <c r="A140" t="s">
        <v>507</v>
      </c>
      <c r="B140" t="s">
        <v>508</v>
      </c>
      <c r="C140">
        <v>1</v>
      </c>
      <c r="D140">
        <v>1</v>
      </c>
      <c r="E140" t="s">
        <v>284</v>
      </c>
      <c r="F140">
        <v>2013</v>
      </c>
      <c r="G140" t="s">
        <v>432</v>
      </c>
      <c r="H140">
        <v>0</v>
      </c>
      <c r="I140">
        <v>4.2047400000000001</v>
      </c>
      <c r="J140">
        <v>5.2600000000000001E-2</v>
      </c>
      <c r="K140">
        <v>14.12</v>
      </c>
      <c r="L140">
        <v>1.26</v>
      </c>
      <c r="M140">
        <v>165.26</v>
      </c>
      <c r="N140">
        <v>0.52</v>
      </c>
      <c r="O140" t="s">
        <v>119</v>
      </c>
      <c r="P140">
        <v>0</v>
      </c>
      <c r="R140">
        <v>1600</v>
      </c>
      <c r="S140">
        <v>0</v>
      </c>
      <c r="T140" t="s">
        <v>301</v>
      </c>
      <c r="U140">
        <v>5590</v>
      </c>
      <c r="V140">
        <v>1.79</v>
      </c>
      <c r="W140">
        <v>1.0900000000000001</v>
      </c>
      <c r="X140">
        <v>0.01</v>
      </c>
      <c r="Y140" t="s">
        <v>77</v>
      </c>
      <c r="Z140">
        <v>3.99</v>
      </c>
      <c r="AA140" t="s">
        <v>509</v>
      </c>
      <c r="AB140">
        <v>279.75049910000001</v>
      </c>
      <c r="AC140" t="s">
        <v>510</v>
      </c>
      <c r="AD140">
        <v>6.9697827999999999</v>
      </c>
      <c r="AE140">
        <v>1045.18</v>
      </c>
      <c r="AF140">
        <v>15.861000000000001</v>
      </c>
      <c r="AG140">
        <v>13.260999999999999</v>
      </c>
      <c r="AH140">
        <v>15.4682</v>
      </c>
    </row>
    <row r="141" spans="1:34" x14ac:dyDescent="0.25">
      <c r="A141" t="s">
        <v>511</v>
      </c>
      <c r="B141" t="s">
        <v>512</v>
      </c>
      <c r="C141">
        <v>1</v>
      </c>
      <c r="D141">
        <v>1</v>
      </c>
      <c r="E141" t="s">
        <v>284</v>
      </c>
      <c r="F141">
        <v>2014</v>
      </c>
      <c r="G141" t="s">
        <v>432</v>
      </c>
      <c r="H141">
        <v>0</v>
      </c>
      <c r="I141">
        <v>3.5753200000000001</v>
      </c>
      <c r="J141">
        <v>4.7600000000000003E-2</v>
      </c>
      <c r="K141">
        <v>11.287000000000001</v>
      </c>
      <c r="L141">
        <v>1.0069999999999999</v>
      </c>
      <c r="M141">
        <v>3302.11</v>
      </c>
      <c r="N141">
        <v>10.39</v>
      </c>
      <c r="O141" t="s">
        <v>119</v>
      </c>
      <c r="P141">
        <v>6.5000000000000002E-2</v>
      </c>
      <c r="R141">
        <v>1500</v>
      </c>
      <c r="S141">
        <v>0</v>
      </c>
      <c r="T141" t="s">
        <v>513</v>
      </c>
      <c r="U141">
        <v>5900</v>
      </c>
      <c r="V141">
        <v>1.08</v>
      </c>
      <c r="W141">
        <v>1.05</v>
      </c>
      <c r="X141">
        <v>-0.1</v>
      </c>
      <c r="Y141" t="s">
        <v>200</v>
      </c>
      <c r="Z141">
        <v>4.4000000000000004</v>
      </c>
      <c r="AA141" t="s">
        <v>514</v>
      </c>
      <c r="AB141">
        <v>278.49583189999998</v>
      </c>
      <c r="AC141" t="s">
        <v>515</v>
      </c>
      <c r="AD141">
        <v>5.5383810999999996</v>
      </c>
      <c r="AE141">
        <v>1010.28</v>
      </c>
      <c r="AF141">
        <v>15.773999999999999</v>
      </c>
      <c r="AG141">
        <v>12.984999999999999</v>
      </c>
      <c r="AH141">
        <v>15.3902</v>
      </c>
    </row>
    <row r="142" spans="1:34" x14ac:dyDescent="0.25">
      <c r="A142" t="s">
        <v>516</v>
      </c>
      <c r="B142" t="s">
        <v>517</v>
      </c>
      <c r="C142">
        <v>1</v>
      </c>
      <c r="D142">
        <v>1</v>
      </c>
      <c r="E142" t="s">
        <v>284</v>
      </c>
      <c r="F142">
        <v>2015</v>
      </c>
      <c r="G142" t="s">
        <v>432</v>
      </c>
      <c r="H142">
        <v>0</v>
      </c>
      <c r="I142">
        <v>5.2085100000000004</v>
      </c>
      <c r="J142">
        <v>6.0299999999999999E-2</v>
      </c>
      <c r="K142">
        <v>10.705</v>
      </c>
      <c r="L142">
        <v>0.95499999999999996</v>
      </c>
      <c r="M142">
        <v>153.82972000000001</v>
      </c>
      <c r="N142">
        <v>0.48399999999999999</v>
      </c>
      <c r="O142" t="s">
        <v>119</v>
      </c>
      <c r="P142">
        <v>4.7E-2</v>
      </c>
      <c r="S142">
        <v>0</v>
      </c>
      <c r="T142" t="s">
        <v>518</v>
      </c>
      <c r="U142">
        <v>5150</v>
      </c>
      <c r="V142">
        <v>1.78</v>
      </c>
      <c r="W142">
        <v>1.01</v>
      </c>
      <c r="X142">
        <v>0.15</v>
      </c>
      <c r="Y142" t="s">
        <v>77</v>
      </c>
      <c r="Z142">
        <v>3.6</v>
      </c>
      <c r="AA142" t="s">
        <v>519</v>
      </c>
      <c r="AB142">
        <v>278.68832159999999</v>
      </c>
      <c r="AC142" t="s">
        <v>520</v>
      </c>
      <c r="AD142">
        <v>5.5736910999999996</v>
      </c>
      <c r="AE142">
        <v>766.18299999999999</v>
      </c>
      <c r="AF142">
        <v>13.782999999999999</v>
      </c>
      <c r="AG142">
        <v>11.032</v>
      </c>
      <c r="AH142">
        <v>13.411899999999999</v>
      </c>
    </row>
    <row r="143" spans="1:34" x14ac:dyDescent="0.25">
      <c r="A143" t="s">
        <v>521</v>
      </c>
      <c r="B143" t="s">
        <v>522</v>
      </c>
      <c r="C143">
        <v>1</v>
      </c>
      <c r="D143">
        <v>1</v>
      </c>
      <c r="E143" t="s">
        <v>284</v>
      </c>
      <c r="F143">
        <v>2015</v>
      </c>
      <c r="G143" t="s">
        <v>432</v>
      </c>
      <c r="H143">
        <v>0</v>
      </c>
      <c r="I143">
        <v>2.8505699999999998</v>
      </c>
      <c r="J143">
        <v>3.8600000000000002E-2</v>
      </c>
      <c r="K143">
        <v>10.087999999999999</v>
      </c>
      <c r="L143">
        <v>0.9</v>
      </c>
      <c r="M143">
        <v>270.15550000000002</v>
      </c>
      <c r="N143">
        <v>0.85</v>
      </c>
      <c r="O143" t="s">
        <v>119</v>
      </c>
      <c r="P143">
        <v>8.2000000000000003E-2</v>
      </c>
      <c r="S143">
        <v>0</v>
      </c>
      <c r="T143" t="s">
        <v>95</v>
      </c>
      <c r="U143">
        <v>5260</v>
      </c>
      <c r="V143">
        <v>0.9</v>
      </c>
      <c r="W143">
        <v>0.97</v>
      </c>
      <c r="X143">
        <v>0.2</v>
      </c>
      <c r="Y143" t="s">
        <v>77</v>
      </c>
      <c r="Z143">
        <v>4.3</v>
      </c>
      <c r="AA143" t="s">
        <v>523</v>
      </c>
      <c r="AB143">
        <v>278.90206910000001</v>
      </c>
      <c r="AC143" t="s">
        <v>524</v>
      </c>
      <c r="AD143">
        <v>6.4795702999999998</v>
      </c>
      <c r="AE143">
        <v>806.50699999999995</v>
      </c>
      <c r="AF143">
        <v>15.407999999999999</v>
      </c>
      <c r="AG143">
        <v>13.048</v>
      </c>
      <c r="AH143">
        <v>15.2394</v>
      </c>
    </row>
    <row r="144" spans="1:34" x14ac:dyDescent="0.25">
      <c r="A144" t="s">
        <v>525</v>
      </c>
      <c r="B144" t="s">
        <v>526</v>
      </c>
      <c r="C144">
        <v>1</v>
      </c>
      <c r="D144">
        <v>1</v>
      </c>
      <c r="E144" t="s">
        <v>284</v>
      </c>
      <c r="F144">
        <v>2008</v>
      </c>
      <c r="G144" t="s">
        <v>432</v>
      </c>
      <c r="H144">
        <v>0</v>
      </c>
      <c r="I144">
        <v>4.2568000000000001</v>
      </c>
      <c r="J144">
        <v>5.7829999999999999E-2</v>
      </c>
      <c r="K144">
        <v>11.32</v>
      </c>
      <c r="L144">
        <v>1.01</v>
      </c>
      <c r="M144">
        <v>6883.91</v>
      </c>
      <c r="N144">
        <v>21.66</v>
      </c>
      <c r="O144" t="s">
        <v>119</v>
      </c>
      <c r="P144">
        <v>0</v>
      </c>
      <c r="R144">
        <v>1695</v>
      </c>
      <c r="S144">
        <v>0</v>
      </c>
      <c r="T144" t="s">
        <v>527</v>
      </c>
      <c r="U144">
        <v>6740</v>
      </c>
      <c r="V144">
        <v>1.56</v>
      </c>
      <c r="W144">
        <v>1.37</v>
      </c>
      <c r="X144">
        <v>0.14000000000000001</v>
      </c>
      <c r="Y144" t="s">
        <v>77</v>
      </c>
      <c r="Z144">
        <v>4.22</v>
      </c>
      <c r="AA144" t="s">
        <v>528</v>
      </c>
      <c r="AB144">
        <v>292.05528270000002</v>
      </c>
      <c r="AC144" t="s">
        <v>529</v>
      </c>
      <c r="AD144">
        <v>0.1218359</v>
      </c>
      <c r="AE144">
        <v>768.77099999999996</v>
      </c>
      <c r="AF144">
        <v>13.448</v>
      </c>
      <c r="AG144">
        <v>11.618</v>
      </c>
      <c r="AH144">
        <v>13.2188</v>
      </c>
    </row>
    <row r="145" spans="1:34" x14ac:dyDescent="0.25">
      <c r="A145" t="s">
        <v>530</v>
      </c>
      <c r="B145" t="s">
        <v>531</v>
      </c>
      <c r="C145">
        <v>1</v>
      </c>
      <c r="D145">
        <v>1</v>
      </c>
      <c r="E145" t="s">
        <v>284</v>
      </c>
      <c r="F145">
        <v>2020</v>
      </c>
      <c r="G145" t="s">
        <v>432</v>
      </c>
      <c r="H145">
        <v>0</v>
      </c>
      <c r="I145">
        <v>9.0600500000000004</v>
      </c>
      <c r="J145">
        <v>8.4400000000000003E-2</v>
      </c>
      <c r="K145">
        <v>11.31</v>
      </c>
      <c r="L145">
        <v>1.0089999999999999</v>
      </c>
      <c r="M145">
        <v>921.70699999999999</v>
      </c>
      <c r="N145">
        <v>2.9</v>
      </c>
      <c r="O145" t="s">
        <v>119</v>
      </c>
      <c r="P145">
        <v>7.0000000000000001E-3</v>
      </c>
      <c r="S145">
        <v>0</v>
      </c>
      <c r="T145" t="s">
        <v>101</v>
      </c>
      <c r="U145">
        <v>5650</v>
      </c>
      <c r="V145">
        <v>0.91</v>
      </c>
      <c r="W145">
        <v>0.98</v>
      </c>
      <c r="X145">
        <v>0.02</v>
      </c>
      <c r="Y145" t="s">
        <v>77</v>
      </c>
      <c r="Z145">
        <v>4.4000000000000004</v>
      </c>
      <c r="AA145" t="s">
        <v>532</v>
      </c>
      <c r="AB145">
        <v>277.6011767</v>
      </c>
      <c r="AC145" t="s">
        <v>533</v>
      </c>
      <c r="AD145">
        <v>6.8359338000000003</v>
      </c>
      <c r="AE145">
        <v>1032.23</v>
      </c>
      <c r="AF145">
        <v>15.571</v>
      </c>
      <c r="AG145">
        <v>13.561999999999999</v>
      </c>
      <c r="AH145">
        <v>15.413</v>
      </c>
    </row>
    <row r="146" spans="1:34" x14ac:dyDescent="0.25">
      <c r="A146" t="s">
        <v>534</v>
      </c>
      <c r="B146" t="s">
        <v>535</v>
      </c>
      <c r="C146">
        <v>1</v>
      </c>
      <c r="D146">
        <v>1</v>
      </c>
      <c r="E146" t="s">
        <v>284</v>
      </c>
      <c r="F146">
        <v>2020</v>
      </c>
      <c r="G146" t="s">
        <v>432</v>
      </c>
      <c r="H146">
        <v>0</v>
      </c>
      <c r="I146">
        <v>4.62941</v>
      </c>
      <c r="J146">
        <v>5.8599999999999999E-2</v>
      </c>
      <c r="K146">
        <v>16.364999999999998</v>
      </c>
      <c r="L146">
        <v>1.46</v>
      </c>
      <c r="M146">
        <v>266.97719999999998</v>
      </c>
      <c r="N146">
        <v>0.84</v>
      </c>
      <c r="O146" t="s">
        <v>119</v>
      </c>
      <c r="P146">
        <v>0.02</v>
      </c>
      <c r="S146">
        <v>0</v>
      </c>
      <c r="T146" t="s">
        <v>536</v>
      </c>
      <c r="U146">
        <v>5700</v>
      </c>
      <c r="V146">
        <v>2.15</v>
      </c>
      <c r="W146">
        <v>1.25</v>
      </c>
      <c r="X146">
        <v>0</v>
      </c>
      <c r="Y146" t="s">
        <v>77</v>
      </c>
      <c r="Z146">
        <v>3.85</v>
      </c>
      <c r="AA146" t="s">
        <v>537</v>
      </c>
      <c r="AB146">
        <v>94.820734999999999</v>
      </c>
      <c r="AC146" t="s">
        <v>538</v>
      </c>
      <c r="AD146">
        <v>-4.4222977999999999</v>
      </c>
      <c r="AE146">
        <v>2005.76</v>
      </c>
      <c r="AF146">
        <v>15.478999999999999</v>
      </c>
      <c r="AG146">
        <v>13.426</v>
      </c>
      <c r="AH146">
        <v>15.4655</v>
      </c>
    </row>
    <row r="147" spans="1:34" x14ac:dyDescent="0.25">
      <c r="A147" t="s">
        <v>539</v>
      </c>
      <c r="B147" t="s">
        <v>540</v>
      </c>
      <c r="C147">
        <v>1</v>
      </c>
      <c r="D147">
        <v>1</v>
      </c>
      <c r="E147" t="s">
        <v>284</v>
      </c>
      <c r="F147">
        <v>2008</v>
      </c>
      <c r="G147" t="s">
        <v>432</v>
      </c>
      <c r="H147">
        <v>0</v>
      </c>
      <c r="I147">
        <v>9.2020499999999998</v>
      </c>
      <c r="J147">
        <v>0.09</v>
      </c>
      <c r="K147">
        <v>13.34</v>
      </c>
      <c r="L147">
        <v>1.19</v>
      </c>
      <c r="M147">
        <v>228.83</v>
      </c>
      <c r="N147">
        <v>0.72</v>
      </c>
      <c r="O147" t="s">
        <v>119</v>
      </c>
      <c r="P147">
        <v>0</v>
      </c>
      <c r="R147">
        <v>1074</v>
      </c>
      <c r="S147">
        <v>0</v>
      </c>
      <c r="U147">
        <v>6190</v>
      </c>
      <c r="V147">
        <v>1.17</v>
      </c>
      <c r="W147">
        <v>1.1599999999999999</v>
      </c>
      <c r="X147">
        <v>0.05</v>
      </c>
      <c r="Z147">
        <v>4.41</v>
      </c>
      <c r="AA147" t="s">
        <v>541</v>
      </c>
      <c r="AB147">
        <v>102.1946233</v>
      </c>
      <c r="AC147" t="s">
        <v>542</v>
      </c>
      <c r="AD147">
        <v>-0.67278610000000005</v>
      </c>
      <c r="AE147">
        <v>726.41200000000003</v>
      </c>
      <c r="AF147">
        <v>13.651999999999999</v>
      </c>
      <c r="AG147">
        <v>12.288</v>
      </c>
      <c r="AH147">
        <v>13.561299999999999</v>
      </c>
    </row>
    <row r="148" spans="1:34" x14ac:dyDescent="0.25">
      <c r="A148" t="s">
        <v>543</v>
      </c>
      <c r="B148" t="s">
        <v>544</v>
      </c>
      <c r="C148">
        <v>1</v>
      </c>
      <c r="D148">
        <v>1</v>
      </c>
      <c r="E148" t="s">
        <v>284</v>
      </c>
      <c r="F148">
        <v>2009</v>
      </c>
      <c r="G148" t="s">
        <v>432</v>
      </c>
      <c r="H148">
        <v>0</v>
      </c>
      <c r="I148">
        <v>4.0378961999999996</v>
      </c>
      <c r="J148">
        <v>4.947E-2</v>
      </c>
      <c r="K148">
        <v>15.558</v>
      </c>
      <c r="L148">
        <v>1.3879999999999999</v>
      </c>
      <c r="M148">
        <v>148.41999999999999</v>
      </c>
      <c r="N148">
        <v>0.46700000000000003</v>
      </c>
      <c r="O148" t="s">
        <v>119</v>
      </c>
      <c r="P148">
        <v>0.09</v>
      </c>
      <c r="R148">
        <v>1438</v>
      </c>
      <c r="S148">
        <v>0</v>
      </c>
      <c r="T148" t="s">
        <v>454</v>
      </c>
      <c r="U148">
        <v>6100</v>
      </c>
      <c r="V148">
        <v>1.19</v>
      </c>
      <c r="W148">
        <v>1</v>
      </c>
      <c r="X148">
        <v>-0.25</v>
      </c>
      <c r="Y148" t="s">
        <v>200</v>
      </c>
      <c r="Z148">
        <v>4.1900000000000004</v>
      </c>
      <c r="AA148" t="s">
        <v>545</v>
      </c>
      <c r="AB148">
        <v>101.2772396</v>
      </c>
      <c r="AC148" t="s">
        <v>546</v>
      </c>
      <c r="AD148">
        <v>0.8152163</v>
      </c>
      <c r="AE148">
        <v>882.47199999999998</v>
      </c>
      <c r="AF148">
        <v>14.042999999999999</v>
      </c>
      <c r="AG148">
        <v>12.545999999999999</v>
      </c>
      <c r="AH148">
        <v>13.902100000000001</v>
      </c>
    </row>
    <row r="149" spans="1:34" x14ac:dyDescent="0.25">
      <c r="A149" t="s">
        <v>547</v>
      </c>
      <c r="B149" t="s">
        <v>548</v>
      </c>
      <c r="C149">
        <v>1</v>
      </c>
      <c r="D149">
        <v>1</v>
      </c>
      <c r="E149" t="s">
        <v>284</v>
      </c>
      <c r="F149">
        <v>2009</v>
      </c>
      <c r="G149" t="s">
        <v>432</v>
      </c>
      <c r="H149">
        <v>0</v>
      </c>
      <c r="I149">
        <v>8.8865929999999995</v>
      </c>
      <c r="J149">
        <v>8.5500000000000007E-2</v>
      </c>
      <c r="K149">
        <v>13.068</v>
      </c>
      <c r="L149">
        <v>1.1659999999999999</v>
      </c>
      <c r="M149">
        <v>940.74</v>
      </c>
      <c r="N149">
        <v>2.96</v>
      </c>
      <c r="O149" t="s">
        <v>119</v>
      </c>
      <c r="P149">
        <v>0.1</v>
      </c>
      <c r="R149">
        <v>1017</v>
      </c>
      <c r="S149">
        <v>0</v>
      </c>
      <c r="T149" t="s">
        <v>454</v>
      </c>
      <c r="U149">
        <v>6090</v>
      </c>
      <c r="V149">
        <v>1.02</v>
      </c>
      <c r="W149">
        <v>1.05</v>
      </c>
      <c r="X149">
        <v>-0.2</v>
      </c>
      <c r="Y149" t="s">
        <v>77</v>
      </c>
      <c r="Z149">
        <v>4.43</v>
      </c>
      <c r="AA149" t="s">
        <v>549</v>
      </c>
      <c r="AB149">
        <v>281.07255629999997</v>
      </c>
      <c r="AC149" t="s">
        <v>550</v>
      </c>
      <c r="AD149">
        <v>6.6632062000000003</v>
      </c>
      <c r="AE149">
        <v>645.29399999999998</v>
      </c>
      <c r="AF149">
        <v>13.961</v>
      </c>
      <c r="AG149">
        <v>12.119</v>
      </c>
      <c r="AH149">
        <v>13.745900000000001</v>
      </c>
    </row>
    <row r="150" spans="1:34" x14ac:dyDescent="0.25">
      <c r="A150" t="s">
        <v>551</v>
      </c>
      <c r="B150" t="s">
        <v>552</v>
      </c>
      <c r="C150">
        <v>1</v>
      </c>
      <c r="D150">
        <v>2</v>
      </c>
      <c r="E150" t="s">
        <v>284</v>
      </c>
      <c r="F150">
        <v>2009</v>
      </c>
      <c r="G150" t="s">
        <v>432</v>
      </c>
      <c r="H150">
        <v>0</v>
      </c>
      <c r="I150">
        <v>0.85359163000000005</v>
      </c>
      <c r="J150">
        <v>1.7016E-2</v>
      </c>
      <c r="K150">
        <v>1.681</v>
      </c>
      <c r="L150">
        <v>0.15</v>
      </c>
      <c r="M150">
        <v>4.0766099999999996</v>
      </c>
      <c r="N150">
        <v>1.2829999999999999E-2</v>
      </c>
      <c r="O150" t="s">
        <v>119</v>
      </c>
      <c r="P150">
        <v>0</v>
      </c>
      <c r="R150">
        <v>1756</v>
      </c>
      <c r="S150">
        <v>0</v>
      </c>
      <c r="T150" t="s">
        <v>468</v>
      </c>
      <c r="U150">
        <v>5275</v>
      </c>
      <c r="V150">
        <v>0.83</v>
      </c>
      <c r="W150">
        <v>0.82</v>
      </c>
      <c r="X150">
        <v>0.05</v>
      </c>
      <c r="Y150" t="s">
        <v>77</v>
      </c>
      <c r="Z150">
        <v>4.5</v>
      </c>
      <c r="AA150" t="s">
        <v>553</v>
      </c>
      <c r="AB150">
        <v>100.95616819999999</v>
      </c>
      <c r="AC150" t="s">
        <v>554</v>
      </c>
      <c r="AD150">
        <v>-1.0630075999999999</v>
      </c>
      <c r="AE150">
        <v>159.90600000000001</v>
      </c>
      <c r="AF150">
        <v>11.728</v>
      </c>
      <c r="AG150">
        <v>9.8059999999999992</v>
      </c>
      <c r="AH150">
        <v>11.523899999999999</v>
      </c>
    </row>
    <row r="151" spans="1:34" x14ac:dyDescent="0.25">
      <c r="A151" t="s">
        <v>555</v>
      </c>
      <c r="B151" t="s">
        <v>552</v>
      </c>
      <c r="C151">
        <v>1</v>
      </c>
      <c r="D151">
        <v>2</v>
      </c>
      <c r="E151" t="s">
        <v>73</v>
      </c>
      <c r="F151">
        <v>2009</v>
      </c>
      <c r="G151" t="s">
        <v>432</v>
      </c>
      <c r="H151">
        <v>0</v>
      </c>
      <c r="I151">
        <v>3.698</v>
      </c>
      <c r="J151">
        <v>4.5999999999999999E-2</v>
      </c>
      <c r="K151">
        <v>2.83</v>
      </c>
      <c r="L151">
        <v>0.253</v>
      </c>
      <c r="M151">
        <v>8.4</v>
      </c>
      <c r="N151">
        <v>2.6429999999999999E-2</v>
      </c>
      <c r="O151" t="s">
        <v>119</v>
      </c>
      <c r="P151">
        <v>0</v>
      </c>
      <c r="S151">
        <v>0</v>
      </c>
      <c r="T151" t="s">
        <v>468</v>
      </c>
      <c r="U151">
        <v>5256</v>
      </c>
      <c r="V151">
        <v>0.86</v>
      </c>
      <c r="W151">
        <v>0.9</v>
      </c>
      <c r="X151">
        <v>0.06</v>
      </c>
      <c r="Y151" t="s">
        <v>200</v>
      </c>
      <c r="Z151">
        <v>4.5199999999999996</v>
      </c>
      <c r="AA151" t="s">
        <v>553</v>
      </c>
      <c r="AB151">
        <v>100.95616819999999</v>
      </c>
      <c r="AC151" t="s">
        <v>554</v>
      </c>
      <c r="AD151">
        <v>-1.0630075999999999</v>
      </c>
      <c r="AE151">
        <v>159.90600000000001</v>
      </c>
      <c r="AF151">
        <v>11.728</v>
      </c>
      <c r="AG151">
        <v>9.8059999999999992</v>
      </c>
      <c r="AH151">
        <v>11.523899999999999</v>
      </c>
    </row>
    <row r="152" spans="1:34" x14ac:dyDescent="0.25">
      <c r="A152" t="s">
        <v>556</v>
      </c>
      <c r="B152" t="s">
        <v>557</v>
      </c>
      <c r="C152">
        <v>1</v>
      </c>
      <c r="D152">
        <v>1</v>
      </c>
      <c r="E152" t="s">
        <v>284</v>
      </c>
      <c r="F152">
        <v>2010</v>
      </c>
      <c r="G152" t="s">
        <v>432</v>
      </c>
      <c r="H152">
        <v>0</v>
      </c>
      <c r="I152">
        <v>6.2122900000000003</v>
      </c>
      <c r="J152">
        <v>6.3E-2</v>
      </c>
      <c r="K152">
        <v>6.39</v>
      </c>
      <c r="L152">
        <v>0.56999999999999995</v>
      </c>
      <c r="M152">
        <v>69.92</v>
      </c>
      <c r="N152">
        <v>0.22</v>
      </c>
      <c r="O152" t="s">
        <v>119</v>
      </c>
      <c r="P152">
        <v>0</v>
      </c>
      <c r="R152">
        <v>870</v>
      </c>
      <c r="S152">
        <v>0</v>
      </c>
      <c r="T152" t="s">
        <v>437</v>
      </c>
      <c r="U152">
        <v>5080</v>
      </c>
      <c r="V152">
        <v>0.77</v>
      </c>
      <c r="W152">
        <v>0.88</v>
      </c>
      <c r="X152">
        <v>0.3</v>
      </c>
      <c r="Y152" t="s">
        <v>200</v>
      </c>
      <c r="Z152">
        <v>4.58</v>
      </c>
      <c r="AA152" t="s">
        <v>558</v>
      </c>
      <c r="AB152">
        <v>291.58856960000003</v>
      </c>
      <c r="AC152" t="s">
        <v>559</v>
      </c>
      <c r="AD152">
        <v>1.4262972</v>
      </c>
      <c r="AE152">
        <v>322.03699999999998</v>
      </c>
      <c r="AF152">
        <v>14.792</v>
      </c>
      <c r="AG152">
        <v>11.462999999999999</v>
      </c>
      <c r="AH152">
        <v>14.2195</v>
      </c>
    </row>
    <row r="153" spans="1:34" x14ac:dyDescent="0.25">
      <c r="A153" t="s">
        <v>560</v>
      </c>
      <c r="B153" t="s">
        <v>561</v>
      </c>
      <c r="C153">
        <v>2</v>
      </c>
      <c r="D153">
        <v>1</v>
      </c>
      <c r="E153" t="s">
        <v>284</v>
      </c>
      <c r="F153">
        <v>2009</v>
      </c>
      <c r="G153" t="s">
        <v>432</v>
      </c>
      <c r="H153">
        <v>0</v>
      </c>
      <c r="I153">
        <v>95.272655999999998</v>
      </c>
      <c r="J153">
        <v>0.40210000000000001</v>
      </c>
      <c r="K153">
        <v>11.949</v>
      </c>
      <c r="L153">
        <v>1.0660000000000001</v>
      </c>
      <c r="M153">
        <v>266.97719999999998</v>
      </c>
      <c r="N153">
        <v>0.84</v>
      </c>
      <c r="O153" t="s">
        <v>119</v>
      </c>
      <c r="P153">
        <v>0.13300000000000001</v>
      </c>
      <c r="R153">
        <v>420</v>
      </c>
      <c r="S153">
        <v>0</v>
      </c>
      <c r="T153" t="s">
        <v>101</v>
      </c>
      <c r="U153">
        <v>5625</v>
      </c>
      <c r="V153">
        <v>0.96</v>
      </c>
      <c r="W153">
        <v>0.96</v>
      </c>
      <c r="X153">
        <v>-0.01</v>
      </c>
      <c r="Y153" t="s">
        <v>77</v>
      </c>
      <c r="Z153">
        <v>4.54</v>
      </c>
      <c r="AA153" t="s">
        <v>562</v>
      </c>
      <c r="AB153">
        <v>280.78664609999998</v>
      </c>
      <c r="AC153" t="s">
        <v>563</v>
      </c>
      <c r="AD153">
        <v>6.2040782999999999</v>
      </c>
      <c r="AE153">
        <v>412.98</v>
      </c>
      <c r="AF153">
        <v>13.637</v>
      </c>
      <c r="AG153">
        <v>11.688000000000001</v>
      </c>
      <c r="AH153">
        <v>13.5008</v>
      </c>
    </row>
    <row r="154" spans="1:34" x14ac:dyDescent="0.25">
      <c r="A154" t="s">
        <v>564</v>
      </c>
      <c r="B154" t="s">
        <v>565</v>
      </c>
      <c r="C154">
        <v>1</v>
      </c>
      <c r="D154">
        <v>1</v>
      </c>
      <c r="E154" t="s">
        <v>284</v>
      </c>
      <c r="F154">
        <v>2017</v>
      </c>
      <c r="G154" t="s">
        <v>432</v>
      </c>
      <c r="H154">
        <v>0</v>
      </c>
      <c r="I154">
        <v>6.7183700000000002</v>
      </c>
      <c r="J154">
        <v>7.0999999999999994E-2</v>
      </c>
      <c r="K154">
        <v>6.3890000000000002</v>
      </c>
      <c r="L154">
        <v>0.56999999999999995</v>
      </c>
      <c r="M154">
        <v>47.674500000000002</v>
      </c>
      <c r="N154">
        <v>0.15</v>
      </c>
      <c r="O154" t="s">
        <v>119</v>
      </c>
      <c r="Q154">
        <v>132.26</v>
      </c>
      <c r="R154">
        <v>938</v>
      </c>
      <c r="S154">
        <v>0</v>
      </c>
      <c r="T154" t="s">
        <v>566</v>
      </c>
      <c r="U154">
        <v>5970</v>
      </c>
      <c r="V154">
        <v>0.79</v>
      </c>
      <c r="W154">
        <v>1.08</v>
      </c>
      <c r="X154">
        <v>0</v>
      </c>
      <c r="Y154" t="s">
        <v>77</v>
      </c>
      <c r="Z154">
        <v>4.67</v>
      </c>
      <c r="AA154" t="s">
        <v>567</v>
      </c>
      <c r="AB154">
        <v>100.19517140000001</v>
      </c>
      <c r="AC154" t="s">
        <v>568</v>
      </c>
      <c r="AD154">
        <v>9.2573953000000007</v>
      </c>
      <c r="AE154">
        <v>576.68299999999999</v>
      </c>
      <c r="AF154">
        <v>13.625999999999999</v>
      </c>
      <c r="AG154">
        <v>12.193</v>
      </c>
      <c r="AH154">
        <v>13.5867</v>
      </c>
    </row>
    <row r="155" spans="1:34" x14ac:dyDescent="0.25">
      <c r="A155" t="s">
        <v>569</v>
      </c>
      <c r="B155" t="s">
        <v>570</v>
      </c>
      <c r="C155">
        <v>2</v>
      </c>
      <c r="D155">
        <v>1</v>
      </c>
      <c r="E155" t="s">
        <v>170</v>
      </c>
      <c r="F155">
        <v>2018</v>
      </c>
      <c r="G155" t="s">
        <v>571</v>
      </c>
      <c r="H155">
        <v>0</v>
      </c>
      <c r="I155">
        <v>4098.1000000000004</v>
      </c>
      <c r="J155">
        <v>5.75</v>
      </c>
      <c r="K155">
        <v>12.4</v>
      </c>
      <c r="L155">
        <v>1.1000000000000001</v>
      </c>
      <c r="M155">
        <v>3823.2732999999998</v>
      </c>
      <c r="N155">
        <v>12.029299999999999</v>
      </c>
      <c r="O155" t="s">
        <v>244</v>
      </c>
      <c r="P155">
        <v>0</v>
      </c>
      <c r="S155">
        <v>0</v>
      </c>
      <c r="U155">
        <v>3579</v>
      </c>
      <c r="V155">
        <v>0.42</v>
      </c>
      <c r="W155">
        <v>0.51</v>
      </c>
      <c r="Z155">
        <v>4.8</v>
      </c>
      <c r="AA155" t="s">
        <v>572</v>
      </c>
      <c r="AB155">
        <v>201.72071980000001</v>
      </c>
      <c r="AC155" t="s">
        <v>573</v>
      </c>
      <c r="AD155">
        <v>45.545544900000003</v>
      </c>
      <c r="AE155">
        <v>30.522500000000001</v>
      </c>
      <c r="AF155">
        <v>12.956</v>
      </c>
      <c r="AG155">
        <v>8.5549999999999997</v>
      </c>
      <c r="AH155">
        <v>11.975199999999999</v>
      </c>
    </row>
    <row r="156" spans="1:34" x14ac:dyDescent="0.25">
      <c r="A156" t="s">
        <v>574</v>
      </c>
      <c r="B156" t="s">
        <v>575</v>
      </c>
      <c r="C156">
        <v>1</v>
      </c>
      <c r="D156">
        <v>1</v>
      </c>
      <c r="E156" t="s">
        <v>576</v>
      </c>
      <c r="F156">
        <v>2013</v>
      </c>
      <c r="G156" t="s">
        <v>142</v>
      </c>
      <c r="H156">
        <v>0</v>
      </c>
      <c r="I156">
        <v>246.36</v>
      </c>
      <c r="J156">
        <v>0.36</v>
      </c>
      <c r="K156">
        <v>11.9</v>
      </c>
      <c r="L156">
        <v>1.06</v>
      </c>
      <c r="M156">
        <v>9057.77</v>
      </c>
      <c r="N156">
        <v>28.5</v>
      </c>
      <c r="O156" t="s">
        <v>119</v>
      </c>
      <c r="P156">
        <v>0.34499999999999997</v>
      </c>
      <c r="S156">
        <v>0</v>
      </c>
      <c r="T156" t="s">
        <v>577</v>
      </c>
      <c r="W156">
        <v>7.0000000000000007E-2</v>
      </c>
      <c r="AA156" t="s">
        <v>578</v>
      </c>
      <c r="AB156">
        <v>125.7620668</v>
      </c>
      <c r="AC156" t="s">
        <v>579</v>
      </c>
      <c r="AD156">
        <v>-49.200300800000001</v>
      </c>
      <c r="AE156">
        <v>20.77</v>
      </c>
      <c r="AG156">
        <v>12.061999999999999</v>
      </c>
      <c r="AH156">
        <v>18.557700000000001</v>
      </c>
    </row>
    <row r="157" spans="1:34" x14ac:dyDescent="0.25">
      <c r="A157" t="s">
        <v>580</v>
      </c>
      <c r="B157" t="s">
        <v>581</v>
      </c>
      <c r="C157">
        <v>1</v>
      </c>
      <c r="D157">
        <v>1</v>
      </c>
      <c r="E157" t="s">
        <v>117</v>
      </c>
      <c r="F157">
        <v>2004</v>
      </c>
      <c r="G157" t="s">
        <v>136</v>
      </c>
      <c r="H157">
        <v>0</v>
      </c>
      <c r="J157">
        <v>330</v>
      </c>
      <c r="K157">
        <v>30.263999999999999</v>
      </c>
      <c r="L157">
        <v>2.7</v>
      </c>
      <c r="M157">
        <v>3496</v>
      </c>
      <c r="N157">
        <v>11</v>
      </c>
      <c r="O157" t="s">
        <v>119</v>
      </c>
      <c r="R157">
        <v>2200</v>
      </c>
      <c r="S157">
        <v>0</v>
      </c>
      <c r="T157" t="s">
        <v>582</v>
      </c>
      <c r="U157">
        <v>4371</v>
      </c>
      <c r="V157">
        <v>0.27</v>
      </c>
      <c r="W157">
        <v>0.33</v>
      </c>
      <c r="Z157">
        <v>4</v>
      </c>
      <c r="AA157" t="s">
        <v>583</v>
      </c>
      <c r="AB157">
        <v>67.423167399999997</v>
      </c>
      <c r="AC157" t="s">
        <v>584</v>
      </c>
      <c r="AD157">
        <v>26.549389699999999</v>
      </c>
      <c r="AE157">
        <v>134.846</v>
      </c>
      <c r="AF157">
        <v>13.98</v>
      </c>
      <c r="AG157">
        <v>8.1780010000000001</v>
      </c>
      <c r="AH157">
        <v>12.4961</v>
      </c>
    </row>
    <row r="158" spans="1:34" x14ac:dyDescent="0.25">
      <c r="A158" t="s">
        <v>585</v>
      </c>
      <c r="B158" t="s">
        <v>586</v>
      </c>
      <c r="C158">
        <v>1</v>
      </c>
      <c r="D158">
        <v>4</v>
      </c>
      <c r="E158" t="s">
        <v>73</v>
      </c>
      <c r="F158">
        <v>2019</v>
      </c>
      <c r="G158" t="s">
        <v>363</v>
      </c>
      <c r="H158">
        <v>0</v>
      </c>
      <c r="I158">
        <v>18.57</v>
      </c>
      <c r="J158">
        <v>0.1462</v>
      </c>
      <c r="K158">
        <v>5.29</v>
      </c>
      <c r="L158">
        <v>0.47199999999999998</v>
      </c>
      <c r="M158">
        <v>24.27</v>
      </c>
      <c r="N158">
        <v>7.6359999999999997E-2</v>
      </c>
      <c r="O158" t="s">
        <v>75</v>
      </c>
      <c r="P158">
        <v>8.3000000000000004E-2</v>
      </c>
      <c r="R158">
        <v>877</v>
      </c>
      <c r="S158">
        <v>0</v>
      </c>
      <c r="T158" t="s">
        <v>587</v>
      </c>
      <c r="U158">
        <v>6196</v>
      </c>
      <c r="V158">
        <v>1.26</v>
      </c>
      <c r="W158">
        <v>1.21</v>
      </c>
      <c r="Z158">
        <v>4.41</v>
      </c>
      <c r="AA158" t="s">
        <v>588</v>
      </c>
      <c r="AB158">
        <v>86.776123299999995</v>
      </c>
      <c r="AC158" t="s">
        <v>589</v>
      </c>
      <c r="AD158">
        <v>-10.6303217</v>
      </c>
      <c r="AE158">
        <v>62.538800000000002</v>
      </c>
      <c r="AF158">
        <v>7.98</v>
      </c>
      <c r="AG158">
        <v>6.69</v>
      </c>
      <c r="AH158">
        <v>7.85032</v>
      </c>
    </row>
    <row r="159" spans="1:34" x14ac:dyDescent="0.25">
      <c r="A159" t="s">
        <v>590</v>
      </c>
      <c r="B159" t="s">
        <v>586</v>
      </c>
      <c r="C159">
        <v>1</v>
      </c>
      <c r="D159">
        <v>4</v>
      </c>
      <c r="E159" t="s">
        <v>73</v>
      </c>
      <c r="F159">
        <v>2019</v>
      </c>
      <c r="G159" t="s">
        <v>363</v>
      </c>
      <c r="H159">
        <v>0</v>
      </c>
      <c r="I159">
        <v>6.5839999999999996</v>
      </c>
      <c r="J159">
        <v>7.3300000000000004E-2</v>
      </c>
      <c r="K159">
        <v>3.06</v>
      </c>
      <c r="L159">
        <v>0.27300000000000002</v>
      </c>
      <c r="M159">
        <v>9.6</v>
      </c>
      <c r="N159">
        <v>3.0200000000000001E-2</v>
      </c>
      <c r="O159" t="s">
        <v>75</v>
      </c>
      <c r="P159">
        <v>5.7000000000000002E-2</v>
      </c>
      <c r="R159">
        <v>1239</v>
      </c>
      <c r="S159">
        <v>0</v>
      </c>
      <c r="T159" t="s">
        <v>587</v>
      </c>
      <c r="U159">
        <v>6196</v>
      </c>
      <c r="V159">
        <v>1.26</v>
      </c>
      <c r="W159">
        <v>1.21</v>
      </c>
      <c r="Z159">
        <v>4.41</v>
      </c>
      <c r="AA159" t="s">
        <v>588</v>
      </c>
      <c r="AB159">
        <v>86.776123299999995</v>
      </c>
      <c r="AC159" t="s">
        <v>589</v>
      </c>
      <c r="AD159">
        <v>-10.6303217</v>
      </c>
      <c r="AE159">
        <v>62.538800000000002</v>
      </c>
      <c r="AF159">
        <v>7.98</v>
      </c>
      <c r="AG159">
        <v>6.69</v>
      </c>
      <c r="AH159">
        <v>7.85032</v>
      </c>
    </row>
    <row r="160" spans="1:34" x14ac:dyDescent="0.25">
      <c r="A160" t="s">
        <v>591</v>
      </c>
      <c r="B160" t="s">
        <v>586</v>
      </c>
      <c r="C160">
        <v>1</v>
      </c>
      <c r="D160">
        <v>4</v>
      </c>
      <c r="E160" t="s">
        <v>73</v>
      </c>
      <c r="F160">
        <v>2019</v>
      </c>
      <c r="G160" t="s">
        <v>363</v>
      </c>
      <c r="H160">
        <v>0</v>
      </c>
      <c r="I160">
        <v>2.8820000000000001</v>
      </c>
      <c r="J160">
        <v>4.2200000000000001E-2</v>
      </c>
      <c r="K160">
        <v>1.65</v>
      </c>
      <c r="L160">
        <v>0.14699999999999999</v>
      </c>
      <c r="M160">
        <v>3.35</v>
      </c>
      <c r="N160">
        <v>1.0540000000000001E-2</v>
      </c>
      <c r="O160" t="s">
        <v>75</v>
      </c>
      <c r="P160">
        <v>7.0000000000000007E-2</v>
      </c>
      <c r="R160">
        <v>1632</v>
      </c>
      <c r="S160">
        <v>0</v>
      </c>
      <c r="T160" t="s">
        <v>587</v>
      </c>
      <c r="U160">
        <v>6196</v>
      </c>
      <c r="V160">
        <v>1.26</v>
      </c>
      <c r="W160">
        <v>1.21</v>
      </c>
      <c r="Z160">
        <v>4.41</v>
      </c>
      <c r="AA160" t="s">
        <v>588</v>
      </c>
      <c r="AB160">
        <v>86.776123299999995</v>
      </c>
      <c r="AC160" t="s">
        <v>589</v>
      </c>
      <c r="AD160">
        <v>-10.6303217</v>
      </c>
      <c r="AE160">
        <v>62.538800000000002</v>
      </c>
      <c r="AF160">
        <v>7.98</v>
      </c>
      <c r="AG160">
        <v>6.69</v>
      </c>
      <c r="AH160">
        <v>7.85032</v>
      </c>
    </row>
    <row r="161" spans="1:34" x14ac:dyDescent="0.25">
      <c r="A161" t="s">
        <v>592</v>
      </c>
      <c r="B161" t="s">
        <v>586</v>
      </c>
      <c r="C161">
        <v>1</v>
      </c>
      <c r="D161">
        <v>4</v>
      </c>
      <c r="E161" t="s">
        <v>73</v>
      </c>
      <c r="F161">
        <v>2019</v>
      </c>
      <c r="G161" t="s">
        <v>363</v>
      </c>
      <c r="H161">
        <v>0</v>
      </c>
      <c r="I161">
        <v>5.516</v>
      </c>
      <c r="J161">
        <v>6.5100000000000005E-2</v>
      </c>
      <c r="K161">
        <v>1.86</v>
      </c>
      <c r="L161">
        <v>0.16600000000000001</v>
      </c>
      <c r="M161">
        <v>4.13</v>
      </c>
      <c r="N161">
        <v>1.299E-2</v>
      </c>
      <c r="O161" t="s">
        <v>75</v>
      </c>
      <c r="P161">
        <v>7.0000000000000007E-2</v>
      </c>
      <c r="R161">
        <v>1314</v>
      </c>
      <c r="S161">
        <v>0</v>
      </c>
      <c r="T161" t="s">
        <v>587</v>
      </c>
      <c r="U161">
        <v>6196</v>
      </c>
      <c r="V161">
        <v>1.26</v>
      </c>
      <c r="W161">
        <v>1.21</v>
      </c>
      <c r="Z161">
        <v>4.41</v>
      </c>
      <c r="AA161" t="s">
        <v>588</v>
      </c>
      <c r="AB161">
        <v>86.776123299999995</v>
      </c>
      <c r="AC161" t="s">
        <v>589</v>
      </c>
      <c r="AD161">
        <v>-10.6303217</v>
      </c>
      <c r="AE161">
        <v>62.538800000000002</v>
      </c>
      <c r="AF161">
        <v>7.98</v>
      </c>
      <c r="AG161">
        <v>6.69</v>
      </c>
      <c r="AH161">
        <v>7.85032</v>
      </c>
    </row>
    <row r="162" spans="1:34" x14ac:dyDescent="0.25">
      <c r="A162" t="s">
        <v>593</v>
      </c>
      <c r="B162" t="s">
        <v>594</v>
      </c>
      <c r="C162">
        <v>1</v>
      </c>
      <c r="D162">
        <v>1</v>
      </c>
      <c r="E162" t="s">
        <v>73</v>
      </c>
      <c r="F162">
        <v>2019</v>
      </c>
      <c r="G162" t="s">
        <v>571</v>
      </c>
      <c r="H162">
        <v>0</v>
      </c>
      <c r="I162">
        <v>5.2072000000000003</v>
      </c>
      <c r="J162">
        <v>6.6400000000000001E-2</v>
      </c>
      <c r="K162">
        <v>14.3</v>
      </c>
      <c r="L162">
        <v>1.28</v>
      </c>
      <c r="M162">
        <v>138.89170999999999</v>
      </c>
      <c r="N162">
        <v>0.437</v>
      </c>
      <c r="O162" t="s">
        <v>75</v>
      </c>
      <c r="P162">
        <v>7.8E-2</v>
      </c>
      <c r="R162">
        <v>1000</v>
      </c>
      <c r="S162">
        <v>0</v>
      </c>
      <c r="T162" t="s">
        <v>595</v>
      </c>
      <c r="U162">
        <v>6500</v>
      </c>
      <c r="V162">
        <v>1.78</v>
      </c>
      <c r="W162">
        <v>1.44</v>
      </c>
      <c r="Z162">
        <v>4.0999999999999996</v>
      </c>
      <c r="AA162" t="s">
        <v>596</v>
      </c>
      <c r="AB162">
        <v>27.407730999999998</v>
      </c>
      <c r="AC162" t="s">
        <v>597</v>
      </c>
      <c r="AD162">
        <v>-34.459098500000003</v>
      </c>
      <c r="AE162">
        <v>137.94</v>
      </c>
      <c r="AF162">
        <v>8.57</v>
      </c>
      <c r="AG162">
        <v>7.4370000000000003</v>
      </c>
      <c r="AH162">
        <v>8.45824</v>
      </c>
    </row>
    <row r="163" spans="1:34" x14ac:dyDescent="0.25">
      <c r="A163" t="s">
        <v>598</v>
      </c>
      <c r="B163" t="s">
        <v>599</v>
      </c>
      <c r="C163">
        <v>2</v>
      </c>
      <c r="D163">
        <v>1</v>
      </c>
      <c r="E163" t="s">
        <v>73</v>
      </c>
      <c r="F163">
        <v>2019</v>
      </c>
      <c r="G163" t="s">
        <v>363</v>
      </c>
      <c r="H163">
        <v>0</v>
      </c>
      <c r="I163">
        <v>6.6731999999999996</v>
      </c>
      <c r="J163">
        <v>6.6199999999999995E-2</v>
      </c>
      <c r="K163">
        <v>1.41</v>
      </c>
      <c r="L163">
        <v>0.126</v>
      </c>
      <c r="M163">
        <v>2.58</v>
      </c>
      <c r="N163">
        <v>8.1200000000000005E-3</v>
      </c>
      <c r="O163" t="s">
        <v>75</v>
      </c>
      <c r="P163">
        <v>0.14000000000000001</v>
      </c>
      <c r="R163">
        <v>854</v>
      </c>
      <c r="S163">
        <v>0</v>
      </c>
      <c r="T163" t="s">
        <v>95</v>
      </c>
      <c r="U163">
        <v>5138</v>
      </c>
      <c r="V163">
        <v>0.91</v>
      </c>
      <c r="W163">
        <v>0.87</v>
      </c>
      <c r="X163">
        <v>0.18</v>
      </c>
      <c r="Y163" t="s">
        <v>77</v>
      </c>
      <c r="Z163">
        <v>4.3</v>
      </c>
      <c r="AA163" t="s">
        <v>600</v>
      </c>
      <c r="AB163">
        <v>91.624381999999997</v>
      </c>
      <c r="AC163" t="s">
        <v>601</v>
      </c>
      <c r="AD163">
        <v>-72.512664799999996</v>
      </c>
      <c r="AE163">
        <v>45.23</v>
      </c>
      <c r="AF163">
        <v>9.0660000000000007</v>
      </c>
      <c r="AG163">
        <v>7.0609999999999999</v>
      </c>
      <c r="AH163">
        <v>8.854298</v>
      </c>
    </row>
    <row r="164" spans="1:34" x14ac:dyDescent="0.25">
      <c r="A164" t="s">
        <v>602</v>
      </c>
      <c r="B164" t="s">
        <v>603</v>
      </c>
      <c r="C164">
        <v>2</v>
      </c>
      <c r="D164">
        <v>1</v>
      </c>
      <c r="E164" t="s">
        <v>170</v>
      </c>
      <c r="F164">
        <v>2009</v>
      </c>
      <c r="G164" t="s">
        <v>604</v>
      </c>
      <c r="H164">
        <v>0</v>
      </c>
      <c r="I164">
        <v>10220</v>
      </c>
      <c r="J164">
        <v>8.19</v>
      </c>
      <c r="K164">
        <v>12.7</v>
      </c>
      <c r="L164">
        <v>1.1399999999999999</v>
      </c>
      <c r="M164">
        <v>1995.88832</v>
      </c>
      <c r="N164">
        <v>6.28</v>
      </c>
      <c r="O164" t="s">
        <v>119</v>
      </c>
      <c r="P164">
        <v>0.39</v>
      </c>
      <c r="S164">
        <v>0</v>
      </c>
      <c r="U164">
        <v>13500</v>
      </c>
      <c r="V164">
        <v>0.01</v>
      </c>
      <c r="W164">
        <v>0.69</v>
      </c>
      <c r="AA164" t="s">
        <v>605</v>
      </c>
      <c r="AB164">
        <v>169.3162193</v>
      </c>
      <c r="AC164" t="s">
        <v>606</v>
      </c>
      <c r="AD164">
        <v>17.9615717</v>
      </c>
      <c r="AE164">
        <v>305.68400000000003</v>
      </c>
      <c r="AF164">
        <v>18.683700000000002</v>
      </c>
      <c r="AH164">
        <v>18.633299999999998</v>
      </c>
    </row>
    <row r="165" spans="1:34" x14ac:dyDescent="0.25">
      <c r="A165" t="s">
        <v>607</v>
      </c>
      <c r="B165" t="s">
        <v>608</v>
      </c>
      <c r="C165">
        <v>2</v>
      </c>
      <c r="D165">
        <v>1</v>
      </c>
      <c r="E165" t="s">
        <v>284</v>
      </c>
      <c r="F165">
        <v>2019</v>
      </c>
      <c r="G165" t="s">
        <v>285</v>
      </c>
      <c r="H165">
        <v>0</v>
      </c>
      <c r="I165">
        <v>8.1382680000000001</v>
      </c>
      <c r="K165">
        <v>5.7</v>
      </c>
      <c r="L165">
        <v>0.50900000000000001</v>
      </c>
      <c r="M165">
        <v>413.17899999999997</v>
      </c>
      <c r="N165">
        <v>1.3</v>
      </c>
      <c r="O165" t="s">
        <v>119</v>
      </c>
      <c r="P165">
        <v>0</v>
      </c>
      <c r="Q165">
        <v>145.1</v>
      </c>
      <c r="R165">
        <v>850</v>
      </c>
      <c r="S165">
        <v>0</v>
      </c>
      <c r="T165" t="s">
        <v>609</v>
      </c>
      <c r="U165">
        <v>5428</v>
      </c>
      <c r="V165">
        <v>0.96</v>
      </c>
      <c r="W165">
        <v>1.01</v>
      </c>
      <c r="X165">
        <v>0</v>
      </c>
      <c r="Z165">
        <v>4.5999999999999996</v>
      </c>
      <c r="AA165" t="s">
        <v>610</v>
      </c>
      <c r="AB165">
        <v>354.91546729999999</v>
      </c>
      <c r="AC165" t="s">
        <v>611</v>
      </c>
      <c r="AD165">
        <v>-69.196043000000003</v>
      </c>
      <c r="AE165">
        <v>44.062199999999997</v>
      </c>
      <c r="AF165">
        <v>8.17</v>
      </c>
      <c r="AG165">
        <v>6.6760000000000002</v>
      </c>
      <c r="AH165">
        <v>8.3192599999999999</v>
      </c>
    </row>
    <row r="166" spans="1:34" x14ac:dyDescent="0.25">
      <c r="A166" t="s">
        <v>612</v>
      </c>
      <c r="B166" t="s">
        <v>613</v>
      </c>
      <c r="C166">
        <v>1</v>
      </c>
      <c r="D166">
        <v>1</v>
      </c>
      <c r="E166" t="s">
        <v>284</v>
      </c>
      <c r="F166">
        <v>2020</v>
      </c>
      <c r="G166" t="s">
        <v>321</v>
      </c>
      <c r="H166">
        <v>0</v>
      </c>
      <c r="I166">
        <v>6.7987000000000002</v>
      </c>
      <c r="J166">
        <v>3.49E-2</v>
      </c>
      <c r="K166">
        <v>1.0469999999999999</v>
      </c>
      <c r="L166">
        <v>9.2999999999999999E-2</v>
      </c>
      <c r="M166">
        <v>1.1499999999999999</v>
      </c>
      <c r="N166">
        <v>3.5999999999999999E-3</v>
      </c>
      <c r="O166" t="s">
        <v>614</v>
      </c>
      <c r="P166">
        <v>0</v>
      </c>
      <c r="S166">
        <v>0</v>
      </c>
      <c r="U166">
        <v>3648</v>
      </c>
      <c r="V166">
        <v>0.28000000000000003</v>
      </c>
      <c r="W166">
        <v>0.28999999999999998</v>
      </c>
      <c r="X166">
        <v>-4.8000000000000001E-2</v>
      </c>
      <c r="Y166" t="s">
        <v>77</v>
      </c>
      <c r="Z166">
        <v>5</v>
      </c>
      <c r="AA166" t="s">
        <v>615</v>
      </c>
      <c r="AB166">
        <v>170.14085610000001</v>
      </c>
      <c r="AC166" t="s">
        <v>616</v>
      </c>
      <c r="AD166">
        <v>-4.8070038999999998</v>
      </c>
      <c r="AE166">
        <v>134</v>
      </c>
      <c r="AF166">
        <v>17.698399999999999</v>
      </c>
      <c r="AG166">
        <v>12.619</v>
      </c>
      <c r="AH166">
        <v>16.438600000000001</v>
      </c>
    </row>
    <row r="167" spans="1:34" x14ac:dyDescent="0.25">
      <c r="A167" t="s">
        <v>617</v>
      </c>
      <c r="B167" t="s">
        <v>618</v>
      </c>
      <c r="C167">
        <v>1</v>
      </c>
      <c r="D167">
        <v>1</v>
      </c>
      <c r="E167" t="s">
        <v>284</v>
      </c>
      <c r="F167">
        <v>2019</v>
      </c>
      <c r="G167" t="s">
        <v>321</v>
      </c>
      <c r="H167">
        <v>0</v>
      </c>
      <c r="I167">
        <v>28.165600000000001</v>
      </c>
      <c r="K167">
        <v>1.87</v>
      </c>
      <c r="L167">
        <v>0.16700000000000001</v>
      </c>
      <c r="M167">
        <v>4.16</v>
      </c>
      <c r="N167">
        <v>1.3100000000000001E-2</v>
      </c>
      <c r="O167" t="s">
        <v>614</v>
      </c>
      <c r="S167">
        <v>0</v>
      </c>
      <c r="U167">
        <v>3587</v>
      </c>
      <c r="V167">
        <v>0.37</v>
      </c>
      <c r="W167">
        <v>0.41</v>
      </c>
      <c r="Z167">
        <v>4.78</v>
      </c>
      <c r="AA167" t="s">
        <v>619</v>
      </c>
      <c r="AB167">
        <v>179.70585320000001</v>
      </c>
      <c r="AC167" t="s">
        <v>620</v>
      </c>
      <c r="AD167">
        <v>-3.3894612999999998</v>
      </c>
      <c r="AE167">
        <v>159.25899999999999</v>
      </c>
      <c r="AF167">
        <v>16.013999999999999</v>
      </c>
      <c r="AG167">
        <v>11.933</v>
      </c>
      <c r="AH167">
        <v>15.261200000000001</v>
      </c>
    </row>
    <row r="168" spans="1:34" x14ac:dyDescent="0.25">
      <c r="A168" t="s">
        <v>621</v>
      </c>
      <c r="B168" t="s">
        <v>622</v>
      </c>
      <c r="C168">
        <v>1</v>
      </c>
      <c r="D168">
        <v>1</v>
      </c>
      <c r="E168" t="s">
        <v>284</v>
      </c>
      <c r="F168">
        <v>2021</v>
      </c>
      <c r="G168" t="s">
        <v>321</v>
      </c>
      <c r="H168">
        <v>0</v>
      </c>
      <c r="I168">
        <v>0.72091000000000005</v>
      </c>
      <c r="K168">
        <v>1.5</v>
      </c>
      <c r="L168">
        <v>0.13400000000000001</v>
      </c>
      <c r="M168">
        <v>2.86</v>
      </c>
      <c r="N168">
        <v>8.9899999999999997E-3</v>
      </c>
      <c r="O168" t="s">
        <v>614</v>
      </c>
      <c r="S168">
        <v>0</v>
      </c>
      <c r="U168">
        <v>5633</v>
      </c>
      <c r="V168">
        <v>0.94</v>
      </c>
      <c r="W168">
        <v>0.93</v>
      </c>
      <c r="X168">
        <v>-5.2999999999999999E-2</v>
      </c>
      <c r="Y168" t="s">
        <v>77</v>
      </c>
      <c r="Z168">
        <v>4.4000000000000004</v>
      </c>
      <c r="AA168" t="s">
        <v>623</v>
      </c>
      <c r="AB168">
        <v>184.6021322</v>
      </c>
      <c r="AC168" t="s">
        <v>624</v>
      </c>
      <c r="AD168">
        <v>-0.55128860000000002</v>
      </c>
      <c r="AE168">
        <v>706.39099999999996</v>
      </c>
      <c r="AF168">
        <v>14.321</v>
      </c>
      <c r="AG168">
        <v>12.581</v>
      </c>
      <c r="AH168">
        <v>14.147</v>
      </c>
    </row>
    <row r="169" spans="1:34" x14ac:dyDescent="0.25">
      <c r="A169" t="s">
        <v>625</v>
      </c>
      <c r="B169" t="s">
        <v>626</v>
      </c>
      <c r="C169">
        <v>1</v>
      </c>
      <c r="D169">
        <v>1</v>
      </c>
      <c r="E169" t="s">
        <v>284</v>
      </c>
      <c r="F169">
        <v>2019</v>
      </c>
      <c r="G169" t="s">
        <v>321</v>
      </c>
      <c r="H169">
        <v>0</v>
      </c>
      <c r="I169">
        <v>2.1317400000000002</v>
      </c>
      <c r="K169">
        <v>0.69199999999999995</v>
      </c>
      <c r="L169">
        <v>6.2E-2</v>
      </c>
      <c r="M169">
        <v>0.26</v>
      </c>
      <c r="N169">
        <v>8.1999999999999998E-4</v>
      </c>
      <c r="O169" t="s">
        <v>614</v>
      </c>
      <c r="S169">
        <v>0</v>
      </c>
      <c r="U169">
        <v>4991</v>
      </c>
      <c r="V169">
        <v>0.55000000000000004</v>
      </c>
      <c r="W169">
        <v>0.78</v>
      </c>
      <c r="X169">
        <v>-8.8999999999999996E-2</v>
      </c>
      <c r="Y169" t="s">
        <v>200</v>
      </c>
      <c r="Z169">
        <v>4.63</v>
      </c>
      <c r="AA169" t="s">
        <v>627</v>
      </c>
      <c r="AB169">
        <v>168.93667859999999</v>
      </c>
      <c r="AC169" t="s">
        <v>628</v>
      </c>
      <c r="AD169">
        <v>0.48806060000000001</v>
      </c>
      <c r="AE169">
        <v>253.02600000000001</v>
      </c>
      <c r="AF169">
        <v>13.948</v>
      </c>
      <c r="AG169">
        <v>11.438000000000001</v>
      </c>
      <c r="AH169">
        <v>13.736800000000001</v>
      </c>
    </row>
    <row r="170" spans="1:34" x14ac:dyDescent="0.25">
      <c r="A170" t="s">
        <v>629</v>
      </c>
      <c r="B170" t="s">
        <v>630</v>
      </c>
      <c r="C170">
        <v>1</v>
      </c>
      <c r="D170">
        <v>1</v>
      </c>
      <c r="E170" t="s">
        <v>284</v>
      </c>
      <c r="F170">
        <v>2021</v>
      </c>
      <c r="G170" t="s">
        <v>321</v>
      </c>
      <c r="H170">
        <v>0</v>
      </c>
      <c r="I170">
        <v>0.87721400000000005</v>
      </c>
      <c r="K170">
        <v>1.3</v>
      </c>
      <c r="L170">
        <v>0.11600000000000001</v>
      </c>
      <c r="M170">
        <v>2.2400000000000002</v>
      </c>
      <c r="N170">
        <v>7.0499999999999998E-3</v>
      </c>
      <c r="O170" t="s">
        <v>614</v>
      </c>
      <c r="R170">
        <v>1874</v>
      </c>
      <c r="S170">
        <v>0</v>
      </c>
      <c r="U170">
        <v>5820</v>
      </c>
      <c r="V170">
        <v>0.93</v>
      </c>
      <c r="W170">
        <v>1.02</v>
      </c>
      <c r="X170">
        <v>-0.01</v>
      </c>
      <c r="Y170" t="s">
        <v>77</v>
      </c>
      <c r="Z170">
        <v>4.5999999999999996</v>
      </c>
      <c r="AA170" t="s">
        <v>631</v>
      </c>
      <c r="AB170">
        <v>183.72036349999999</v>
      </c>
      <c r="AC170" t="s">
        <v>632</v>
      </c>
      <c r="AD170">
        <v>1.9681687999999999</v>
      </c>
      <c r="AE170">
        <v>232.1</v>
      </c>
      <c r="AF170">
        <v>11.746</v>
      </c>
      <c r="AG170">
        <v>10.218</v>
      </c>
      <c r="AH170">
        <v>11.6477</v>
      </c>
    </row>
    <row r="171" spans="1:34" x14ac:dyDescent="0.25">
      <c r="A171" t="s">
        <v>633</v>
      </c>
      <c r="B171" t="s">
        <v>634</v>
      </c>
      <c r="C171">
        <v>1</v>
      </c>
      <c r="D171">
        <v>2</v>
      </c>
      <c r="E171" t="s">
        <v>284</v>
      </c>
      <c r="F171">
        <v>2019</v>
      </c>
      <c r="G171" t="s">
        <v>321</v>
      </c>
      <c r="H171">
        <v>0</v>
      </c>
      <c r="I171">
        <v>3.80464</v>
      </c>
      <c r="K171">
        <v>1.22</v>
      </c>
      <c r="L171">
        <v>0.109</v>
      </c>
      <c r="M171">
        <v>1.98</v>
      </c>
      <c r="N171">
        <v>6.2399999999999999E-3</v>
      </c>
      <c r="O171" t="s">
        <v>614</v>
      </c>
      <c r="S171">
        <v>0</v>
      </c>
      <c r="U171">
        <v>5942.5</v>
      </c>
      <c r="V171">
        <v>1.6</v>
      </c>
      <c r="W171">
        <v>1.07</v>
      </c>
      <c r="X171">
        <v>-5.0999999999999997E-2</v>
      </c>
      <c r="Y171" t="s">
        <v>200</v>
      </c>
      <c r="Z171">
        <v>4.09</v>
      </c>
      <c r="AA171" t="s">
        <v>635</v>
      </c>
      <c r="AB171">
        <v>185.1880932</v>
      </c>
      <c r="AC171" t="s">
        <v>636</v>
      </c>
      <c r="AD171">
        <v>2.2823788</v>
      </c>
      <c r="AE171">
        <v>476.88200000000001</v>
      </c>
      <c r="AF171">
        <v>12.081</v>
      </c>
      <c r="AG171">
        <v>10.637</v>
      </c>
      <c r="AH171">
        <v>11.945600000000001</v>
      </c>
    </row>
    <row r="172" spans="1:34" x14ac:dyDescent="0.25">
      <c r="A172" t="s">
        <v>637</v>
      </c>
      <c r="B172" t="s">
        <v>638</v>
      </c>
      <c r="C172">
        <v>1</v>
      </c>
      <c r="D172">
        <v>3</v>
      </c>
      <c r="E172" t="s">
        <v>284</v>
      </c>
      <c r="F172">
        <v>2019</v>
      </c>
      <c r="G172" t="s">
        <v>321</v>
      </c>
      <c r="H172">
        <v>0</v>
      </c>
      <c r="I172">
        <v>2.7157800000000001</v>
      </c>
      <c r="K172">
        <v>1.03</v>
      </c>
      <c r="L172">
        <v>9.1999999999999998E-2</v>
      </c>
      <c r="M172">
        <v>1.08</v>
      </c>
      <c r="N172">
        <v>3.3999999999999998E-3</v>
      </c>
      <c r="O172" t="s">
        <v>614</v>
      </c>
      <c r="S172">
        <v>0</v>
      </c>
      <c r="T172" t="s">
        <v>370</v>
      </c>
      <c r="U172">
        <v>4761</v>
      </c>
      <c r="V172">
        <v>0.54</v>
      </c>
      <c r="W172">
        <v>0.67</v>
      </c>
      <c r="X172">
        <v>-0.33</v>
      </c>
      <c r="Y172" t="s">
        <v>77</v>
      </c>
      <c r="Z172">
        <v>4.63</v>
      </c>
      <c r="AA172" t="s">
        <v>639</v>
      </c>
      <c r="AB172">
        <v>175.09722379999999</v>
      </c>
      <c r="AC172" t="s">
        <v>640</v>
      </c>
      <c r="AD172">
        <v>4.5574310999999996</v>
      </c>
      <c r="AE172">
        <v>334.96699999999998</v>
      </c>
      <c r="AF172">
        <v>14.667999999999999</v>
      </c>
      <c r="AG172">
        <v>12.087</v>
      </c>
      <c r="AH172">
        <v>14.323399999999999</v>
      </c>
    </row>
    <row r="173" spans="1:34" x14ac:dyDescent="0.25">
      <c r="A173" t="s">
        <v>641</v>
      </c>
      <c r="B173" t="s">
        <v>642</v>
      </c>
      <c r="C173">
        <v>1</v>
      </c>
      <c r="D173">
        <v>1</v>
      </c>
      <c r="E173" t="s">
        <v>284</v>
      </c>
      <c r="F173">
        <v>2020</v>
      </c>
      <c r="G173" t="s">
        <v>321</v>
      </c>
      <c r="H173">
        <v>0</v>
      </c>
      <c r="I173">
        <v>2.0478000000000001</v>
      </c>
      <c r="J173">
        <v>2.9600000000000001E-2</v>
      </c>
      <c r="K173">
        <v>0.90800000000000003</v>
      </c>
      <c r="L173">
        <v>8.1000000000000003E-2</v>
      </c>
      <c r="M173">
        <v>0.68799999999999994</v>
      </c>
      <c r="N173">
        <v>2.1700000000000001E-3</v>
      </c>
      <c r="O173" t="s">
        <v>614</v>
      </c>
      <c r="P173">
        <v>0</v>
      </c>
      <c r="S173">
        <v>0</v>
      </c>
      <c r="U173">
        <v>4520</v>
      </c>
      <c r="V173">
        <v>0.66</v>
      </c>
      <c r="W173">
        <v>0.73</v>
      </c>
      <c r="X173">
        <v>-3.0000000000000001E-3</v>
      </c>
      <c r="Y173" t="s">
        <v>77</v>
      </c>
      <c r="Z173">
        <v>4.66</v>
      </c>
      <c r="AA173" t="s">
        <v>643</v>
      </c>
      <c r="AB173">
        <v>173.9385102</v>
      </c>
      <c r="AC173" t="s">
        <v>644</v>
      </c>
      <c r="AD173">
        <v>4.6164303000000002</v>
      </c>
      <c r="AE173">
        <v>577.6</v>
      </c>
      <c r="AF173">
        <v>14.974</v>
      </c>
      <c r="AG173">
        <v>12.148999999999999</v>
      </c>
    </row>
    <row r="174" spans="1:34" x14ac:dyDescent="0.25">
      <c r="A174" t="s">
        <v>645</v>
      </c>
      <c r="B174" t="s">
        <v>646</v>
      </c>
      <c r="C174">
        <v>1</v>
      </c>
      <c r="D174">
        <v>2</v>
      </c>
      <c r="E174" t="s">
        <v>284</v>
      </c>
      <c r="F174">
        <v>2019</v>
      </c>
      <c r="G174" t="s">
        <v>321</v>
      </c>
      <c r="H174">
        <v>0</v>
      </c>
      <c r="I174">
        <v>3.9615100000000001</v>
      </c>
      <c r="K174">
        <v>1</v>
      </c>
      <c r="L174">
        <v>8.8999999999999996E-2</v>
      </c>
      <c r="M174">
        <v>0.97199999999999998</v>
      </c>
      <c r="N174">
        <v>3.0599999999999998E-3</v>
      </c>
      <c r="O174" t="s">
        <v>614</v>
      </c>
      <c r="S174">
        <v>0</v>
      </c>
      <c r="U174">
        <v>4292.67</v>
      </c>
      <c r="V174">
        <v>0.63</v>
      </c>
      <c r="W174">
        <v>0.61</v>
      </c>
      <c r="X174">
        <v>-0.113</v>
      </c>
      <c r="Y174" t="s">
        <v>200</v>
      </c>
      <c r="Z174">
        <v>4.74</v>
      </c>
      <c r="AA174" t="s">
        <v>647</v>
      </c>
      <c r="AB174">
        <v>169.483654</v>
      </c>
      <c r="AC174" t="s">
        <v>648</v>
      </c>
      <c r="AD174">
        <v>5.988289</v>
      </c>
      <c r="AE174">
        <v>257.44299999999998</v>
      </c>
      <c r="AF174">
        <v>14.705</v>
      </c>
      <c r="AG174">
        <v>11.664</v>
      </c>
      <c r="AH174">
        <v>14.2575</v>
      </c>
    </row>
    <row r="175" spans="1:34" x14ac:dyDescent="0.25">
      <c r="A175" t="s">
        <v>649</v>
      </c>
      <c r="B175" t="s">
        <v>650</v>
      </c>
      <c r="C175">
        <v>1</v>
      </c>
      <c r="D175">
        <v>1</v>
      </c>
      <c r="E175" t="s">
        <v>284</v>
      </c>
      <c r="F175">
        <v>2019</v>
      </c>
      <c r="G175" t="s">
        <v>321</v>
      </c>
      <c r="H175">
        <v>0</v>
      </c>
      <c r="I175">
        <v>4.1698000000000004</v>
      </c>
      <c r="J175">
        <v>3.5000000000000003E-2</v>
      </c>
      <c r="K175">
        <v>1.04</v>
      </c>
      <c r="L175">
        <v>9.2999999999999999E-2</v>
      </c>
      <c r="M175">
        <v>1.1200000000000001</v>
      </c>
      <c r="N175">
        <v>3.5200000000000001E-3</v>
      </c>
      <c r="O175" t="s">
        <v>614</v>
      </c>
      <c r="S175">
        <v>0</v>
      </c>
      <c r="U175">
        <v>5053</v>
      </c>
      <c r="V175">
        <v>0.63</v>
      </c>
      <c r="W175">
        <v>0.8</v>
      </c>
      <c r="X175">
        <v>0</v>
      </c>
      <c r="Y175" t="s">
        <v>77</v>
      </c>
      <c r="Z175">
        <v>4.59</v>
      </c>
      <c r="AA175" t="s">
        <v>651</v>
      </c>
      <c r="AB175">
        <v>175.20675199999999</v>
      </c>
      <c r="AC175" t="s">
        <v>652</v>
      </c>
      <c r="AD175">
        <v>6.1348146000000003</v>
      </c>
      <c r="AE175">
        <v>436.488</v>
      </c>
      <c r="AF175">
        <v>14.983000000000001</v>
      </c>
      <c r="AG175">
        <v>12.454000000000001</v>
      </c>
      <c r="AH175">
        <v>14.5885</v>
      </c>
    </row>
    <row r="176" spans="1:34" x14ac:dyDescent="0.25">
      <c r="A176" t="s">
        <v>653</v>
      </c>
      <c r="B176" t="s">
        <v>654</v>
      </c>
      <c r="C176">
        <v>1</v>
      </c>
      <c r="D176">
        <v>2</v>
      </c>
      <c r="E176" t="s">
        <v>284</v>
      </c>
      <c r="F176">
        <v>2019</v>
      </c>
      <c r="G176" t="s">
        <v>321</v>
      </c>
      <c r="H176">
        <v>0</v>
      </c>
      <c r="I176">
        <v>8.0507220000000004</v>
      </c>
      <c r="K176">
        <v>1.31</v>
      </c>
      <c r="L176">
        <v>0.11700000000000001</v>
      </c>
      <c r="M176">
        <v>2.27</v>
      </c>
      <c r="N176">
        <v>7.1399999999999996E-3</v>
      </c>
      <c r="O176" t="s">
        <v>614</v>
      </c>
      <c r="R176">
        <v>961</v>
      </c>
      <c r="S176">
        <v>0</v>
      </c>
      <c r="U176">
        <v>5502.7</v>
      </c>
      <c r="V176">
        <v>0.83</v>
      </c>
      <c r="W176">
        <v>0.88</v>
      </c>
      <c r="X176">
        <v>-0.13</v>
      </c>
      <c r="Y176" t="s">
        <v>77</v>
      </c>
      <c r="Z176">
        <v>4.3899999999999997</v>
      </c>
      <c r="AA176" t="s">
        <v>655</v>
      </c>
      <c r="AB176">
        <v>333.11007380000001</v>
      </c>
      <c r="AC176" t="s">
        <v>656</v>
      </c>
      <c r="AD176">
        <v>-16.341886299999999</v>
      </c>
      <c r="AE176">
        <v>243.935</v>
      </c>
      <c r="AF176">
        <v>12.365</v>
      </c>
      <c r="AG176">
        <v>10.548999999999999</v>
      </c>
      <c r="AH176">
        <v>12.0976</v>
      </c>
    </row>
    <row r="177" spans="1:34" x14ac:dyDescent="0.25">
      <c r="A177" t="s">
        <v>657</v>
      </c>
      <c r="B177" t="s">
        <v>658</v>
      </c>
      <c r="C177">
        <v>1</v>
      </c>
      <c r="D177">
        <v>3</v>
      </c>
      <c r="E177" t="s">
        <v>284</v>
      </c>
      <c r="F177">
        <v>2019</v>
      </c>
      <c r="G177" t="s">
        <v>321</v>
      </c>
      <c r="H177">
        <v>0</v>
      </c>
      <c r="I177">
        <v>4.5075599999999998</v>
      </c>
      <c r="K177">
        <v>1.7</v>
      </c>
      <c r="L177">
        <v>0.152</v>
      </c>
      <c r="M177">
        <v>3.53</v>
      </c>
      <c r="N177">
        <v>1.11E-2</v>
      </c>
      <c r="O177" t="s">
        <v>614</v>
      </c>
      <c r="S177">
        <v>0</v>
      </c>
      <c r="U177">
        <v>5724</v>
      </c>
      <c r="V177">
        <v>0.82</v>
      </c>
      <c r="W177">
        <v>0.93</v>
      </c>
      <c r="X177">
        <v>-0.22</v>
      </c>
      <c r="Y177" t="s">
        <v>77</v>
      </c>
      <c r="Z177">
        <v>4.59</v>
      </c>
      <c r="AA177" t="s">
        <v>659</v>
      </c>
      <c r="AB177">
        <v>331.27714409999999</v>
      </c>
      <c r="AC177" t="s">
        <v>660</v>
      </c>
      <c r="AD177">
        <v>-14.121801899999999</v>
      </c>
      <c r="AE177">
        <v>369.88799999999998</v>
      </c>
      <c r="AF177">
        <v>13.096</v>
      </c>
      <c r="AG177">
        <v>11.487</v>
      </c>
      <c r="AH177">
        <v>12.9682</v>
      </c>
    </row>
    <row r="178" spans="1:34" x14ac:dyDescent="0.25">
      <c r="A178" t="s">
        <v>661</v>
      </c>
      <c r="B178" t="s">
        <v>658</v>
      </c>
      <c r="C178">
        <v>1</v>
      </c>
      <c r="D178">
        <v>3</v>
      </c>
      <c r="E178" t="s">
        <v>284</v>
      </c>
      <c r="F178">
        <v>2021</v>
      </c>
      <c r="G178" t="s">
        <v>321</v>
      </c>
      <c r="H178">
        <v>0</v>
      </c>
      <c r="I178">
        <v>0.91172399999999998</v>
      </c>
      <c r="K178">
        <v>1.4</v>
      </c>
      <c r="L178">
        <v>0.125</v>
      </c>
      <c r="M178">
        <v>2.54</v>
      </c>
      <c r="N178">
        <v>8.0000000000000002E-3</v>
      </c>
      <c r="O178" t="s">
        <v>614</v>
      </c>
      <c r="S178">
        <v>0</v>
      </c>
      <c r="U178">
        <v>5724</v>
      </c>
      <c r="V178">
        <v>1.1000000000000001</v>
      </c>
      <c r="W178">
        <v>0.93</v>
      </c>
      <c r="X178">
        <v>-0.22</v>
      </c>
      <c r="Y178" t="s">
        <v>77</v>
      </c>
      <c r="Z178">
        <v>4.5</v>
      </c>
      <c r="AA178" t="s">
        <v>659</v>
      </c>
      <c r="AB178">
        <v>331.27714409999999</v>
      </c>
      <c r="AC178" t="s">
        <v>660</v>
      </c>
      <c r="AD178">
        <v>-14.121801899999999</v>
      </c>
      <c r="AE178">
        <v>369.88799999999998</v>
      </c>
      <c r="AF178">
        <v>13.096</v>
      </c>
      <c r="AG178">
        <v>11.487</v>
      </c>
      <c r="AH178">
        <v>12.9682</v>
      </c>
    </row>
    <row r="179" spans="1:34" x14ac:dyDescent="0.25">
      <c r="A179" t="s">
        <v>662</v>
      </c>
      <c r="B179" t="s">
        <v>658</v>
      </c>
      <c r="C179">
        <v>1</v>
      </c>
      <c r="D179">
        <v>3</v>
      </c>
      <c r="E179" t="s">
        <v>284</v>
      </c>
      <c r="F179">
        <v>2021</v>
      </c>
      <c r="G179" t="s">
        <v>321</v>
      </c>
      <c r="H179">
        <v>0</v>
      </c>
      <c r="I179">
        <v>14.647531000000001</v>
      </c>
      <c r="K179">
        <v>2.6</v>
      </c>
      <c r="L179">
        <v>0.23200000000000001</v>
      </c>
      <c r="M179">
        <v>7.27</v>
      </c>
      <c r="N179">
        <v>2.29E-2</v>
      </c>
      <c r="O179" t="s">
        <v>614</v>
      </c>
      <c r="S179">
        <v>0</v>
      </c>
      <c r="U179">
        <v>5724</v>
      </c>
      <c r="V179">
        <v>1.1000000000000001</v>
      </c>
      <c r="W179">
        <v>0.93</v>
      </c>
      <c r="X179">
        <v>-0.22</v>
      </c>
      <c r="Y179" t="s">
        <v>77</v>
      </c>
      <c r="Z179">
        <v>4.5</v>
      </c>
      <c r="AA179" t="s">
        <v>659</v>
      </c>
      <c r="AB179">
        <v>331.27714409999999</v>
      </c>
      <c r="AC179" t="s">
        <v>660</v>
      </c>
      <c r="AD179">
        <v>-14.121801899999999</v>
      </c>
      <c r="AE179">
        <v>369.88799999999998</v>
      </c>
      <c r="AF179">
        <v>13.096</v>
      </c>
      <c r="AG179">
        <v>11.487</v>
      </c>
      <c r="AH179">
        <v>12.9682</v>
      </c>
    </row>
    <row r="180" spans="1:34" x14ac:dyDescent="0.25">
      <c r="A180" t="s">
        <v>663</v>
      </c>
      <c r="B180" t="s">
        <v>664</v>
      </c>
      <c r="C180">
        <v>1</v>
      </c>
      <c r="D180">
        <v>1</v>
      </c>
      <c r="E180" t="s">
        <v>284</v>
      </c>
      <c r="F180">
        <v>2019</v>
      </c>
      <c r="G180" t="s">
        <v>321</v>
      </c>
      <c r="H180">
        <v>0</v>
      </c>
      <c r="I180">
        <v>2.8781400000000001</v>
      </c>
      <c r="K180">
        <v>1.01</v>
      </c>
      <c r="L180">
        <v>0.09</v>
      </c>
      <c r="M180">
        <v>1.01</v>
      </c>
      <c r="N180">
        <v>3.1700000000000001E-3</v>
      </c>
      <c r="O180" t="s">
        <v>614</v>
      </c>
      <c r="S180">
        <v>0</v>
      </c>
      <c r="U180">
        <v>3489</v>
      </c>
      <c r="V180">
        <v>0.37</v>
      </c>
      <c r="W180">
        <v>0.22</v>
      </c>
      <c r="Z180">
        <v>4.8499999999999996</v>
      </c>
      <c r="AA180" t="s">
        <v>665</v>
      </c>
      <c r="AB180">
        <v>341.24045630000001</v>
      </c>
      <c r="AC180" t="s">
        <v>666</v>
      </c>
      <c r="AD180">
        <v>-13.901122300000001</v>
      </c>
      <c r="AE180">
        <v>161.36500000000001</v>
      </c>
      <c r="AF180">
        <v>17.89</v>
      </c>
      <c r="AG180">
        <v>12.538</v>
      </c>
      <c r="AH180">
        <v>16.068899999999999</v>
      </c>
    </row>
    <row r="181" spans="1:34" x14ac:dyDescent="0.25">
      <c r="A181" t="s">
        <v>667</v>
      </c>
      <c r="B181" t="s">
        <v>668</v>
      </c>
      <c r="C181">
        <v>1</v>
      </c>
      <c r="D181">
        <v>2</v>
      </c>
      <c r="E181" t="s">
        <v>284</v>
      </c>
      <c r="F181">
        <v>2019</v>
      </c>
      <c r="G181" t="s">
        <v>321</v>
      </c>
      <c r="H181">
        <v>0</v>
      </c>
      <c r="I181">
        <v>5.2986000000000004</v>
      </c>
      <c r="K181">
        <v>1.7</v>
      </c>
      <c r="L181">
        <v>0.152</v>
      </c>
      <c r="M181">
        <v>3.53</v>
      </c>
      <c r="N181">
        <v>1.11E-2</v>
      </c>
      <c r="O181" t="s">
        <v>614</v>
      </c>
      <c r="S181">
        <v>0</v>
      </c>
      <c r="U181">
        <v>4114</v>
      </c>
      <c r="V181">
        <v>0.5</v>
      </c>
      <c r="W181">
        <v>0.56999999999999995</v>
      </c>
      <c r="X181">
        <v>6.0000000000000001E-3</v>
      </c>
      <c r="Y181" t="s">
        <v>77</v>
      </c>
      <c r="Z181">
        <v>4.8</v>
      </c>
      <c r="AA181" t="s">
        <v>669</v>
      </c>
      <c r="AB181">
        <v>337.51361980000001</v>
      </c>
      <c r="AC181" t="s">
        <v>670</v>
      </c>
      <c r="AD181">
        <v>-13.6101475</v>
      </c>
      <c r="AE181">
        <v>451.76900000000001</v>
      </c>
      <c r="AF181">
        <v>16.59</v>
      </c>
      <c r="AG181">
        <v>13.071</v>
      </c>
      <c r="AH181">
        <v>15.975199999999999</v>
      </c>
    </row>
    <row r="182" spans="1:34" x14ac:dyDescent="0.25">
      <c r="A182" t="s">
        <v>671</v>
      </c>
      <c r="B182" t="s">
        <v>668</v>
      </c>
      <c r="C182">
        <v>1</v>
      </c>
      <c r="D182">
        <v>2</v>
      </c>
      <c r="E182" t="s">
        <v>284</v>
      </c>
      <c r="F182">
        <v>2021</v>
      </c>
      <c r="G182" t="s">
        <v>321</v>
      </c>
      <c r="H182">
        <v>0</v>
      </c>
      <c r="I182">
        <v>0.35488399999999998</v>
      </c>
      <c r="K182">
        <v>1.2</v>
      </c>
      <c r="L182">
        <v>0.107</v>
      </c>
      <c r="M182">
        <v>1.87</v>
      </c>
      <c r="N182">
        <v>5.8799999999999998E-3</v>
      </c>
      <c r="O182" t="s">
        <v>614</v>
      </c>
      <c r="S182">
        <v>0</v>
      </c>
      <c r="U182">
        <v>4114</v>
      </c>
      <c r="V182">
        <v>0.5</v>
      </c>
      <c r="W182">
        <v>0.56999999999999995</v>
      </c>
      <c r="X182">
        <v>6.0000000000000001E-3</v>
      </c>
      <c r="Y182" t="s">
        <v>77</v>
      </c>
      <c r="Z182">
        <v>4.8</v>
      </c>
      <c r="AA182" t="s">
        <v>669</v>
      </c>
      <c r="AB182">
        <v>337.51361980000001</v>
      </c>
      <c r="AC182" t="s">
        <v>670</v>
      </c>
      <c r="AD182">
        <v>-13.6101475</v>
      </c>
      <c r="AE182">
        <v>451.76900000000001</v>
      </c>
      <c r="AF182">
        <v>16.59</v>
      </c>
      <c r="AG182">
        <v>13.071</v>
      </c>
      <c r="AH182">
        <v>15.975199999999999</v>
      </c>
    </row>
    <row r="183" spans="1:34" x14ac:dyDescent="0.25">
      <c r="A183" t="s">
        <v>672</v>
      </c>
      <c r="B183" t="s">
        <v>673</v>
      </c>
      <c r="C183">
        <v>1</v>
      </c>
      <c r="D183">
        <v>1</v>
      </c>
      <c r="E183" t="s">
        <v>284</v>
      </c>
      <c r="F183">
        <v>2019</v>
      </c>
      <c r="G183" t="s">
        <v>321</v>
      </c>
      <c r="H183">
        <v>0</v>
      </c>
      <c r="I183">
        <v>2.255436</v>
      </c>
      <c r="K183">
        <v>1</v>
      </c>
      <c r="L183">
        <v>8.8999999999999996E-2</v>
      </c>
      <c r="M183">
        <v>0.97199999999999998</v>
      </c>
      <c r="N183">
        <v>3.0599999999999998E-3</v>
      </c>
      <c r="O183" t="s">
        <v>614</v>
      </c>
      <c r="S183">
        <v>0</v>
      </c>
      <c r="U183">
        <v>3297</v>
      </c>
      <c r="V183">
        <v>0.25</v>
      </c>
      <c r="W183">
        <v>0.41</v>
      </c>
      <c r="X183">
        <v>-0.33</v>
      </c>
      <c r="Y183" t="s">
        <v>77</v>
      </c>
      <c r="Z183">
        <v>4.9000000000000004</v>
      </c>
      <c r="AA183" t="s">
        <v>674</v>
      </c>
      <c r="AB183">
        <v>335.09497210000001</v>
      </c>
      <c r="AC183" t="s">
        <v>675</v>
      </c>
      <c r="AD183">
        <v>-9.5097111999999999</v>
      </c>
      <c r="AE183">
        <v>109.88800000000001</v>
      </c>
      <c r="AF183">
        <v>17.829999999999998</v>
      </c>
      <c r="AG183">
        <v>12.766999999999999</v>
      </c>
      <c r="AH183">
        <v>16.1722</v>
      </c>
    </row>
    <row r="184" spans="1:34" x14ac:dyDescent="0.25">
      <c r="A184" t="s">
        <v>676</v>
      </c>
      <c r="B184" t="s">
        <v>677</v>
      </c>
      <c r="C184">
        <v>1</v>
      </c>
      <c r="D184">
        <v>2</v>
      </c>
      <c r="E184" t="s">
        <v>284</v>
      </c>
      <c r="F184">
        <v>2019</v>
      </c>
      <c r="G184" t="s">
        <v>321</v>
      </c>
      <c r="H184">
        <v>0</v>
      </c>
      <c r="I184">
        <v>1.5825199999999999</v>
      </c>
      <c r="K184">
        <v>0.96</v>
      </c>
      <c r="L184">
        <v>8.5999999999999993E-2</v>
      </c>
      <c r="M184">
        <v>0.84</v>
      </c>
      <c r="N184">
        <v>2.64E-3</v>
      </c>
      <c r="O184" t="s">
        <v>614</v>
      </c>
      <c r="S184">
        <v>0</v>
      </c>
      <c r="U184">
        <v>4864</v>
      </c>
      <c r="V184">
        <v>0.67</v>
      </c>
      <c r="W184">
        <v>0.71</v>
      </c>
      <c r="X184">
        <v>1.9E-2</v>
      </c>
      <c r="Y184" t="s">
        <v>77</v>
      </c>
      <c r="Z184">
        <v>4.5999999999999996</v>
      </c>
      <c r="AA184" t="s">
        <v>678</v>
      </c>
      <c r="AB184">
        <v>337.61784269999998</v>
      </c>
      <c r="AC184" t="s">
        <v>679</v>
      </c>
      <c r="AD184">
        <v>-7.9724560000000002</v>
      </c>
      <c r="AE184">
        <v>314.35000000000002</v>
      </c>
      <c r="AF184">
        <v>14.005000000000001</v>
      </c>
      <c r="AG184">
        <v>11.635</v>
      </c>
      <c r="AH184">
        <v>13.773999999999999</v>
      </c>
    </row>
    <row r="185" spans="1:34" x14ac:dyDescent="0.25">
      <c r="A185" t="s">
        <v>680</v>
      </c>
      <c r="B185" t="s">
        <v>677</v>
      </c>
      <c r="C185">
        <v>1</v>
      </c>
      <c r="D185">
        <v>2</v>
      </c>
      <c r="E185" t="s">
        <v>284</v>
      </c>
      <c r="F185">
        <v>2022</v>
      </c>
      <c r="G185" t="s">
        <v>321</v>
      </c>
      <c r="H185">
        <v>0</v>
      </c>
      <c r="I185">
        <v>17.515471999999999</v>
      </c>
      <c r="K185">
        <v>2.0939999999999999</v>
      </c>
      <c r="L185">
        <v>0.187</v>
      </c>
      <c r="M185">
        <v>5.03</v>
      </c>
      <c r="N185">
        <v>1.5800000000000002E-2</v>
      </c>
      <c r="O185" t="s">
        <v>614</v>
      </c>
      <c r="S185">
        <v>0</v>
      </c>
      <c r="U185">
        <v>4752</v>
      </c>
      <c r="V185">
        <v>0.76</v>
      </c>
      <c r="W185">
        <v>0.83</v>
      </c>
      <c r="X185">
        <v>1.9E-2</v>
      </c>
      <c r="Y185" t="s">
        <v>77</v>
      </c>
      <c r="Z185">
        <v>4.5999999999999996</v>
      </c>
      <c r="AA185" t="s">
        <v>678</v>
      </c>
      <c r="AB185">
        <v>337.61784269999998</v>
      </c>
      <c r="AC185" t="s">
        <v>679</v>
      </c>
      <c r="AD185">
        <v>-7.9724560000000002</v>
      </c>
      <c r="AE185">
        <v>314.35000000000002</v>
      </c>
      <c r="AF185">
        <v>14.005000000000001</v>
      </c>
      <c r="AG185">
        <v>11.635</v>
      </c>
      <c r="AH185">
        <v>13.773999999999999</v>
      </c>
    </row>
    <row r="186" spans="1:34" x14ac:dyDescent="0.25">
      <c r="A186" t="s">
        <v>681</v>
      </c>
      <c r="B186" t="s">
        <v>682</v>
      </c>
      <c r="C186">
        <v>1</v>
      </c>
      <c r="D186">
        <v>1</v>
      </c>
      <c r="E186" t="s">
        <v>284</v>
      </c>
      <c r="F186">
        <v>2016</v>
      </c>
      <c r="G186" t="s">
        <v>321</v>
      </c>
      <c r="H186">
        <v>0</v>
      </c>
      <c r="I186">
        <v>21.170196300000001</v>
      </c>
      <c r="J186">
        <v>0.1195</v>
      </c>
      <c r="K186">
        <v>1.92</v>
      </c>
      <c r="L186">
        <v>0.17100000000000001</v>
      </c>
      <c r="M186">
        <v>4.3499999999999996</v>
      </c>
      <c r="N186">
        <v>1.37E-2</v>
      </c>
      <c r="O186" t="s">
        <v>614</v>
      </c>
      <c r="P186">
        <v>0.06</v>
      </c>
      <c r="Q186">
        <v>3.5</v>
      </c>
      <c r="R186">
        <v>431</v>
      </c>
      <c r="S186">
        <v>0</v>
      </c>
      <c r="T186" t="s">
        <v>683</v>
      </c>
      <c r="U186">
        <v>4057</v>
      </c>
      <c r="V186">
        <v>0.57999999999999996</v>
      </c>
      <c r="W186">
        <v>0.62</v>
      </c>
      <c r="X186">
        <v>0.2</v>
      </c>
      <c r="Y186" t="s">
        <v>77</v>
      </c>
      <c r="Z186">
        <v>4.7</v>
      </c>
      <c r="AA186" t="s">
        <v>684</v>
      </c>
      <c r="AB186">
        <v>130.4102091</v>
      </c>
      <c r="AC186" t="s">
        <v>685</v>
      </c>
      <c r="AD186">
        <v>17.6399744</v>
      </c>
      <c r="AE186">
        <v>186.197</v>
      </c>
      <c r="AF186">
        <v>15.132999999999999</v>
      </c>
      <c r="AG186">
        <v>11.429</v>
      </c>
      <c r="AH186">
        <v>14.526300000000001</v>
      </c>
    </row>
    <row r="187" spans="1:34" x14ac:dyDescent="0.25">
      <c r="A187" t="s">
        <v>686</v>
      </c>
      <c r="B187" t="s">
        <v>687</v>
      </c>
      <c r="C187">
        <v>1</v>
      </c>
      <c r="D187">
        <v>1</v>
      </c>
      <c r="E187" t="s">
        <v>284</v>
      </c>
      <c r="F187">
        <v>2018</v>
      </c>
      <c r="G187" t="s">
        <v>321</v>
      </c>
      <c r="H187">
        <v>0</v>
      </c>
      <c r="I187">
        <v>19.49221</v>
      </c>
      <c r="J187">
        <v>0.14929999999999999</v>
      </c>
      <c r="K187">
        <v>5.76</v>
      </c>
      <c r="L187">
        <v>0.51400000000000001</v>
      </c>
      <c r="M187">
        <v>27</v>
      </c>
      <c r="N187">
        <v>8.4949999999999998E-2</v>
      </c>
      <c r="O187" t="s">
        <v>119</v>
      </c>
      <c r="P187">
        <v>0</v>
      </c>
      <c r="R187">
        <v>817</v>
      </c>
      <c r="S187">
        <v>0</v>
      </c>
      <c r="T187" t="s">
        <v>358</v>
      </c>
      <c r="U187">
        <v>6069</v>
      </c>
      <c r="V187">
        <v>1.39</v>
      </c>
      <c r="W187">
        <v>1.17</v>
      </c>
      <c r="X187">
        <v>0.1</v>
      </c>
      <c r="Y187" t="s">
        <v>77</v>
      </c>
      <c r="Z187">
        <v>4.22</v>
      </c>
      <c r="AA187" t="s">
        <v>688</v>
      </c>
      <c r="AB187">
        <v>136.5741931</v>
      </c>
      <c r="AC187" t="s">
        <v>689</v>
      </c>
      <c r="AD187">
        <v>19.4020565</v>
      </c>
      <c r="AE187">
        <v>181.69</v>
      </c>
      <c r="AF187">
        <v>10.154</v>
      </c>
      <c r="AG187">
        <v>8.8369999999999997</v>
      </c>
      <c r="AH187">
        <v>10.0512</v>
      </c>
    </row>
    <row r="188" spans="1:34" x14ac:dyDescent="0.25">
      <c r="A188" t="s">
        <v>690</v>
      </c>
      <c r="B188" t="s">
        <v>691</v>
      </c>
      <c r="C188">
        <v>1</v>
      </c>
      <c r="D188">
        <v>2</v>
      </c>
      <c r="E188" t="s">
        <v>284</v>
      </c>
      <c r="F188">
        <v>2019</v>
      </c>
      <c r="G188" t="s">
        <v>321</v>
      </c>
      <c r="H188">
        <v>0</v>
      </c>
      <c r="I188">
        <v>2.2893629999999998</v>
      </c>
      <c r="K188">
        <v>1.48</v>
      </c>
      <c r="L188">
        <v>0.13200000000000001</v>
      </c>
      <c r="M188">
        <v>2.79</v>
      </c>
      <c r="N188">
        <v>8.7899999999999992E-3</v>
      </c>
      <c r="O188" t="s">
        <v>614</v>
      </c>
      <c r="R188">
        <v>1149</v>
      </c>
      <c r="S188">
        <v>0</v>
      </c>
      <c r="U188">
        <v>5171</v>
      </c>
      <c r="V188">
        <v>0.8</v>
      </c>
      <c r="W188">
        <v>0.83</v>
      </c>
      <c r="X188">
        <v>-0.03</v>
      </c>
      <c r="Y188" t="s">
        <v>77</v>
      </c>
      <c r="Z188">
        <v>4.55</v>
      </c>
      <c r="AA188" t="s">
        <v>692</v>
      </c>
      <c r="AB188">
        <v>207.20612410000001</v>
      </c>
      <c r="AC188" t="s">
        <v>693</v>
      </c>
      <c r="AD188">
        <v>-17.6098985</v>
      </c>
      <c r="AE188">
        <v>418.39499999999998</v>
      </c>
      <c r="AF188">
        <v>14.611000000000001</v>
      </c>
      <c r="AG188">
        <v>12.186</v>
      </c>
      <c r="AH188">
        <v>14.186400000000001</v>
      </c>
    </row>
    <row r="189" spans="1:34" x14ac:dyDescent="0.25">
      <c r="A189" t="s">
        <v>694</v>
      </c>
      <c r="B189" t="s">
        <v>691</v>
      </c>
      <c r="C189">
        <v>1</v>
      </c>
      <c r="D189">
        <v>2</v>
      </c>
      <c r="E189" t="s">
        <v>284</v>
      </c>
      <c r="F189">
        <v>2016</v>
      </c>
      <c r="G189" t="s">
        <v>321</v>
      </c>
      <c r="H189">
        <v>0</v>
      </c>
      <c r="I189">
        <v>5.213965</v>
      </c>
      <c r="K189">
        <v>2.27</v>
      </c>
      <c r="L189">
        <v>0.20300000000000001</v>
      </c>
      <c r="M189">
        <v>5.77</v>
      </c>
      <c r="N189">
        <v>1.8200000000000001E-2</v>
      </c>
      <c r="O189" t="s">
        <v>614</v>
      </c>
      <c r="R189">
        <v>866</v>
      </c>
      <c r="S189">
        <v>0</v>
      </c>
      <c r="U189">
        <v>5171</v>
      </c>
      <c r="V189">
        <v>0.8</v>
      </c>
      <c r="W189">
        <v>0.83</v>
      </c>
      <c r="X189">
        <v>-0.03</v>
      </c>
      <c r="Y189" t="s">
        <v>77</v>
      </c>
      <c r="Z189">
        <v>4.55</v>
      </c>
      <c r="AA189" t="s">
        <v>692</v>
      </c>
      <c r="AB189">
        <v>207.20612410000001</v>
      </c>
      <c r="AC189" t="s">
        <v>693</v>
      </c>
      <c r="AD189">
        <v>-17.6098985</v>
      </c>
      <c r="AE189">
        <v>418.39499999999998</v>
      </c>
      <c r="AF189">
        <v>14.611000000000001</v>
      </c>
      <c r="AG189">
        <v>12.186</v>
      </c>
      <c r="AH189">
        <v>14.186400000000001</v>
      </c>
    </row>
    <row r="190" spans="1:34" x14ac:dyDescent="0.25">
      <c r="A190" t="s">
        <v>695</v>
      </c>
      <c r="B190" t="s">
        <v>696</v>
      </c>
      <c r="C190">
        <v>1</v>
      </c>
      <c r="D190">
        <v>1</v>
      </c>
      <c r="E190" t="s">
        <v>284</v>
      </c>
      <c r="F190">
        <v>2019</v>
      </c>
      <c r="G190" t="s">
        <v>321</v>
      </c>
      <c r="H190">
        <v>0</v>
      </c>
      <c r="I190">
        <v>18.098299999999998</v>
      </c>
      <c r="K190">
        <v>2.17</v>
      </c>
      <c r="L190">
        <v>0.19400000000000001</v>
      </c>
      <c r="M190">
        <v>5.35</v>
      </c>
      <c r="N190">
        <v>1.6799999999999999E-2</v>
      </c>
      <c r="O190" t="s">
        <v>614</v>
      </c>
      <c r="S190">
        <v>0</v>
      </c>
      <c r="U190">
        <v>5782.33</v>
      </c>
      <c r="V190">
        <v>1.22</v>
      </c>
      <c r="W190">
        <v>1.1100000000000001</v>
      </c>
      <c r="Z190">
        <v>4.3</v>
      </c>
      <c r="AA190" t="s">
        <v>697</v>
      </c>
      <c r="AB190">
        <v>202.3313765</v>
      </c>
      <c r="AC190" t="s">
        <v>698</v>
      </c>
      <c r="AD190">
        <v>-14.3594358</v>
      </c>
      <c r="AE190">
        <v>611.80399999999997</v>
      </c>
      <c r="AF190">
        <v>13.441000000000001</v>
      </c>
      <c r="AG190">
        <v>11.775</v>
      </c>
      <c r="AH190">
        <v>13.2026</v>
      </c>
    </row>
    <row r="191" spans="1:34" x14ac:dyDescent="0.25">
      <c r="A191" t="s">
        <v>699</v>
      </c>
      <c r="B191" t="s">
        <v>700</v>
      </c>
      <c r="C191">
        <v>1</v>
      </c>
      <c r="D191">
        <v>1</v>
      </c>
      <c r="E191" t="s">
        <v>284</v>
      </c>
      <c r="F191">
        <v>2019</v>
      </c>
      <c r="G191" t="s">
        <v>321</v>
      </c>
      <c r="H191">
        <v>0</v>
      </c>
      <c r="I191">
        <v>34.884999999999998</v>
      </c>
      <c r="K191">
        <v>1.6</v>
      </c>
      <c r="L191">
        <v>0.14299999999999999</v>
      </c>
      <c r="M191">
        <v>3.19</v>
      </c>
      <c r="N191">
        <v>0.01</v>
      </c>
      <c r="O191" t="s">
        <v>614</v>
      </c>
      <c r="S191">
        <v>0</v>
      </c>
      <c r="U191">
        <v>4982.79</v>
      </c>
      <c r="V191">
        <v>0.76</v>
      </c>
      <c r="W191">
        <v>0.91</v>
      </c>
      <c r="Z191">
        <v>4.6100000000000003</v>
      </c>
      <c r="AA191" t="s">
        <v>701</v>
      </c>
      <c r="AB191">
        <v>202.48875200000001</v>
      </c>
      <c r="AC191" t="s">
        <v>702</v>
      </c>
      <c r="AD191">
        <v>-12.7347749</v>
      </c>
      <c r="AE191">
        <v>283.29000000000002</v>
      </c>
      <c r="AF191">
        <v>13.672000000000001</v>
      </c>
      <c r="AG191">
        <v>11.366</v>
      </c>
      <c r="AH191">
        <v>13.3118</v>
      </c>
    </row>
    <row r="192" spans="1:34" x14ac:dyDescent="0.25">
      <c r="A192" t="s">
        <v>703</v>
      </c>
      <c r="B192" t="s">
        <v>704</v>
      </c>
      <c r="C192">
        <v>1</v>
      </c>
      <c r="D192">
        <v>2</v>
      </c>
      <c r="E192" t="s">
        <v>284</v>
      </c>
      <c r="F192">
        <v>2019</v>
      </c>
      <c r="G192" t="s">
        <v>321</v>
      </c>
      <c r="H192">
        <v>0</v>
      </c>
      <c r="I192">
        <v>15.28078</v>
      </c>
      <c r="K192">
        <v>1.26</v>
      </c>
      <c r="L192">
        <v>0.112</v>
      </c>
      <c r="M192">
        <v>2.13</v>
      </c>
      <c r="N192">
        <v>6.6899999999999998E-3</v>
      </c>
      <c r="O192" t="s">
        <v>614</v>
      </c>
      <c r="R192">
        <v>756</v>
      </c>
      <c r="S192">
        <v>0</v>
      </c>
      <c r="U192">
        <v>6004</v>
      </c>
      <c r="V192">
        <v>0.98</v>
      </c>
      <c r="W192">
        <v>0.99</v>
      </c>
      <c r="X192">
        <v>-0.18</v>
      </c>
      <c r="Y192" t="s">
        <v>77</v>
      </c>
      <c r="Z192">
        <v>4.45</v>
      </c>
      <c r="AA192" t="s">
        <v>705</v>
      </c>
      <c r="AB192">
        <v>205.4445125</v>
      </c>
      <c r="AC192" t="s">
        <v>706</v>
      </c>
      <c r="AD192">
        <v>-10.862546800000001</v>
      </c>
      <c r="AE192">
        <v>320.07</v>
      </c>
      <c r="AF192">
        <v>12.488</v>
      </c>
      <c r="AG192">
        <v>10.856999999999999</v>
      </c>
      <c r="AH192">
        <v>12.203799999999999</v>
      </c>
    </row>
    <row r="193" spans="1:34" x14ac:dyDescent="0.25">
      <c r="A193" t="s">
        <v>707</v>
      </c>
      <c r="B193" t="s">
        <v>704</v>
      </c>
      <c r="C193">
        <v>1</v>
      </c>
      <c r="D193">
        <v>2</v>
      </c>
      <c r="E193" t="s">
        <v>284</v>
      </c>
      <c r="F193">
        <v>2016</v>
      </c>
      <c r="G193" t="s">
        <v>321</v>
      </c>
      <c r="H193">
        <v>0</v>
      </c>
      <c r="I193">
        <v>23.228555</v>
      </c>
      <c r="K193">
        <v>2.3199999999999998</v>
      </c>
      <c r="L193">
        <v>0.20699999999999999</v>
      </c>
      <c r="M193">
        <v>5.99</v>
      </c>
      <c r="N193">
        <v>1.89E-2</v>
      </c>
      <c r="O193" t="s">
        <v>614</v>
      </c>
      <c r="R193">
        <v>658</v>
      </c>
      <c r="S193">
        <v>0</v>
      </c>
      <c r="U193">
        <v>6004</v>
      </c>
      <c r="V193">
        <v>0.98</v>
      </c>
      <c r="W193">
        <v>0.99</v>
      </c>
      <c r="X193">
        <v>-0.18</v>
      </c>
      <c r="Y193" t="s">
        <v>77</v>
      </c>
      <c r="Z193">
        <v>4.45</v>
      </c>
      <c r="AA193" t="s">
        <v>705</v>
      </c>
      <c r="AB193">
        <v>205.4445125</v>
      </c>
      <c r="AC193" t="s">
        <v>706</v>
      </c>
      <c r="AD193">
        <v>-10.862546800000001</v>
      </c>
      <c r="AE193">
        <v>320.07</v>
      </c>
      <c r="AF193">
        <v>12.488</v>
      </c>
      <c r="AG193">
        <v>10.856999999999999</v>
      </c>
      <c r="AH193">
        <v>12.203799999999999</v>
      </c>
    </row>
    <row r="194" spans="1:34" x14ac:dyDescent="0.25">
      <c r="A194" t="s">
        <v>708</v>
      </c>
      <c r="B194" t="s">
        <v>709</v>
      </c>
      <c r="C194">
        <v>1</v>
      </c>
      <c r="D194">
        <v>2</v>
      </c>
      <c r="E194" t="s">
        <v>284</v>
      </c>
      <c r="F194">
        <v>2021</v>
      </c>
      <c r="G194" t="s">
        <v>321</v>
      </c>
      <c r="H194">
        <v>0</v>
      </c>
      <c r="I194">
        <v>0.57865699999999998</v>
      </c>
      <c r="K194">
        <v>1.2</v>
      </c>
      <c r="L194">
        <v>0.107</v>
      </c>
      <c r="M194">
        <v>1.87</v>
      </c>
      <c r="N194">
        <v>5.8799999999999998E-3</v>
      </c>
      <c r="O194" t="s">
        <v>614</v>
      </c>
      <c r="S194">
        <v>0</v>
      </c>
      <c r="U194">
        <v>5765</v>
      </c>
      <c r="V194">
        <v>0.93</v>
      </c>
      <c r="W194">
        <v>1</v>
      </c>
      <c r="X194">
        <v>-0.39</v>
      </c>
      <c r="Y194" t="s">
        <v>77</v>
      </c>
      <c r="Z194">
        <v>4.4000000000000004</v>
      </c>
      <c r="AA194" t="s">
        <v>710</v>
      </c>
      <c r="AB194">
        <v>210.6376171</v>
      </c>
      <c r="AC194" t="s">
        <v>711</v>
      </c>
      <c r="AD194">
        <v>-10.023685199999999</v>
      </c>
      <c r="AE194">
        <v>561.92899999999997</v>
      </c>
      <c r="AF194">
        <v>13.976000000000001</v>
      </c>
      <c r="AG194">
        <v>12.292</v>
      </c>
      <c r="AH194">
        <v>13.832599999999999</v>
      </c>
    </row>
    <row r="195" spans="1:34" x14ac:dyDescent="0.25">
      <c r="A195" t="s">
        <v>712</v>
      </c>
      <c r="B195" t="s">
        <v>709</v>
      </c>
      <c r="C195">
        <v>1</v>
      </c>
      <c r="D195">
        <v>2</v>
      </c>
      <c r="E195" t="s">
        <v>284</v>
      </c>
      <c r="F195">
        <v>2021</v>
      </c>
      <c r="G195" t="s">
        <v>321</v>
      </c>
      <c r="H195">
        <v>0</v>
      </c>
      <c r="I195">
        <v>11.811437</v>
      </c>
      <c r="K195">
        <v>2.2999999999999998</v>
      </c>
      <c r="L195">
        <v>0.20499999999999999</v>
      </c>
      <c r="M195">
        <v>5.9</v>
      </c>
      <c r="N195">
        <v>1.8599999999999998E-2</v>
      </c>
      <c r="O195" t="s">
        <v>614</v>
      </c>
      <c r="S195">
        <v>0</v>
      </c>
      <c r="U195">
        <v>5765</v>
      </c>
      <c r="V195">
        <v>0.93</v>
      </c>
      <c r="W195">
        <v>1</v>
      </c>
      <c r="X195">
        <v>-0.39</v>
      </c>
      <c r="Y195" t="s">
        <v>77</v>
      </c>
      <c r="Z195">
        <v>4.4000000000000004</v>
      </c>
      <c r="AA195" t="s">
        <v>710</v>
      </c>
      <c r="AB195">
        <v>210.6376171</v>
      </c>
      <c r="AC195" t="s">
        <v>711</v>
      </c>
      <c r="AD195">
        <v>-10.023685199999999</v>
      </c>
      <c r="AE195">
        <v>561.92899999999997</v>
      </c>
      <c r="AF195">
        <v>13.976000000000001</v>
      </c>
      <c r="AG195">
        <v>12.292</v>
      </c>
      <c r="AH195">
        <v>13.832599999999999</v>
      </c>
    </row>
    <row r="196" spans="1:34" x14ac:dyDescent="0.25">
      <c r="A196" t="s">
        <v>713</v>
      </c>
      <c r="B196" t="s">
        <v>714</v>
      </c>
      <c r="C196">
        <v>1</v>
      </c>
      <c r="D196">
        <v>2</v>
      </c>
      <c r="E196" t="s">
        <v>284</v>
      </c>
      <c r="F196">
        <v>2019</v>
      </c>
      <c r="G196" t="s">
        <v>321</v>
      </c>
      <c r="H196">
        <v>0</v>
      </c>
      <c r="I196">
        <v>13.603</v>
      </c>
      <c r="J196">
        <v>9.8000000000000004E-2</v>
      </c>
      <c r="K196">
        <v>2.5859999999999999</v>
      </c>
      <c r="L196">
        <v>0.23100000000000001</v>
      </c>
      <c r="M196">
        <v>7.2</v>
      </c>
      <c r="N196">
        <v>2.2700000000000001E-2</v>
      </c>
      <c r="O196" t="s">
        <v>614</v>
      </c>
      <c r="P196">
        <v>0.2</v>
      </c>
      <c r="R196">
        <v>536</v>
      </c>
      <c r="S196">
        <v>0</v>
      </c>
      <c r="T196" t="s">
        <v>344</v>
      </c>
      <c r="U196">
        <v>4684</v>
      </c>
      <c r="V196">
        <v>0.67</v>
      </c>
      <c r="W196">
        <v>0.69</v>
      </c>
      <c r="X196">
        <v>-0.13700000000000001</v>
      </c>
      <c r="Y196" t="s">
        <v>77</v>
      </c>
      <c r="Z196">
        <v>4.62</v>
      </c>
      <c r="AA196" t="s">
        <v>715</v>
      </c>
      <c r="AB196">
        <v>204.2215065</v>
      </c>
      <c r="AC196" t="s">
        <v>716</v>
      </c>
      <c r="AD196">
        <v>-7.3180576999999998</v>
      </c>
      <c r="AE196">
        <v>336.25</v>
      </c>
      <c r="AF196">
        <v>14.81</v>
      </c>
      <c r="AG196">
        <v>12.16</v>
      </c>
      <c r="AH196">
        <v>14.477600000000001</v>
      </c>
    </row>
    <row r="197" spans="1:34" x14ac:dyDescent="0.25">
      <c r="A197" t="s">
        <v>717</v>
      </c>
      <c r="B197" t="s">
        <v>714</v>
      </c>
      <c r="C197">
        <v>1</v>
      </c>
      <c r="D197">
        <v>2</v>
      </c>
      <c r="E197" t="s">
        <v>284</v>
      </c>
      <c r="F197">
        <v>2019</v>
      </c>
      <c r="G197" t="s">
        <v>321</v>
      </c>
      <c r="H197">
        <v>0</v>
      </c>
      <c r="I197">
        <v>65.55</v>
      </c>
      <c r="J197">
        <v>0.28000000000000003</v>
      </c>
      <c r="K197">
        <v>2.69</v>
      </c>
      <c r="L197">
        <v>0.24</v>
      </c>
      <c r="M197">
        <v>7.7</v>
      </c>
      <c r="N197">
        <v>2.4199999999999999E-2</v>
      </c>
      <c r="O197" t="s">
        <v>614</v>
      </c>
      <c r="P197">
        <v>0.2</v>
      </c>
      <c r="R197">
        <v>316</v>
      </c>
      <c r="S197">
        <v>0</v>
      </c>
      <c r="T197" t="s">
        <v>344</v>
      </c>
      <c r="U197">
        <v>4684</v>
      </c>
      <c r="V197">
        <v>0.67</v>
      </c>
      <c r="W197">
        <v>0.69</v>
      </c>
      <c r="X197">
        <v>-0.13700000000000001</v>
      </c>
      <c r="Y197" t="s">
        <v>77</v>
      </c>
      <c r="Z197">
        <v>4.62</v>
      </c>
      <c r="AA197" t="s">
        <v>715</v>
      </c>
      <c r="AB197">
        <v>204.2215065</v>
      </c>
      <c r="AC197" t="s">
        <v>716</v>
      </c>
      <c r="AD197">
        <v>-7.3180576999999998</v>
      </c>
      <c r="AE197">
        <v>336.25</v>
      </c>
      <c r="AF197">
        <v>14.81</v>
      </c>
      <c r="AG197">
        <v>12.16</v>
      </c>
      <c r="AH197">
        <v>14.477600000000001</v>
      </c>
    </row>
    <row r="198" spans="1:34" x14ac:dyDescent="0.25">
      <c r="A198" t="s">
        <v>718</v>
      </c>
      <c r="B198" t="s">
        <v>719</v>
      </c>
      <c r="C198">
        <v>1</v>
      </c>
      <c r="D198">
        <v>1</v>
      </c>
      <c r="E198" t="s">
        <v>284</v>
      </c>
      <c r="F198">
        <v>2021</v>
      </c>
      <c r="G198" t="s">
        <v>321</v>
      </c>
      <c r="H198">
        <v>0</v>
      </c>
      <c r="I198">
        <v>0.76240600000000003</v>
      </c>
      <c r="K198">
        <v>0.99</v>
      </c>
      <c r="L198">
        <v>8.7999999999999995E-2</v>
      </c>
      <c r="M198">
        <v>0.93700000000000006</v>
      </c>
      <c r="N198">
        <v>2.9499999999999999E-3</v>
      </c>
      <c r="O198" t="s">
        <v>614</v>
      </c>
      <c r="S198">
        <v>0</v>
      </c>
      <c r="U198">
        <v>5620</v>
      </c>
      <c r="V198">
        <v>0.89</v>
      </c>
      <c r="W198">
        <v>0.95</v>
      </c>
      <c r="X198">
        <v>0.28000000000000003</v>
      </c>
      <c r="Y198" t="s">
        <v>77</v>
      </c>
      <c r="Z198">
        <v>4.5</v>
      </c>
      <c r="AA198" t="s">
        <v>720</v>
      </c>
      <c r="AB198">
        <v>16.7615005</v>
      </c>
      <c r="AC198" t="s">
        <v>721</v>
      </c>
      <c r="AD198">
        <v>6.5887979999999997</v>
      </c>
      <c r="AE198">
        <v>624.51199999999994</v>
      </c>
      <c r="AF198">
        <v>13.991</v>
      </c>
      <c r="AG198">
        <v>12.167999999999999</v>
      </c>
      <c r="AH198">
        <v>13.775600000000001</v>
      </c>
    </row>
    <row r="199" spans="1:34" x14ac:dyDescent="0.25">
      <c r="A199" t="s">
        <v>722</v>
      </c>
      <c r="B199" t="s">
        <v>723</v>
      </c>
      <c r="C199">
        <v>1</v>
      </c>
      <c r="D199">
        <v>2</v>
      </c>
      <c r="E199" t="s">
        <v>284</v>
      </c>
      <c r="F199">
        <v>2019</v>
      </c>
      <c r="G199" t="s">
        <v>321</v>
      </c>
      <c r="H199">
        <v>0</v>
      </c>
      <c r="I199">
        <v>0.70530999999999999</v>
      </c>
      <c r="K199">
        <v>1.6</v>
      </c>
      <c r="L199">
        <v>0.14299999999999999</v>
      </c>
      <c r="M199">
        <v>3.19</v>
      </c>
      <c r="N199">
        <v>0.01</v>
      </c>
      <c r="O199" t="s">
        <v>614</v>
      </c>
      <c r="S199">
        <v>0</v>
      </c>
      <c r="U199">
        <v>5499</v>
      </c>
      <c r="V199">
        <v>1</v>
      </c>
      <c r="W199">
        <v>0.94</v>
      </c>
      <c r="X199">
        <v>-0.23</v>
      </c>
      <c r="Y199" t="s">
        <v>77</v>
      </c>
      <c r="Z199">
        <v>4.5</v>
      </c>
      <c r="AA199" t="s">
        <v>724</v>
      </c>
      <c r="AB199">
        <v>13.4321524</v>
      </c>
      <c r="AC199" t="s">
        <v>725</v>
      </c>
      <c r="AD199">
        <v>7.9952914000000002</v>
      </c>
      <c r="AE199">
        <v>496.28899999999999</v>
      </c>
      <c r="AF199">
        <v>14.21</v>
      </c>
      <c r="AG199">
        <v>12.002000000000001</v>
      </c>
      <c r="AH199">
        <v>13.818300000000001</v>
      </c>
    </row>
    <row r="200" spans="1:34" x14ac:dyDescent="0.25">
      <c r="A200" t="s">
        <v>726</v>
      </c>
      <c r="B200" t="s">
        <v>727</v>
      </c>
      <c r="C200">
        <v>1</v>
      </c>
      <c r="D200">
        <v>2</v>
      </c>
      <c r="E200" t="s">
        <v>284</v>
      </c>
      <c r="F200">
        <v>2016</v>
      </c>
      <c r="G200" t="s">
        <v>321</v>
      </c>
      <c r="H200">
        <v>0</v>
      </c>
      <c r="I200">
        <v>0.57121200000000005</v>
      </c>
      <c r="J200">
        <v>1.312E-2</v>
      </c>
      <c r="K200">
        <v>1.6</v>
      </c>
      <c r="L200">
        <v>0.14299999999999999</v>
      </c>
      <c r="M200">
        <v>7.72</v>
      </c>
      <c r="N200">
        <v>2.4289999999999999E-2</v>
      </c>
      <c r="O200" t="s">
        <v>119</v>
      </c>
      <c r="P200">
        <v>0</v>
      </c>
      <c r="Q200">
        <v>4293</v>
      </c>
      <c r="R200">
        <v>2119</v>
      </c>
      <c r="S200">
        <v>0</v>
      </c>
      <c r="T200" t="s">
        <v>236</v>
      </c>
      <c r="U200">
        <v>5613</v>
      </c>
      <c r="V200">
        <v>0.95</v>
      </c>
      <c r="W200">
        <v>0.93</v>
      </c>
      <c r="X200">
        <v>0.01</v>
      </c>
      <c r="Y200" t="s">
        <v>77</v>
      </c>
      <c r="Z200">
        <v>4.5999999999999996</v>
      </c>
      <c r="AA200" t="s">
        <v>728</v>
      </c>
      <c r="AB200">
        <v>13.0800239</v>
      </c>
      <c r="AC200" t="s">
        <v>729</v>
      </c>
      <c r="AD200">
        <v>10.7947051</v>
      </c>
      <c r="AE200">
        <v>244.59</v>
      </c>
      <c r="AF200">
        <v>12.101000000000001</v>
      </c>
      <c r="AG200">
        <v>10.343999999999999</v>
      </c>
      <c r="AH200">
        <v>11.9535</v>
      </c>
    </row>
    <row r="201" spans="1:34" x14ac:dyDescent="0.25">
      <c r="A201" t="s">
        <v>730</v>
      </c>
      <c r="B201" t="s">
        <v>727</v>
      </c>
      <c r="C201">
        <v>1</v>
      </c>
      <c r="D201">
        <v>2</v>
      </c>
      <c r="E201" t="s">
        <v>284</v>
      </c>
      <c r="F201">
        <v>2016</v>
      </c>
      <c r="G201" t="s">
        <v>321</v>
      </c>
      <c r="H201">
        <v>0</v>
      </c>
      <c r="I201">
        <v>13.334614999999999</v>
      </c>
      <c r="J201">
        <v>0.1091</v>
      </c>
      <c r="K201">
        <v>2.2000000000000002</v>
      </c>
      <c r="L201">
        <v>0.19600000000000001</v>
      </c>
      <c r="M201">
        <v>5.8</v>
      </c>
      <c r="N201">
        <v>1.8249999999999999E-2</v>
      </c>
      <c r="O201" t="s">
        <v>119</v>
      </c>
      <c r="P201">
        <v>0.18</v>
      </c>
      <c r="Q201">
        <v>64</v>
      </c>
      <c r="R201">
        <v>741</v>
      </c>
      <c r="S201">
        <v>0</v>
      </c>
      <c r="T201" t="s">
        <v>236</v>
      </c>
      <c r="U201">
        <v>5613</v>
      </c>
      <c r="V201">
        <v>0.95</v>
      </c>
      <c r="W201">
        <v>0.93</v>
      </c>
      <c r="X201">
        <v>0.01</v>
      </c>
      <c r="Y201" t="s">
        <v>77</v>
      </c>
      <c r="Z201">
        <v>4.5999999999999996</v>
      </c>
      <c r="AA201" t="s">
        <v>728</v>
      </c>
      <c r="AB201">
        <v>13.0800239</v>
      </c>
      <c r="AC201" t="s">
        <v>729</v>
      </c>
      <c r="AD201">
        <v>10.7947051</v>
      </c>
      <c r="AE201">
        <v>244.59</v>
      </c>
      <c r="AF201">
        <v>12.101000000000001</v>
      </c>
      <c r="AG201">
        <v>10.343999999999999</v>
      </c>
      <c r="AH201">
        <v>11.9535</v>
      </c>
    </row>
    <row r="202" spans="1:34" x14ac:dyDescent="0.25">
      <c r="A202" t="s">
        <v>731</v>
      </c>
      <c r="B202" t="s">
        <v>732</v>
      </c>
      <c r="C202">
        <v>1</v>
      </c>
      <c r="D202">
        <v>1</v>
      </c>
      <c r="E202" t="s">
        <v>284</v>
      </c>
      <c r="F202">
        <v>2021</v>
      </c>
      <c r="G202" t="s">
        <v>321</v>
      </c>
      <c r="H202">
        <v>0</v>
      </c>
      <c r="I202">
        <v>0.72811300000000001</v>
      </c>
      <c r="K202">
        <v>1.1000000000000001</v>
      </c>
      <c r="L202">
        <v>9.8000000000000004E-2</v>
      </c>
      <c r="M202">
        <v>1.37</v>
      </c>
      <c r="N202">
        <v>4.3E-3</v>
      </c>
      <c r="O202" t="s">
        <v>614</v>
      </c>
      <c r="R202">
        <v>932</v>
      </c>
      <c r="S202">
        <v>0</v>
      </c>
      <c r="U202">
        <v>3782</v>
      </c>
      <c r="V202">
        <v>0.32</v>
      </c>
      <c r="W202">
        <v>0.42</v>
      </c>
      <c r="X202">
        <v>-0.18</v>
      </c>
      <c r="Y202" t="s">
        <v>77</v>
      </c>
      <c r="Z202">
        <v>5</v>
      </c>
      <c r="AA202" t="s">
        <v>733</v>
      </c>
      <c r="AB202">
        <v>189.5748998</v>
      </c>
      <c r="AC202" t="s">
        <v>734</v>
      </c>
      <c r="AD202">
        <v>-5.2446247000000001</v>
      </c>
      <c r="AE202">
        <v>150.124</v>
      </c>
      <c r="AF202">
        <v>16.77</v>
      </c>
      <c r="AG202">
        <v>12.02</v>
      </c>
      <c r="AH202">
        <v>15.4185</v>
      </c>
    </row>
    <row r="203" spans="1:34" x14ac:dyDescent="0.25">
      <c r="A203" t="s">
        <v>735</v>
      </c>
      <c r="B203" t="s">
        <v>736</v>
      </c>
      <c r="C203">
        <v>2</v>
      </c>
      <c r="D203">
        <v>1</v>
      </c>
      <c r="E203" t="s">
        <v>284</v>
      </c>
      <c r="F203">
        <v>2018</v>
      </c>
      <c r="G203" t="s">
        <v>321</v>
      </c>
      <c r="H203">
        <v>0</v>
      </c>
      <c r="I203">
        <v>6.1802349999999997</v>
      </c>
      <c r="J203">
        <v>7.2289999999999993E-2</v>
      </c>
      <c r="K203">
        <v>11.781000000000001</v>
      </c>
      <c r="L203">
        <v>1.0509999999999999</v>
      </c>
      <c r="M203">
        <v>953.49</v>
      </c>
      <c r="N203">
        <v>3</v>
      </c>
      <c r="O203" t="s">
        <v>119</v>
      </c>
      <c r="Q203">
        <v>642</v>
      </c>
      <c r="R203">
        <v>1401</v>
      </c>
      <c r="S203">
        <v>0</v>
      </c>
      <c r="T203" t="s">
        <v>595</v>
      </c>
      <c r="U203">
        <v>6202</v>
      </c>
      <c r="V203">
        <v>1.59</v>
      </c>
      <c r="W203">
        <v>1.32</v>
      </c>
      <c r="X203">
        <v>0.14099999999999999</v>
      </c>
      <c r="Y203" t="s">
        <v>77</v>
      </c>
      <c r="Z203">
        <v>4.16</v>
      </c>
      <c r="AA203" t="s">
        <v>737</v>
      </c>
      <c r="AB203">
        <v>78.919819700000005</v>
      </c>
      <c r="AC203" t="s">
        <v>738</v>
      </c>
      <c r="AD203">
        <v>16.278699100000001</v>
      </c>
      <c r="AE203">
        <v>372.63200000000001</v>
      </c>
      <c r="AF203">
        <v>11.237</v>
      </c>
      <c r="AG203">
        <v>9.8930000000000007</v>
      </c>
      <c r="AH203">
        <v>11.254899999999999</v>
      </c>
    </row>
    <row r="204" spans="1:34" x14ac:dyDescent="0.25">
      <c r="A204" t="s">
        <v>739</v>
      </c>
      <c r="B204" t="s">
        <v>740</v>
      </c>
      <c r="C204">
        <v>1</v>
      </c>
      <c r="D204">
        <v>1</v>
      </c>
      <c r="E204" t="s">
        <v>284</v>
      </c>
      <c r="F204">
        <v>2018</v>
      </c>
      <c r="G204" t="s">
        <v>321</v>
      </c>
      <c r="H204">
        <v>0</v>
      </c>
      <c r="I204">
        <v>3650</v>
      </c>
      <c r="J204">
        <v>4.5</v>
      </c>
      <c r="K204">
        <v>12.442</v>
      </c>
      <c r="L204">
        <v>1.1100000000000001</v>
      </c>
      <c r="M204">
        <v>4131.79</v>
      </c>
      <c r="N204">
        <v>13</v>
      </c>
      <c r="O204" t="s">
        <v>119</v>
      </c>
      <c r="P204">
        <v>0</v>
      </c>
      <c r="Q204">
        <v>0.19</v>
      </c>
      <c r="R204">
        <v>183</v>
      </c>
      <c r="S204">
        <v>0</v>
      </c>
      <c r="U204">
        <v>4898</v>
      </c>
      <c r="V204">
        <v>2.7</v>
      </c>
      <c r="W204">
        <v>0.9</v>
      </c>
      <c r="X204">
        <v>-0.23</v>
      </c>
      <c r="Y204" t="s">
        <v>77</v>
      </c>
      <c r="Z204">
        <v>3.52</v>
      </c>
      <c r="AA204" t="s">
        <v>741</v>
      </c>
      <c r="AB204">
        <v>159.38908079999999</v>
      </c>
      <c r="AC204" t="s">
        <v>742</v>
      </c>
      <c r="AD204">
        <v>11.8427484</v>
      </c>
      <c r="AE204">
        <v>551.88599999999997</v>
      </c>
      <c r="AF204">
        <v>12.353</v>
      </c>
      <c r="AG204">
        <v>10.148</v>
      </c>
      <c r="AH204">
        <v>12.1722</v>
      </c>
    </row>
    <row r="205" spans="1:34" x14ac:dyDescent="0.25">
      <c r="A205" t="s">
        <v>743</v>
      </c>
      <c r="B205" t="s">
        <v>744</v>
      </c>
      <c r="C205">
        <v>1</v>
      </c>
      <c r="D205">
        <v>3</v>
      </c>
      <c r="E205" t="s">
        <v>284</v>
      </c>
      <c r="F205">
        <v>2020</v>
      </c>
      <c r="G205" t="s">
        <v>321</v>
      </c>
      <c r="H205">
        <v>0</v>
      </c>
      <c r="I205">
        <v>3.5951</v>
      </c>
      <c r="J205">
        <v>4.7E-2</v>
      </c>
      <c r="K205">
        <v>1.95</v>
      </c>
      <c r="L205">
        <v>0.17399999999999999</v>
      </c>
      <c r="M205">
        <v>8.75</v>
      </c>
      <c r="N205">
        <v>2.7529999999999999E-2</v>
      </c>
      <c r="O205" t="s">
        <v>119</v>
      </c>
      <c r="P205">
        <v>0.06</v>
      </c>
      <c r="Q205">
        <v>1037</v>
      </c>
      <c r="R205">
        <v>1616</v>
      </c>
      <c r="S205">
        <v>0</v>
      </c>
      <c r="T205" t="s">
        <v>745</v>
      </c>
      <c r="U205">
        <v>5430</v>
      </c>
      <c r="V205">
        <v>1.71</v>
      </c>
      <c r="W205">
        <v>1.05</v>
      </c>
      <c r="X205">
        <v>0.2</v>
      </c>
      <c r="Y205" t="s">
        <v>77</v>
      </c>
      <c r="Z205">
        <v>3.99</v>
      </c>
      <c r="AA205" t="s">
        <v>746</v>
      </c>
      <c r="AB205">
        <v>228.2482353</v>
      </c>
      <c r="AC205" t="s">
        <v>747</v>
      </c>
      <c r="AD205">
        <v>-16.724647399999998</v>
      </c>
      <c r="AE205">
        <v>321.29599999999999</v>
      </c>
      <c r="AF205">
        <v>11.429</v>
      </c>
      <c r="AG205">
        <v>9.7140000000000004</v>
      </c>
      <c r="AH205">
        <v>11.401899999999999</v>
      </c>
    </row>
    <row r="206" spans="1:34" x14ac:dyDescent="0.25">
      <c r="A206" t="s">
        <v>748</v>
      </c>
      <c r="B206" t="s">
        <v>744</v>
      </c>
      <c r="C206">
        <v>1</v>
      </c>
      <c r="D206">
        <v>3</v>
      </c>
      <c r="E206" t="s">
        <v>284</v>
      </c>
      <c r="F206">
        <v>2020</v>
      </c>
      <c r="G206" t="s">
        <v>321</v>
      </c>
      <c r="H206">
        <v>0</v>
      </c>
      <c r="I206">
        <v>15.624000000000001</v>
      </c>
      <c r="J206">
        <v>0.13</v>
      </c>
      <c r="K206">
        <v>3.67</v>
      </c>
      <c r="L206">
        <v>0.32700000000000001</v>
      </c>
      <c r="M206">
        <v>14.67</v>
      </c>
      <c r="N206">
        <v>4.616E-2</v>
      </c>
      <c r="O206" t="s">
        <v>119</v>
      </c>
      <c r="P206">
        <v>7.0000000000000007E-2</v>
      </c>
      <c r="Q206">
        <v>160</v>
      </c>
      <c r="R206">
        <v>990</v>
      </c>
      <c r="S206">
        <v>0</v>
      </c>
      <c r="T206" t="s">
        <v>745</v>
      </c>
      <c r="U206">
        <v>5430</v>
      </c>
      <c r="V206">
        <v>1.71</v>
      </c>
      <c r="W206">
        <v>1.05</v>
      </c>
      <c r="X206">
        <v>0.2</v>
      </c>
      <c r="Y206" t="s">
        <v>77</v>
      </c>
      <c r="Z206">
        <v>3.99</v>
      </c>
      <c r="AA206" t="s">
        <v>746</v>
      </c>
      <c r="AB206">
        <v>228.2482353</v>
      </c>
      <c r="AC206" t="s">
        <v>747</v>
      </c>
      <c r="AD206">
        <v>-16.724647399999998</v>
      </c>
      <c r="AE206">
        <v>321.29599999999999</v>
      </c>
      <c r="AF206">
        <v>11.429</v>
      </c>
      <c r="AG206">
        <v>9.7140000000000004</v>
      </c>
      <c r="AH206">
        <v>11.401899999999999</v>
      </c>
    </row>
    <row r="207" spans="1:34" x14ac:dyDescent="0.25">
      <c r="A207" t="s">
        <v>749</v>
      </c>
      <c r="B207" t="s">
        <v>744</v>
      </c>
      <c r="C207">
        <v>1</v>
      </c>
      <c r="D207">
        <v>3</v>
      </c>
      <c r="E207" t="s">
        <v>284</v>
      </c>
      <c r="F207">
        <v>2020</v>
      </c>
      <c r="G207" t="s">
        <v>321</v>
      </c>
      <c r="H207">
        <v>0</v>
      </c>
      <c r="I207">
        <v>35.747</v>
      </c>
      <c r="J207">
        <v>0.22</v>
      </c>
      <c r="K207">
        <v>3.94</v>
      </c>
      <c r="L207">
        <v>0.35199999999999998</v>
      </c>
      <c r="M207">
        <v>10.18</v>
      </c>
      <c r="N207">
        <v>3.2030000000000003E-2</v>
      </c>
      <c r="O207" t="s">
        <v>119</v>
      </c>
      <c r="P207">
        <v>0.15</v>
      </c>
      <c r="Q207">
        <v>53</v>
      </c>
      <c r="R207">
        <v>752</v>
      </c>
      <c r="S207">
        <v>0</v>
      </c>
      <c r="T207" t="s">
        <v>745</v>
      </c>
      <c r="U207">
        <v>5430</v>
      </c>
      <c r="V207">
        <v>1.71</v>
      </c>
      <c r="W207">
        <v>1.05</v>
      </c>
      <c r="X207">
        <v>0.2</v>
      </c>
      <c r="Y207" t="s">
        <v>77</v>
      </c>
      <c r="Z207">
        <v>3.99</v>
      </c>
      <c r="AA207" t="s">
        <v>746</v>
      </c>
      <c r="AB207">
        <v>228.2482353</v>
      </c>
      <c r="AC207" t="s">
        <v>747</v>
      </c>
      <c r="AD207">
        <v>-16.724647399999998</v>
      </c>
      <c r="AE207">
        <v>321.29599999999999</v>
      </c>
      <c r="AF207">
        <v>11.429</v>
      </c>
      <c r="AG207">
        <v>9.7140000000000004</v>
      </c>
      <c r="AH207">
        <v>11.401899999999999</v>
      </c>
    </row>
    <row r="208" spans="1:34" x14ac:dyDescent="0.25">
      <c r="A208" t="s">
        <v>750</v>
      </c>
      <c r="B208" t="s">
        <v>751</v>
      </c>
      <c r="C208">
        <v>1</v>
      </c>
      <c r="D208">
        <v>1</v>
      </c>
      <c r="E208" t="s">
        <v>117</v>
      </c>
      <c r="F208">
        <v>2008</v>
      </c>
      <c r="G208" t="s">
        <v>752</v>
      </c>
      <c r="H208">
        <v>0</v>
      </c>
      <c r="J208">
        <v>800</v>
      </c>
      <c r="K208">
        <v>12.2</v>
      </c>
      <c r="L208">
        <v>1.0900000000000001</v>
      </c>
      <c r="M208">
        <v>5085.28</v>
      </c>
      <c r="N208">
        <v>16</v>
      </c>
      <c r="O208" t="s">
        <v>119</v>
      </c>
      <c r="R208">
        <v>2375</v>
      </c>
      <c r="S208">
        <v>0</v>
      </c>
      <c r="T208" t="s">
        <v>753</v>
      </c>
      <c r="U208">
        <v>2838</v>
      </c>
      <c r="W208">
        <v>0.05</v>
      </c>
      <c r="AA208" t="s">
        <v>754</v>
      </c>
      <c r="AB208">
        <v>65.897496200000006</v>
      </c>
      <c r="AC208" t="s">
        <v>755</v>
      </c>
      <c r="AD208">
        <v>25.050671099999999</v>
      </c>
      <c r="AE208">
        <v>133.49504659999999</v>
      </c>
      <c r="AG208">
        <v>9.3239999999999998</v>
      </c>
      <c r="AH208">
        <v>15.241199999999999</v>
      </c>
    </row>
    <row r="209" spans="1:34" x14ac:dyDescent="0.25">
      <c r="A209" t="s">
        <v>756</v>
      </c>
      <c r="B209" t="s">
        <v>757</v>
      </c>
      <c r="C209">
        <v>1</v>
      </c>
      <c r="D209">
        <v>2</v>
      </c>
      <c r="E209" t="s">
        <v>73</v>
      </c>
      <c r="F209">
        <v>2021</v>
      </c>
      <c r="G209" t="s">
        <v>396</v>
      </c>
      <c r="H209">
        <v>0</v>
      </c>
      <c r="I209">
        <v>2.30538</v>
      </c>
      <c r="J209">
        <v>2.2790000000000001E-2</v>
      </c>
      <c r="K209">
        <v>1.39</v>
      </c>
      <c r="L209">
        <v>0.124</v>
      </c>
      <c r="M209">
        <v>2.5</v>
      </c>
      <c r="N209">
        <v>7.8700000000000003E-3</v>
      </c>
      <c r="O209" t="s">
        <v>75</v>
      </c>
      <c r="Q209">
        <v>20.5</v>
      </c>
      <c r="R209">
        <v>587</v>
      </c>
      <c r="S209">
        <v>0</v>
      </c>
      <c r="T209" t="s">
        <v>758</v>
      </c>
      <c r="U209">
        <v>3326</v>
      </c>
      <c r="V209">
        <v>0.3</v>
      </c>
      <c r="W209">
        <v>0.3</v>
      </c>
      <c r="X209">
        <v>0.1</v>
      </c>
      <c r="Y209" t="s">
        <v>77</v>
      </c>
      <c r="Z209">
        <v>4.8499999999999996</v>
      </c>
      <c r="AA209" t="s">
        <v>759</v>
      </c>
      <c r="AB209">
        <v>326.67195980000002</v>
      </c>
      <c r="AC209" t="s">
        <v>760</v>
      </c>
      <c r="AD209">
        <v>66.803848000000002</v>
      </c>
      <c r="AE209">
        <v>16.009</v>
      </c>
      <c r="AF209">
        <v>13.077999999999999</v>
      </c>
      <c r="AG209">
        <v>7.9859999999999998</v>
      </c>
      <c r="AH209">
        <v>11.761699999999999</v>
      </c>
    </row>
    <row r="210" spans="1:34" x14ac:dyDescent="0.25">
      <c r="A210" t="s">
        <v>761</v>
      </c>
      <c r="B210" t="s">
        <v>757</v>
      </c>
      <c r="C210">
        <v>1</v>
      </c>
      <c r="D210">
        <v>2</v>
      </c>
      <c r="E210" t="s">
        <v>73</v>
      </c>
      <c r="F210">
        <v>2021</v>
      </c>
      <c r="G210" t="s">
        <v>396</v>
      </c>
      <c r="H210">
        <v>0</v>
      </c>
      <c r="I210">
        <v>8.0518000000000001</v>
      </c>
      <c r="J210">
        <v>5.2499999999999998E-2</v>
      </c>
      <c r="K210">
        <v>1.76</v>
      </c>
      <c r="L210">
        <v>0.157</v>
      </c>
      <c r="M210">
        <v>3.75</v>
      </c>
      <c r="N210">
        <v>1.18E-2</v>
      </c>
      <c r="O210" t="s">
        <v>75</v>
      </c>
      <c r="Q210">
        <v>3.87</v>
      </c>
      <c r="R210">
        <v>387</v>
      </c>
      <c r="S210">
        <v>0</v>
      </c>
      <c r="T210" t="s">
        <v>758</v>
      </c>
      <c r="U210">
        <v>3326</v>
      </c>
      <c r="V210">
        <v>0.3</v>
      </c>
      <c r="W210">
        <v>0.3</v>
      </c>
      <c r="X210">
        <v>0.1</v>
      </c>
      <c r="Y210" t="s">
        <v>77</v>
      </c>
      <c r="Z210">
        <v>4.8499999999999996</v>
      </c>
      <c r="AA210" t="s">
        <v>759</v>
      </c>
      <c r="AB210">
        <v>326.67195980000002</v>
      </c>
      <c r="AC210" t="s">
        <v>760</v>
      </c>
      <c r="AD210">
        <v>66.803848000000002</v>
      </c>
      <c r="AE210">
        <v>16.009</v>
      </c>
      <c r="AF210">
        <v>13.077999999999999</v>
      </c>
      <c r="AG210">
        <v>7.9859999999999998</v>
      </c>
      <c r="AH210">
        <v>11.761699999999999</v>
      </c>
    </row>
    <row r="211" spans="1:34" x14ac:dyDescent="0.25">
      <c r="A211" t="s">
        <v>762</v>
      </c>
      <c r="B211" t="s">
        <v>763</v>
      </c>
      <c r="C211">
        <v>1</v>
      </c>
      <c r="D211">
        <v>1</v>
      </c>
      <c r="E211" t="s">
        <v>284</v>
      </c>
      <c r="F211">
        <v>2019</v>
      </c>
      <c r="G211" t="s">
        <v>321</v>
      </c>
      <c r="H211">
        <v>0</v>
      </c>
      <c r="I211">
        <v>5.7460069999999996</v>
      </c>
      <c r="J211">
        <v>3.85E-2</v>
      </c>
      <c r="K211">
        <v>2.0249999999999999</v>
      </c>
      <c r="L211">
        <v>0.18099999999999999</v>
      </c>
      <c r="M211">
        <v>4.76</v>
      </c>
      <c r="N211">
        <v>1.4999999999999999E-2</v>
      </c>
      <c r="O211" t="s">
        <v>614</v>
      </c>
      <c r="P211">
        <v>0</v>
      </c>
      <c r="Q211">
        <v>7.2</v>
      </c>
      <c r="R211">
        <v>456</v>
      </c>
      <c r="S211">
        <v>0</v>
      </c>
      <c r="T211" t="s">
        <v>764</v>
      </c>
      <c r="U211">
        <v>3348</v>
      </c>
      <c r="V211">
        <v>0.31</v>
      </c>
      <c r="W211">
        <v>0.28999999999999998</v>
      </c>
      <c r="X211">
        <v>0.04</v>
      </c>
      <c r="Y211" t="s">
        <v>77</v>
      </c>
      <c r="Z211">
        <v>4.93</v>
      </c>
      <c r="AA211" t="s">
        <v>765</v>
      </c>
      <c r="AB211">
        <v>134.71885140000001</v>
      </c>
      <c r="AC211" t="s">
        <v>766</v>
      </c>
      <c r="AD211">
        <v>21.0747961</v>
      </c>
      <c r="AE211">
        <v>27.927600000000002</v>
      </c>
      <c r="AF211">
        <v>13.821</v>
      </c>
      <c r="AG211">
        <v>9.19</v>
      </c>
      <c r="AH211">
        <v>12.7331</v>
      </c>
    </row>
    <row r="212" spans="1:34" x14ac:dyDescent="0.25">
      <c r="A212" t="s">
        <v>767</v>
      </c>
      <c r="B212" t="s">
        <v>768</v>
      </c>
      <c r="C212">
        <v>1</v>
      </c>
      <c r="D212">
        <v>3</v>
      </c>
      <c r="E212" t="s">
        <v>73</v>
      </c>
      <c r="F212">
        <v>2020</v>
      </c>
      <c r="G212" t="s">
        <v>363</v>
      </c>
      <c r="H212">
        <v>0</v>
      </c>
      <c r="I212">
        <v>3.2040000000000002</v>
      </c>
      <c r="J212">
        <v>2.1000000000000001E-2</v>
      </c>
      <c r="K212">
        <v>1.1000000000000001</v>
      </c>
      <c r="L212">
        <v>9.8000000000000004E-2</v>
      </c>
      <c r="M212">
        <v>1.37</v>
      </c>
      <c r="N212">
        <v>4.3099999999999996E-3</v>
      </c>
      <c r="O212" t="s">
        <v>75</v>
      </c>
      <c r="P212">
        <v>0.31</v>
      </c>
      <c r="Q212">
        <v>3.8</v>
      </c>
      <c r="S212">
        <v>0</v>
      </c>
      <c r="T212" t="s">
        <v>769</v>
      </c>
      <c r="U212">
        <v>2953</v>
      </c>
      <c r="V212">
        <v>0.16</v>
      </c>
      <c r="W212">
        <v>0.12</v>
      </c>
      <c r="X212">
        <v>-0.08</v>
      </c>
      <c r="Y212" t="s">
        <v>77</v>
      </c>
      <c r="Z212">
        <v>5.16</v>
      </c>
      <c r="AA212" t="s">
        <v>770</v>
      </c>
      <c r="AB212">
        <v>54.003248599999999</v>
      </c>
      <c r="AC212" t="s">
        <v>771</v>
      </c>
      <c r="AD212">
        <v>-44.514310399999999</v>
      </c>
      <c r="AE212">
        <v>3.6727799999999999</v>
      </c>
      <c r="AF212">
        <v>12.7</v>
      </c>
      <c r="AG212">
        <v>6.61</v>
      </c>
      <c r="AH212">
        <v>10.988899999999999</v>
      </c>
    </row>
    <row r="213" spans="1:34" x14ac:dyDescent="0.25">
      <c r="A213" t="s">
        <v>772</v>
      </c>
      <c r="B213" t="s">
        <v>768</v>
      </c>
      <c r="C213">
        <v>1</v>
      </c>
      <c r="D213">
        <v>3</v>
      </c>
      <c r="E213" t="s">
        <v>73</v>
      </c>
      <c r="F213">
        <v>2020</v>
      </c>
      <c r="G213" t="s">
        <v>363</v>
      </c>
      <c r="H213">
        <v>0</v>
      </c>
      <c r="I213">
        <v>6.6890000000000001</v>
      </c>
      <c r="J213">
        <v>3.5000000000000003E-2</v>
      </c>
      <c r="K213">
        <v>1.18</v>
      </c>
      <c r="L213">
        <v>0.105</v>
      </c>
      <c r="M213">
        <v>1.74</v>
      </c>
      <c r="N213">
        <v>5.47E-3</v>
      </c>
      <c r="O213" t="s">
        <v>75</v>
      </c>
      <c r="P213">
        <v>0.28999999999999998</v>
      </c>
      <c r="Q213">
        <v>1.4</v>
      </c>
      <c r="S213">
        <v>0</v>
      </c>
      <c r="T213" t="s">
        <v>769</v>
      </c>
      <c r="U213">
        <v>2953</v>
      </c>
      <c r="V213">
        <v>0.16</v>
      </c>
      <c r="W213">
        <v>0.12</v>
      </c>
      <c r="X213">
        <v>-0.08</v>
      </c>
      <c r="Y213" t="s">
        <v>77</v>
      </c>
      <c r="Z213">
        <v>5.16</v>
      </c>
      <c r="AA213" t="s">
        <v>770</v>
      </c>
      <c r="AB213">
        <v>54.003248599999999</v>
      </c>
      <c r="AC213" t="s">
        <v>771</v>
      </c>
      <c r="AD213">
        <v>-44.514310399999999</v>
      </c>
      <c r="AE213">
        <v>3.6727799999999999</v>
      </c>
      <c r="AF213">
        <v>12.7</v>
      </c>
      <c r="AG213">
        <v>6.61</v>
      </c>
      <c r="AH213">
        <v>10.988899999999999</v>
      </c>
    </row>
    <row r="214" spans="1:34" x14ac:dyDescent="0.25">
      <c r="A214" t="s">
        <v>773</v>
      </c>
      <c r="B214" t="s">
        <v>768</v>
      </c>
      <c r="C214">
        <v>1</v>
      </c>
      <c r="D214">
        <v>3</v>
      </c>
      <c r="E214" t="s">
        <v>73</v>
      </c>
      <c r="F214">
        <v>2020</v>
      </c>
      <c r="G214" t="s">
        <v>363</v>
      </c>
      <c r="H214">
        <v>0</v>
      </c>
      <c r="I214">
        <v>13.031000000000001</v>
      </c>
      <c r="J214">
        <v>5.3999999999999999E-2</v>
      </c>
      <c r="K214">
        <v>1.1599999999999999</v>
      </c>
      <c r="L214">
        <v>0.10299999999999999</v>
      </c>
      <c r="M214">
        <v>1.64</v>
      </c>
      <c r="N214">
        <v>5.1599999999999997E-3</v>
      </c>
      <c r="O214" t="s">
        <v>75</v>
      </c>
      <c r="P214">
        <v>0.53</v>
      </c>
      <c r="Q214">
        <v>0.6</v>
      </c>
      <c r="S214">
        <v>0</v>
      </c>
      <c r="T214" t="s">
        <v>769</v>
      </c>
      <c r="U214">
        <v>2953</v>
      </c>
      <c r="V214">
        <v>0.16</v>
      </c>
      <c r="W214">
        <v>0.12</v>
      </c>
      <c r="X214">
        <v>-0.08</v>
      </c>
      <c r="Y214" t="s">
        <v>77</v>
      </c>
      <c r="Z214">
        <v>5.16</v>
      </c>
      <c r="AA214" t="s">
        <v>770</v>
      </c>
      <c r="AB214">
        <v>54.003248599999999</v>
      </c>
      <c r="AC214" t="s">
        <v>771</v>
      </c>
      <c r="AD214">
        <v>-44.514310399999999</v>
      </c>
      <c r="AE214">
        <v>3.6727799999999999</v>
      </c>
      <c r="AF214">
        <v>12.7</v>
      </c>
      <c r="AG214">
        <v>6.61</v>
      </c>
      <c r="AH214">
        <v>10.988899999999999</v>
      </c>
    </row>
    <row r="215" spans="1:34" x14ac:dyDescent="0.25">
      <c r="A215" t="s">
        <v>774</v>
      </c>
      <c r="B215" t="s">
        <v>775</v>
      </c>
      <c r="C215">
        <v>1</v>
      </c>
      <c r="D215">
        <v>2</v>
      </c>
      <c r="E215" t="s">
        <v>284</v>
      </c>
      <c r="F215">
        <v>2015</v>
      </c>
      <c r="G215" t="s">
        <v>153</v>
      </c>
      <c r="H215">
        <v>0</v>
      </c>
      <c r="I215">
        <v>1.6289309999999999</v>
      </c>
      <c r="J215">
        <v>1.5299999999999999E-2</v>
      </c>
      <c r="K215">
        <v>1.1299999999999999</v>
      </c>
      <c r="L215">
        <v>0.10100000000000001</v>
      </c>
      <c r="M215">
        <v>1.66</v>
      </c>
      <c r="N215">
        <v>5.2199999999999998E-3</v>
      </c>
      <c r="O215" t="s">
        <v>119</v>
      </c>
      <c r="P215">
        <v>0.22</v>
      </c>
      <c r="R215">
        <v>529</v>
      </c>
      <c r="S215">
        <v>0</v>
      </c>
      <c r="T215" t="s">
        <v>776</v>
      </c>
      <c r="U215">
        <v>3270</v>
      </c>
      <c r="V215">
        <v>0.21</v>
      </c>
      <c r="W215">
        <v>0.18</v>
      </c>
      <c r="X215">
        <v>-0.12</v>
      </c>
      <c r="Y215" t="s">
        <v>77</v>
      </c>
      <c r="Z215">
        <v>4.88</v>
      </c>
      <c r="AA215" t="s">
        <v>777</v>
      </c>
      <c r="AB215">
        <v>153.70906959999999</v>
      </c>
      <c r="AC215" t="s">
        <v>778</v>
      </c>
      <c r="AD215">
        <v>-47.154935799999997</v>
      </c>
      <c r="AE215">
        <v>12.613</v>
      </c>
      <c r="AF215">
        <v>13.68</v>
      </c>
      <c r="AG215">
        <v>8.3219999999999992</v>
      </c>
      <c r="AH215">
        <v>12.138</v>
      </c>
    </row>
    <row r="216" spans="1:34" x14ac:dyDescent="0.25">
      <c r="A216" t="s">
        <v>779</v>
      </c>
      <c r="B216" t="s">
        <v>775</v>
      </c>
      <c r="C216">
        <v>1</v>
      </c>
      <c r="D216">
        <v>2</v>
      </c>
      <c r="E216" t="s">
        <v>73</v>
      </c>
      <c r="F216">
        <v>2018</v>
      </c>
      <c r="G216" t="s">
        <v>363</v>
      </c>
      <c r="H216">
        <v>0</v>
      </c>
      <c r="I216">
        <v>8.9290000000000003</v>
      </c>
      <c r="J216">
        <v>4.7600000000000003E-2</v>
      </c>
      <c r="K216">
        <v>1.43</v>
      </c>
      <c r="L216">
        <v>0.128</v>
      </c>
      <c r="M216">
        <v>2.64</v>
      </c>
      <c r="N216">
        <v>8.3099999999999997E-3</v>
      </c>
      <c r="O216" t="s">
        <v>75</v>
      </c>
      <c r="P216">
        <v>0.27</v>
      </c>
      <c r="R216">
        <v>300</v>
      </c>
      <c r="S216">
        <v>0</v>
      </c>
      <c r="T216" t="s">
        <v>776</v>
      </c>
      <c r="U216">
        <v>3270</v>
      </c>
      <c r="V216">
        <v>0.21</v>
      </c>
      <c r="W216">
        <v>0.18</v>
      </c>
      <c r="X216">
        <v>-0.12</v>
      </c>
      <c r="Y216" t="s">
        <v>77</v>
      </c>
      <c r="Z216">
        <v>5.0199999999999996</v>
      </c>
      <c r="AA216" t="s">
        <v>777</v>
      </c>
      <c r="AB216">
        <v>153.70906959999999</v>
      </c>
      <c r="AC216" t="s">
        <v>778</v>
      </c>
      <c r="AD216">
        <v>-47.154935799999997</v>
      </c>
      <c r="AE216">
        <v>12.613</v>
      </c>
      <c r="AF216">
        <v>13.68</v>
      </c>
      <c r="AG216">
        <v>8.3219999999999992</v>
      </c>
      <c r="AH216">
        <v>12.138</v>
      </c>
    </row>
    <row r="217" spans="1:34" x14ac:dyDescent="0.25">
      <c r="A217" t="s">
        <v>780</v>
      </c>
      <c r="B217" t="s">
        <v>781</v>
      </c>
      <c r="C217">
        <v>1</v>
      </c>
      <c r="D217">
        <v>2</v>
      </c>
      <c r="E217" t="s">
        <v>73</v>
      </c>
      <c r="F217">
        <v>2010</v>
      </c>
      <c r="G217" t="s">
        <v>94</v>
      </c>
      <c r="H217">
        <v>0</v>
      </c>
      <c r="I217">
        <v>41.38</v>
      </c>
      <c r="J217">
        <v>0.16600000000000001</v>
      </c>
      <c r="K217">
        <v>11.9</v>
      </c>
      <c r="L217">
        <v>1.07</v>
      </c>
      <c r="M217">
        <v>96.7</v>
      </c>
      <c r="N217">
        <v>0.30425000000000002</v>
      </c>
      <c r="O217" t="s">
        <v>75</v>
      </c>
      <c r="P217">
        <v>0.38</v>
      </c>
      <c r="S217">
        <v>0</v>
      </c>
      <c r="T217" t="s">
        <v>782</v>
      </c>
      <c r="U217">
        <v>3287</v>
      </c>
      <c r="V217">
        <v>0.36</v>
      </c>
      <c r="W217">
        <v>0.34</v>
      </c>
      <c r="X217">
        <v>0.16</v>
      </c>
      <c r="Y217" t="s">
        <v>77</v>
      </c>
      <c r="Z217">
        <v>4.87</v>
      </c>
      <c r="AA217" t="s">
        <v>783</v>
      </c>
      <c r="AB217">
        <v>175.43260810000001</v>
      </c>
      <c r="AC217" t="s">
        <v>784</v>
      </c>
      <c r="AD217">
        <v>42.751586199999998</v>
      </c>
      <c r="AE217">
        <v>11.0143</v>
      </c>
      <c r="AF217">
        <v>11.939</v>
      </c>
      <c r="AG217">
        <v>6.8220000000000001</v>
      </c>
      <c r="AH217">
        <v>10.5769</v>
      </c>
    </row>
    <row r="218" spans="1:34" x14ac:dyDescent="0.25">
      <c r="A218" t="s">
        <v>785</v>
      </c>
      <c r="B218" t="s">
        <v>781</v>
      </c>
      <c r="C218">
        <v>1</v>
      </c>
      <c r="D218">
        <v>2</v>
      </c>
      <c r="E218" t="s">
        <v>73</v>
      </c>
      <c r="F218">
        <v>2017</v>
      </c>
      <c r="G218" t="s">
        <v>396</v>
      </c>
      <c r="H218">
        <v>0</v>
      </c>
      <c r="I218">
        <v>532.58000000000004</v>
      </c>
      <c r="J218">
        <v>0.91200000000000003</v>
      </c>
      <c r="K218">
        <v>9.7100000000000009</v>
      </c>
      <c r="L218">
        <v>0.86599999999999999</v>
      </c>
      <c r="M218">
        <v>68.06</v>
      </c>
      <c r="N218">
        <v>0.21414</v>
      </c>
      <c r="O218" t="s">
        <v>75</v>
      </c>
      <c r="P218">
        <v>0.34200000000000003</v>
      </c>
      <c r="S218">
        <v>0</v>
      </c>
      <c r="T218" t="s">
        <v>782</v>
      </c>
      <c r="U218">
        <v>3287</v>
      </c>
      <c r="V218">
        <v>0.36</v>
      </c>
      <c r="W218">
        <v>0.34</v>
      </c>
      <c r="X218">
        <v>0.16</v>
      </c>
      <c r="Y218" t="s">
        <v>77</v>
      </c>
      <c r="Z218">
        <v>4.87</v>
      </c>
      <c r="AA218" t="s">
        <v>783</v>
      </c>
      <c r="AB218">
        <v>175.43260810000001</v>
      </c>
      <c r="AC218" t="s">
        <v>784</v>
      </c>
      <c r="AD218">
        <v>42.751586199999998</v>
      </c>
      <c r="AE218">
        <v>11.0143</v>
      </c>
      <c r="AF218">
        <v>11.939</v>
      </c>
      <c r="AG218">
        <v>6.8220000000000001</v>
      </c>
      <c r="AH218">
        <v>10.5769</v>
      </c>
    </row>
    <row r="219" spans="1:34" x14ac:dyDescent="0.25">
      <c r="A219" t="s">
        <v>786</v>
      </c>
      <c r="B219" t="s">
        <v>787</v>
      </c>
      <c r="C219">
        <v>1</v>
      </c>
      <c r="D219">
        <v>1</v>
      </c>
      <c r="E219" t="s">
        <v>73</v>
      </c>
      <c r="F219">
        <v>2021</v>
      </c>
      <c r="G219" t="s">
        <v>100</v>
      </c>
      <c r="H219">
        <v>0</v>
      </c>
      <c r="I219">
        <v>2.0179999999999998</v>
      </c>
      <c r="J219">
        <v>1.7350000000000001E-2</v>
      </c>
      <c r="K219">
        <v>1.39</v>
      </c>
      <c r="L219">
        <v>0.124</v>
      </c>
      <c r="M219">
        <v>2.5</v>
      </c>
      <c r="N219">
        <v>7.8700000000000003E-3</v>
      </c>
      <c r="O219" t="s">
        <v>75</v>
      </c>
      <c r="P219">
        <v>0</v>
      </c>
      <c r="S219">
        <v>0</v>
      </c>
      <c r="T219" t="s">
        <v>788</v>
      </c>
      <c r="U219">
        <v>3114</v>
      </c>
      <c r="V219">
        <v>0.2</v>
      </c>
      <c r="W219">
        <v>0.17</v>
      </c>
      <c r="Z219">
        <v>5.0599999999999996</v>
      </c>
      <c r="AA219" t="s">
        <v>789</v>
      </c>
      <c r="AB219">
        <v>177.73048660000001</v>
      </c>
      <c r="AC219" t="s">
        <v>790</v>
      </c>
      <c r="AD219">
        <v>48.373233399999997</v>
      </c>
      <c r="AE219">
        <v>8.0362500000000008</v>
      </c>
      <c r="AF219">
        <v>13.76</v>
      </c>
      <c r="AG219">
        <v>7.6369999999999996</v>
      </c>
      <c r="AH219">
        <v>11.6938</v>
      </c>
    </row>
    <row r="220" spans="1:34" x14ac:dyDescent="0.25">
      <c r="A220" t="s">
        <v>791</v>
      </c>
      <c r="B220" t="s">
        <v>792</v>
      </c>
      <c r="C220">
        <v>1</v>
      </c>
      <c r="D220">
        <v>1</v>
      </c>
      <c r="E220" t="s">
        <v>284</v>
      </c>
      <c r="F220">
        <v>2009</v>
      </c>
      <c r="G220" t="s">
        <v>793</v>
      </c>
      <c r="H220">
        <v>0</v>
      </c>
      <c r="I220">
        <v>1.5804043299999999</v>
      </c>
      <c r="J220">
        <v>1.49E-2</v>
      </c>
      <c r="K220">
        <v>2.742</v>
      </c>
      <c r="L220">
        <v>0.245</v>
      </c>
      <c r="M220">
        <v>8.17</v>
      </c>
      <c r="N220">
        <v>2.571E-2</v>
      </c>
      <c r="O220" t="s">
        <v>119</v>
      </c>
      <c r="P220">
        <v>6.3E-2</v>
      </c>
      <c r="Q220">
        <v>21</v>
      </c>
      <c r="R220">
        <v>596</v>
      </c>
      <c r="S220">
        <v>0</v>
      </c>
      <c r="T220" t="s">
        <v>794</v>
      </c>
      <c r="U220">
        <v>3250</v>
      </c>
      <c r="V220">
        <v>0.21</v>
      </c>
      <c r="W220">
        <v>0.18</v>
      </c>
      <c r="X220">
        <v>0.28999999999999998</v>
      </c>
      <c r="Y220" t="s">
        <v>77</v>
      </c>
      <c r="Z220">
        <v>5.03</v>
      </c>
      <c r="AA220" t="s">
        <v>795</v>
      </c>
      <c r="AB220">
        <v>258.8313991</v>
      </c>
      <c r="AC220" t="s">
        <v>796</v>
      </c>
      <c r="AD220">
        <v>4.9606795000000004</v>
      </c>
      <c r="AE220">
        <v>14.6427</v>
      </c>
      <c r="AF220">
        <v>15.1</v>
      </c>
      <c r="AG220">
        <v>8.782</v>
      </c>
      <c r="AH220">
        <v>13.008900000000001</v>
      </c>
    </row>
    <row r="221" spans="1:34" x14ac:dyDescent="0.25">
      <c r="A221" t="s">
        <v>797</v>
      </c>
      <c r="B221" t="s">
        <v>798</v>
      </c>
      <c r="C221">
        <v>1</v>
      </c>
      <c r="D221">
        <v>1</v>
      </c>
      <c r="E221" t="s">
        <v>284</v>
      </c>
      <c r="F221">
        <v>2020</v>
      </c>
      <c r="G221" t="s">
        <v>285</v>
      </c>
      <c r="H221">
        <v>0</v>
      </c>
      <c r="I221">
        <v>0.51823490000000005</v>
      </c>
      <c r="J221">
        <v>9.1599999999999997E-3</v>
      </c>
      <c r="K221">
        <v>1.1930000000000001</v>
      </c>
      <c r="L221">
        <v>0.106</v>
      </c>
      <c r="M221">
        <v>2.09</v>
      </c>
      <c r="N221">
        <v>6.5799999999999999E-3</v>
      </c>
      <c r="O221" t="s">
        <v>119</v>
      </c>
      <c r="P221">
        <v>0</v>
      </c>
      <c r="R221">
        <v>1089</v>
      </c>
      <c r="S221">
        <v>0</v>
      </c>
      <c r="T221" t="s">
        <v>799</v>
      </c>
      <c r="U221">
        <v>3458</v>
      </c>
      <c r="V221">
        <v>0.39</v>
      </c>
      <c r="W221">
        <v>0.38</v>
      </c>
      <c r="X221">
        <v>0.1</v>
      </c>
      <c r="Y221" t="s">
        <v>77</v>
      </c>
      <c r="Z221">
        <v>4.8899999999999997</v>
      </c>
      <c r="AA221" t="s">
        <v>800</v>
      </c>
      <c r="AB221">
        <v>306.9286462</v>
      </c>
      <c r="AC221" t="s">
        <v>801</v>
      </c>
      <c r="AD221">
        <v>-56.462286499999998</v>
      </c>
      <c r="AE221">
        <v>20.373000000000001</v>
      </c>
      <c r="AF221">
        <v>12.68</v>
      </c>
      <c r="AG221">
        <v>7.915</v>
      </c>
      <c r="AH221">
        <v>11.2364</v>
      </c>
    </row>
    <row r="222" spans="1:34" x14ac:dyDescent="0.25">
      <c r="A222" t="s">
        <v>802</v>
      </c>
      <c r="B222" t="s">
        <v>803</v>
      </c>
      <c r="C222">
        <v>1</v>
      </c>
      <c r="D222">
        <v>1</v>
      </c>
      <c r="E222" t="s">
        <v>73</v>
      </c>
      <c r="F222">
        <v>2018</v>
      </c>
      <c r="G222" t="s">
        <v>396</v>
      </c>
      <c r="H222">
        <v>0</v>
      </c>
      <c r="I222">
        <v>3.6511</v>
      </c>
      <c r="J222">
        <v>2.5999999999999999E-2</v>
      </c>
      <c r="K222">
        <v>2.63</v>
      </c>
      <c r="L222">
        <v>0.23400000000000001</v>
      </c>
      <c r="M222">
        <v>7.4</v>
      </c>
      <c r="N222">
        <v>2.3279999999999999E-2</v>
      </c>
      <c r="O222" t="s">
        <v>75</v>
      </c>
      <c r="P222">
        <v>0.04</v>
      </c>
      <c r="S222">
        <v>0</v>
      </c>
      <c r="T222" t="s">
        <v>776</v>
      </c>
      <c r="U222">
        <v>3236</v>
      </c>
      <c r="V222">
        <v>0.19</v>
      </c>
      <c r="W222">
        <v>0.18</v>
      </c>
      <c r="X222">
        <v>-0.04</v>
      </c>
      <c r="Y222" t="s">
        <v>77</v>
      </c>
      <c r="Z222">
        <v>5.09</v>
      </c>
      <c r="AA222" t="s">
        <v>804</v>
      </c>
      <c r="AB222">
        <v>333.43246749999997</v>
      </c>
      <c r="AC222" t="s">
        <v>805</v>
      </c>
      <c r="AD222">
        <v>-17.687062300000001</v>
      </c>
      <c r="AE222">
        <v>10.2525</v>
      </c>
      <c r="AF222">
        <v>14.01</v>
      </c>
      <c r="AG222">
        <v>8.1150000000000002</v>
      </c>
      <c r="AH222">
        <v>12.0807</v>
      </c>
    </row>
    <row r="223" spans="1:34" x14ac:dyDescent="0.25">
      <c r="A223" t="s">
        <v>806</v>
      </c>
      <c r="B223" t="s">
        <v>807</v>
      </c>
      <c r="C223">
        <v>1</v>
      </c>
      <c r="D223">
        <v>2</v>
      </c>
      <c r="E223" t="s">
        <v>284</v>
      </c>
      <c r="F223">
        <v>2019</v>
      </c>
      <c r="G223" t="s">
        <v>285</v>
      </c>
      <c r="H223">
        <v>0</v>
      </c>
      <c r="I223">
        <v>35.61253</v>
      </c>
      <c r="J223">
        <v>0.1915</v>
      </c>
      <c r="K223">
        <v>2.61</v>
      </c>
      <c r="L223">
        <v>0.23300000000000001</v>
      </c>
      <c r="M223">
        <v>22.7</v>
      </c>
      <c r="N223">
        <v>7.1419999999999997E-2</v>
      </c>
      <c r="O223" t="s">
        <v>119</v>
      </c>
      <c r="P223">
        <v>0.188</v>
      </c>
      <c r="Q223">
        <v>4.12</v>
      </c>
      <c r="R223">
        <v>422</v>
      </c>
      <c r="S223">
        <v>0</v>
      </c>
      <c r="T223" t="s">
        <v>808</v>
      </c>
      <c r="U223">
        <v>4640</v>
      </c>
      <c r="V223">
        <v>0.69</v>
      </c>
      <c r="W223">
        <v>0.73</v>
      </c>
      <c r="X223">
        <v>3.0000000000000001E-3</v>
      </c>
      <c r="Y223" t="s">
        <v>77</v>
      </c>
      <c r="Z223">
        <v>4.6100000000000003</v>
      </c>
      <c r="AA223" t="s">
        <v>809</v>
      </c>
      <c r="AB223">
        <v>51.750188199999997</v>
      </c>
      <c r="AC223" t="s">
        <v>810</v>
      </c>
      <c r="AD223">
        <v>-63.500166</v>
      </c>
      <c r="AE223">
        <v>16.32</v>
      </c>
      <c r="AF223">
        <v>8.08</v>
      </c>
      <c r="AG223">
        <v>5.375</v>
      </c>
      <c r="AH223">
        <v>7.6790599999999998</v>
      </c>
    </row>
    <row r="224" spans="1:34" x14ac:dyDescent="0.25">
      <c r="A224" t="s">
        <v>811</v>
      </c>
      <c r="B224" t="s">
        <v>812</v>
      </c>
      <c r="C224">
        <v>2</v>
      </c>
      <c r="D224">
        <v>2</v>
      </c>
      <c r="E224" t="s">
        <v>73</v>
      </c>
      <c r="F224">
        <v>2014</v>
      </c>
      <c r="G224" t="s">
        <v>94</v>
      </c>
      <c r="H224">
        <v>1</v>
      </c>
      <c r="I224">
        <v>11.4407</v>
      </c>
      <c r="J224">
        <v>7.1999999999999995E-2</v>
      </c>
      <c r="K224">
        <v>1.55</v>
      </c>
      <c r="L224">
        <v>0.13900000000000001</v>
      </c>
      <c r="M224">
        <v>3.03</v>
      </c>
      <c r="N224">
        <v>9.5300000000000003E-3</v>
      </c>
      <c r="O224" t="s">
        <v>75</v>
      </c>
      <c r="P224">
        <v>9.4E-2</v>
      </c>
      <c r="R224">
        <v>550</v>
      </c>
      <c r="S224">
        <v>0</v>
      </c>
      <c r="T224" t="s">
        <v>286</v>
      </c>
      <c r="U224">
        <v>3607</v>
      </c>
      <c r="V224">
        <v>0.38</v>
      </c>
      <c r="W224">
        <v>0.38</v>
      </c>
      <c r="X224">
        <v>-0.34</v>
      </c>
      <c r="Y224" t="s">
        <v>77</v>
      </c>
      <c r="Z224">
        <v>4.87</v>
      </c>
      <c r="AA224" t="s">
        <v>813</v>
      </c>
      <c r="AB224">
        <v>4.6126677000000003</v>
      </c>
      <c r="AC224" t="s">
        <v>814</v>
      </c>
      <c r="AD224">
        <v>44.024729600000001</v>
      </c>
      <c r="AE224">
        <v>3.5622799999999999</v>
      </c>
      <c r="AF224">
        <v>8.09</v>
      </c>
      <c r="AG224">
        <v>4.0179999999999998</v>
      </c>
      <c r="AH224">
        <v>7.2161999999999997</v>
      </c>
    </row>
    <row r="225" spans="1:34" x14ac:dyDescent="0.25">
      <c r="A225" t="s">
        <v>815</v>
      </c>
      <c r="B225" t="s">
        <v>812</v>
      </c>
      <c r="C225">
        <v>2</v>
      </c>
      <c r="D225">
        <v>2</v>
      </c>
      <c r="E225" t="s">
        <v>73</v>
      </c>
      <c r="F225">
        <v>2018</v>
      </c>
      <c r="G225" t="s">
        <v>300</v>
      </c>
      <c r="H225">
        <v>0</v>
      </c>
      <c r="I225">
        <v>7600</v>
      </c>
      <c r="J225">
        <v>5.4</v>
      </c>
      <c r="K225">
        <v>6.67</v>
      </c>
      <c r="L225">
        <v>0.59499999999999997</v>
      </c>
      <c r="M225">
        <v>36</v>
      </c>
      <c r="N225">
        <v>0.11327</v>
      </c>
      <c r="O225" t="s">
        <v>75</v>
      </c>
      <c r="P225">
        <v>0.27</v>
      </c>
      <c r="S225">
        <v>0</v>
      </c>
      <c r="T225" t="s">
        <v>286</v>
      </c>
      <c r="U225">
        <v>3607</v>
      </c>
      <c r="V225">
        <v>0.38</v>
      </c>
      <c r="W225">
        <v>0.38</v>
      </c>
      <c r="X225">
        <v>-0.34</v>
      </c>
      <c r="Y225" t="s">
        <v>77</v>
      </c>
      <c r="Z225">
        <v>4.87</v>
      </c>
      <c r="AA225" t="s">
        <v>813</v>
      </c>
      <c r="AB225">
        <v>4.6126677000000003</v>
      </c>
      <c r="AC225" t="s">
        <v>814</v>
      </c>
      <c r="AD225">
        <v>44.024729600000001</v>
      </c>
      <c r="AE225">
        <v>3.5622799999999999</v>
      </c>
      <c r="AF225">
        <v>8.09</v>
      </c>
      <c r="AG225">
        <v>4.0179999999999998</v>
      </c>
      <c r="AH225">
        <v>7.2161999999999997</v>
      </c>
    </row>
    <row r="226" spans="1:34" x14ac:dyDescent="0.25">
      <c r="A226" t="s">
        <v>816</v>
      </c>
      <c r="B226" t="s">
        <v>817</v>
      </c>
      <c r="C226">
        <v>1</v>
      </c>
      <c r="D226">
        <v>1</v>
      </c>
      <c r="E226" t="s">
        <v>73</v>
      </c>
      <c r="F226">
        <v>2014</v>
      </c>
      <c r="G226" t="s">
        <v>100</v>
      </c>
      <c r="H226">
        <v>0</v>
      </c>
      <c r="I226">
        <v>5.2354000000000003</v>
      </c>
      <c r="J226">
        <v>5.2999999999999999E-2</v>
      </c>
      <c r="K226">
        <v>3.17</v>
      </c>
      <c r="L226">
        <v>0.28299999999999997</v>
      </c>
      <c r="M226">
        <v>10.199999999999999</v>
      </c>
      <c r="N226">
        <v>3.209E-2</v>
      </c>
      <c r="O226" t="s">
        <v>75</v>
      </c>
      <c r="P226">
        <v>0.06</v>
      </c>
      <c r="S226">
        <v>0</v>
      </c>
      <c r="T226" t="s">
        <v>818</v>
      </c>
      <c r="U226">
        <v>4347</v>
      </c>
      <c r="V226">
        <v>0.66</v>
      </c>
      <c r="W226">
        <v>0.69</v>
      </c>
      <c r="Z226">
        <v>4.6100000000000003</v>
      </c>
      <c r="AA226" t="s">
        <v>819</v>
      </c>
      <c r="AB226">
        <v>61.645417299999998</v>
      </c>
      <c r="AC226" t="s">
        <v>820</v>
      </c>
      <c r="AD226">
        <v>-20.856472400000001</v>
      </c>
      <c r="AE226">
        <v>25.855699999999999</v>
      </c>
      <c r="AF226">
        <v>9.6999999999999993</v>
      </c>
      <c r="AG226">
        <v>6.702</v>
      </c>
      <c r="AH226">
        <v>9.2015399999999996</v>
      </c>
    </row>
    <row r="227" spans="1:34" x14ac:dyDescent="0.25">
      <c r="A227" t="s">
        <v>821</v>
      </c>
      <c r="B227" t="s">
        <v>822</v>
      </c>
      <c r="C227">
        <v>1</v>
      </c>
      <c r="D227">
        <v>3</v>
      </c>
      <c r="E227" t="s">
        <v>73</v>
      </c>
      <c r="F227">
        <v>2013</v>
      </c>
      <c r="G227" t="s">
        <v>363</v>
      </c>
      <c r="H227">
        <v>0</v>
      </c>
      <c r="I227">
        <v>8.6318199999999994</v>
      </c>
      <c r="J227">
        <v>6.0699999999999997E-2</v>
      </c>
      <c r="K227">
        <v>3.25</v>
      </c>
      <c r="L227">
        <v>0.28999999999999998</v>
      </c>
      <c r="M227">
        <v>10.6</v>
      </c>
      <c r="N227">
        <v>3.3349999999999998E-2</v>
      </c>
      <c r="O227" t="s">
        <v>75</v>
      </c>
      <c r="P227">
        <v>7.2999999999999995E-2</v>
      </c>
      <c r="S227">
        <v>0</v>
      </c>
      <c r="T227" t="s">
        <v>823</v>
      </c>
      <c r="U227">
        <v>3500</v>
      </c>
      <c r="V227">
        <v>0.41</v>
      </c>
      <c r="W227">
        <v>0.4</v>
      </c>
      <c r="X227">
        <v>0.1</v>
      </c>
      <c r="Y227" t="s">
        <v>77</v>
      </c>
      <c r="Z227">
        <v>4.82</v>
      </c>
      <c r="AA227" t="s">
        <v>824</v>
      </c>
      <c r="AB227">
        <v>62.322835300000001</v>
      </c>
      <c r="AC227" t="s">
        <v>825</v>
      </c>
      <c r="AD227">
        <v>-53.371176800000001</v>
      </c>
      <c r="AE227">
        <v>15.128500000000001</v>
      </c>
      <c r="AF227">
        <v>11.79</v>
      </c>
      <c r="AG227">
        <v>7.1349999999999998</v>
      </c>
      <c r="AH227">
        <v>10.677099999999999</v>
      </c>
    </row>
    <row r="228" spans="1:34" x14ac:dyDescent="0.25">
      <c r="A228" t="s">
        <v>826</v>
      </c>
      <c r="B228" t="s">
        <v>822</v>
      </c>
      <c r="C228">
        <v>1</v>
      </c>
      <c r="D228">
        <v>3</v>
      </c>
      <c r="E228" t="s">
        <v>73</v>
      </c>
      <c r="F228">
        <v>2013</v>
      </c>
      <c r="G228" t="s">
        <v>363</v>
      </c>
      <c r="H228">
        <v>0</v>
      </c>
      <c r="I228">
        <v>25.630579999999998</v>
      </c>
      <c r="J228">
        <v>0.12540000000000001</v>
      </c>
      <c r="K228">
        <v>2.5</v>
      </c>
      <c r="L228">
        <v>0.223</v>
      </c>
      <c r="M228">
        <v>6.8</v>
      </c>
      <c r="N228">
        <v>2.1399999999999999E-2</v>
      </c>
      <c r="O228" t="s">
        <v>75</v>
      </c>
      <c r="P228">
        <v>9.9000000000000005E-2</v>
      </c>
      <c r="S228">
        <v>0</v>
      </c>
      <c r="T228" t="s">
        <v>823</v>
      </c>
      <c r="U228">
        <v>3500</v>
      </c>
      <c r="V228">
        <v>0.41</v>
      </c>
      <c r="W228">
        <v>0.4</v>
      </c>
      <c r="X228">
        <v>0.1</v>
      </c>
      <c r="Y228" t="s">
        <v>77</v>
      </c>
      <c r="Z228">
        <v>4.82</v>
      </c>
      <c r="AA228" t="s">
        <v>824</v>
      </c>
      <c r="AB228">
        <v>62.322835300000001</v>
      </c>
      <c r="AC228" t="s">
        <v>825</v>
      </c>
      <c r="AD228">
        <v>-53.371176800000001</v>
      </c>
      <c r="AE228">
        <v>15.128500000000001</v>
      </c>
      <c r="AF228">
        <v>11.79</v>
      </c>
      <c r="AG228">
        <v>7.1349999999999998</v>
      </c>
      <c r="AH228">
        <v>10.677099999999999</v>
      </c>
    </row>
    <row r="229" spans="1:34" x14ac:dyDescent="0.25">
      <c r="A229" t="s">
        <v>827</v>
      </c>
      <c r="B229" t="s">
        <v>822</v>
      </c>
      <c r="C229">
        <v>1</v>
      </c>
      <c r="D229">
        <v>3</v>
      </c>
      <c r="E229" t="s">
        <v>73</v>
      </c>
      <c r="F229">
        <v>2013</v>
      </c>
      <c r="G229" t="s">
        <v>363</v>
      </c>
      <c r="H229">
        <v>0</v>
      </c>
      <c r="I229">
        <v>603.95115999999996</v>
      </c>
      <c r="J229">
        <v>1.0304</v>
      </c>
      <c r="K229">
        <v>5.92</v>
      </c>
      <c r="L229">
        <v>0.52800000000000002</v>
      </c>
      <c r="M229">
        <v>29.4</v>
      </c>
      <c r="N229">
        <v>9.2499999999999999E-2</v>
      </c>
      <c r="O229" t="s">
        <v>75</v>
      </c>
      <c r="P229">
        <v>0.373</v>
      </c>
      <c r="S229">
        <v>0</v>
      </c>
      <c r="T229" t="s">
        <v>823</v>
      </c>
      <c r="U229">
        <v>3500</v>
      </c>
      <c r="V229">
        <v>0.41</v>
      </c>
      <c r="W229">
        <v>0.4</v>
      </c>
      <c r="X229">
        <v>0.1</v>
      </c>
      <c r="Y229" t="s">
        <v>77</v>
      </c>
      <c r="Z229">
        <v>4.82</v>
      </c>
      <c r="AA229" t="s">
        <v>824</v>
      </c>
      <c r="AB229">
        <v>62.322835300000001</v>
      </c>
      <c r="AC229" t="s">
        <v>825</v>
      </c>
      <c r="AD229">
        <v>-53.371176800000001</v>
      </c>
      <c r="AE229">
        <v>15.128500000000001</v>
      </c>
      <c r="AF229">
        <v>11.79</v>
      </c>
      <c r="AG229">
        <v>7.1349999999999998</v>
      </c>
      <c r="AH229">
        <v>10.677099999999999</v>
      </c>
    </row>
    <row r="230" spans="1:34" x14ac:dyDescent="0.25">
      <c r="A230" t="s">
        <v>828</v>
      </c>
      <c r="B230" t="s">
        <v>829</v>
      </c>
      <c r="C230">
        <v>1</v>
      </c>
      <c r="D230">
        <v>1</v>
      </c>
      <c r="E230" t="s">
        <v>73</v>
      </c>
      <c r="F230">
        <v>2009</v>
      </c>
      <c r="G230" t="s">
        <v>94</v>
      </c>
      <c r="H230">
        <v>0</v>
      </c>
      <c r="I230">
        <v>2288</v>
      </c>
      <c r="J230">
        <v>2.41</v>
      </c>
      <c r="K230">
        <v>13.9</v>
      </c>
      <c r="L230">
        <v>1.24</v>
      </c>
      <c r="M230">
        <v>260.61</v>
      </c>
      <c r="N230">
        <v>0.82</v>
      </c>
      <c r="O230" t="s">
        <v>75</v>
      </c>
      <c r="P230">
        <v>0.21</v>
      </c>
      <c r="S230">
        <v>0</v>
      </c>
      <c r="T230" t="s">
        <v>148</v>
      </c>
      <c r="U230">
        <v>3370</v>
      </c>
      <c r="V230">
        <v>0.38</v>
      </c>
      <c r="W230">
        <v>0.36</v>
      </c>
      <c r="X230">
        <v>0.3</v>
      </c>
      <c r="Y230" t="s">
        <v>77</v>
      </c>
      <c r="Z230">
        <v>4.83</v>
      </c>
      <c r="AA230" t="s">
        <v>830</v>
      </c>
      <c r="AB230">
        <v>73.024549500000006</v>
      </c>
      <c r="AC230" t="s">
        <v>831</v>
      </c>
      <c r="AD230">
        <v>6.4752346999999997</v>
      </c>
      <c r="AE230">
        <v>12.356</v>
      </c>
      <c r="AF230">
        <v>11.962999999999999</v>
      </c>
      <c r="AG230">
        <v>6.9420000000000002</v>
      </c>
      <c r="AH230">
        <v>10.705500000000001</v>
      </c>
    </row>
    <row r="231" spans="1:34" x14ac:dyDescent="0.25">
      <c r="A231" t="s">
        <v>832</v>
      </c>
      <c r="B231" t="s">
        <v>833</v>
      </c>
      <c r="C231">
        <v>1</v>
      </c>
      <c r="D231">
        <v>3</v>
      </c>
      <c r="E231" t="s">
        <v>73</v>
      </c>
      <c r="F231">
        <v>2014</v>
      </c>
      <c r="G231" t="s">
        <v>100</v>
      </c>
      <c r="H231">
        <v>0</v>
      </c>
      <c r="I231">
        <v>17.132999999999999</v>
      </c>
      <c r="J231">
        <v>9.1999999999999998E-2</v>
      </c>
      <c r="K231">
        <v>2.4300000000000002</v>
      </c>
      <c r="L231">
        <v>0.217</v>
      </c>
      <c r="M231">
        <v>6.49</v>
      </c>
      <c r="N231">
        <v>2.0420000000000001E-2</v>
      </c>
      <c r="O231" t="s">
        <v>75</v>
      </c>
      <c r="P231">
        <v>7.0000000000000007E-2</v>
      </c>
      <c r="S231">
        <v>0</v>
      </c>
      <c r="T231" t="s">
        <v>834</v>
      </c>
      <c r="U231">
        <v>3371</v>
      </c>
      <c r="V231">
        <v>0.41</v>
      </c>
      <c r="W231">
        <v>0.43</v>
      </c>
      <c r="Z231">
        <v>4.8099999999999996</v>
      </c>
      <c r="AA231" t="s">
        <v>835</v>
      </c>
      <c r="AB231">
        <v>73.460097000000005</v>
      </c>
      <c r="AC231" t="s">
        <v>836</v>
      </c>
      <c r="AD231">
        <v>-17.776194</v>
      </c>
      <c r="AE231">
        <v>11.9407</v>
      </c>
      <c r="AF231">
        <v>10.914</v>
      </c>
      <c r="AG231">
        <v>6.5979999999999999</v>
      </c>
      <c r="AH231">
        <v>9.9339499999999994</v>
      </c>
    </row>
    <row r="232" spans="1:34" x14ac:dyDescent="0.25">
      <c r="A232" t="s">
        <v>837</v>
      </c>
      <c r="B232" t="s">
        <v>833</v>
      </c>
      <c r="C232">
        <v>1</v>
      </c>
      <c r="D232">
        <v>3</v>
      </c>
      <c r="E232" t="s">
        <v>73</v>
      </c>
      <c r="F232">
        <v>2014</v>
      </c>
      <c r="G232" t="s">
        <v>100</v>
      </c>
      <c r="H232">
        <v>0</v>
      </c>
      <c r="I232">
        <v>24.329000000000001</v>
      </c>
      <c r="J232">
        <v>0.129</v>
      </c>
      <c r="K232">
        <v>2.41</v>
      </c>
      <c r="L232">
        <v>0.215</v>
      </c>
      <c r="M232">
        <v>6.4</v>
      </c>
      <c r="N232">
        <v>2.0140000000000002E-2</v>
      </c>
      <c r="O232" t="s">
        <v>75</v>
      </c>
      <c r="P232">
        <v>0.09</v>
      </c>
      <c r="S232">
        <v>0</v>
      </c>
      <c r="T232" t="s">
        <v>834</v>
      </c>
      <c r="U232">
        <v>3371</v>
      </c>
      <c r="V232">
        <v>0.41</v>
      </c>
      <c r="W232">
        <v>0.43</v>
      </c>
      <c r="Z232">
        <v>4.8099999999999996</v>
      </c>
      <c r="AA232" t="s">
        <v>835</v>
      </c>
      <c r="AB232">
        <v>73.460097000000005</v>
      </c>
      <c r="AC232" t="s">
        <v>836</v>
      </c>
      <c r="AD232">
        <v>-17.776194</v>
      </c>
      <c r="AE232">
        <v>11.9407</v>
      </c>
      <c r="AF232">
        <v>10.914</v>
      </c>
      <c r="AG232">
        <v>6.5979999999999999</v>
      </c>
      <c r="AH232">
        <v>9.9339499999999994</v>
      </c>
    </row>
    <row r="233" spans="1:34" x14ac:dyDescent="0.25">
      <c r="A233" t="s">
        <v>838</v>
      </c>
      <c r="B233" t="s">
        <v>833</v>
      </c>
      <c r="C233">
        <v>1</v>
      </c>
      <c r="D233">
        <v>3</v>
      </c>
      <c r="E233" t="s">
        <v>73</v>
      </c>
      <c r="F233">
        <v>2020</v>
      </c>
      <c r="G233" t="s">
        <v>571</v>
      </c>
      <c r="H233">
        <v>0</v>
      </c>
      <c r="I233">
        <v>106.3</v>
      </c>
      <c r="J233">
        <v>0.309</v>
      </c>
      <c r="K233">
        <v>2.66</v>
      </c>
      <c r="L233">
        <v>0.23699999999999999</v>
      </c>
      <c r="M233">
        <v>7.56</v>
      </c>
      <c r="N233">
        <v>2.3789999999999999E-2</v>
      </c>
      <c r="O233" t="s">
        <v>75</v>
      </c>
      <c r="P233">
        <v>0.14000000000000001</v>
      </c>
      <c r="S233">
        <v>0</v>
      </c>
      <c r="T233" t="s">
        <v>799</v>
      </c>
      <c r="U233">
        <v>3811.5</v>
      </c>
      <c r="V233">
        <v>0.41</v>
      </c>
      <c r="W233">
        <v>0.43</v>
      </c>
      <c r="Z233">
        <v>4.8099999999999996</v>
      </c>
      <c r="AA233" t="s">
        <v>835</v>
      </c>
      <c r="AB233">
        <v>73.460097000000005</v>
      </c>
      <c r="AC233" t="s">
        <v>836</v>
      </c>
      <c r="AD233">
        <v>-17.776194</v>
      </c>
      <c r="AE233">
        <v>11.9407</v>
      </c>
      <c r="AF233">
        <v>10.914</v>
      </c>
      <c r="AG233">
        <v>6.5979999999999999</v>
      </c>
      <c r="AH233">
        <v>9.9339499999999994</v>
      </c>
    </row>
    <row r="234" spans="1:34" x14ac:dyDescent="0.25">
      <c r="A234" t="s">
        <v>839</v>
      </c>
      <c r="B234" t="s">
        <v>840</v>
      </c>
      <c r="C234">
        <v>1</v>
      </c>
      <c r="D234">
        <v>1</v>
      </c>
      <c r="E234" t="s">
        <v>73</v>
      </c>
      <c r="F234">
        <v>2020</v>
      </c>
      <c r="G234" t="s">
        <v>100</v>
      </c>
      <c r="H234">
        <v>0</v>
      </c>
      <c r="I234">
        <v>69.971000000000004</v>
      </c>
      <c r="J234">
        <v>0.28299999999999997</v>
      </c>
      <c r="K234">
        <v>4.17</v>
      </c>
      <c r="L234">
        <v>0.372</v>
      </c>
      <c r="M234">
        <v>16.2</v>
      </c>
      <c r="N234">
        <v>5.0970000000000001E-2</v>
      </c>
      <c r="O234" t="s">
        <v>75</v>
      </c>
      <c r="P234">
        <v>0.72</v>
      </c>
      <c r="S234">
        <v>0</v>
      </c>
      <c r="T234" t="s">
        <v>841</v>
      </c>
      <c r="U234">
        <v>4069.95</v>
      </c>
      <c r="V234">
        <v>0.71</v>
      </c>
      <c r="W234">
        <v>0.62</v>
      </c>
      <c r="Z234">
        <v>4.4800000000000004</v>
      </c>
      <c r="AA234" t="s">
        <v>842</v>
      </c>
      <c r="AB234">
        <v>108.01949449999999</v>
      </c>
      <c r="AC234" t="s">
        <v>843</v>
      </c>
      <c r="AD234">
        <v>-24.892100800000001</v>
      </c>
      <c r="AE234">
        <v>28.4434</v>
      </c>
      <c r="AF234">
        <v>10.37</v>
      </c>
      <c r="AG234">
        <v>6.89</v>
      </c>
      <c r="AH234">
        <v>9.7228100000000008</v>
      </c>
    </row>
    <row r="235" spans="1:34" x14ac:dyDescent="0.25">
      <c r="A235" t="s">
        <v>844</v>
      </c>
      <c r="B235" t="s">
        <v>845</v>
      </c>
      <c r="C235">
        <v>2</v>
      </c>
      <c r="D235">
        <v>2</v>
      </c>
      <c r="E235" t="s">
        <v>73</v>
      </c>
      <c r="F235">
        <v>2020</v>
      </c>
      <c r="G235" t="s">
        <v>571</v>
      </c>
      <c r="H235">
        <v>0</v>
      </c>
      <c r="I235">
        <v>121.995</v>
      </c>
      <c r="J235">
        <v>0.33900000000000002</v>
      </c>
      <c r="K235">
        <v>2.6</v>
      </c>
      <c r="L235">
        <v>0.23200000000000001</v>
      </c>
      <c r="M235">
        <v>7.2679999999999998</v>
      </c>
      <c r="N235">
        <v>2.2870000000000001E-2</v>
      </c>
      <c r="O235" t="s">
        <v>75</v>
      </c>
      <c r="P235">
        <v>0.19</v>
      </c>
      <c r="S235">
        <v>0</v>
      </c>
      <c r="T235" t="s">
        <v>846</v>
      </c>
      <c r="U235">
        <v>3912.54</v>
      </c>
      <c r="V235">
        <v>0.46</v>
      </c>
      <c r="W235">
        <v>0.57999999999999996</v>
      </c>
      <c r="Z235">
        <v>4.6900000000000004</v>
      </c>
      <c r="AA235" t="s">
        <v>847</v>
      </c>
      <c r="AB235">
        <v>92.643599300000005</v>
      </c>
      <c r="AC235" t="s">
        <v>848</v>
      </c>
      <c r="AD235">
        <v>-21.867723300000002</v>
      </c>
      <c r="AE235">
        <v>5.75624</v>
      </c>
      <c r="AF235">
        <v>8.15</v>
      </c>
      <c r="AG235">
        <v>4.1660000000000004</v>
      </c>
      <c r="AH235">
        <v>7.3072400000000002</v>
      </c>
    </row>
    <row r="236" spans="1:34" x14ac:dyDescent="0.25">
      <c r="A236" t="s">
        <v>849</v>
      </c>
      <c r="B236" t="s">
        <v>845</v>
      </c>
      <c r="C236">
        <v>2</v>
      </c>
      <c r="D236">
        <v>2</v>
      </c>
      <c r="E236" t="s">
        <v>73</v>
      </c>
      <c r="F236">
        <v>2014</v>
      </c>
      <c r="G236" t="s">
        <v>100</v>
      </c>
      <c r="H236">
        <v>0</v>
      </c>
      <c r="I236">
        <v>526.11500000000001</v>
      </c>
      <c r="J236">
        <v>0.89800000000000002</v>
      </c>
      <c r="K236">
        <v>2.85</v>
      </c>
      <c r="L236">
        <v>0.254</v>
      </c>
      <c r="M236">
        <v>8.4779999999999998</v>
      </c>
      <c r="N236">
        <v>2.6669999999999999E-2</v>
      </c>
      <c r="O236" t="s">
        <v>75</v>
      </c>
      <c r="P236">
        <v>0.1</v>
      </c>
      <c r="S236">
        <v>0</v>
      </c>
      <c r="T236" t="s">
        <v>850</v>
      </c>
      <c r="U236">
        <v>3564</v>
      </c>
      <c r="V236">
        <v>0.46</v>
      </c>
      <c r="W236">
        <v>0.57999999999999996</v>
      </c>
      <c r="Z236">
        <v>4.6900000000000004</v>
      </c>
      <c r="AA236" t="s">
        <v>847</v>
      </c>
      <c r="AB236">
        <v>92.643599300000005</v>
      </c>
      <c r="AC236" t="s">
        <v>848</v>
      </c>
      <c r="AD236">
        <v>-21.867723300000002</v>
      </c>
      <c r="AE236">
        <v>5.75624</v>
      </c>
      <c r="AF236">
        <v>8.15</v>
      </c>
      <c r="AG236">
        <v>4.1660000000000004</v>
      </c>
      <c r="AH236">
        <v>7.3072400000000002</v>
      </c>
    </row>
    <row r="237" spans="1:34" x14ac:dyDescent="0.25">
      <c r="A237" t="s">
        <v>851</v>
      </c>
      <c r="B237" t="s">
        <v>852</v>
      </c>
      <c r="C237">
        <v>1</v>
      </c>
      <c r="D237">
        <v>1</v>
      </c>
      <c r="E237" t="s">
        <v>73</v>
      </c>
      <c r="F237">
        <v>2020</v>
      </c>
      <c r="G237" t="s">
        <v>94</v>
      </c>
      <c r="H237">
        <v>0</v>
      </c>
      <c r="I237">
        <v>14.238</v>
      </c>
      <c r="J237">
        <v>8.1799999999999998E-2</v>
      </c>
      <c r="K237">
        <v>1.83</v>
      </c>
      <c r="L237">
        <v>0.16300000000000001</v>
      </c>
      <c r="M237">
        <v>4</v>
      </c>
      <c r="N237">
        <v>1.259E-2</v>
      </c>
      <c r="O237" t="s">
        <v>75</v>
      </c>
      <c r="P237">
        <v>0.1</v>
      </c>
      <c r="Q237">
        <v>2.5299999999999998</v>
      </c>
      <c r="R237">
        <v>351</v>
      </c>
      <c r="S237">
        <v>0</v>
      </c>
      <c r="T237" t="s">
        <v>853</v>
      </c>
      <c r="U237">
        <v>3451</v>
      </c>
      <c r="V237">
        <v>0.36</v>
      </c>
      <c r="W237">
        <v>0.36</v>
      </c>
      <c r="X237">
        <v>-0.03</v>
      </c>
      <c r="Y237" t="s">
        <v>77</v>
      </c>
      <c r="Z237">
        <v>4.96</v>
      </c>
      <c r="AA237" t="s">
        <v>854</v>
      </c>
      <c r="AB237">
        <v>103.7002499</v>
      </c>
      <c r="AC237" t="s">
        <v>855</v>
      </c>
      <c r="AD237">
        <v>33.266463199999997</v>
      </c>
      <c r="AE237">
        <v>5.5805699999999998</v>
      </c>
      <c r="AF237">
        <v>9.89</v>
      </c>
      <c r="AG237">
        <v>5.2750000000000004</v>
      </c>
      <c r="AH237">
        <v>8.8551800000000007</v>
      </c>
    </row>
    <row r="238" spans="1:34" x14ac:dyDescent="0.25">
      <c r="A238" t="s">
        <v>856</v>
      </c>
      <c r="B238" t="s">
        <v>857</v>
      </c>
      <c r="C238">
        <v>1</v>
      </c>
      <c r="D238">
        <v>1</v>
      </c>
      <c r="E238" t="s">
        <v>73</v>
      </c>
      <c r="F238">
        <v>2014</v>
      </c>
      <c r="G238" t="s">
        <v>100</v>
      </c>
      <c r="H238">
        <v>0</v>
      </c>
      <c r="I238">
        <v>15.819000000000001</v>
      </c>
      <c r="J238">
        <v>0.10100000000000001</v>
      </c>
      <c r="K238">
        <v>3.66</v>
      </c>
      <c r="L238">
        <v>0.32700000000000001</v>
      </c>
      <c r="M238">
        <v>13</v>
      </c>
      <c r="N238">
        <v>4.0899999999999999E-2</v>
      </c>
      <c r="O238" t="s">
        <v>75</v>
      </c>
      <c r="P238">
        <v>0.08</v>
      </c>
      <c r="S238">
        <v>0</v>
      </c>
      <c r="T238" t="s">
        <v>858</v>
      </c>
      <c r="U238">
        <v>3542</v>
      </c>
      <c r="V238">
        <v>0.52</v>
      </c>
      <c r="W238">
        <v>0.53</v>
      </c>
      <c r="Z238">
        <v>4.72</v>
      </c>
      <c r="AA238" t="s">
        <v>859</v>
      </c>
      <c r="AB238">
        <v>9.9980016000000003</v>
      </c>
      <c r="AC238" t="s">
        <v>860</v>
      </c>
      <c r="AD238">
        <v>-44.254167899999999</v>
      </c>
      <c r="AE238">
        <v>23.606200000000001</v>
      </c>
      <c r="AF238">
        <v>11.45</v>
      </c>
      <c r="AG238">
        <v>7.3940000000000001</v>
      </c>
      <c r="AH238">
        <v>10.579000000000001</v>
      </c>
    </row>
    <row r="239" spans="1:34" x14ac:dyDescent="0.25">
      <c r="A239" t="s">
        <v>861</v>
      </c>
      <c r="B239" t="s">
        <v>862</v>
      </c>
      <c r="C239">
        <v>1</v>
      </c>
      <c r="D239">
        <v>2</v>
      </c>
      <c r="E239" t="s">
        <v>73</v>
      </c>
      <c r="F239">
        <v>2017</v>
      </c>
      <c r="G239" t="s">
        <v>363</v>
      </c>
      <c r="H239">
        <v>0</v>
      </c>
      <c r="I239">
        <v>18.649799999999999</v>
      </c>
      <c r="J239">
        <v>9.1101000000000001E-2</v>
      </c>
      <c r="K239">
        <v>1.51</v>
      </c>
      <c r="L239">
        <v>0.13500000000000001</v>
      </c>
      <c r="M239">
        <v>2.89</v>
      </c>
      <c r="N239">
        <v>9.0900000000000009E-3</v>
      </c>
      <c r="O239" t="s">
        <v>75</v>
      </c>
      <c r="P239">
        <v>0.1</v>
      </c>
      <c r="Q239">
        <v>1.06</v>
      </c>
      <c r="S239">
        <v>0</v>
      </c>
      <c r="T239" t="s">
        <v>411</v>
      </c>
      <c r="U239">
        <v>3382</v>
      </c>
      <c r="V239">
        <v>0.28999999999999998</v>
      </c>
      <c r="W239">
        <v>0.28999999999999998</v>
      </c>
      <c r="X239">
        <v>0.09</v>
      </c>
      <c r="Y239" t="s">
        <v>77</v>
      </c>
      <c r="Z239">
        <v>4.91</v>
      </c>
      <c r="AA239" t="s">
        <v>863</v>
      </c>
      <c r="AB239">
        <v>111.852091</v>
      </c>
      <c r="AC239" t="s">
        <v>864</v>
      </c>
      <c r="AD239">
        <v>5.2258069999999996</v>
      </c>
      <c r="AE239">
        <v>5.9215350000000004</v>
      </c>
      <c r="AF239">
        <v>9.84</v>
      </c>
      <c r="AG239">
        <v>4.8570000000000002</v>
      </c>
    </row>
    <row r="240" spans="1:34" x14ac:dyDescent="0.25">
      <c r="A240" t="s">
        <v>865</v>
      </c>
      <c r="B240" t="s">
        <v>862</v>
      </c>
      <c r="C240">
        <v>1</v>
      </c>
      <c r="D240">
        <v>2</v>
      </c>
      <c r="E240" t="s">
        <v>73</v>
      </c>
      <c r="F240">
        <v>2017</v>
      </c>
      <c r="G240" t="s">
        <v>363</v>
      </c>
      <c r="H240">
        <v>0</v>
      </c>
      <c r="I240">
        <v>4.7233999999999998</v>
      </c>
      <c r="J240">
        <v>3.6466999999999999E-2</v>
      </c>
      <c r="K240">
        <v>1.06</v>
      </c>
      <c r="L240">
        <v>9.4E-2</v>
      </c>
      <c r="M240">
        <v>1.18</v>
      </c>
      <c r="N240">
        <v>3.7100000000000002E-3</v>
      </c>
      <c r="O240" t="s">
        <v>75</v>
      </c>
      <c r="P240">
        <v>0.17</v>
      </c>
      <c r="Q240">
        <v>6.66</v>
      </c>
      <c r="S240">
        <v>0</v>
      </c>
      <c r="T240" t="s">
        <v>411</v>
      </c>
      <c r="U240">
        <v>3382</v>
      </c>
      <c r="V240">
        <v>0.28999999999999998</v>
      </c>
      <c r="W240">
        <v>0.28999999999999998</v>
      </c>
      <c r="X240">
        <v>0.09</v>
      </c>
      <c r="Y240" t="s">
        <v>77</v>
      </c>
      <c r="Z240">
        <v>4.91</v>
      </c>
      <c r="AA240" t="s">
        <v>863</v>
      </c>
      <c r="AB240">
        <v>111.852091</v>
      </c>
      <c r="AC240" t="s">
        <v>864</v>
      </c>
      <c r="AD240">
        <v>5.2258069999999996</v>
      </c>
      <c r="AE240">
        <v>5.9215350000000004</v>
      </c>
      <c r="AF240">
        <v>9.84</v>
      </c>
      <c r="AG240">
        <v>4.8570000000000002</v>
      </c>
    </row>
    <row r="241" spans="1:34" x14ac:dyDescent="0.25">
      <c r="A241" t="s">
        <v>866</v>
      </c>
      <c r="B241" t="s">
        <v>867</v>
      </c>
      <c r="C241">
        <v>2</v>
      </c>
      <c r="D241">
        <v>1</v>
      </c>
      <c r="E241" t="s">
        <v>73</v>
      </c>
      <c r="F241">
        <v>2000</v>
      </c>
      <c r="G241" t="s">
        <v>363</v>
      </c>
      <c r="H241">
        <v>0</v>
      </c>
      <c r="I241">
        <v>133.71</v>
      </c>
      <c r="J241">
        <v>0.49</v>
      </c>
      <c r="K241">
        <v>13.1</v>
      </c>
      <c r="L241">
        <v>1.17</v>
      </c>
      <c r="M241">
        <v>1071.04</v>
      </c>
      <c r="N241">
        <v>3.37</v>
      </c>
      <c r="O241" t="s">
        <v>75</v>
      </c>
      <c r="P241">
        <v>0.51100000000000001</v>
      </c>
      <c r="R241">
        <v>350</v>
      </c>
      <c r="S241">
        <v>0</v>
      </c>
      <c r="T241" t="s">
        <v>609</v>
      </c>
      <c r="U241">
        <v>5540</v>
      </c>
      <c r="V241">
        <v>0.9</v>
      </c>
      <c r="W241">
        <v>0.9</v>
      </c>
      <c r="X241">
        <v>0.1</v>
      </c>
      <c r="Y241" t="s">
        <v>77</v>
      </c>
      <c r="Z241">
        <v>4.7</v>
      </c>
      <c r="AA241" t="s">
        <v>868</v>
      </c>
      <c r="AB241">
        <v>4.0634322999999997</v>
      </c>
      <c r="AC241" t="s">
        <v>869</v>
      </c>
      <c r="AD241">
        <v>-79.851421799999997</v>
      </c>
      <c r="AE241">
        <v>17.555900000000001</v>
      </c>
      <c r="AF241">
        <v>6.59</v>
      </c>
      <c r="AG241">
        <v>4.859</v>
      </c>
      <c r="AH241">
        <v>6.3972899999999999</v>
      </c>
    </row>
    <row r="242" spans="1:34" x14ac:dyDescent="0.25">
      <c r="A242" t="s">
        <v>870</v>
      </c>
      <c r="B242" t="s">
        <v>871</v>
      </c>
      <c r="C242">
        <v>1</v>
      </c>
      <c r="D242">
        <v>1</v>
      </c>
      <c r="E242" t="s">
        <v>73</v>
      </c>
      <c r="F242">
        <v>2020</v>
      </c>
      <c r="G242" t="s">
        <v>571</v>
      </c>
      <c r="H242">
        <v>0</v>
      </c>
      <c r="I242">
        <v>11.949</v>
      </c>
      <c r="J242">
        <v>7.9000000000000001E-2</v>
      </c>
      <c r="K242">
        <v>2.79</v>
      </c>
      <c r="L242">
        <v>0.249</v>
      </c>
      <c r="M242">
        <v>8.1999999999999993</v>
      </c>
      <c r="N242">
        <v>2.58E-2</v>
      </c>
      <c r="O242" t="s">
        <v>75</v>
      </c>
      <c r="P242">
        <v>0.22</v>
      </c>
      <c r="S242">
        <v>0</v>
      </c>
      <c r="T242" t="s">
        <v>872</v>
      </c>
      <c r="U242">
        <v>3910</v>
      </c>
      <c r="V242">
        <v>0.47</v>
      </c>
      <c r="W242">
        <v>0.47</v>
      </c>
      <c r="Z242">
        <v>4.7699999999999996</v>
      </c>
      <c r="AA242" t="s">
        <v>873</v>
      </c>
      <c r="AB242">
        <v>18.643242499999999</v>
      </c>
      <c r="AC242" t="s">
        <v>874</v>
      </c>
      <c r="AD242">
        <v>-53.940775100000003</v>
      </c>
      <c r="AE242">
        <v>16.618600000000001</v>
      </c>
      <c r="AF242">
        <v>11.041</v>
      </c>
      <c r="AG242">
        <v>6.9660000000000002</v>
      </c>
      <c r="AH242">
        <v>10.2011</v>
      </c>
    </row>
    <row r="243" spans="1:34" x14ac:dyDescent="0.25">
      <c r="A243" t="s">
        <v>875</v>
      </c>
      <c r="B243" t="s">
        <v>876</v>
      </c>
      <c r="C243">
        <v>1</v>
      </c>
      <c r="D243">
        <v>3</v>
      </c>
      <c r="E243" t="s">
        <v>73</v>
      </c>
      <c r="F243">
        <v>2017</v>
      </c>
      <c r="G243" t="s">
        <v>363</v>
      </c>
      <c r="H243">
        <v>0</v>
      </c>
      <c r="I243">
        <v>1.2200299999999999</v>
      </c>
      <c r="J243">
        <v>1.9699999999999999E-2</v>
      </c>
      <c r="K243">
        <v>1.18</v>
      </c>
      <c r="L243">
        <v>0.106</v>
      </c>
      <c r="M243">
        <v>1.78</v>
      </c>
      <c r="N243">
        <v>5.5999999999999999E-3</v>
      </c>
      <c r="O243" t="s">
        <v>75</v>
      </c>
      <c r="P243">
        <v>0.19</v>
      </c>
      <c r="Q243">
        <v>118.1</v>
      </c>
      <c r="S243">
        <v>0</v>
      </c>
      <c r="T243" t="s">
        <v>683</v>
      </c>
      <c r="U243">
        <v>3717</v>
      </c>
      <c r="V243">
        <v>0.5</v>
      </c>
      <c r="W243">
        <v>0.68</v>
      </c>
      <c r="X243">
        <v>-0.3</v>
      </c>
      <c r="Y243" t="s">
        <v>77</v>
      </c>
      <c r="Z243">
        <v>4.63</v>
      </c>
      <c r="AA243" t="s">
        <v>877</v>
      </c>
      <c r="AB243">
        <v>32.297738500000001</v>
      </c>
      <c r="AC243" t="s">
        <v>878</v>
      </c>
      <c r="AD243">
        <v>-16.339249500000001</v>
      </c>
      <c r="AE243">
        <v>28.4712</v>
      </c>
      <c r="AF243">
        <v>10.827500000000001</v>
      </c>
      <c r="AG243">
        <v>7.2460000000000004</v>
      </c>
      <c r="AH243">
        <v>10.192399999999999</v>
      </c>
    </row>
    <row r="244" spans="1:34" x14ac:dyDescent="0.25">
      <c r="A244" t="s">
        <v>879</v>
      </c>
      <c r="B244" t="s">
        <v>876</v>
      </c>
      <c r="C244">
        <v>1</v>
      </c>
      <c r="D244">
        <v>3</v>
      </c>
      <c r="E244" t="s">
        <v>73</v>
      </c>
      <c r="F244">
        <v>2017</v>
      </c>
      <c r="G244" t="s">
        <v>363</v>
      </c>
      <c r="H244">
        <v>0</v>
      </c>
      <c r="I244">
        <v>5.9740000000000002</v>
      </c>
      <c r="J244">
        <v>5.7000000000000002E-2</v>
      </c>
      <c r="K244">
        <v>1.88</v>
      </c>
      <c r="L244">
        <v>0.16700000000000001</v>
      </c>
      <c r="M244">
        <v>4.18</v>
      </c>
      <c r="N244">
        <v>1.315E-2</v>
      </c>
      <c r="O244" t="s">
        <v>75</v>
      </c>
      <c r="P244">
        <v>0.11</v>
      </c>
      <c r="Q244">
        <v>13.9</v>
      </c>
      <c r="S244">
        <v>0</v>
      </c>
      <c r="T244" t="s">
        <v>683</v>
      </c>
      <c r="U244">
        <v>3717</v>
      </c>
      <c r="V244">
        <v>0.5</v>
      </c>
      <c r="W244">
        <v>0.68</v>
      </c>
      <c r="X244">
        <v>-0.3</v>
      </c>
      <c r="Y244" t="s">
        <v>77</v>
      </c>
      <c r="Z244">
        <v>4.63</v>
      </c>
      <c r="AA244" t="s">
        <v>877</v>
      </c>
      <c r="AB244">
        <v>32.297738500000001</v>
      </c>
      <c r="AC244" t="s">
        <v>878</v>
      </c>
      <c r="AD244">
        <v>-16.339249500000001</v>
      </c>
      <c r="AE244">
        <v>28.4712</v>
      </c>
      <c r="AF244">
        <v>10.827500000000001</v>
      </c>
      <c r="AG244">
        <v>7.2460000000000004</v>
      </c>
      <c r="AH244">
        <v>10.192399999999999</v>
      </c>
    </row>
    <row r="245" spans="1:34" x14ac:dyDescent="0.25">
      <c r="A245" t="s">
        <v>880</v>
      </c>
      <c r="B245" t="s">
        <v>876</v>
      </c>
      <c r="C245">
        <v>1</v>
      </c>
      <c r="D245">
        <v>3</v>
      </c>
      <c r="E245" t="s">
        <v>73</v>
      </c>
      <c r="F245">
        <v>2017</v>
      </c>
      <c r="G245" t="s">
        <v>363</v>
      </c>
      <c r="H245">
        <v>0</v>
      </c>
      <c r="I245">
        <v>257.8</v>
      </c>
      <c r="J245">
        <v>0.69799999999999995</v>
      </c>
      <c r="K245">
        <v>3.23</v>
      </c>
      <c r="L245">
        <v>0.28799999999999998</v>
      </c>
      <c r="M245">
        <v>10.5</v>
      </c>
      <c r="N245">
        <v>3.304E-2</v>
      </c>
      <c r="O245" t="s">
        <v>75</v>
      </c>
      <c r="P245">
        <v>0.32</v>
      </c>
      <c r="Q245">
        <v>0.1</v>
      </c>
      <c r="S245">
        <v>0</v>
      </c>
      <c r="T245" t="s">
        <v>683</v>
      </c>
      <c r="U245">
        <v>3717</v>
      </c>
      <c r="V245">
        <v>0.5</v>
      </c>
      <c r="W245">
        <v>0.68</v>
      </c>
      <c r="X245">
        <v>-0.3</v>
      </c>
      <c r="Y245" t="s">
        <v>77</v>
      </c>
      <c r="Z245">
        <v>4.63</v>
      </c>
      <c r="AA245" t="s">
        <v>877</v>
      </c>
      <c r="AB245">
        <v>32.297738500000001</v>
      </c>
      <c r="AC245" t="s">
        <v>878</v>
      </c>
      <c r="AD245">
        <v>-16.339249500000001</v>
      </c>
      <c r="AE245">
        <v>28.4712</v>
      </c>
      <c r="AF245">
        <v>10.827500000000001</v>
      </c>
      <c r="AG245">
        <v>7.2460000000000004</v>
      </c>
      <c r="AH245">
        <v>10.192399999999999</v>
      </c>
    </row>
    <row r="246" spans="1:34" x14ac:dyDescent="0.25">
      <c r="A246" t="s">
        <v>881</v>
      </c>
      <c r="B246" t="s">
        <v>882</v>
      </c>
      <c r="C246">
        <v>1</v>
      </c>
      <c r="D246">
        <v>2</v>
      </c>
      <c r="E246" t="s">
        <v>73</v>
      </c>
      <c r="F246">
        <v>2007</v>
      </c>
      <c r="G246" t="s">
        <v>94</v>
      </c>
      <c r="H246">
        <v>0</v>
      </c>
      <c r="I246">
        <v>695.66</v>
      </c>
      <c r="J246">
        <v>1.151</v>
      </c>
      <c r="K246">
        <v>13.3</v>
      </c>
      <c r="L246">
        <v>1.18</v>
      </c>
      <c r="M246">
        <v>794.5</v>
      </c>
      <c r="N246">
        <v>2.5</v>
      </c>
      <c r="O246" t="s">
        <v>119</v>
      </c>
      <c r="P246">
        <v>7.0000000000000007E-2</v>
      </c>
      <c r="S246">
        <v>0</v>
      </c>
      <c r="T246" t="s">
        <v>764</v>
      </c>
      <c r="U246">
        <v>3492.73</v>
      </c>
      <c r="V246">
        <v>0.43</v>
      </c>
      <c r="W246">
        <v>0.42</v>
      </c>
      <c r="X246">
        <v>0.30099999999999999</v>
      </c>
      <c r="Y246" t="s">
        <v>77</v>
      </c>
      <c r="Z246">
        <v>4.82</v>
      </c>
      <c r="AA246" t="s">
        <v>883</v>
      </c>
      <c r="AB246">
        <v>130.24452539999999</v>
      </c>
      <c r="AC246" t="s">
        <v>884</v>
      </c>
      <c r="AD246">
        <v>-23.452808999999998</v>
      </c>
      <c r="AE246">
        <v>15.1968</v>
      </c>
      <c r="AF246">
        <v>12.4</v>
      </c>
      <c r="AG246">
        <v>7.0279999999999996</v>
      </c>
      <c r="AH246">
        <v>10.7539</v>
      </c>
    </row>
    <row r="247" spans="1:34" x14ac:dyDescent="0.25">
      <c r="A247" t="s">
        <v>885</v>
      </c>
      <c r="B247" t="s">
        <v>882</v>
      </c>
      <c r="C247">
        <v>1</v>
      </c>
      <c r="D247">
        <v>2</v>
      </c>
      <c r="E247" t="s">
        <v>73</v>
      </c>
      <c r="F247">
        <v>2018</v>
      </c>
      <c r="G247" t="s">
        <v>94</v>
      </c>
      <c r="H247">
        <v>0</v>
      </c>
      <c r="I247">
        <v>6739.3230000000003</v>
      </c>
      <c r="J247">
        <v>5.23</v>
      </c>
      <c r="K247">
        <v>13.5</v>
      </c>
      <c r="L247">
        <v>1.2</v>
      </c>
      <c r="M247">
        <v>522.5</v>
      </c>
      <c r="N247">
        <v>1.6439600000000001</v>
      </c>
      <c r="O247" t="s">
        <v>75</v>
      </c>
      <c r="P247">
        <v>0.17</v>
      </c>
      <c r="S247">
        <v>0</v>
      </c>
      <c r="T247" t="s">
        <v>764</v>
      </c>
      <c r="U247">
        <v>3492.73</v>
      </c>
      <c r="V247">
        <v>0.43</v>
      </c>
      <c r="W247">
        <v>0.42</v>
      </c>
      <c r="X247">
        <v>0.30099999999999999</v>
      </c>
      <c r="Y247" t="s">
        <v>77</v>
      </c>
      <c r="Z247">
        <v>4.82</v>
      </c>
      <c r="AA247" t="s">
        <v>883</v>
      </c>
      <c r="AB247">
        <v>130.24452539999999</v>
      </c>
      <c r="AC247" t="s">
        <v>884</v>
      </c>
      <c r="AD247">
        <v>-23.452808999999998</v>
      </c>
      <c r="AE247">
        <v>15.1968</v>
      </c>
      <c r="AF247">
        <v>12.4</v>
      </c>
      <c r="AG247">
        <v>7.0279999999999996</v>
      </c>
      <c r="AH247">
        <v>10.7539</v>
      </c>
    </row>
    <row r="248" spans="1:34" x14ac:dyDescent="0.25">
      <c r="A248" t="s">
        <v>886</v>
      </c>
      <c r="B248" t="s">
        <v>887</v>
      </c>
      <c r="C248">
        <v>1</v>
      </c>
      <c r="D248">
        <v>1</v>
      </c>
      <c r="E248" t="s">
        <v>73</v>
      </c>
      <c r="F248">
        <v>2013</v>
      </c>
      <c r="G248" t="s">
        <v>224</v>
      </c>
      <c r="H248">
        <v>0</v>
      </c>
      <c r="I248">
        <v>4100</v>
      </c>
      <c r="J248">
        <v>4.5</v>
      </c>
      <c r="K248">
        <v>13.3</v>
      </c>
      <c r="L248">
        <v>1.19</v>
      </c>
      <c r="M248">
        <v>731</v>
      </c>
      <c r="N248">
        <v>2.2999999999999998</v>
      </c>
      <c r="O248" t="s">
        <v>75</v>
      </c>
      <c r="P248">
        <v>0.37</v>
      </c>
      <c r="S248">
        <v>0</v>
      </c>
      <c r="T248" t="s">
        <v>286</v>
      </c>
      <c r="U248">
        <v>3900</v>
      </c>
      <c r="V248">
        <v>0.65</v>
      </c>
      <c r="W248">
        <v>0.69</v>
      </c>
      <c r="X248">
        <v>0</v>
      </c>
      <c r="Y248" t="s">
        <v>200</v>
      </c>
      <c r="Z248">
        <v>4.6100000000000003</v>
      </c>
      <c r="AA248" t="s">
        <v>888</v>
      </c>
      <c r="AB248">
        <v>133.78195070000001</v>
      </c>
      <c r="AC248" t="s">
        <v>889</v>
      </c>
      <c r="AD248">
        <v>1.5420011</v>
      </c>
      <c r="AE248">
        <v>20.526599999999998</v>
      </c>
      <c r="AF248">
        <v>9.99</v>
      </c>
      <c r="AG248">
        <v>6.3520000000000003</v>
      </c>
      <c r="AH248">
        <v>9.2860999999999994</v>
      </c>
    </row>
    <row r="249" spans="1:34" x14ac:dyDescent="0.25">
      <c r="A249" t="s">
        <v>890</v>
      </c>
      <c r="B249" t="s">
        <v>891</v>
      </c>
      <c r="C249">
        <v>1</v>
      </c>
      <c r="D249">
        <v>4</v>
      </c>
      <c r="E249" t="s">
        <v>73</v>
      </c>
      <c r="F249">
        <v>2015</v>
      </c>
      <c r="G249" t="s">
        <v>363</v>
      </c>
      <c r="H249">
        <v>0</v>
      </c>
      <c r="I249">
        <v>30.598700000000001</v>
      </c>
      <c r="J249">
        <v>0.14338999999999999</v>
      </c>
      <c r="K249">
        <v>5.19</v>
      </c>
      <c r="L249">
        <v>0.46300000000000002</v>
      </c>
      <c r="M249">
        <v>23.54</v>
      </c>
      <c r="N249">
        <v>7.4060000000000001E-2</v>
      </c>
      <c r="O249" t="s">
        <v>75</v>
      </c>
      <c r="P249">
        <v>0.06</v>
      </c>
      <c r="Q249">
        <v>1.07</v>
      </c>
      <c r="S249">
        <v>0</v>
      </c>
      <c r="T249" t="s">
        <v>892</v>
      </c>
      <c r="U249">
        <v>3466</v>
      </c>
      <c r="V249">
        <v>0.4</v>
      </c>
      <c r="W249">
        <v>0.42</v>
      </c>
      <c r="X249">
        <v>0.02</v>
      </c>
      <c r="Y249" t="s">
        <v>77</v>
      </c>
      <c r="Z249">
        <v>4.78</v>
      </c>
      <c r="AA249" t="s">
        <v>893</v>
      </c>
      <c r="AB249">
        <v>67.148442500000002</v>
      </c>
      <c r="AC249" t="s">
        <v>894</v>
      </c>
      <c r="AD249">
        <v>-25.1713396</v>
      </c>
      <c r="AE249">
        <v>20.190300000000001</v>
      </c>
      <c r="AF249">
        <v>11.945</v>
      </c>
      <c r="AG249">
        <v>7.4859999999999998</v>
      </c>
      <c r="AH249">
        <v>10.9788</v>
      </c>
    </row>
    <row r="250" spans="1:34" x14ac:dyDescent="0.25">
      <c r="A250" t="s">
        <v>895</v>
      </c>
      <c r="B250" t="s">
        <v>891</v>
      </c>
      <c r="C250">
        <v>1</v>
      </c>
      <c r="D250">
        <v>4</v>
      </c>
      <c r="E250" t="s">
        <v>73</v>
      </c>
      <c r="F250">
        <v>2015</v>
      </c>
      <c r="G250" t="s">
        <v>363</v>
      </c>
      <c r="H250">
        <v>0</v>
      </c>
      <c r="I250">
        <v>122.61960000000001</v>
      </c>
      <c r="J250">
        <v>0.36175000000000002</v>
      </c>
      <c r="K250">
        <v>4.87</v>
      </c>
      <c r="L250">
        <v>0.434</v>
      </c>
      <c r="M250">
        <v>21.09</v>
      </c>
      <c r="N250">
        <v>6.6360000000000002E-2</v>
      </c>
      <c r="O250" t="s">
        <v>75</v>
      </c>
      <c r="P250">
        <v>0.11</v>
      </c>
      <c r="Q250">
        <v>0.17</v>
      </c>
      <c r="S250">
        <v>0</v>
      </c>
      <c r="T250" t="s">
        <v>892</v>
      </c>
      <c r="U250">
        <v>3466</v>
      </c>
      <c r="V250">
        <v>0.4</v>
      </c>
      <c r="W250">
        <v>0.42</v>
      </c>
      <c r="X250">
        <v>0.02</v>
      </c>
      <c r="Y250" t="s">
        <v>77</v>
      </c>
      <c r="Z250">
        <v>4.78</v>
      </c>
      <c r="AA250" t="s">
        <v>893</v>
      </c>
      <c r="AB250">
        <v>67.148442500000002</v>
      </c>
      <c r="AC250" t="s">
        <v>894</v>
      </c>
      <c r="AD250">
        <v>-25.1713396</v>
      </c>
      <c r="AE250">
        <v>20.190300000000001</v>
      </c>
      <c r="AF250">
        <v>11.945</v>
      </c>
      <c r="AG250">
        <v>7.4859999999999998</v>
      </c>
      <c r="AH250">
        <v>10.9788</v>
      </c>
    </row>
    <row r="251" spans="1:34" x14ac:dyDescent="0.25">
      <c r="A251" t="s">
        <v>896</v>
      </c>
      <c r="B251" t="s">
        <v>891</v>
      </c>
      <c r="C251">
        <v>1</v>
      </c>
      <c r="D251">
        <v>4</v>
      </c>
      <c r="E251" t="s">
        <v>73</v>
      </c>
      <c r="F251">
        <v>2017</v>
      </c>
      <c r="G251" t="s">
        <v>363</v>
      </c>
      <c r="H251">
        <v>0</v>
      </c>
      <c r="I251">
        <v>48.134500000000003</v>
      </c>
      <c r="J251">
        <v>0.19394</v>
      </c>
      <c r="K251">
        <v>2.67</v>
      </c>
      <c r="L251">
        <v>0.23799999999999999</v>
      </c>
      <c r="M251">
        <v>7.6</v>
      </c>
      <c r="N251">
        <v>2.3910000000000001E-2</v>
      </c>
      <c r="O251" t="s">
        <v>75</v>
      </c>
      <c r="P251">
        <v>0.12</v>
      </c>
      <c r="Q251">
        <v>0.59</v>
      </c>
      <c r="S251">
        <v>0</v>
      </c>
      <c r="T251" t="s">
        <v>892</v>
      </c>
      <c r="U251">
        <v>3466</v>
      </c>
      <c r="V251">
        <v>0.4</v>
      </c>
      <c r="W251">
        <v>0.42</v>
      </c>
      <c r="X251">
        <v>0.02</v>
      </c>
      <c r="Y251" t="s">
        <v>77</v>
      </c>
      <c r="Z251">
        <v>4.78</v>
      </c>
      <c r="AA251" t="s">
        <v>893</v>
      </c>
      <c r="AB251">
        <v>67.148442500000002</v>
      </c>
      <c r="AC251" t="s">
        <v>894</v>
      </c>
      <c r="AD251">
        <v>-25.1713396</v>
      </c>
      <c r="AE251">
        <v>20.190300000000001</v>
      </c>
      <c r="AF251">
        <v>11.945</v>
      </c>
      <c r="AG251">
        <v>7.4859999999999998</v>
      </c>
      <c r="AH251">
        <v>10.9788</v>
      </c>
    </row>
    <row r="252" spans="1:34" x14ac:dyDescent="0.25">
      <c r="A252" t="s">
        <v>897</v>
      </c>
      <c r="B252" t="s">
        <v>891</v>
      </c>
      <c r="C252">
        <v>1</v>
      </c>
      <c r="D252">
        <v>4</v>
      </c>
      <c r="E252" t="s">
        <v>73</v>
      </c>
      <c r="F252">
        <v>2017</v>
      </c>
      <c r="G252" t="s">
        <v>363</v>
      </c>
      <c r="H252">
        <v>0</v>
      </c>
      <c r="I252">
        <v>13.254300000000001</v>
      </c>
      <c r="J252">
        <v>8.208E-2</v>
      </c>
      <c r="K252">
        <v>1.63</v>
      </c>
      <c r="L252">
        <v>0.14499999999999999</v>
      </c>
      <c r="M252">
        <v>3.28</v>
      </c>
      <c r="N252">
        <v>1.0319999999999999E-2</v>
      </c>
      <c r="O252" t="s">
        <v>75</v>
      </c>
      <c r="P252">
        <v>0.21</v>
      </c>
      <c r="Q252">
        <v>3.34</v>
      </c>
      <c r="S252">
        <v>0</v>
      </c>
      <c r="T252" t="s">
        <v>892</v>
      </c>
      <c r="U252">
        <v>3466</v>
      </c>
      <c r="V252">
        <v>0.4</v>
      </c>
      <c r="W252">
        <v>0.42</v>
      </c>
      <c r="X252">
        <v>0.02</v>
      </c>
      <c r="Y252" t="s">
        <v>77</v>
      </c>
      <c r="Z252">
        <v>4.78</v>
      </c>
      <c r="AA252" t="s">
        <v>893</v>
      </c>
      <c r="AB252">
        <v>67.148442500000002</v>
      </c>
      <c r="AC252" t="s">
        <v>894</v>
      </c>
      <c r="AD252">
        <v>-25.1713396</v>
      </c>
      <c r="AE252">
        <v>20.190300000000001</v>
      </c>
      <c r="AF252">
        <v>11.945</v>
      </c>
      <c r="AG252">
        <v>7.4859999999999998</v>
      </c>
      <c r="AH252">
        <v>10.9788</v>
      </c>
    </row>
    <row r="253" spans="1:34" x14ac:dyDescent="0.25">
      <c r="A253" t="s">
        <v>898</v>
      </c>
      <c r="B253" t="s">
        <v>899</v>
      </c>
      <c r="C253">
        <v>1</v>
      </c>
      <c r="D253">
        <v>2</v>
      </c>
      <c r="E253" t="s">
        <v>73</v>
      </c>
      <c r="F253">
        <v>2017</v>
      </c>
      <c r="G253" t="s">
        <v>363</v>
      </c>
      <c r="H253">
        <v>0</v>
      </c>
      <c r="I253">
        <v>5.3635999999999999</v>
      </c>
      <c r="J253">
        <v>3.2820000000000002E-2</v>
      </c>
      <c r="K253">
        <v>1.23</v>
      </c>
      <c r="L253">
        <v>0.109</v>
      </c>
      <c r="M253">
        <v>2.02</v>
      </c>
      <c r="N253">
        <v>6.3600000000000002E-3</v>
      </c>
      <c r="O253" t="s">
        <v>75</v>
      </c>
      <c r="P253">
        <v>0.23</v>
      </c>
      <c r="Q253">
        <v>2.58</v>
      </c>
      <c r="S253">
        <v>0</v>
      </c>
      <c r="T253" t="s">
        <v>872</v>
      </c>
      <c r="U253">
        <v>3159</v>
      </c>
      <c r="V253">
        <v>0.12</v>
      </c>
      <c r="W253">
        <v>0.16</v>
      </c>
      <c r="X253">
        <v>-0.27</v>
      </c>
      <c r="Y253" t="s">
        <v>77</v>
      </c>
      <c r="AA253" t="s">
        <v>900</v>
      </c>
      <c r="AB253">
        <v>75.486882399999999</v>
      </c>
      <c r="AC253" t="s">
        <v>901</v>
      </c>
      <c r="AD253">
        <v>-6.9485133000000001</v>
      </c>
      <c r="AE253">
        <v>5.3748399999999998</v>
      </c>
      <c r="AF253">
        <v>12.57</v>
      </c>
      <c r="AG253">
        <v>6.7359999999999998</v>
      </c>
      <c r="AH253">
        <v>10.646699999999999</v>
      </c>
    </row>
    <row r="254" spans="1:34" x14ac:dyDescent="0.25">
      <c r="A254" t="s">
        <v>902</v>
      </c>
      <c r="B254" t="s">
        <v>899</v>
      </c>
      <c r="C254">
        <v>1</v>
      </c>
      <c r="D254">
        <v>2</v>
      </c>
      <c r="E254" t="s">
        <v>73</v>
      </c>
      <c r="F254">
        <v>2017</v>
      </c>
      <c r="G254" t="s">
        <v>363</v>
      </c>
      <c r="H254">
        <v>0</v>
      </c>
      <c r="I254">
        <v>40.54</v>
      </c>
      <c r="J254">
        <v>0.12640000000000001</v>
      </c>
      <c r="K254">
        <v>1.32</v>
      </c>
      <c r="L254">
        <v>0.11799999999999999</v>
      </c>
      <c r="M254">
        <v>2.31</v>
      </c>
      <c r="N254">
        <v>7.2700000000000004E-3</v>
      </c>
      <c r="O254" t="s">
        <v>75</v>
      </c>
      <c r="P254">
        <v>0.17</v>
      </c>
      <c r="Q254">
        <v>0.17</v>
      </c>
      <c r="S254">
        <v>0</v>
      </c>
      <c r="T254" t="s">
        <v>872</v>
      </c>
      <c r="U254">
        <v>3159</v>
      </c>
      <c r="V254">
        <v>0.12</v>
      </c>
      <c r="W254">
        <v>0.16</v>
      </c>
      <c r="X254">
        <v>-0.27</v>
      </c>
      <c r="Y254" t="s">
        <v>77</v>
      </c>
      <c r="AA254" t="s">
        <v>900</v>
      </c>
      <c r="AB254">
        <v>75.486882399999999</v>
      </c>
      <c r="AC254" t="s">
        <v>901</v>
      </c>
      <c r="AD254">
        <v>-6.9485133000000001</v>
      </c>
      <c r="AE254">
        <v>5.3748399999999998</v>
      </c>
      <c r="AF254">
        <v>12.57</v>
      </c>
      <c r="AG254">
        <v>6.7359999999999998</v>
      </c>
      <c r="AH254">
        <v>10.646699999999999</v>
      </c>
    </row>
    <row r="255" spans="1:34" x14ac:dyDescent="0.25">
      <c r="A255" t="s">
        <v>903</v>
      </c>
      <c r="B255" t="s">
        <v>904</v>
      </c>
      <c r="C255">
        <v>1</v>
      </c>
      <c r="D255">
        <v>1</v>
      </c>
      <c r="E255" t="s">
        <v>73</v>
      </c>
      <c r="F255">
        <v>2015</v>
      </c>
      <c r="G255" t="s">
        <v>363</v>
      </c>
      <c r="H255">
        <v>0</v>
      </c>
      <c r="I255">
        <v>14.207000000000001</v>
      </c>
      <c r="J255">
        <v>8.8999999999999996E-2</v>
      </c>
      <c r="K255">
        <v>2.46</v>
      </c>
      <c r="L255">
        <v>0.219</v>
      </c>
      <c r="M255">
        <v>6.6</v>
      </c>
      <c r="N255">
        <v>2.0799999999999999E-2</v>
      </c>
      <c r="O255" t="s">
        <v>75</v>
      </c>
      <c r="P255">
        <v>0.31</v>
      </c>
      <c r="S255">
        <v>0</v>
      </c>
      <c r="T255" t="s">
        <v>892</v>
      </c>
      <c r="U255">
        <v>3526</v>
      </c>
      <c r="V255">
        <v>0.44</v>
      </c>
      <c r="W255">
        <v>0.47</v>
      </c>
      <c r="X255">
        <v>-0.09</v>
      </c>
      <c r="Y255" t="s">
        <v>77</v>
      </c>
      <c r="Z255">
        <v>4.7699999999999996</v>
      </c>
      <c r="AA255" t="s">
        <v>905</v>
      </c>
      <c r="AB255">
        <v>78.947141500000001</v>
      </c>
      <c r="AC255" t="s">
        <v>906</v>
      </c>
      <c r="AD255">
        <v>-31.294845800000001</v>
      </c>
      <c r="AE255">
        <v>23.619</v>
      </c>
      <c r="AF255">
        <v>12.061999999999999</v>
      </c>
      <c r="AG255">
        <v>7.7329999999999997</v>
      </c>
      <c r="AH255">
        <v>11.1029</v>
      </c>
    </row>
    <row r="256" spans="1:34" x14ac:dyDescent="0.25">
      <c r="A256" t="s">
        <v>907</v>
      </c>
      <c r="B256" t="s">
        <v>908</v>
      </c>
      <c r="C256">
        <v>2</v>
      </c>
      <c r="D256">
        <v>1</v>
      </c>
      <c r="E256" t="s">
        <v>73</v>
      </c>
      <c r="F256">
        <v>2020</v>
      </c>
      <c r="G256" t="s">
        <v>396</v>
      </c>
      <c r="H256">
        <v>0</v>
      </c>
      <c r="I256">
        <v>24.45</v>
      </c>
      <c r="J256">
        <v>0.14099999999999999</v>
      </c>
      <c r="K256">
        <v>3.19</v>
      </c>
      <c r="L256">
        <v>0.28399999999999997</v>
      </c>
      <c r="M256">
        <v>10.27</v>
      </c>
      <c r="N256">
        <v>3.2309999999999998E-2</v>
      </c>
      <c r="O256" t="s">
        <v>75</v>
      </c>
      <c r="P256">
        <v>0.11</v>
      </c>
      <c r="R256">
        <v>391</v>
      </c>
      <c r="S256">
        <v>0</v>
      </c>
      <c r="T256" t="s">
        <v>909</v>
      </c>
      <c r="U256">
        <v>4005</v>
      </c>
      <c r="V256">
        <v>0.57999999999999996</v>
      </c>
      <c r="W256">
        <v>0.64</v>
      </c>
      <c r="X256">
        <v>-0.03</v>
      </c>
      <c r="Y256" t="s">
        <v>77</v>
      </c>
      <c r="Z256">
        <v>4.68</v>
      </c>
      <c r="AA256" t="s">
        <v>910</v>
      </c>
      <c r="AB256">
        <v>138.5916722</v>
      </c>
      <c r="AC256" t="s">
        <v>911</v>
      </c>
      <c r="AD256">
        <v>52.6835211</v>
      </c>
      <c r="AE256">
        <v>6.33256</v>
      </c>
      <c r="AF256">
        <v>7.7</v>
      </c>
      <c r="AG256">
        <v>4.1360000000000001</v>
      </c>
      <c r="AH256">
        <v>7.0477499999999997</v>
      </c>
    </row>
    <row r="257" spans="1:34" x14ac:dyDescent="0.25">
      <c r="A257" t="s">
        <v>912</v>
      </c>
      <c r="B257" t="s">
        <v>913</v>
      </c>
      <c r="C257">
        <v>1</v>
      </c>
      <c r="D257">
        <v>1</v>
      </c>
      <c r="E257" t="s">
        <v>73</v>
      </c>
      <c r="F257">
        <v>2012</v>
      </c>
      <c r="G257" t="s">
        <v>363</v>
      </c>
      <c r="H257">
        <v>0</v>
      </c>
      <c r="I257">
        <v>3.3366495999999999</v>
      </c>
      <c r="J257">
        <v>3.5499999999999997E-2</v>
      </c>
      <c r="K257">
        <v>4.57</v>
      </c>
      <c r="L257">
        <v>0.40799999999999997</v>
      </c>
      <c r="M257">
        <v>13.9</v>
      </c>
      <c r="N257">
        <v>4.3729999999999998E-2</v>
      </c>
      <c r="O257" t="s">
        <v>119</v>
      </c>
      <c r="P257">
        <v>1.7000000000000001E-2</v>
      </c>
      <c r="R257">
        <v>594</v>
      </c>
      <c r="S257">
        <v>0</v>
      </c>
      <c r="T257" t="s">
        <v>914</v>
      </c>
      <c r="U257">
        <v>3600</v>
      </c>
      <c r="V257">
        <v>0.55000000000000004</v>
      </c>
      <c r="W257">
        <v>0.54</v>
      </c>
      <c r="X257">
        <v>0.2</v>
      </c>
      <c r="Y257" t="s">
        <v>77</v>
      </c>
      <c r="Z257">
        <v>4.7</v>
      </c>
      <c r="AA257" t="s">
        <v>915</v>
      </c>
      <c r="AB257">
        <v>119.7735021</v>
      </c>
      <c r="AC257" t="s">
        <v>916</v>
      </c>
      <c r="AD257">
        <v>15.391209</v>
      </c>
      <c r="AE257">
        <v>29.421399999999998</v>
      </c>
      <c r="AF257">
        <v>12.332000000000001</v>
      </c>
      <c r="AG257">
        <v>7.9889999999999999</v>
      </c>
      <c r="AH257">
        <v>11.3537</v>
      </c>
    </row>
    <row r="258" spans="1:34" x14ac:dyDescent="0.25">
      <c r="A258" t="s">
        <v>917</v>
      </c>
      <c r="B258" t="s">
        <v>918</v>
      </c>
      <c r="C258">
        <v>2</v>
      </c>
      <c r="D258">
        <v>2</v>
      </c>
      <c r="E258" t="s">
        <v>284</v>
      </c>
      <c r="F258">
        <v>2020</v>
      </c>
      <c r="G258" t="s">
        <v>285</v>
      </c>
      <c r="H258">
        <v>0</v>
      </c>
      <c r="I258">
        <v>1.1980035</v>
      </c>
      <c r="J258">
        <v>1.5890000000000001E-2</v>
      </c>
      <c r="K258">
        <v>1.264</v>
      </c>
      <c r="L258">
        <v>0.113</v>
      </c>
      <c r="M258">
        <v>1.86</v>
      </c>
      <c r="N258">
        <v>5.8500000000000002E-3</v>
      </c>
      <c r="O258" t="s">
        <v>119</v>
      </c>
      <c r="P258">
        <v>0</v>
      </c>
      <c r="Q258">
        <v>59.4</v>
      </c>
      <c r="R258">
        <v>773</v>
      </c>
      <c r="S258">
        <v>0</v>
      </c>
      <c r="T258" t="s">
        <v>872</v>
      </c>
      <c r="U258">
        <v>3347</v>
      </c>
      <c r="V258">
        <v>0.36</v>
      </c>
      <c r="W258">
        <v>0.36</v>
      </c>
      <c r="X258">
        <v>0.11</v>
      </c>
      <c r="Y258" t="s">
        <v>77</v>
      </c>
      <c r="Z258">
        <v>4.8099999999999996</v>
      </c>
      <c r="AA258" t="s">
        <v>919</v>
      </c>
      <c r="AB258">
        <v>120.59360650000001</v>
      </c>
      <c r="AC258" t="s">
        <v>920</v>
      </c>
      <c r="AD258">
        <v>3.3371629</v>
      </c>
      <c r="AE258">
        <v>27.3644</v>
      </c>
      <c r="AF258">
        <v>13.74</v>
      </c>
      <c r="AG258">
        <v>8.8290009999999999</v>
      </c>
      <c r="AH258">
        <v>12.465</v>
      </c>
    </row>
    <row r="259" spans="1:34" x14ac:dyDescent="0.25">
      <c r="A259" t="s">
        <v>921</v>
      </c>
      <c r="B259" t="s">
        <v>918</v>
      </c>
      <c r="C259">
        <v>2</v>
      </c>
      <c r="D259">
        <v>2</v>
      </c>
      <c r="E259" t="s">
        <v>73</v>
      </c>
      <c r="F259">
        <v>2020</v>
      </c>
      <c r="G259" t="s">
        <v>100</v>
      </c>
      <c r="H259">
        <v>0</v>
      </c>
      <c r="I259">
        <v>15.509</v>
      </c>
      <c r="J259">
        <v>8.7599999999999997E-2</v>
      </c>
      <c r="K259">
        <v>2.63</v>
      </c>
      <c r="L259">
        <v>0.23499999999999999</v>
      </c>
      <c r="M259">
        <v>7.41</v>
      </c>
      <c r="N259">
        <v>2.3310000000000001E-2</v>
      </c>
      <c r="O259" t="s">
        <v>75</v>
      </c>
      <c r="P259">
        <v>0</v>
      </c>
      <c r="Q259">
        <v>1.95</v>
      </c>
      <c r="R259">
        <v>329</v>
      </c>
      <c r="S259">
        <v>0</v>
      </c>
      <c r="T259" t="s">
        <v>872</v>
      </c>
      <c r="U259">
        <v>3347</v>
      </c>
      <c r="V259">
        <v>0.36</v>
      </c>
      <c r="W259">
        <v>0.36</v>
      </c>
      <c r="X259">
        <v>0.11</v>
      </c>
      <c r="Y259" t="s">
        <v>77</v>
      </c>
      <c r="Z259">
        <v>4.8099999999999996</v>
      </c>
      <c r="AA259" t="s">
        <v>919</v>
      </c>
      <c r="AB259">
        <v>120.59360650000001</v>
      </c>
      <c r="AC259" t="s">
        <v>920</v>
      </c>
      <c r="AD259">
        <v>3.3371629</v>
      </c>
      <c r="AE259">
        <v>27.3644</v>
      </c>
      <c r="AF259">
        <v>13.74</v>
      </c>
      <c r="AG259">
        <v>8.8290009999999999</v>
      </c>
      <c r="AH259">
        <v>12.465</v>
      </c>
    </row>
    <row r="260" spans="1:34" x14ac:dyDescent="0.25">
      <c r="A260" t="s">
        <v>922</v>
      </c>
      <c r="B260" t="s">
        <v>923</v>
      </c>
      <c r="C260">
        <v>1</v>
      </c>
      <c r="D260">
        <v>1</v>
      </c>
      <c r="E260" t="s">
        <v>73</v>
      </c>
      <c r="F260">
        <v>2019</v>
      </c>
      <c r="G260" t="s">
        <v>396</v>
      </c>
      <c r="H260">
        <v>0</v>
      </c>
      <c r="I260">
        <v>203.59</v>
      </c>
      <c r="J260">
        <v>0.33800000000000002</v>
      </c>
      <c r="K260">
        <v>14.3</v>
      </c>
      <c r="L260">
        <v>1.27</v>
      </c>
      <c r="M260">
        <v>147.15529000000001</v>
      </c>
      <c r="N260">
        <v>0.46300000000000002</v>
      </c>
      <c r="O260" t="s">
        <v>75</v>
      </c>
      <c r="P260">
        <v>0.43559999999999999</v>
      </c>
      <c r="S260">
        <v>0</v>
      </c>
      <c r="T260" t="s">
        <v>769</v>
      </c>
      <c r="U260">
        <v>3081</v>
      </c>
      <c r="V260">
        <v>0.14000000000000001</v>
      </c>
      <c r="W260">
        <v>0.12</v>
      </c>
      <c r="X260">
        <v>-7.0000000000000007E-2</v>
      </c>
      <c r="Y260" t="s">
        <v>77</v>
      </c>
      <c r="Z260">
        <v>5.16</v>
      </c>
      <c r="AA260" t="s">
        <v>924</v>
      </c>
      <c r="AB260">
        <v>130.33166159999999</v>
      </c>
      <c r="AC260" t="s">
        <v>925</v>
      </c>
      <c r="AD260">
        <v>59.491836399999997</v>
      </c>
      <c r="AE260">
        <v>9.4863700000000009</v>
      </c>
      <c r="AF260">
        <v>15.18</v>
      </c>
      <c r="AG260">
        <v>8.6679999999999993</v>
      </c>
      <c r="AH260">
        <v>13.111700000000001</v>
      </c>
    </row>
    <row r="261" spans="1:34" x14ac:dyDescent="0.25">
      <c r="A261" t="s">
        <v>926</v>
      </c>
      <c r="B261" t="s">
        <v>927</v>
      </c>
      <c r="C261">
        <v>1</v>
      </c>
      <c r="D261">
        <v>3</v>
      </c>
      <c r="E261" t="s">
        <v>284</v>
      </c>
      <c r="F261">
        <v>2019</v>
      </c>
      <c r="G261" t="s">
        <v>285</v>
      </c>
      <c r="H261">
        <v>0</v>
      </c>
      <c r="I261">
        <v>3.93072</v>
      </c>
      <c r="J261">
        <v>3.5000000000000003E-2</v>
      </c>
      <c r="K261">
        <v>1.2170000000000001</v>
      </c>
      <c r="L261">
        <v>0.109</v>
      </c>
      <c r="M261">
        <v>1.84</v>
      </c>
      <c r="N261">
        <v>5.79E-3</v>
      </c>
      <c r="O261" t="s">
        <v>119</v>
      </c>
      <c r="Q261">
        <v>12.6</v>
      </c>
      <c r="R261">
        <v>525</v>
      </c>
      <c r="S261">
        <v>0</v>
      </c>
      <c r="T261" t="s">
        <v>764</v>
      </c>
      <c r="U261">
        <v>3505</v>
      </c>
      <c r="V261">
        <v>0.34</v>
      </c>
      <c r="W261">
        <v>0.34</v>
      </c>
      <c r="X261">
        <v>-0.12</v>
      </c>
      <c r="Y261" t="s">
        <v>77</v>
      </c>
      <c r="Z261">
        <v>4.9400000000000004</v>
      </c>
      <c r="AA261" t="s">
        <v>928</v>
      </c>
      <c r="AB261">
        <v>144.0074644</v>
      </c>
      <c r="AC261" t="s">
        <v>929</v>
      </c>
      <c r="AD261">
        <v>-21.665063400000001</v>
      </c>
      <c r="AE261">
        <v>9.4418100000000003</v>
      </c>
      <c r="AF261">
        <v>10.91</v>
      </c>
      <c r="AG261">
        <v>6.4749999999999996</v>
      </c>
      <c r="AH261">
        <v>9.8803599999999996</v>
      </c>
    </row>
    <row r="262" spans="1:34" x14ac:dyDescent="0.25">
      <c r="A262" t="s">
        <v>930</v>
      </c>
      <c r="B262" t="s">
        <v>927</v>
      </c>
      <c r="C262">
        <v>1</v>
      </c>
      <c r="D262">
        <v>3</v>
      </c>
      <c r="E262" t="s">
        <v>73</v>
      </c>
      <c r="F262">
        <v>2019</v>
      </c>
      <c r="G262" t="s">
        <v>100</v>
      </c>
      <c r="H262">
        <v>0</v>
      </c>
      <c r="I262">
        <v>9.1247000000000007</v>
      </c>
      <c r="J262">
        <v>6.0999999999999999E-2</v>
      </c>
      <c r="K262">
        <v>1.66</v>
      </c>
      <c r="L262">
        <v>0.14799999999999999</v>
      </c>
      <c r="M262">
        <v>3.4</v>
      </c>
      <c r="N262">
        <v>1.0699999999999999E-2</v>
      </c>
      <c r="O262" t="s">
        <v>75</v>
      </c>
      <c r="Q262">
        <v>4.45</v>
      </c>
      <c r="R262">
        <v>401</v>
      </c>
      <c r="S262">
        <v>0</v>
      </c>
      <c r="T262" t="s">
        <v>764</v>
      </c>
      <c r="U262">
        <v>3505</v>
      </c>
      <c r="V262">
        <v>0.34</v>
      </c>
      <c r="W262">
        <v>0.34</v>
      </c>
      <c r="X262">
        <v>-0.12</v>
      </c>
      <c r="Y262" t="s">
        <v>77</v>
      </c>
      <c r="Z262">
        <v>4.9400000000000004</v>
      </c>
      <c r="AA262" t="s">
        <v>928</v>
      </c>
      <c r="AB262">
        <v>144.0074644</v>
      </c>
      <c r="AC262" t="s">
        <v>929</v>
      </c>
      <c r="AD262">
        <v>-21.665063400000001</v>
      </c>
      <c r="AE262">
        <v>9.4418100000000003</v>
      </c>
      <c r="AF262">
        <v>10.91</v>
      </c>
      <c r="AG262">
        <v>6.4749999999999996</v>
      </c>
      <c r="AH262">
        <v>9.8803599999999996</v>
      </c>
    </row>
    <row r="263" spans="1:34" x14ac:dyDescent="0.25">
      <c r="A263" t="s">
        <v>931</v>
      </c>
      <c r="B263" t="s">
        <v>927</v>
      </c>
      <c r="C263">
        <v>1</v>
      </c>
      <c r="D263">
        <v>3</v>
      </c>
      <c r="E263" t="s">
        <v>73</v>
      </c>
      <c r="F263">
        <v>2019</v>
      </c>
      <c r="G263" t="s">
        <v>100</v>
      </c>
      <c r="H263">
        <v>0</v>
      </c>
      <c r="I263">
        <v>55.661000000000001</v>
      </c>
      <c r="J263">
        <v>0.20399999999999999</v>
      </c>
      <c r="K263">
        <v>2.34</v>
      </c>
      <c r="L263">
        <v>0.20899999999999999</v>
      </c>
      <c r="M263">
        <v>6.1</v>
      </c>
      <c r="N263">
        <v>1.9189999999999999E-2</v>
      </c>
      <c r="O263" t="s">
        <v>75</v>
      </c>
      <c r="Q263">
        <v>0.38</v>
      </c>
      <c r="R263">
        <v>220</v>
      </c>
      <c r="S263">
        <v>0</v>
      </c>
      <c r="T263" t="s">
        <v>764</v>
      </c>
      <c r="U263">
        <v>3505</v>
      </c>
      <c r="V263">
        <v>0.34</v>
      </c>
      <c r="W263">
        <v>0.34</v>
      </c>
      <c r="X263">
        <v>-0.12</v>
      </c>
      <c r="Y263" t="s">
        <v>77</v>
      </c>
      <c r="Z263">
        <v>4.9400000000000004</v>
      </c>
      <c r="AA263" t="s">
        <v>928</v>
      </c>
      <c r="AB263">
        <v>144.0074644</v>
      </c>
      <c r="AC263" t="s">
        <v>929</v>
      </c>
      <c r="AD263">
        <v>-21.665063400000001</v>
      </c>
      <c r="AE263">
        <v>9.4418100000000003</v>
      </c>
      <c r="AF263">
        <v>10.91</v>
      </c>
      <c r="AG263">
        <v>6.4749999999999996</v>
      </c>
      <c r="AH263">
        <v>9.8803599999999996</v>
      </c>
    </row>
    <row r="264" spans="1:34" x14ac:dyDescent="0.25">
      <c r="A264" t="s">
        <v>932</v>
      </c>
      <c r="B264" t="s">
        <v>933</v>
      </c>
      <c r="C264">
        <v>1</v>
      </c>
      <c r="D264">
        <v>1</v>
      </c>
      <c r="E264" t="s">
        <v>73</v>
      </c>
      <c r="F264">
        <v>2010</v>
      </c>
      <c r="G264" t="s">
        <v>363</v>
      </c>
      <c r="H264">
        <v>0</v>
      </c>
      <c r="I264">
        <v>2.64561</v>
      </c>
      <c r="J264">
        <v>2.87E-2</v>
      </c>
      <c r="K264">
        <v>2.83</v>
      </c>
      <c r="L264">
        <v>0.253</v>
      </c>
      <c r="M264">
        <v>8.4</v>
      </c>
      <c r="N264">
        <v>2.5999999999999999E-2</v>
      </c>
      <c r="O264" t="s">
        <v>119</v>
      </c>
      <c r="P264">
        <v>0.08</v>
      </c>
      <c r="S264">
        <v>0</v>
      </c>
      <c r="T264" t="s">
        <v>892</v>
      </c>
      <c r="U264">
        <v>3517</v>
      </c>
      <c r="V264">
        <v>0.43</v>
      </c>
      <c r="W264">
        <v>0.45</v>
      </c>
      <c r="Z264">
        <v>4.78</v>
      </c>
      <c r="AA264" t="s">
        <v>934</v>
      </c>
      <c r="AB264">
        <v>164.64334930000001</v>
      </c>
      <c r="AC264" t="s">
        <v>935</v>
      </c>
      <c r="AD264">
        <v>-31.144338300000001</v>
      </c>
      <c r="AE264">
        <v>20.3779</v>
      </c>
      <c r="AF264">
        <v>11.938000000000001</v>
      </c>
      <c r="AG264">
        <v>7.47</v>
      </c>
      <c r="AH264">
        <v>10.923299999999999</v>
      </c>
    </row>
    <row r="265" spans="1:34" x14ac:dyDescent="0.25">
      <c r="A265" t="s">
        <v>936</v>
      </c>
      <c r="B265" t="s">
        <v>937</v>
      </c>
      <c r="C265">
        <v>1</v>
      </c>
      <c r="D265">
        <v>1</v>
      </c>
      <c r="E265" t="s">
        <v>284</v>
      </c>
      <c r="F265">
        <v>2021</v>
      </c>
      <c r="G265" t="s">
        <v>285</v>
      </c>
      <c r="H265">
        <v>0</v>
      </c>
      <c r="I265">
        <v>0.32196200000000003</v>
      </c>
      <c r="J265">
        <v>7.1000000000000004E-3</v>
      </c>
      <c r="K265">
        <v>0.71799999999999997</v>
      </c>
      <c r="L265">
        <v>6.4000000000000001E-2</v>
      </c>
      <c r="M265">
        <v>0.54600000000000004</v>
      </c>
      <c r="N265">
        <v>1.72E-3</v>
      </c>
      <c r="O265" t="s">
        <v>119</v>
      </c>
      <c r="P265">
        <v>0</v>
      </c>
      <c r="Q265">
        <v>586.61</v>
      </c>
      <c r="R265">
        <v>1745</v>
      </c>
      <c r="S265">
        <v>0</v>
      </c>
      <c r="T265" t="s">
        <v>938</v>
      </c>
      <c r="U265">
        <v>3522</v>
      </c>
      <c r="V265">
        <v>0.46</v>
      </c>
      <c r="W265">
        <v>0.45</v>
      </c>
      <c r="X265">
        <v>-0.01</v>
      </c>
      <c r="Y265" t="s">
        <v>77</v>
      </c>
      <c r="Z265">
        <v>4.78</v>
      </c>
      <c r="AA265" t="s">
        <v>939</v>
      </c>
      <c r="AB265">
        <v>146.121464</v>
      </c>
      <c r="AC265" t="s">
        <v>940</v>
      </c>
      <c r="AD265">
        <v>-45.779016499999997</v>
      </c>
      <c r="AE265">
        <v>9.4126300000000001</v>
      </c>
      <c r="AF265">
        <v>10.153</v>
      </c>
      <c r="AG265">
        <v>5.78</v>
      </c>
      <c r="AH265">
        <v>9.1515900000000006</v>
      </c>
    </row>
    <row r="266" spans="1:34" x14ac:dyDescent="0.25">
      <c r="A266" t="s">
        <v>941</v>
      </c>
      <c r="B266" t="s">
        <v>942</v>
      </c>
      <c r="C266">
        <v>1</v>
      </c>
      <c r="D266">
        <v>1</v>
      </c>
      <c r="E266" t="s">
        <v>73</v>
      </c>
      <c r="F266">
        <v>2018</v>
      </c>
      <c r="G266" t="s">
        <v>396</v>
      </c>
      <c r="H266">
        <v>0</v>
      </c>
      <c r="I266">
        <v>3.0232000000000001</v>
      </c>
      <c r="J266">
        <v>2.5999999999999999E-2</v>
      </c>
      <c r="K266">
        <v>2.75</v>
      </c>
      <c r="L266">
        <v>0.245</v>
      </c>
      <c r="M266">
        <v>8</v>
      </c>
      <c r="N266">
        <v>2.5170000000000001E-2</v>
      </c>
      <c r="O266" t="s">
        <v>75</v>
      </c>
      <c r="P266">
        <v>7.0000000000000007E-2</v>
      </c>
      <c r="S266">
        <v>0</v>
      </c>
      <c r="T266" t="s">
        <v>758</v>
      </c>
      <c r="U266">
        <v>3324</v>
      </c>
      <c r="V266">
        <v>0.28000000000000003</v>
      </c>
      <c r="W266">
        <v>0.27</v>
      </c>
      <c r="X266">
        <v>0</v>
      </c>
      <c r="Y266" t="s">
        <v>77</v>
      </c>
      <c r="Z266">
        <v>5.05</v>
      </c>
      <c r="AA266" t="s">
        <v>943</v>
      </c>
      <c r="AB266">
        <v>200.7335358</v>
      </c>
      <c r="AC266" t="s">
        <v>944</v>
      </c>
      <c r="AD266">
        <v>24.463942500000002</v>
      </c>
      <c r="AE266">
        <v>13.743</v>
      </c>
      <c r="AF266">
        <v>13.04</v>
      </c>
      <c r="AG266">
        <v>7.9569999999999999</v>
      </c>
      <c r="AH266">
        <v>11.6266</v>
      </c>
    </row>
    <row r="267" spans="1:34" x14ac:dyDescent="0.25">
      <c r="A267" t="s">
        <v>945</v>
      </c>
      <c r="B267" t="s">
        <v>946</v>
      </c>
      <c r="C267">
        <v>1</v>
      </c>
      <c r="D267">
        <v>1</v>
      </c>
      <c r="E267" t="s">
        <v>284</v>
      </c>
      <c r="F267">
        <v>2022</v>
      </c>
      <c r="G267" t="s">
        <v>285</v>
      </c>
      <c r="H267">
        <v>0</v>
      </c>
      <c r="I267">
        <v>2.6162744999999998</v>
      </c>
      <c r="J267">
        <v>2.5690000000000001E-2</v>
      </c>
      <c r="K267">
        <v>1.1499999999999999</v>
      </c>
      <c r="L267">
        <v>0.10299999999999999</v>
      </c>
      <c r="M267">
        <v>1.21</v>
      </c>
      <c r="N267">
        <v>3.81E-3</v>
      </c>
      <c r="O267" t="s">
        <v>119</v>
      </c>
      <c r="Q267">
        <v>17.5</v>
      </c>
      <c r="R267">
        <v>569</v>
      </c>
      <c r="S267">
        <v>0</v>
      </c>
      <c r="T267" t="s">
        <v>148</v>
      </c>
      <c r="U267">
        <v>3369</v>
      </c>
      <c r="V267">
        <v>0.32</v>
      </c>
      <c r="W267">
        <v>0.31</v>
      </c>
      <c r="X267">
        <v>0</v>
      </c>
      <c r="Y267" t="s">
        <v>77</v>
      </c>
      <c r="Z267">
        <v>4.84</v>
      </c>
      <c r="AA267" t="s">
        <v>947</v>
      </c>
      <c r="AB267">
        <v>239.5775678</v>
      </c>
      <c r="AC267" t="s">
        <v>948</v>
      </c>
      <c r="AD267">
        <v>35.408114099999999</v>
      </c>
      <c r="AE267">
        <v>15.8095</v>
      </c>
      <c r="AF267">
        <v>12.675000000000001</v>
      </c>
      <c r="AG267">
        <v>7.8689999999999998</v>
      </c>
      <c r="AH267">
        <v>11.510899999999999</v>
      </c>
    </row>
    <row r="268" spans="1:34" x14ac:dyDescent="0.25">
      <c r="A268" t="s">
        <v>949</v>
      </c>
      <c r="B268" t="s">
        <v>950</v>
      </c>
      <c r="C268">
        <v>1</v>
      </c>
      <c r="D268">
        <v>1</v>
      </c>
      <c r="E268" t="s">
        <v>73</v>
      </c>
      <c r="F268">
        <v>2021</v>
      </c>
      <c r="G268" t="s">
        <v>100</v>
      </c>
      <c r="H268">
        <v>0</v>
      </c>
      <c r="I268">
        <v>7.0267900000000001</v>
      </c>
      <c r="J268">
        <v>5.4019999999999999E-2</v>
      </c>
      <c r="K268">
        <v>1.17</v>
      </c>
      <c r="L268">
        <v>0.104</v>
      </c>
      <c r="M268">
        <v>1.71</v>
      </c>
      <c r="N268">
        <v>5.3800000000000002E-3</v>
      </c>
      <c r="O268" t="s">
        <v>75</v>
      </c>
      <c r="Q268">
        <v>9.2100000000000009</v>
      </c>
      <c r="R268">
        <v>485</v>
      </c>
      <c r="S268">
        <v>0</v>
      </c>
      <c r="T268" t="s">
        <v>951</v>
      </c>
      <c r="U268">
        <v>3579</v>
      </c>
      <c r="V268">
        <v>0.43</v>
      </c>
      <c r="W268">
        <v>0.43</v>
      </c>
      <c r="X268">
        <v>-0.09</v>
      </c>
      <c r="Y268" t="s">
        <v>77</v>
      </c>
      <c r="Z268">
        <v>4.88</v>
      </c>
      <c r="AA268" t="s">
        <v>952</v>
      </c>
      <c r="AB268">
        <v>157.2288672</v>
      </c>
      <c r="AC268" t="s">
        <v>953</v>
      </c>
      <c r="AD268">
        <v>0.8378485</v>
      </c>
      <c r="AE268">
        <v>7.0314899999999998</v>
      </c>
      <c r="AF268">
        <v>9.65</v>
      </c>
      <c r="AG268">
        <v>5.3109999999999999</v>
      </c>
      <c r="AH268">
        <v>8.6737300000000008</v>
      </c>
    </row>
    <row r="269" spans="1:34" x14ac:dyDescent="0.25">
      <c r="A269" t="s">
        <v>954</v>
      </c>
      <c r="B269" t="s">
        <v>955</v>
      </c>
      <c r="C269">
        <v>1</v>
      </c>
      <c r="D269">
        <v>1</v>
      </c>
      <c r="E269" t="s">
        <v>73</v>
      </c>
      <c r="F269">
        <v>2017</v>
      </c>
      <c r="G269" t="s">
        <v>300</v>
      </c>
      <c r="H269">
        <v>0</v>
      </c>
      <c r="I269">
        <v>6.9050000000000002</v>
      </c>
      <c r="J269">
        <v>6.08E-2</v>
      </c>
      <c r="K269">
        <v>2.57</v>
      </c>
      <c r="L269">
        <v>0.22900000000000001</v>
      </c>
      <c r="M269">
        <v>7.14</v>
      </c>
      <c r="N269">
        <v>2.2460000000000001E-2</v>
      </c>
      <c r="O269" t="s">
        <v>75</v>
      </c>
      <c r="P269">
        <v>0.121</v>
      </c>
      <c r="R269">
        <v>590</v>
      </c>
      <c r="S269">
        <v>0</v>
      </c>
      <c r="T269" t="s">
        <v>683</v>
      </c>
      <c r="U269">
        <v>3867</v>
      </c>
      <c r="V269">
        <v>0.61</v>
      </c>
      <c r="W269">
        <v>0.63</v>
      </c>
      <c r="X269">
        <v>-0.04</v>
      </c>
      <c r="Y269" t="s">
        <v>77</v>
      </c>
      <c r="Z269">
        <v>4.6500000000000004</v>
      </c>
      <c r="AA269" t="s">
        <v>956</v>
      </c>
      <c r="AB269">
        <v>242.26454519999999</v>
      </c>
      <c r="AC269" t="s">
        <v>957</v>
      </c>
      <c r="AD269">
        <v>52.944144299999998</v>
      </c>
      <c r="AE269">
        <v>16.928699999999999</v>
      </c>
      <c r="AF269">
        <v>10.166</v>
      </c>
      <c r="AG269">
        <v>6.3310000000000004</v>
      </c>
      <c r="AH269">
        <v>9.4076500000000003</v>
      </c>
    </row>
    <row r="270" spans="1:34" x14ac:dyDescent="0.25">
      <c r="A270" t="s">
        <v>958</v>
      </c>
      <c r="B270" t="s">
        <v>959</v>
      </c>
      <c r="C270">
        <v>1</v>
      </c>
      <c r="D270">
        <v>2</v>
      </c>
      <c r="E270" t="s">
        <v>73</v>
      </c>
      <c r="F270">
        <v>2016</v>
      </c>
      <c r="G270" t="s">
        <v>300</v>
      </c>
      <c r="H270">
        <v>0</v>
      </c>
      <c r="I270">
        <v>2.6497700000000002</v>
      </c>
      <c r="J270">
        <v>2.9000000000000001E-2</v>
      </c>
      <c r="K270">
        <v>1.38</v>
      </c>
      <c r="L270">
        <v>0.123</v>
      </c>
      <c r="M270">
        <v>2.4700000000000002</v>
      </c>
      <c r="N270">
        <v>7.77E-3</v>
      </c>
      <c r="O270" t="s">
        <v>75</v>
      </c>
      <c r="P270">
        <v>0</v>
      </c>
      <c r="S270">
        <v>0</v>
      </c>
      <c r="T270" t="s">
        <v>286</v>
      </c>
      <c r="U270">
        <v>3722</v>
      </c>
      <c r="V270">
        <v>0.49</v>
      </c>
      <c r="W270">
        <v>0.5</v>
      </c>
      <c r="X270">
        <v>-0.16</v>
      </c>
      <c r="Y270" t="s">
        <v>77</v>
      </c>
      <c r="Z270">
        <v>4.7699999999999996</v>
      </c>
      <c r="AA270" t="s">
        <v>960</v>
      </c>
      <c r="AB270">
        <v>259.00205069999998</v>
      </c>
      <c r="AC270" t="s">
        <v>961</v>
      </c>
      <c r="AD270">
        <v>11.056175100000001</v>
      </c>
      <c r="AE270">
        <v>18.145900000000001</v>
      </c>
      <c r="AF270">
        <v>10.843999999999999</v>
      </c>
      <c r="AG270">
        <v>6.8159999999999998</v>
      </c>
      <c r="AH270">
        <v>9.9833700000000007</v>
      </c>
    </row>
    <row r="271" spans="1:34" x14ac:dyDescent="0.25">
      <c r="A271" t="s">
        <v>962</v>
      </c>
      <c r="B271" t="s">
        <v>959</v>
      </c>
      <c r="C271">
        <v>1</v>
      </c>
      <c r="D271">
        <v>2</v>
      </c>
      <c r="E271" t="s">
        <v>73</v>
      </c>
      <c r="F271">
        <v>2016</v>
      </c>
      <c r="G271" t="s">
        <v>300</v>
      </c>
      <c r="H271">
        <v>0</v>
      </c>
      <c r="I271">
        <v>13.74</v>
      </c>
      <c r="J271">
        <v>8.8999999999999996E-2</v>
      </c>
      <c r="K271">
        <v>2.38</v>
      </c>
      <c r="L271">
        <v>0.21199999999999999</v>
      </c>
      <c r="M271">
        <v>6.26</v>
      </c>
      <c r="N271">
        <v>1.9699999999999999E-2</v>
      </c>
      <c r="O271" t="s">
        <v>75</v>
      </c>
      <c r="P271">
        <v>4.9000000000000002E-2</v>
      </c>
      <c r="S271">
        <v>0</v>
      </c>
      <c r="T271" t="s">
        <v>286</v>
      </c>
      <c r="U271">
        <v>3722</v>
      </c>
      <c r="V271">
        <v>0.49</v>
      </c>
      <c r="W271">
        <v>0.5</v>
      </c>
      <c r="X271">
        <v>-0.16</v>
      </c>
      <c r="Y271" t="s">
        <v>77</v>
      </c>
      <c r="Z271">
        <v>4.7699999999999996</v>
      </c>
      <c r="AA271" t="s">
        <v>960</v>
      </c>
      <c r="AB271">
        <v>259.00205069999998</v>
      </c>
      <c r="AC271" t="s">
        <v>961</v>
      </c>
      <c r="AD271">
        <v>11.056175100000001</v>
      </c>
      <c r="AE271">
        <v>18.145900000000001</v>
      </c>
      <c r="AF271">
        <v>10.843999999999999</v>
      </c>
      <c r="AG271">
        <v>6.8159999999999998</v>
      </c>
      <c r="AH271">
        <v>9.9833700000000007</v>
      </c>
    </row>
    <row r="272" spans="1:34" x14ac:dyDescent="0.25">
      <c r="A272" t="s">
        <v>963</v>
      </c>
      <c r="B272" t="s">
        <v>964</v>
      </c>
      <c r="C272">
        <v>1</v>
      </c>
      <c r="D272">
        <v>2</v>
      </c>
      <c r="E272" t="s">
        <v>73</v>
      </c>
      <c r="F272">
        <v>2019</v>
      </c>
      <c r="G272" t="s">
        <v>214</v>
      </c>
      <c r="H272">
        <v>0</v>
      </c>
      <c r="I272">
        <v>12.939399999999999</v>
      </c>
      <c r="J272">
        <v>7.8789999999999999E-2</v>
      </c>
      <c r="K272">
        <v>1.45</v>
      </c>
      <c r="L272">
        <v>0.129</v>
      </c>
      <c r="M272">
        <v>2.69</v>
      </c>
      <c r="N272">
        <v>8.4600000000000005E-3</v>
      </c>
      <c r="O272" t="s">
        <v>75</v>
      </c>
      <c r="P272">
        <v>6.3E-2</v>
      </c>
      <c r="Q272">
        <v>3.13</v>
      </c>
      <c r="R272">
        <v>350</v>
      </c>
      <c r="S272">
        <v>0</v>
      </c>
      <c r="T272" t="s">
        <v>965</v>
      </c>
      <c r="U272">
        <v>3719</v>
      </c>
      <c r="V272">
        <v>0.37</v>
      </c>
      <c r="W272">
        <v>0.39</v>
      </c>
      <c r="X272">
        <v>-0.36199999999999999</v>
      </c>
      <c r="Y272" t="s">
        <v>77</v>
      </c>
      <c r="Z272">
        <v>4.9000000000000004</v>
      </c>
      <c r="AA272" t="s">
        <v>966</v>
      </c>
      <c r="AB272">
        <v>165.83447100000001</v>
      </c>
      <c r="AC272" t="s">
        <v>967</v>
      </c>
      <c r="AD272">
        <v>35.972316999999997</v>
      </c>
      <c r="AE272">
        <v>5.6757730000000004</v>
      </c>
      <c r="AF272">
        <v>7.49</v>
      </c>
      <c r="AG272">
        <v>3.5009999999999999</v>
      </c>
    </row>
    <row r="273" spans="1:34" x14ac:dyDescent="0.25">
      <c r="A273" t="s">
        <v>968</v>
      </c>
      <c r="B273" t="s">
        <v>969</v>
      </c>
      <c r="C273">
        <v>2</v>
      </c>
      <c r="D273">
        <v>2</v>
      </c>
      <c r="E273" t="s">
        <v>73</v>
      </c>
      <c r="F273">
        <v>2021</v>
      </c>
      <c r="G273" t="s">
        <v>94</v>
      </c>
      <c r="H273">
        <v>0</v>
      </c>
      <c r="I273">
        <v>50.8</v>
      </c>
      <c r="J273">
        <v>0.2324</v>
      </c>
      <c r="K273">
        <v>2.63</v>
      </c>
      <c r="L273">
        <v>0.23499999999999999</v>
      </c>
      <c r="M273">
        <v>7.6</v>
      </c>
      <c r="N273">
        <v>2.3910000000000001E-2</v>
      </c>
      <c r="O273" t="s">
        <v>75</v>
      </c>
      <c r="P273">
        <v>0.45</v>
      </c>
      <c r="R273">
        <v>309</v>
      </c>
      <c r="S273">
        <v>0</v>
      </c>
      <c r="T273" t="s">
        <v>120</v>
      </c>
      <c r="U273">
        <v>4120</v>
      </c>
      <c r="V273">
        <v>0.68</v>
      </c>
      <c r="W273">
        <v>0.65</v>
      </c>
      <c r="X273">
        <v>0.24</v>
      </c>
      <c r="Y273" t="s">
        <v>77</v>
      </c>
      <c r="Z273">
        <v>4.6500000000000004</v>
      </c>
      <c r="AA273" t="s">
        <v>970</v>
      </c>
      <c r="AB273">
        <v>167.77450440000001</v>
      </c>
      <c r="AC273" t="s">
        <v>971</v>
      </c>
      <c r="AD273">
        <v>30.445168800000001</v>
      </c>
      <c r="AE273">
        <v>11.8893</v>
      </c>
      <c r="AF273">
        <v>8.31</v>
      </c>
      <c r="AG273">
        <v>4.9790000000000001</v>
      </c>
      <c r="AH273">
        <v>7.7280800000000003</v>
      </c>
    </row>
    <row r="274" spans="1:34" x14ac:dyDescent="0.25">
      <c r="A274" t="s">
        <v>972</v>
      </c>
      <c r="B274" t="s">
        <v>969</v>
      </c>
      <c r="C274">
        <v>2</v>
      </c>
      <c r="D274">
        <v>2</v>
      </c>
      <c r="E274" t="s">
        <v>73</v>
      </c>
      <c r="F274">
        <v>2021</v>
      </c>
      <c r="G274" t="s">
        <v>94</v>
      </c>
      <c r="H274">
        <v>0</v>
      </c>
      <c r="I274">
        <v>749.83</v>
      </c>
      <c r="J274">
        <v>1.4</v>
      </c>
      <c r="K274">
        <v>8.4</v>
      </c>
      <c r="L274">
        <v>0.749</v>
      </c>
      <c r="M274">
        <v>53.83</v>
      </c>
      <c r="N274">
        <v>0.16936999999999999</v>
      </c>
      <c r="O274" t="s">
        <v>75</v>
      </c>
      <c r="P274">
        <v>0.105</v>
      </c>
      <c r="R274">
        <v>125</v>
      </c>
      <c r="S274">
        <v>0</v>
      </c>
      <c r="T274" t="s">
        <v>120</v>
      </c>
      <c r="U274">
        <v>4120</v>
      </c>
      <c r="V274">
        <v>0.68</v>
      </c>
      <c r="W274">
        <v>0.65</v>
      </c>
      <c r="X274">
        <v>0.24</v>
      </c>
      <c r="Y274" t="s">
        <v>77</v>
      </c>
      <c r="Z274">
        <v>4.6500000000000004</v>
      </c>
      <c r="AA274" t="s">
        <v>970</v>
      </c>
      <c r="AB274">
        <v>167.77450440000001</v>
      </c>
      <c r="AC274" t="s">
        <v>971</v>
      </c>
      <c r="AD274">
        <v>30.445168800000001</v>
      </c>
      <c r="AE274">
        <v>11.8893</v>
      </c>
      <c r="AF274">
        <v>8.31</v>
      </c>
      <c r="AG274">
        <v>4.9790000000000001</v>
      </c>
      <c r="AH274">
        <v>7.7280800000000003</v>
      </c>
    </row>
    <row r="275" spans="1:34" x14ac:dyDescent="0.25">
      <c r="A275" t="s">
        <v>973</v>
      </c>
      <c r="B275" t="s">
        <v>974</v>
      </c>
      <c r="C275">
        <v>1</v>
      </c>
      <c r="D275">
        <v>1</v>
      </c>
      <c r="E275" t="s">
        <v>73</v>
      </c>
      <c r="F275">
        <v>2014</v>
      </c>
      <c r="G275" t="s">
        <v>100</v>
      </c>
      <c r="H275">
        <v>0</v>
      </c>
      <c r="I275">
        <v>20.129000000000001</v>
      </c>
      <c r="J275">
        <v>0.111</v>
      </c>
      <c r="K275">
        <v>3.33</v>
      </c>
      <c r="L275">
        <v>0.29699999999999999</v>
      </c>
      <c r="M275">
        <v>11.07</v>
      </c>
      <c r="N275">
        <v>3.483E-2</v>
      </c>
      <c r="O275" t="s">
        <v>75</v>
      </c>
      <c r="P275">
        <v>0.11</v>
      </c>
      <c r="S275">
        <v>0</v>
      </c>
      <c r="T275" t="s">
        <v>148</v>
      </c>
      <c r="U275">
        <v>3323</v>
      </c>
      <c r="V275">
        <v>0.37</v>
      </c>
      <c r="W275">
        <v>0.35</v>
      </c>
      <c r="Z275">
        <v>4.8499999999999996</v>
      </c>
      <c r="AA275" t="s">
        <v>975</v>
      </c>
      <c r="AB275">
        <v>168.9810458</v>
      </c>
      <c r="AC275" t="s">
        <v>976</v>
      </c>
      <c r="AD275">
        <v>-57.5425629</v>
      </c>
      <c r="AE275">
        <v>12.6631</v>
      </c>
      <c r="AF275">
        <v>11.66</v>
      </c>
      <c r="AG275">
        <v>7.0350000000000001</v>
      </c>
      <c r="AH275">
        <v>10.4771</v>
      </c>
    </row>
    <row r="276" spans="1:34" x14ac:dyDescent="0.25">
      <c r="A276" t="s">
        <v>977</v>
      </c>
      <c r="B276" t="s">
        <v>978</v>
      </c>
      <c r="C276">
        <v>1</v>
      </c>
      <c r="D276">
        <v>1</v>
      </c>
      <c r="E276" t="s">
        <v>73</v>
      </c>
      <c r="F276">
        <v>2019</v>
      </c>
      <c r="G276" t="s">
        <v>396</v>
      </c>
      <c r="H276">
        <v>0</v>
      </c>
      <c r="I276">
        <v>13.352</v>
      </c>
      <c r="J276">
        <v>8.2000000000000003E-2</v>
      </c>
      <c r="K276">
        <v>4.22</v>
      </c>
      <c r="L276">
        <v>0.377</v>
      </c>
      <c r="M276">
        <v>16.57</v>
      </c>
      <c r="N276">
        <v>5.2130000000000003E-2</v>
      </c>
      <c r="O276" t="s">
        <v>75</v>
      </c>
      <c r="P276">
        <v>0.37</v>
      </c>
      <c r="S276">
        <v>0</v>
      </c>
      <c r="T276" t="s">
        <v>979</v>
      </c>
      <c r="U276">
        <v>3387</v>
      </c>
      <c r="V276">
        <v>0.41</v>
      </c>
      <c r="W276">
        <v>0.41</v>
      </c>
      <c r="X276">
        <v>0.12</v>
      </c>
      <c r="Y276" t="s">
        <v>77</v>
      </c>
      <c r="Z276">
        <v>4.97</v>
      </c>
      <c r="AA276" t="s">
        <v>980</v>
      </c>
      <c r="AB276">
        <v>336.32214540000001</v>
      </c>
      <c r="AC276" t="s">
        <v>981</v>
      </c>
      <c r="AD276">
        <v>59.412503000000001</v>
      </c>
      <c r="AE276">
        <v>21.336200000000002</v>
      </c>
      <c r="AF276">
        <v>12.903</v>
      </c>
      <c r="AG276">
        <v>7.8869999999999996</v>
      </c>
      <c r="AH276">
        <v>11.660500000000001</v>
      </c>
    </row>
    <row r="277" spans="1:34" x14ac:dyDescent="0.25">
      <c r="A277" t="s">
        <v>982</v>
      </c>
      <c r="B277" t="s">
        <v>983</v>
      </c>
      <c r="C277">
        <v>1</v>
      </c>
      <c r="D277">
        <v>3</v>
      </c>
      <c r="E277" t="s">
        <v>73</v>
      </c>
      <c r="F277">
        <v>2011</v>
      </c>
      <c r="G277" t="s">
        <v>363</v>
      </c>
      <c r="H277">
        <v>0</v>
      </c>
      <c r="I277">
        <v>7.3704999999999998</v>
      </c>
      <c r="J277">
        <v>6.2E-2</v>
      </c>
      <c r="K277">
        <v>2.33</v>
      </c>
      <c r="L277">
        <v>0.20799999999999999</v>
      </c>
      <c r="M277">
        <v>6.0430000000000001</v>
      </c>
      <c r="N277">
        <v>1.9009999999999999E-2</v>
      </c>
      <c r="O277" t="s">
        <v>75</v>
      </c>
      <c r="P277">
        <v>0.04</v>
      </c>
      <c r="S277">
        <v>0</v>
      </c>
      <c r="T277" t="s">
        <v>965</v>
      </c>
      <c r="U277">
        <v>3461</v>
      </c>
      <c r="V277">
        <v>0.5</v>
      </c>
      <c r="W277">
        <v>0.48</v>
      </c>
      <c r="X277">
        <v>-0.17</v>
      </c>
      <c r="Y277" t="s">
        <v>77</v>
      </c>
      <c r="Z277">
        <v>4.8099999999999996</v>
      </c>
      <c r="AA277" t="s">
        <v>984</v>
      </c>
      <c r="AB277">
        <v>173.8619194</v>
      </c>
      <c r="AC277" t="s">
        <v>985</v>
      </c>
      <c r="AD277">
        <v>-32.543630200000003</v>
      </c>
      <c r="AE277">
        <v>9.0645600000000002</v>
      </c>
      <c r="AF277">
        <v>9.81</v>
      </c>
      <c r="AG277">
        <v>5.6230000000000002</v>
      </c>
      <c r="AH277">
        <v>8.8913799999999998</v>
      </c>
    </row>
    <row r="278" spans="1:34" x14ac:dyDescent="0.25">
      <c r="A278" t="s">
        <v>986</v>
      </c>
      <c r="B278" t="s">
        <v>983</v>
      </c>
      <c r="C278">
        <v>1</v>
      </c>
      <c r="D278">
        <v>3</v>
      </c>
      <c r="E278" t="s">
        <v>73</v>
      </c>
      <c r="F278">
        <v>2014</v>
      </c>
      <c r="G278" t="s">
        <v>100</v>
      </c>
      <c r="H278">
        <v>0</v>
      </c>
      <c r="I278">
        <v>5094.1049999999996</v>
      </c>
      <c r="J278">
        <v>4.819</v>
      </c>
      <c r="K278">
        <v>6.27</v>
      </c>
      <c r="L278">
        <v>0.56000000000000005</v>
      </c>
      <c r="M278">
        <v>32.421999999999997</v>
      </c>
      <c r="N278">
        <v>0.10201</v>
      </c>
      <c r="O278" t="s">
        <v>75</v>
      </c>
      <c r="P278">
        <v>0.12</v>
      </c>
      <c r="S278">
        <v>0</v>
      </c>
      <c r="T278" t="s">
        <v>965</v>
      </c>
      <c r="U278">
        <v>3472</v>
      </c>
      <c r="V278">
        <v>0.47</v>
      </c>
      <c r="W278">
        <v>0.48</v>
      </c>
      <c r="X278">
        <v>-0.17</v>
      </c>
      <c r="Y278" t="s">
        <v>77</v>
      </c>
      <c r="Z278">
        <v>4.76</v>
      </c>
      <c r="AA278" t="s">
        <v>984</v>
      </c>
      <c r="AB278">
        <v>173.8619194</v>
      </c>
      <c r="AC278" t="s">
        <v>985</v>
      </c>
      <c r="AD278">
        <v>-32.543630200000003</v>
      </c>
      <c r="AE278">
        <v>9.0645600000000002</v>
      </c>
      <c r="AF278">
        <v>9.81</v>
      </c>
      <c r="AG278">
        <v>5.6230000000000002</v>
      </c>
      <c r="AH278">
        <v>8.8913799999999998</v>
      </c>
    </row>
    <row r="279" spans="1:34" x14ac:dyDescent="0.25">
      <c r="A279" t="s">
        <v>987</v>
      </c>
      <c r="B279" t="s">
        <v>983</v>
      </c>
      <c r="C279">
        <v>1</v>
      </c>
      <c r="D279">
        <v>3</v>
      </c>
      <c r="E279" t="s">
        <v>73</v>
      </c>
      <c r="F279">
        <v>2020</v>
      </c>
      <c r="G279" t="s">
        <v>571</v>
      </c>
      <c r="H279">
        <v>0</v>
      </c>
      <c r="I279">
        <v>36.058999999999997</v>
      </c>
      <c r="J279">
        <v>0.17799999999999999</v>
      </c>
      <c r="K279">
        <v>2.14</v>
      </c>
      <c r="L279">
        <v>0.191</v>
      </c>
      <c r="M279">
        <v>5.2229999999999999</v>
      </c>
      <c r="N279">
        <v>1.643E-2</v>
      </c>
      <c r="O279" t="s">
        <v>75</v>
      </c>
      <c r="P279">
        <v>7.0000000000000007E-2</v>
      </c>
      <c r="S279">
        <v>0</v>
      </c>
      <c r="T279" t="s">
        <v>988</v>
      </c>
      <c r="U279">
        <v>3461</v>
      </c>
      <c r="V279">
        <v>0.47</v>
      </c>
      <c r="W279">
        <v>0.48</v>
      </c>
      <c r="X279">
        <v>-0.17</v>
      </c>
      <c r="Y279" t="s">
        <v>77</v>
      </c>
      <c r="Z279">
        <v>4.76</v>
      </c>
      <c r="AA279" t="s">
        <v>984</v>
      </c>
      <c r="AB279">
        <v>173.8619194</v>
      </c>
      <c r="AC279" t="s">
        <v>985</v>
      </c>
      <c r="AD279">
        <v>-32.543630200000003</v>
      </c>
      <c r="AE279">
        <v>9.0645600000000002</v>
      </c>
      <c r="AF279">
        <v>9.81</v>
      </c>
      <c r="AG279">
        <v>5.6230000000000002</v>
      </c>
      <c r="AH279">
        <v>8.8913799999999998</v>
      </c>
    </row>
    <row r="280" spans="1:34" x14ac:dyDescent="0.25">
      <c r="A280" t="s">
        <v>989</v>
      </c>
      <c r="B280" t="s">
        <v>990</v>
      </c>
      <c r="C280">
        <v>1</v>
      </c>
      <c r="D280">
        <v>1</v>
      </c>
      <c r="E280" t="s">
        <v>73</v>
      </c>
      <c r="F280">
        <v>2004</v>
      </c>
      <c r="G280" t="s">
        <v>94</v>
      </c>
      <c r="H280">
        <v>0</v>
      </c>
      <c r="I280">
        <v>2.6438831199999999</v>
      </c>
      <c r="J280">
        <v>2.9100000000000001E-2</v>
      </c>
      <c r="K280">
        <v>4.17</v>
      </c>
      <c r="L280">
        <v>0.372</v>
      </c>
      <c r="M280">
        <v>22.1</v>
      </c>
      <c r="N280">
        <v>7.0000000000000007E-2</v>
      </c>
      <c r="O280" t="s">
        <v>119</v>
      </c>
      <c r="P280">
        <v>0.13827</v>
      </c>
      <c r="R280">
        <v>686</v>
      </c>
      <c r="S280">
        <v>0</v>
      </c>
      <c r="T280" t="s">
        <v>764</v>
      </c>
      <c r="U280">
        <v>3586.11</v>
      </c>
      <c r="V280">
        <v>0.46</v>
      </c>
      <c r="W280">
        <v>0.47</v>
      </c>
      <c r="X280">
        <v>9.9000000000000005E-2</v>
      </c>
      <c r="Y280" t="s">
        <v>77</v>
      </c>
      <c r="Z280">
        <v>4.79</v>
      </c>
      <c r="AA280" t="s">
        <v>991</v>
      </c>
      <c r="AB280">
        <v>175.5505363</v>
      </c>
      <c r="AC280" t="s">
        <v>992</v>
      </c>
      <c r="AD280">
        <v>26.7030669</v>
      </c>
      <c r="AE280">
        <v>9.7532099999999993</v>
      </c>
      <c r="AF280">
        <v>10.67</v>
      </c>
      <c r="AG280">
        <v>6.0730000000000004</v>
      </c>
      <c r="AH280">
        <v>9.5714799999999993</v>
      </c>
    </row>
    <row r="281" spans="1:34" x14ac:dyDescent="0.25">
      <c r="A281" t="s">
        <v>993</v>
      </c>
      <c r="B281" t="s">
        <v>994</v>
      </c>
      <c r="C281">
        <v>1</v>
      </c>
      <c r="D281">
        <v>1</v>
      </c>
      <c r="E281" t="s">
        <v>73</v>
      </c>
      <c r="F281">
        <v>2020</v>
      </c>
      <c r="G281" t="s">
        <v>100</v>
      </c>
      <c r="H281">
        <v>0</v>
      </c>
      <c r="I281">
        <v>9.5670000000000002</v>
      </c>
      <c r="J281">
        <v>6.8000000000000005E-2</v>
      </c>
      <c r="K281">
        <v>3.69</v>
      </c>
      <c r="L281">
        <v>0.33</v>
      </c>
      <c r="M281">
        <v>13.2</v>
      </c>
      <c r="N281">
        <v>4.1529999999999997E-2</v>
      </c>
      <c r="O281" t="s">
        <v>75</v>
      </c>
      <c r="P281">
        <v>0.1</v>
      </c>
      <c r="S281">
        <v>0</v>
      </c>
      <c r="T281" t="s">
        <v>995</v>
      </c>
      <c r="U281">
        <v>3381</v>
      </c>
      <c r="V281">
        <v>0.46</v>
      </c>
      <c r="W281">
        <v>0.45</v>
      </c>
      <c r="Z281">
        <v>4.78</v>
      </c>
      <c r="AA281" t="s">
        <v>996</v>
      </c>
      <c r="AB281">
        <v>189.7134226</v>
      </c>
      <c r="AC281" t="s">
        <v>997</v>
      </c>
      <c r="AD281">
        <v>11.6950708</v>
      </c>
      <c r="AE281">
        <v>14.235799999999999</v>
      </c>
      <c r="AF281">
        <v>11.49</v>
      </c>
      <c r="AG281">
        <v>6.6909999999999998</v>
      </c>
      <c r="AH281">
        <v>10.3249</v>
      </c>
    </row>
    <row r="282" spans="1:34" x14ac:dyDescent="0.25">
      <c r="A282" t="s">
        <v>998</v>
      </c>
      <c r="B282" t="s">
        <v>999</v>
      </c>
      <c r="C282">
        <v>1</v>
      </c>
      <c r="D282">
        <v>1</v>
      </c>
      <c r="E282" t="s">
        <v>73</v>
      </c>
      <c r="F282">
        <v>2021</v>
      </c>
      <c r="G282" t="s">
        <v>396</v>
      </c>
      <c r="H282">
        <v>0</v>
      </c>
      <c r="I282">
        <v>1.4671190000000001</v>
      </c>
      <c r="J282">
        <v>1.7340000000000001E-2</v>
      </c>
      <c r="K282">
        <v>1.3049999999999999</v>
      </c>
      <c r="L282">
        <v>0.11600000000000001</v>
      </c>
      <c r="M282">
        <v>2.82</v>
      </c>
      <c r="N282">
        <v>8.8699999999999994E-3</v>
      </c>
      <c r="O282" t="s">
        <v>119</v>
      </c>
      <c r="P282">
        <v>0.05</v>
      </c>
      <c r="Q282">
        <v>40.299999999999997</v>
      </c>
      <c r="R282">
        <v>701</v>
      </c>
      <c r="S282">
        <v>0</v>
      </c>
      <c r="T282" t="s">
        <v>148</v>
      </c>
      <c r="U282">
        <v>3340</v>
      </c>
      <c r="V282">
        <v>0.33</v>
      </c>
      <c r="W282">
        <v>0.32</v>
      </c>
      <c r="X282">
        <v>7.0000000000000007E-2</v>
      </c>
      <c r="Y282" t="s">
        <v>77</v>
      </c>
      <c r="Z282">
        <v>4.8899999999999997</v>
      </c>
      <c r="AA282" t="s">
        <v>1000</v>
      </c>
      <c r="AB282">
        <v>191.98153099999999</v>
      </c>
      <c r="AC282" t="s">
        <v>1001</v>
      </c>
      <c r="AD282">
        <v>9.7494180999999998</v>
      </c>
      <c r="AE282">
        <v>8.0742600000000007</v>
      </c>
      <c r="AF282">
        <v>11.39</v>
      </c>
      <c r="AG282">
        <v>6.3620000000000001</v>
      </c>
      <c r="AH282">
        <v>10.093999999999999</v>
      </c>
    </row>
    <row r="283" spans="1:34" x14ac:dyDescent="0.25">
      <c r="A283" t="s">
        <v>1002</v>
      </c>
      <c r="B283" t="s">
        <v>1003</v>
      </c>
      <c r="C283">
        <v>1</v>
      </c>
      <c r="D283">
        <v>1</v>
      </c>
      <c r="E283" t="s">
        <v>117</v>
      </c>
      <c r="F283">
        <v>2013</v>
      </c>
      <c r="G283" t="s">
        <v>136</v>
      </c>
      <c r="H283">
        <v>0</v>
      </c>
      <c r="J283">
        <v>43.5</v>
      </c>
      <c r="K283">
        <v>13</v>
      </c>
      <c r="L283">
        <v>1.1599999999999999</v>
      </c>
      <c r="M283">
        <v>1271.3</v>
      </c>
      <c r="N283">
        <v>4</v>
      </c>
      <c r="O283" t="s">
        <v>119</v>
      </c>
      <c r="R283">
        <v>510</v>
      </c>
      <c r="S283">
        <v>0</v>
      </c>
      <c r="T283" t="s">
        <v>199</v>
      </c>
      <c r="U283">
        <v>6234</v>
      </c>
      <c r="V283">
        <v>1.26</v>
      </c>
      <c r="W283">
        <v>1.22</v>
      </c>
      <c r="X283">
        <v>0.28000000000000003</v>
      </c>
      <c r="Y283" t="s">
        <v>77</v>
      </c>
      <c r="Z283">
        <v>4.5999999999999996</v>
      </c>
      <c r="AA283" t="s">
        <v>1004</v>
      </c>
      <c r="AB283">
        <v>199.19234800000001</v>
      </c>
      <c r="AC283" t="s">
        <v>1005</v>
      </c>
      <c r="AD283">
        <v>9.4249781000000006</v>
      </c>
      <c r="AE283">
        <v>17.529900000000001</v>
      </c>
      <c r="AF283">
        <v>5.1879900000000001</v>
      </c>
      <c r="AG283">
        <v>4.0330000000000004</v>
      </c>
      <c r="AH283">
        <v>5.0415599999999996</v>
      </c>
    </row>
    <row r="284" spans="1:34" x14ac:dyDescent="0.25">
      <c r="A284" t="s">
        <v>1006</v>
      </c>
      <c r="B284" t="s">
        <v>1007</v>
      </c>
      <c r="C284">
        <v>1</v>
      </c>
      <c r="D284">
        <v>1</v>
      </c>
      <c r="E284" t="s">
        <v>73</v>
      </c>
      <c r="F284">
        <v>2022</v>
      </c>
      <c r="G284" t="s">
        <v>100</v>
      </c>
      <c r="H284">
        <v>0</v>
      </c>
      <c r="I284">
        <v>140.43</v>
      </c>
      <c r="J284">
        <v>0.42199999999999999</v>
      </c>
      <c r="K284">
        <v>2.13</v>
      </c>
      <c r="L284">
        <v>0.19</v>
      </c>
      <c r="M284">
        <v>5.2</v>
      </c>
      <c r="N284">
        <v>1.636E-2</v>
      </c>
      <c r="O284" t="s">
        <v>75</v>
      </c>
      <c r="P284">
        <v>0.45</v>
      </c>
      <c r="Q284">
        <v>0.28000000000000003</v>
      </c>
      <c r="R284">
        <v>202</v>
      </c>
      <c r="S284">
        <v>0</v>
      </c>
      <c r="T284" t="s">
        <v>1008</v>
      </c>
      <c r="U284">
        <v>3728</v>
      </c>
      <c r="V284">
        <v>0.5</v>
      </c>
      <c r="W284">
        <v>0.51</v>
      </c>
      <c r="X284">
        <v>-0.14000000000000001</v>
      </c>
      <c r="Y284" t="s">
        <v>77</v>
      </c>
      <c r="Z284">
        <v>4.76</v>
      </c>
      <c r="AA284" t="s">
        <v>1009</v>
      </c>
      <c r="AB284">
        <v>202.5040424</v>
      </c>
      <c r="AC284" t="s">
        <v>1010</v>
      </c>
      <c r="AD284">
        <v>10.3725387</v>
      </c>
      <c r="AE284">
        <v>7.6177799999999998</v>
      </c>
      <c r="AF284">
        <v>9.0500000000000007</v>
      </c>
      <c r="AG284">
        <v>5.0359999999999996</v>
      </c>
      <c r="AH284">
        <v>8.2062100000000004</v>
      </c>
    </row>
    <row r="285" spans="1:34" x14ac:dyDescent="0.25">
      <c r="A285" t="s">
        <v>1011</v>
      </c>
      <c r="B285" t="s">
        <v>1012</v>
      </c>
      <c r="C285">
        <v>1</v>
      </c>
      <c r="D285">
        <v>1</v>
      </c>
      <c r="E285" t="s">
        <v>73</v>
      </c>
      <c r="F285">
        <v>2016</v>
      </c>
      <c r="G285" t="s">
        <v>363</v>
      </c>
      <c r="H285">
        <v>0</v>
      </c>
      <c r="I285">
        <v>8.7075999999999993</v>
      </c>
      <c r="J285">
        <v>6.6610000000000003E-2</v>
      </c>
      <c r="K285">
        <v>2.17</v>
      </c>
      <c r="L285">
        <v>0.19400000000000001</v>
      </c>
      <c r="M285">
        <v>5.36</v>
      </c>
      <c r="N285">
        <v>1.686E-2</v>
      </c>
      <c r="O285" t="s">
        <v>75</v>
      </c>
      <c r="P285">
        <v>0.08</v>
      </c>
      <c r="S285">
        <v>0</v>
      </c>
      <c r="T285" t="s">
        <v>1013</v>
      </c>
      <c r="U285">
        <v>3685</v>
      </c>
      <c r="V285">
        <v>0.5</v>
      </c>
      <c r="W285">
        <v>0.52</v>
      </c>
      <c r="X285">
        <v>-0.08</v>
      </c>
      <c r="Y285" t="s">
        <v>77</v>
      </c>
      <c r="Z285">
        <v>4.75</v>
      </c>
      <c r="AA285" t="s">
        <v>1014</v>
      </c>
      <c r="AB285">
        <v>210.25972640000001</v>
      </c>
      <c r="AC285" t="s">
        <v>1015</v>
      </c>
      <c r="AD285">
        <v>-2.6522901000000001</v>
      </c>
      <c r="AE285">
        <v>10.4092</v>
      </c>
      <c r="AF285">
        <v>9.7100000000000009</v>
      </c>
      <c r="AG285">
        <v>5.6829999999999998</v>
      </c>
      <c r="AH285">
        <v>8.8588100000000001</v>
      </c>
    </row>
    <row r="286" spans="1:34" x14ac:dyDescent="0.25">
      <c r="A286" t="s">
        <v>1016</v>
      </c>
      <c r="B286" t="s">
        <v>1017</v>
      </c>
      <c r="C286">
        <v>1</v>
      </c>
      <c r="D286">
        <v>3</v>
      </c>
      <c r="E286" t="s">
        <v>73</v>
      </c>
      <c r="F286">
        <v>2005</v>
      </c>
      <c r="G286" t="s">
        <v>363</v>
      </c>
      <c r="H286">
        <v>0</v>
      </c>
      <c r="I286">
        <v>5.3685999999999998</v>
      </c>
      <c r="J286">
        <v>4.061E-2</v>
      </c>
      <c r="K286">
        <v>4.1100000000000003</v>
      </c>
      <c r="L286">
        <v>0.36599999999999999</v>
      </c>
      <c r="M286">
        <v>15.8</v>
      </c>
      <c r="N286">
        <v>4.9700000000000001E-2</v>
      </c>
      <c r="O286" t="s">
        <v>75</v>
      </c>
      <c r="P286">
        <v>0</v>
      </c>
      <c r="S286">
        <v>0</v>
      </c>
      <c r="T286" t="s">
        <v>422</v>
      </c>
      <c r="U286">
        <v>3396</v>
      </c>
      <c r="V286">
        <v>0.33</v>
      </c>
      <c r="W286">
        <v>0.31</v>
      </c>
      <c r="X286">
        <v>-8.7999999999999995E-2</v>
      </c>
      <c r="Y286" t="s">
        <v>77</v>
      </c>
      <c r="Z286">
        <v>4.8899999999999997</v>
      </c>
      <c r="AA286" t="s">
        <v>1018</v>
      </c>
      <c r="AB286">
        <v>229.8564725</v>
      </c>
      <c r="AC286" t="s">
        <v>1019</v>
      </c>
      <c r="AD286">
        <v>-7.7226935000000001</v>
      </c>
      <c r="AE286">
        <v>6.2980999999999998</v>
      </c>
      <c r="AF286">
        <v>10.57</v>
      </c>
      <c r="AG286">
        <v>5.8369999999999997</v>
      </c>
      <c r="AH286">
        <v>9.4109999999999996</v>
      </c>
    </row>
    <row r="287" spans="1:34" x14ac:dyDescent="0.25">
      <c r="A287" t="s">
        <v>1020</v>
      </c>
      <c r="B287" t="s">
        <v>1017</v>
      </c>
      <c r="C287">
        <v>1</v>
      </c>
      <c r="D287">
        <v>3</v>
      </c>
      <c r="E287" t="s">
        <v>73</v>
      </c>
      <c r="F287">
        <v>2007</v>
      </c>
      <c r="G287" t="s">
        <v>363</v>
      </c>
      <c r="H287">
        <v>0</v>
      </c>
      <c r="I287">
        <v>12.914</v>
      </c>
      <c r="J287">
        <v>7.2099999999999997E-2</v>
      </c>
      <c r="K287">
        <v>2.21</v>
      </c>
      <c r="L287">
        <v>0.19700000000000001</v>
      </c>
      <c r="M287">
        <v>5.5</v>
      </c>
      <c r="N287">
        <v>1.7299999999999999E-2</v>
      </c>
      <c r="O287" t="s">
        <v>75</v>
      </c>
      <c r="P287">
        <v>0</v>
      </c>
      <c r="S287">
        <v>0</v>
      </c>
      <c r="T287" t="s">
        <v>422</v>
      </c>
      <c r="U287">
        <v>3396</v>
      </c>
      <c r="V287">
        <v>0.33</v>
      </c>
      <c r="W287">
        <v>0.31</v>
      </c>
      <c r="X287">
        <v>-8.7999999999999995E-2</v>
      </c>
      <c r="Y287" t="s">
        <v>77</v>
      </c>
      <c r="Z287">
        <v>4.8899999999999997</v>
      </c>
      <c r="AA287" t="s">
        <v>1018</v>
      </c>
      <c r="AB287">
        <v>229.8564725</v>
      </c>
      <c r="AC287" t="s">
        <v>1019</v>
      </c>
      <c r="AD287">
        <v>-7.7226935000000001</v>
      </c>
      <c r="AE287">
        <v>6.2980999999999998</v>
      </c>
      <c r="AF287">
        <v>10.57</v>
      </c>
      <c r="AG287">
        <v>5.8369999999999997</v>
      </c>
      <c r="AH287">
        <v>9.4109999999999996</v>
      </c>
    </row>
    <row r="288" spans="1:34" x14ac:dyDescent="0.25">
      <c r="A288" t="s">
        <v>1021</v>
      </c>
      <c r="B288" t="s">
        <v>1017</v>
      </c>
      <c r="C288">
        <v>1</v>
      </c>
      <c r="D288">
        <v>3</v>
      </c>
      <c r="E288" t="s">
        <v>73</v>
      </c>
      <c r="F288">
        <v>2009</v>
      </c>
      <c r="G288" t="s">
        <v>363</v>
      </c>
      <c r="H288">
        <v>0</v>
      </c>
      <c r="I288">
        <v>3.149</v>
      </c>
      <c r="J288">
        <v>2.8150000000000001E-2</v>
      </c>
      <c r="K288">
        <v>1.17</v>
      </c>
      <c r="L288">
        <v>0.104</v>
      </c>
      <c r="M288">
        <v>1.7</v>
      </c>
      <c r="N288">
        <v>5.3E-3</v>
      </c>
      <c r="O288" t="s">
        <v>75</v>
      </c>
      <c r="P288">
        <v>0</v>
      </c>
      <c r="S288">
        <v>0</v>
      </c>
      <c r="T288" t="s">
        <v>422</v>
      </c>
      <c r="U288">
        <v>3396</v>
      </c>
      <c r="V288">
        <v>0.33</v>
      </c>
      <c r="W288">
        <v>0.31</v>
      </c>
      <c r="X288">
        <v>-8.7999999999999995E-2</v>
      </c>
      <c r="Y288" t="s">
        <v>77</v>
      </c>
      <c r="Z288">
        <v>4.8899999999999997</v>
      </c>
      <c r="AA288" t="s">
        <v>1018</v>
      </c>
      <c r="AB288">
        <v>229.8564725</v>
      </c>
      <c r="AC288" t="s">
        <v>1019</v>
      </c>
      <c r="AD288">
        <v>-7.7226935000000001</v>
      </c>
      <c r="AE288">
        <v>6.2980999999999998</v>
      </c>
      <c r="AF288">
        <v>10.57</v>
      </c>
      <c r="AG288">
        <v>5.8369999999999997</v>
      </c>
      <c r="AH288">
        <v>9.4109999999999996</v>
      </c>
    </row>
    <row r="289" spans="1:34" x14ac:dyDescent="0.25">
      <c r="A289" t="s">
        <v>1022</v>
      </c>
      <c r="B289" t="s">
        <v>1023</v>
      </c>
      <c r="C289">
        <v>1</v>
      </c>
      <c r="D289">
        <v>1</v>
      </c>
      <c r="E289" t="s">
        <v>73</v>
      </c>
      <c r="F289">
        <v>2017</v>
      </c>
      <c r="G289" t="s">
        <v>100</v>
      </c>
      <c r="H289">
        <v>0</v>
      </c>
      <c r="I289">
        <v>14.628</v>
      </c>
      <c r="J289">
        <v>7.8361E-2</v>
      </c>
      <c r="K289">
        <v>1.49</v>
      </c>
      <c r="L289">
        <v>0.13300000000000001</v>
      </c>
      <c r="M289">
        <v>2.82</v>
      </c>
      <c r="N289">
        <v>8.8699999999999994E-3</v>
      </c>
      <c r="O289" t="s">
        <v>75</v>
      </c>
      <c r="P289">
        <v>0.13</v>
      </c>
      <c r="S289">
        <v>0</v>
      </c>
      <c r="T289" t="s">
        <v>1024</v>
      </c>
      <c r="U289">
        <v>3499</v>
      </c>
      <c r="V289">
        <v>0.31</v>
      </c>
      <c r="W289">
        <v>0.3</v>
      </c>
      <c r="X289">
        <v>-0.38</v>
      </c>
      <c r="Y289" t="s">
        <v>77</v>
      </c>
      <c r="Z289">
        <v>4.9400000000000004</v>
      </c>
      <c r="AA289" t="s">
        <v>1025</v>
      </c>
      <c r="AB289">
        <v>246.3557854</v>
      </c>
      <c r="AC289" t="s">
        <v>1026</v>
      </c>
      <c r="AD289">
        <v>54.303362499999999</v>
      </c>
      <c r="AE289">
        <v>6.4724899999999996</v>
      </c>
      <c r="AF289">
        <v>10.066000000000001</v>
      </c>
      <c r="AG289">
        <v>5.8330000000000002</v>
      </c>
      <c r="AH289">
        <v>9.1370199999999997</v>
      </c>
    </row>
    <row r="290" spans="1:34" x14ac:dyDescent="0.25">
      <c r="A290" t="s">
        <v>1027</v>
      </c>
      <c r="B290" t="s">
        <v>1028</v>
      </c>
      <c r="C290">
        <v>1</v>
      </c>
      <c r="D290">
        <v>1</v>
      </c>
      <c r="E290" t="s">
        <v>73</v>
      </c>
      <c r="F290">
        <v>2009</v>
      </c>
      <c r="G290" t="s">
        <v>94</v>
      </c>
      <c r="H290">
        <v>0</v>
      </c>
      <c r="I290">
        <v>598.29999999999995</v>
      </c>
      <c r="J290">
        <v>1.135</v>
      </c>
      <c r="K290">
        <v>12.5</v>
      </c>
      <c r="L290">
        <v>1.1100000000000001</v>
      </c>
      <c r="M290">
        <v>104.244</v>
      </c>
      <c r="N290">
        <v>0.32800000000000001</v>
      </c>
      <c r="O290" t="s">
        <v>75</v>
      </c>
      <c r="P290">
        <v>0.3</v>
      </c>
      <c r="S290">
        <v>0</v>
      </c>
      <c r="T290" t="s">
        <v>914</v>
      </c>
      <c r="U290">
        <v>3700</v>
      </c>
      <c r="V290">
        <v>0.5</v>
      </c>
      <c r="W290">
        <v>0.54</v>
      </c>
      <c r="X290">
        <v>0.08</v>
      </c>
      <c r="Y290" t="s">
        <v>77</v>
      </c>
      <c r="Z290">
        <v>4.76</v>
      </c>
      <c r="AA290" t="s">
        <v>1029</v>
      </c>
      <c r="AB290">
        <v>254.53632210000001</v>
      </c>
      <c r="AC290" t="s">
        <v>1030</v>
      </c>
      <c r="AD290">
        <v>25.741971899999999</v>
      </c>
      <c r="AE290">
        <v>10.3796</v>
      </c>
      <c r="AF290">
        <v>9.6999999999999993</v>
      </c>
      <c r="AG290">
        <v>5.6239999999999997</v>
      </c>
      <c r="AH290">
        <v>8.8187499999999996</v>
      </c>
    </row>
    <row r="291" spans="1:34" x14ac:dyDescent="0.25">
      <c r="A291" t="s">
        <v>1031</v>
      </c>
      <c r="B291" t="s">
        <v>1032</v>
      </c>
      <c r="C291">
        <v>3</v>
      </c>
      <c r="D291">
        <v>5</v>
      </c>
      <c r="E291" t="s">
        <v>73</v>
      </c>
      <c r="F291">
        <v>2011</v>
      </c>
      <c r="G291" t="s">
        <v>363</v>
      </c>
      <c r="H291">
        <v>0</v>
      </c>
      <c r="I291">
        <v>7.2004000000000001</v>
      </c>
      <c r="J291">
        <v>5.0500000000000003E-2</v>
      </c>
      <c r="K291">
        <v>2.23</v>
      </c>
      <c r="L291">
        <v>0.19900000000000001</v>
      </c>
      <c r="M291">
        <v>5.6</v>
      </c>
      <c r="N291">
        <v>1.7999999999999999E-2</v>
      </c>
      <c r="O291" t="s">
        <v>75</v>
      </c>
      <c r="P291">
        <v>0.13</v>
      </c>
      <c r="S291">
        <v>0</v>
      </c>
      <c r="T291" t="s">
        <v>965</v>
      </c>
      <c r="U291">
        <v>3350</v>
      </c>
      <c r="W291">
        <v>0.33</v>
      </c>
      <c r="X291">
        <v>-0.55000000000000004</v>
      </c>
      <c r="Y291" t="s">
        <v>77</v>
      </c>
      <c r="Z291">
        <v>4.6900000000000004</v>
      </c>
      <c r="AA291" t="s">
        <v>1033</v>
      </c>
      <c r="AB291">
        <v>259.75106090000003</v>
      </c>
      <c r="AC291" t="s">
        <v>1034</v>
      </c>
      <c r="AD291">
        <v>-34.997765100000002</v>
      </c>
      <c r="AE291">
        <v>7.2439600000000004</v>
      </c>
      <c r="AF291">
        <v>10.602</v>
      </c>
      <c r="AG291">
        <v>6.0359999999999996</v>
      </c>
      <c r="AH291">
        <v>9.3803300000000007</v>
      </c>
    </row>
    <row r="292" spans="1:34" x14ac:dyDescent="0.25">
      <c r="A292" t="s">
        <v>1035</v>
      </c>
      <c r="B292" t="s">
        <v>1032</v>
      </c>
      <c r="C292">
        <v>3</v>
      </c>
      <c r="D292">
        <v>5</v>
      </c>
      <c r="E292" t="s">
        <v>73</v>
      </c>
      <c r="F292">
        <v>2011</v>
      </c>
      <c r="G292" t="s">
        <v>363</v>
      </c>
      <c r="H292">
        <v>0</v>
      </c>
      <c r="I292">
        <v>28.14</v>
      </c>
      <c r="J292">
        <v>0.125</v>
      </c>
      <c r="K292">
        <v>1.77</v>
      </c>
      <c r="L292">
        <v>0.158</v>
      </c>
      <c r="M292">
        <v>3.8</v>
      </c>
      <c r="N292">
        <v>1.2E-2</v>
      </c>
      <c r="O292" t="s">
        <v>75</v>
      </c>
      <c r="P292">
        <v>0.02</v>
      </c>
      <c r="S292">
        <v>0</v>
      </c>
      <c r="T292" t="s">
        <v>965</v>
      </c>
      <c r="U292">
        <v>3350</v>
      </c>
      <c r="W292">
        <v>0.33</v>
      </c>
      <c r="X292">
        <v>-0.55000000000000004</v>
      </c>
      <c r="Y292" t="s">
        <v>77</v>
      </c>
      <c r="Z292">
        <v>4.6900000000000004</v>
      </c>
      <c r="AA292" t="s">
        <v>1033</v>
      </c>
      <c r="AB292">
        <v>259.75106090000003</v>
      </c>
      <c r="AC292" t="s">
        <v>1034</v>
      </c>
      <c r="AD292">
        <v>-34.997765100000002</v>
      </c>
      <c r="AE292">
        <v>7.2439600000000004</v>
      </c>
      <c r="AF292">
        <v>10.602</v>
      </c>
      <c r="AG292">
        <v>6.0359999999999996</v>
      </c>
      <c r="AH292">
        <v>9.3803300000000007</v>
      </c>
    </row>
    <row r="293" spans="1:34" x14ac:dyDescent="0.25">
      <c r="A293" t="s">
        <v>1036</v>
      </c>
      <c r="B293" t="s">
        <v>1032</v>
      </c>
      <c r="C293">
        <v>3</v>
      </c>
      <c r="D293">
        <v>5</v>
      </c>
      <c r="E293" t="s">
        <v>73</v>
      </c>
      <c r="F293">
        <v>2013</v>
      </c>
      <c r="G293" t="s">
        <v>363</v>
      </c>
      <c r="H293">
        <v>1</v>
      </c>
      <c r="I293">
        <v>62.24</v>
      </c>
      <c r="J293">
        <v>0.21299999999999999</v>
      </c>
      <c r="K293">
        <v>1.45</v>
      </c>
      <c r="L293">
        <v>0.129</v>
      </c>
      <c r="M293">
        <v>2.7</v>
      </c>
      <c r="N293">
        <v>8.0000000000000002E-3</v>
      </c>
      <c r="O293" t="s">
        <v>75</v>
      </c>
      <c r="P293">
        <v>0.02</v>
      </c>
      <c r="S293">
        <v>0</v>
      </c>
      <c r="T293" t="s">
        <v>965</v>
      </c>
      <c r="U293">
        <v>3350</v>
      </c>
      <c r="W293">
        <v>0.33</v>
      </c>
      <c r="X293">
        <v>-0.55000000000000004</v>
      </c>
      <c r="Y293" t="s">
        <v>77</v>
      </c>
      <c r="Z293">
        <v>4.6900000000000004</v>
      </c>
      <c r="AA293" t="s">
        <v>1033</v>
      </c>
      <c r="AB293">
        <v>259.75106090000003</v>
      </c>
      <c r="AC293" t="s">
        <v>1034</v>
      </c>
      <c r="AD293">
        <v>-34.997765100000002</v>
      </c>
      <c r="AE293">
        <v>7.2439600000000004</v>
      </c>
      <c r="AF293">
        <v>10.602</v>
      </c>
      <c r="AG293">
        <v>6.0359999999999996</v>
      </c>
      <c r="AH293">
        <v>9.3803300000000007</v>
      </c>
    </row>
    <row r="294" spans="1:34" x14ac:dyDescent="0.25">
      <c r="A294" t="s">
        <v>1037</v>
      </c>
      <c r="B294" t="s">
        <v>1032</v>
      </c>
      <c r="C294">
        <v>3</v>
      </c>
      <c r="D294">
        <v>5</v>
      </c>
      <c r="E294" t="s">
        <v>73</v>
      </c>
      <c r="F294">
        <v>2013</v>
      </c>
      <c r="G294" t="s">
        <v>363</v>
      </c>
      <c r="H294">
        <v>1</v>
      </c>
      <c r="I294">
        <v>39.026000000000003</v>
      </c>
      <c r="J294">
        <v>0.156</v>
      </c>
      <c r="K294">
        <v>1.45</v>
      </c>
      <c r="L294">
        <v>0.129</v>
      </c>
      <c r="M294">
        <v>2.7</v>
      </c>
      <c r="N294">
        <v>8.0000000000000002E-3</v>
      </c>
      <c r="O294" t="s">
        <v>75</v>
      </c>
      <c r="P294">
        <v>0.03</v>
      </c>
      <c r="S294">
        <v>0</v>
      </c>
      <c r="T294" t="s">
        <v>965</v>
      </c>
      <c r="U294">
        <v>3350</v>
      </c>
      <c r="W294">
        <v>0.33</v>
      </c>
      <c r="X294">
        <v>-0.55000000000000004</v>
      </c>
      <c r="Y294" t="s">
        <v>77</v>
      </c>
      <c r="Z294">
        <v>4.6900000000000004</v>
      </c>
      <c r="AA294" t="s">
        <v>1033</v>
      </c>
      <c r="AB294">
        <v>259.75106090000003</v>
      </c>
      <c r="AC294" t="s">
        <v>1034</v>
      </c>
      <c r="AD294">
        <v>-34.997765100000002</v>
      </c>
      <c r="AE294">
        <v>7.2439600000000004</v>
      </c>
      <c r="AF294">
        <v>10.602</v>
      </c>
      <c r="AG294">
        <v>6.0359999999999996</v>
      </c>
      <c r="AH294">
        <v>9.3803300000000007</v>
      </c>
    </row>
    <row r="295" spans="1:34" x14ac:dyDescent="0.25">
      <c r="A295" t="s">
        <v>1038</v>
      </c>
      <c r="B295" t="s">
        <v>1032</v>
      </c>
      <c r="C295">
        <v>3</v>
      </c>
      <c r="D295">
        <v>5</v>
      </c>
      <c r="E295" t="s">
        <v>73</v>
      </c>
      <c r="F295">
        <v>2013</v>
      </c>
      <c r="G295" t="s">
        <v>363</v>
      </c>
      <c r="H295">
        <v>1</v>
      </c>
      <c r="I295">
        <v>256.2</v>
      </c>
      <c r="J295">
        <v>0.54900000000000004</v>
      </c>
      <c r="K295">
        <v>1.99</v>
      </c>
      <c r="L295">
        <v>0.17699999999999999</v>
      </c>
      <c r="M295">
        <v>4.5999999999999996</v>
      </c>
      <c r="N295">
        <v>1.4E-2</v>
      </c>
      <c r="O295" t="s">
        <v>75</v>
      </c>
      <c r="P295">
        <v>0.08</v>
      </c>
      <c r="S295">
        <v>0</v>
      </c>
      <c r="T295" t="s">
        <v>965</v>
      </c>
      <c r="U295">
        <v>3350</v>
      </c>
      <c r="W295">
        <v>0.33</v>
      </c>
      <c r="X295">
        <v>-0.55000000000000004</v>
      </c>
      <c r="Y295" t="s">
        <v>77</v>
      </c>
      <c r="Z295">
        <v>4.6900000000000004</v>
      </c>
      <c r="AA295" t="s">
        <v>1033</v>
      </c>
      <c r="AB295">
        <v>259.75106090000003</v>
      </c>
      <c r="AC295" t="s">
        <v>1034</v>
      </c>
      <c r="AD295">
        <v>-34.997765100000002</v>
      </c>
      <c r="AE295">
        <v>7.2439600000000004</v>
      </c>
      <c r="AF295">
        <v>10.602</v>
      </c>
      <c r="AG295">
        <v>6.0359999999999996</v>
      </c>
      <c r="AH295">
        <v>9.3803300000000007</v>
      </c>
    </row>
    <row r="296" spans="1:34" x14ac:dyDescent="0.25">
      <c r="A296" t="s">
        <v>1039</v>
      </c>
      <c r="B296" t="s">
        <v>1040</v>
      </c>
      <c r="C296">
        <v>1</v>
      </c>
      <c r="D296">
        <v>1</v>
      </c>
      <c r="E296" t="s">
        <v>73</v>
      </c>
      <c r="F296">
        <v>2007</v>
      </c>
      <c r="G296" t="s">
        <v>363</v>
      </c>
      <c r="H296">
        <v>0</v>
      </c>
      <c r="I296">
        <v>4.6938000000000004</v>
      </c>
      <c r="J296">
        <v>3.9E-2</v>
      </c>
      <c r="K296">
        <v>3.33</v>
      </c>
      <c r="L296">
        <v>0.29699999999999999</v>
      </c>
      <c r="M296">
        <v>11.09</v>
      </c>
      <c r="N296">
        <v>3.5000000000000003E-2</v>
      </c>
      <c r="O296" t="s">
        <v>75</v>
      </c>
      <c r="P296">
        <v>0.2</v>
      </c>
      <c r="S296">
        <v>0</v>
      </c>
      <c r="T296" t="s">
        <v>892</v>
      </c>
      <c r="U296">
        <v>3600</v>
      </c>
      <c r="V296">
        <v>0.36</v>
      </c>
      <c r="W296">
        <v>0.35</v>
      </c>
      <c r="X296">
        <v>-0.28000000000000003</v>
      </c>
      <c r="Y296" t="s">
        <v>77</v>
      </c>
      <c r="Z296">
        <v>4.8600000000000003</v>
      </c>
      <c r="AA296" t="s">
        <v>1041</v>
      </c>
      <c r="AB296">
        <v>262.17004759999998</v>
      </c>
      <c r="AC296" t="s">
        <v>1042</v>
      </c>
      <c r="AD296">
        <v>-46.898982599999997</v>
      </c>
      <c r="AE296">
        <v>4.5489600000000001</v>
      </c>
      <c r="AF296">
        <v>9.3800000000000008</v>
      </c>
      <c r="AG296">
        <v>4.8550000000000004</v>
      </c>
      <c r="AH296">
        <v>8.3306299999999993</v>
      </c>
    </row>
    <row r="297" spans="1:34" x14ac:dyDescent="0.25">
      <c r="A297" t="s">
        <v>1043</v>
      </c>
      <c r="B297" t="s">
        <v>1044</v>
      </c>
      <c r="C297">
        <v>2</v>
      </c>
      <c r="D297">
        <v>4</v>
      </c>
      <c r="E297" t="s">
        <v>73</v>
      </c>
      <c r="F297">
        <v>2010</v>
      </c>
      <c r="G297" t="s">
        <v>363</v>
      </c>
      <c r="H297">
        <v>0</v>
      </c>
      <c r="I297">
        <v>1056.8000500000001</v>
      </c>
      <c r="J297">
        <v>1.82</v>
      </c>
      <c r="K297">
        <v>12.7</v>
      </c>
      <c r="L297">
        <v>1.1299999999999999</v>
      </c>
      <c r="M297">
        <v>2129.4609999999998</v>
      </c>
      <c r="N297">
        <v>6.7</v>
      </c>
      <c r="O297" t="s">
        <v>119</v>
      </c>
      <c r="P297">
        <v>0.33</v>
      </c>
      <c r="S297">
        <v>0</v>
      </c>
      <c r="T297" t="s">
        <v>818</v>
      </c>
      <c r="U297">
        <v>3734</v>
      </c>
      <c r="V297">
        <v>0.69</v>
      </c>
      <c r="W297">
        <v>0.73</v>
      </c>
      <c r="X297">
        <v>0.08</v>
      </c>
      <c r="Y297" t="s">
        <v>77</v>
      </c>
      <c r="Z297">
        <v>4.62</v>
      </c>
      <c r="AA297" t="s">
        <v>1045</v>
      </c>
      <c r="AB297">
        <v>262.54489030000002</v>
      </c>
      <c r="AC297" t="s">
        <v>1046</v>
      </c>
      <c r="AD297">
        <v>-51.637777700000001</v>
      </c>
      <c r="AE297">
        <v>16.027200000000001</v>
      </c>
      <c r="AF297">
        <v>9.58</v>
      </c>
      <c r="AG297">
        <v>5.8250000000000002</v>
      </c>
      <c r="AH297">
        <v>8.8651700000000009</v>
      </c>
    </row>
    <row r="298" spans="1:34" x14ac:dyDescent="0.25">
      <c r="A298" t="s">
        <v>1047</v>
      </c>
      <c r="B298" t="s">
        <v>1044</v>
      </c>
      <c r="C298">
        <v>2</v>
      </c>
      <c r="D298">
        <v>4</v>
      </c>
      <c r="E298" t="s">
        <v>73</v>
      </c>
      <c r="F298">
        <v>2016</v>
      </c>
      <c r="G298" t="s">
        <v>142</v>
      </c>
      <c r="H298">
        <v>0</v>
      </c>
      <c r="I298">
        <v>7337</v>
      </c>
      <c r="J298">
        <v>6.6</v>
      </c>
      <c r="K298">
        <v>12.7</v>
      </c>
      <c r="L298">
        <v>1.1299999999999999</v>
      </c>
      <c r="M298">
        <v>2161.2440000000001</v>
      </c>
      <c r="N298">
        <v>6.8</v>
      </c>
      <c r="O298" t="s">
        <v>75</v>
      </c>
      <c r="S298">
        <v>0</v>
      </c>
      <c r="T298" t="s">
        <v>683</v>
      </c>
      <c r="U298">
        <v>4006.03</v>
      </c>
      <c r="V298">
        <v>0.65</v>
      </c>
      <c r="W298">
        <v>0.63</v>
      </c>
      <c r="X298">
        <v>0.23</v>
      </c>
      <c r="Y298" t="s">
        <v>77</v>
      </c>
      <c r="Z298">
        <v>4.6100000000000003</v>
      </c>
      <c r="AA298" t="s">
        <v>1045</v>
      </c>
      <c r="AB298">
        <v>262.54489030000002</v>
      </c>
      <c r="AC298" t="s">
        <v>1046</v>
      </c>
      <c r="AD298">
        <v>-51.637777700000001</v>
      </c>
      <c r="AE298">
        <v>16.027200000000001</v>
      </c>
      <c r="AF298">
        <v>9.58</v>
      </c>
      <c r="AG298">
        <v>5.8250000000000002</v>
      </c>
      <c r="AH298">
        <v>8.8651700000000009</v>
      </c>
    </row>
    <row r="299" spans="1:34" x14ac:dyDescent="0.25">
      <c r="A299" t="s">
        <v>1048</v>
      </c>
      <c r="B299" t="s">
        <v>1044</v>
      </c>
      <c r="C299">
        <v>2</v>
      </c>
      <c r="D299">
        <v>4</v>
      </c>
      <c r="E299" t="s">
        <v>73</v>
      </c>
      <c r="F299">
        <v>2012</v>
      </c>
      <c r="G299" t="s">
        <v>363</v>
      </c>
      <c r="H299">
        <v>0</v>
      </c>
      <c r="I299">
        <v>3.6004999999999998</v>
      </c>
      <c r="J299">
        <v>4.1300000000000003E-2</v>
      </c>
      <c r="K299">
        <v>1.93</v>
      </c>
      <c r="L299">
        <v>0.17299999999999999</v>
      </c>
      <c r="M299">
        <v>4.4000000000000004</v>
      </c>
      <c r="N299">
        <v>1.4E-2</v>
      </c>
      <c r="O299" t="s">
        <v>75</v>
      </c>
      <c r="P299">
        <v>0.26200000000000001</v>
      </c>
      <c r="S299">
        <v>0</v>
      </c>
      <c r="T299" t="s">
        <v>818</v>
      </c>
      <c r="U299">
        <v>4006.03</v>
      </c>
      <c r="V299">
        <v>0.65</v>
      </c>
      <c r="W299">
        <v>0.71</v>
      </c>
      <c r="X299">
        <v>0.23</v>
      </c>
      <c r="Y299" t="s">
        <v>77</v>
      </c>
      <c r="Z299">
        <v>4.6100000000000003</v>
      </c>
      <c r="AA299" t="s">
        <v>1045</v>
      </c>
      <c r="AB299">
        <v>262.54489030000002</v>
      </c>
      <c r="AC299" t="s">
        <v>1046</v>
      </c>
      <c r="AD299">
        <v>-51.637777700000001</v>
      </c>
      <c r="AE299">
        <v>16.027200000000001</v>
      </c>
      <c r="AF299">
        <v>9.58</v>
      </c>
      <c r="AG299">
        <v>5.8250000000000002</v>
      </c>
      <c r="AH299">
        <v>8.8651700000000009</v>
      </c>
    </row>
    <row r="300" spans="1:34" x14ac:dyDescent="0.25">
      <c r="A300" t="s">
        <v>1049</v>
      </c>
      <c r="B300" t="s">
        <v>1044</v>
      </c>
      <c r="C300">
        <v>2</v>
      </c>
      <c r="D300">
        <v>4</v>
      </c>
      <c r="E300" t="s">
        <v>73</v>
      </c>
      <c r="F300">
        <v>2012</v>
      </c>
      <c r="G300" t="s">
        <v>363</v>
      </c>
      <c r="H300">
        <v>0</v>
      </c>
      <c r="I300">
        <v>35.39</v>
      </c>
      <c r="J300">
        <v>0.187</v>
      </c>
      <c r="K300">
        <v>2.77</v>
      </c>
      <c r="L300">
        <v>0.247</v>
      </c>
      <c r="M300">
        <v>8.1</v>
      </c>
      <c r="N300">
        <v>2.5000000000000001E-2</v>
      </c>
      <c r="O300" t="s">
        <v>75</v>
      </c>
      <c r="P300">
        <v>0.125</v>
      </c>
      <c r="S300">
        <v>0</v>
      </c>
      <c r="T300" t="s">
        <v>818</v>
      </c>
      <c r="U300">
        <v>4006.03</v>
      </c>
      <c r="V300">
        <v>0.65</v>
      </c>
      <c r="W300">
        <v>0.71</v>
      </c>
      <c r="X300">
        <v>0.23</v>
      </c>
      <c r="Y300" t="s">
        <v>77</v>
      </c>
      <c r="Z300">
        <v>4.6100000000000003</v>
      </c>
      <c r="AA300" t="s">
        <v>1045</v>
      </c>
      <c r="AB300">
        <v>262.54489030000002</v>
      </c>
      <c r="AC300" t="s">
        <v>1046</v>
      </c>
      <c r="AD300">
        <v>-51.637777700000001</v>
      </c>
      <c r="AE300">
        <v>16.027200000000001</v>
      </c>
      <c r="AF300">
        <v>9.58</v>
      </c>
      <c r="AG300">
        <v>5.8250000000000002</v>
      </c>
      <c r="AH300">
        <v>8.8651700000000009</v>
      </c>
    </row>
    <row r="301" spans="1:34" x14ac:dyDescent="0.25">
      <c r="A301" t="s">
        <v>1050</v>
      </c>
      <c r="B301" t="s">
        <v>1051</v>
      </c>
      <c r="C301">
        <v>1</v>
      </c>
      <c r="D301">
        <v>2</v>
      </c>
      <c r="E301" t="s">
        <v>73</v>
      </c>
      <c r="F301">
        <v>2014</v>
      </c>
      <c r="G301" t="s">
        <v>100</v>
      </c>
      <c r="H301">
        <v>0</v>
      </c>
      <c r="I301">
        <v>17.478000000000002</v>
      </c>
      <c r="J301">
        <v>0.08</v>
      </c>
      <c r="K301">
        <v>1.93</v>
      </c>
      <c r="L301">
        <v>0.17299999999999999</v>
      </c>
      <c r="M301">
        <v>4.4000000000000004</v>
      </c>
      <c r="N301">
        <v>1.384E-2</v>
      </c>
      <c r="O301" t="s">
        <v>75</v>
      </c>
      <c r="P301">
        <v>0.08</v>
      </c>
      <c r="S301">
        <v>0</v>
      </c>
      <c r="T301" t="s">
        <v>148</v>
      </c>
      <c r="U301">
        <v>3028</v>
      </c>
      <c r="V301">
        <v>0.3</v>
      </c>
      <c r="W301">
        <v>0.27</v>
      </c>
      <c r="Z301">
        <v>4.93</v>
      </c>
      <c r="AA301" t="s">
        <v>1052</v>
      </c>
      <c r="AB301">
        <v>264.26102450000002</v>
      </c>
      <c r="AC301" t="s">
        <v>1053</v>
      </c>
      <c r="AD301">
        <v>-44.323251900000002</v>
      </c>
      <c r="AE301">
        <v>5.00671</v>
      </c>
      <c r="AF301">
        <v>10.94</v>
      </c>
      <c r="AG301">
        <v>5.6059999999999999</v>
      </c>
      <c r="AH301">
        <v>9.5702499999999997</v>
      </c>
    </row>
    <row r="302" spans="1:34" x14ac:dyDescent="0.25">
      <c r="A302" t="s">
        <v>1054</v>
      </c>
      <c r="B302" t="s">
        <v>1051</v>
      </c>
      <c r="C302">
        <v>1</v>
      </c>
      <c r="D302">
        <v>2</v>
      </c>
      <c r="E302" t="s">
        <v>73</v>
      </c>
      <c r="F302">
        <v>2014</v>
      </c>
      <c r="G302" t="s">
        <v>100</v>
      </c>
      <c r="H302">
        <v>0</v>
      </c>
      <c r="I302">
        <v>57.32</v>
      </c>
      <c r="J302">
        <v>0.17599999999999999</v>
      </c>
      <c r="K302">
        <v>2.89</v>
      </c>
      <c r="L302">
        <v>0.25800000000000001</v>
      </c>
      <c r="M302">
        <v>8.6999999999999993</v>
      </c>
      <c r="N302">
        <v>2.7369999999999998E-2</v>
      </c>
      <c r="O302" t="s">
        <v>75</v>
      </c>
      <c r="P302">
        <v>0.1</v>
      </c>
      <c r="S302">
        <v>0</v>
      </c>
      <c r="T302" t="s">
        <v>148</v>
      </c>
      <c r="U302">
        <v>3028</v>
      </c>
      <c r="V302">
        <v>0.3</v>
      </c>
      <c r="W302">
        <v>0.27</v>
      </c>
      <c r="Z302">
        <v>4.93</v>
      </c>
      <c r="AA302" t="s">
        <v>1052</v>
      </c>
      <c r="AB302">
        <v>264.26102450000002</v>
      </c>
      <c r="AC302" t="s">
        <v>1053</v>
      </c>
      <c r="AD302">
        <v>-44.323251900000002</v>
      </c>
      <c r="AE302">
        <v>5.00671</v>
      </c>
      <c r="AF302">
        <v>10.94</v>
      </c>
      <c r="AG302">
        <v>5.6059999999999999</v>
      </c>
      <c r="AH302">
        <v>9.5702499999999997</v>
      </c>
    </row>
    <row r="303" spans="1:34" x14ac:dyDescent="0.25">
      <c r="A303" t="s">
        <v>1055</v>
      </c>
      <c r="B303" t="s">
        <v>1056</v>
      </c>
      <c r="C303">
        <v>1</v>
      </c>
      <c r="D303">
        <v>1</v>
      </c>
      <c r="E303" t="s">
        <v>73</v>
      </c>
      <c r="F303">
        <v>2019</v>
      </c>
      <c r="G303" t="s">
        <v>300</v>
      </c>
      <c r="H303">
        <v>0</v>
      </c>
      <c r="I303">
        <v>24.16</v>
      </c>
      <c r="J303">
        <v>0.13439999999999999</v>
      </c>
      <c r="K303">
        <v>2.95</v>
      </c>
      <c r="L303">
        <v>0.26300000000000001</v>
      </c>
      <c r="M303">
        <v>9</v>
      </c>
      <c r="N303">
        <v>2.8320000000000001E-2</v>
      </c>
      <c r="O303" t="s">
        <v>75</v>
      </c>
      <c r="P303">
        <v>0</v>
      </c>
      <c r="S303">
        <v>0</v>
      </c>
      <c r="T303" t="s">
        <v>582</v>
      </c>
      <c r="U303">
        <v>3816</v>
      </c>
      <c r="V303">
        <v>0.54</v>
      </c>
      <c r="W303">
        <v>0.55000000000000004</v>
      </c>
      <c r="X303">
        <v>-0.15</v>
      </c>
      <c r="Y303" t="s">
        <v>77</v>
      </c>
      <c r="Z303">
        <v>4.72</v>
      </c>
      <c r="AA303" t="s">
        <v>1057</v>
      </c>
      <c r="AB303">
        <v>263.89603779999999</v>
      </c>
      <c r="AC303" t="s">
        <v>1058</v>
      </c>
      <c r="AD303">
        <v>61.6793482</v>
      </c>
      <c r="AE303">
        <v>14.3155</v>
      </c>
      <c r="AF303">
        <v>9.98</v>
      </c>
      <c r="AG303">
        <v>6.0659999999999998</v>
      </c>
      <c r="AH303">
        <v>9.1670999999999996</v>
      </c>
    </row>
    <row r="304" spans="1:34" x14ac:dyDescent="0.25">
      <c r="A304" t="s">
        <v>1059</v>
      </c>
      <c r="B304" t="s">
        <v>1060</v>
      </c>
      <c r="C304">
        <v>1</v>
      </c>
      <c r="D304">
        <v>2</v>
      </c>
      <c r="E304" t="s">
        <v>73</v>
      </c>
      <c r="F304">
        <v>2014</v>
      </c>
      <c r="G304" t="s">
        <v>106</v>
      </c>
      <c r="H304">
        <v>0</v>
      </c>
      <c r="I304">
        <v>38.142000000000003</v>
      </c>
      <c r="J304">
        <v>0.16300000000000001</v>
      </c>
      <c r="K304">
        <v>4.32</v>
      </c>
      <c r="L304">
        <v>0.38500000000000001</v>
      </c>
      <c r="M304">
        <v>17.2</v>
      </c>
      <c r="N304">
        <v>5.4120000000000001E-2</v>
      </c>
      <c r="O304" t="s">
        <v>75</v>
      </c>
      <c r="P304">
        <v>0.17</v>
      </c>
      <c r="S304">
        <v>0</v>
      </c>
      <c r="T304" t="s">
        <v>422</v>
      </c>
      <c r="U304">
        <v>3413</v>
      </c>
      <c r="V304">
        <v>0.42</v>
      </c>
      <c r="W304">
        <v>0.4</v>
      </c>
      <c r="X304">
        <v>6.3E-2</v>
      </c>
      <c r="Y304" t="s">
        <v>77</v>
      </c>
      <c r="Z304">
        <v>4.8600000000000003</v>
      </c>
      <c r="AA304" t="s">
        <v>1061</v>
      </c>
      <c r="AB304">
        <v>264.10417310000003</v>
      </c>
      <c r="AC304" t="s">
        <v>1062</v>
      </c>
      <c r="AD304">
        <v>68.333674099999996</v>
      </c>
      <c r="AE304">
        <v>4.5493899999999998</v>
      </c>
      <c r="AF304">
        <v>9.15</v>
      </c>
      <c r="AG304">
        <v>4.548</v>
      </c>
      <c r="AH304">
        <v>8.0275400000000001</v>
      </c>
    </row>
    <row r="305" spans="1:34" x14ac:dyDescent="0.25">
      <c r="A305" t="s">
        <v>1063</v>
      </c>
      <c r="B305" t="s">
        <v>1060</v>
      </c>
      <c r="C305">
        <v>1</v>
      </c>
      <c r="D305">
        <v>2</v>
      </c>
      <c r="E305" t="s">
        <v>73</v>
      </c>
      <c r="F305">
        <v>2020</v>
      </c>
      <c r="G305" t="s">
        <v>100</v>
      </c>
      <c r="H305">
        <v>0</v>
      </c>
      <c r="I305">
        <v>727.56200000000001</v>
      </c>
      <c r="J305">
        <v>1.165</v>
      </c>
      <c r="K305">
        <v>4.1399999999999997</v>
      </c>
      <c r="L305">
        <v>0.36899999999999999</v>
      </c>
      <c r="M305">
        <v>16</v>
      </c>
      <c r="N305">
        <v>5.0340000000000003E-2</v>
      </c>
      <c r="O305" t="s">
        <v>75</v>
      </c>
      <c r="P305">
        <v>0.4</v>
      </c>
      <c r="S305">
        <v>0</v>
      </c>
      <c r="T305" t="s">
        <v>1064</v>
      </c>
      <c r="U305">
        <v>3413</v>
      </c>
      <c r="V305">
        <v>0.42</v>
      </c>
      <c r="W305">
        <v>0.4</v>
      </c>
      <c r="X305">
        <v>6.3E-2</v>
      </c>
      <c r="Y305" t="s">
        <v>77</v>
      </c>
      <c r="Z305">
        <v>4.82</v>
      </c>
      <c r="AA305" t="s">
        <v>1061</v>
      </c>
      <c r="AB305">
        <v>264.10417310000003</v>
      </c>
      <c r="AC305" t="s">
        <v>1062</v>
      </c>
      <c r="AD305">
        <v>68.333674099999996</v>
      </c>
      <c r="AE305">
        <v>4.5493899999999998</v>
      </c>
      <c r="AF305">
        <v>9.15</v>
      </c>
      <c r="AG305">
        <v>4.548</v>
      </c>
      <c r="AH305">
        <v>8.0275400000000001</v>
      </c>
    </row>
    <row r="306" spans="1:34" x14ac:dyDescent="0.25">
      <c r="A306" t="s">
        <v>1065</v>
      </c>
      <c r="B306" t="s">
        <v>1066</v>
      </c>
      <c r="C306">
        <v>2</v>
      </c>
      <c r="D306">
        <v>1</v>
      </c>
      <c r="E306" t="s">
        <v>73</v>
      </c>
      <c r="F306">
        <v>2021</v>
      </c>
      <c r="G306" t="s">
        <v>300</v>
      </c>
      <c r="H306">
        <v>0</v>
      </c>
      <c r="I306">
        <v>19.466000000000001</v>
      </c>
      <c r="J306">
        <v>0.11899999999999999</v>
      </c>
      <c r="K306">
        <v>3.77</v>
      </c>
      <c r="L306">
        <v>0.33600000000000002</v>
      </c>
      <c r="M306">
        <v>13.64</v>
      </c>
      <c r="N306">
        <v>4.292E-2</v>
      </c>
      <c r="O306" t="s">
        <v>75</v>
      </c>
      <c r="P306">
        <v>0.12</v>
      </c>
      <c r="R306">
        <v>401</v>
      </c>
      <c r="S306">
        <v>0</v>
      </c>
      <c r="T306" t="s">
        <v>858</v>
      </c>
      <c r="U306">
        <v>3837</v>
      </c>
      <c r="V306">
        <v>0.56000000000000005</v>
      </c>
      <c r="W306">
        <v>0.56999999999999995</v>
      </c>
      <c r="X306">
        <v>-0.14000000000000001</v>
      </c>
      <c r="Y306" t="s">
        <v>77</v>
      </c>
      <c r="Z306">
        <v>4.71</v>
      </c>
      <c r="AA306" t="s">
        <v>1067</v>
      </c>
      <c r="AB306">
        <v>278.82941720000002</v>
      </c>
      <c r="AC306" t="s">
        <v>1068</v>
      </c>
      <c r="AD306">
        <v>45.745603799999998</v>
      </c>
      <c r="AE306">
        <v>15.557499999999999</v>
      </c>
      <c r="AF306">
        <v>9.84</v>
      </c>
      <c r="AG306">
        <v>6.0819999999999999</v>
      </c>
      <c r="AH306">
        <v>9.1049600000000002</v>
      </c>
    </row>
    <row r="307" spans="1:34" x14ac:dyDescent="0.25">
      <c r="A307" t="s">
        <v>1069</v>
      </c>
      <c r="B307" t="s">
        <v>1070</v>
      </c>
      <c r="C307">
        <v>1</v>
      </c>
      <c r="D307">
        <v>1</v>
      </c>
      <c r="E307" t="s">
        <v>73</v>
      </c>
      <c r="F307">
        <v>2021</v>
      </c>
      <c r="G307" t="s">
        <v>100</v>
      </c>
      <c r="H307">
        <v>0</v>
      </c>
      <c r="I307">
        <v>2.3775599999999999</v>
      </c>
      <c r="J307">
        <v>2.9000000000000001E-2</v>
      </c>
      <c r="K307">
        <v>1.53</v>
      </c>
      <c r="L307">
        <v>0.13700000000000001</v>
      </c>
      <c r="M307">
        <v>2.96</v>
      </c>
      <c r="N307">
        <v>9.3100000000000006E-3</v>
      </c>
      <c r="O307" t="s">
        <v>75</v>
      </c>
      <c r="P307">
        <v>0.24</v>
      </c>
      <c r="Q307">
        <v>79</v>
      </c>
      <c r="R307">
        <v>829</v>
      </c>
      <c r="S307">
        <v>0</v>
      </c>
      <c r="T307" t="s">
        <v>938</v>
      </c>
      <c r="U307">
        <v>3913</v>
      </c>
      <c r="V307">
        <v>0.56000000000000005</v>
      </c>
      <c r="W307">
        <v>0.57999999999999996</v>
      </c>
      <c r="X307">
        <v>0.08</v>
      </c>
      <c r="Y307" t="s">
        <v>77</v>
      </c>
      <c r="Z307">
        <v>4.68</v>
      </c>
      <c r="AA307" t="s">
        <v>1071</v>
      </c>
      <c r="AB307">
        <v>284.49971779999998</v>
      </c>
      <c r="AC307" t="s">
        <v>1072</v>
      </c>
      <c r="AD307">
        <v>5.9028669999999996</v>
      </c>
      <c r="AE307">
        <v>11.101699999999999</v>
      </c>
      <c r="AF307">
        <v>9.2200000000000006</v>
      </c>
      <c r="AG307">
        <v>5.3570000000000002</v>
      </c>
      <c r="AH307">
        <v>8.4563600000000001</v>
      </c>
    </row>
    <row r="308" spans="1:34" x14ac:dyDescent="0.25">
      <c r="A308" t="s">
        <v>1073</v>
      </c>
      <c r="B308" t="s">
        <v>1074</v>
      </c>
      <c r="C308">
        <v>1</v>
      </c>
      <c r="D308">
        <v>2</v>
      </c>
      <c r="E308" t="s">
        <v>73</v>
      </c>
      <c r="F308">
        <v>2008</v>
      </c>
      <c r="G308" t="s">
        <v>243</v>
      </c>
      <c r="H308">
        <v>0</v>
      </c>
      <c r="I308">
        <v>3657</v>
      </c>
      <c r="J308">
        <v>3.56</v>
      </c>
      <c r="K308">
        <v>14</v>
      </c>
      <c r="L308">
        <v>1.25</v>
      </c>
      <c r="M308">
        <v>216</v>
      </c>
      <c r="N308">
        <v>0.68</v>
      </c>
      <c r="O308" t="s">
        <v>75</v>
      </c>
      <c r="P308">
        <v>0.08</v>
      </c>
      <c r="S308">
        <v>0</v>
      </c>
      <c r="T308" t="s">
        <v>914</v>
      </c>
      <c r="U308">
        <v>3472</v>
      </c>
      <c r="V308">
        <v>0.44</v>
      </c>
      <c r="W308">
        <v>0.45</v>
      </c>
      <c r="X308">
        <v>-0.3</v>
      </c>
      <c r="Y308" t="s">
        <v>77</v>
      </c>
      <c r="Z308">
        <v>4.7</v>
      </c>
      <c r="AA308" t="s">
        <v>1075</v>
      </c>
      <c r="AB308">
        <v>323.39126160000001</v>
      </c>
      <c r="AC308" t="s">
        <v>1076</v>
      </c>
      <c r="AD308">
        <v>-49.012516900000001</v>
      </c>
      <c r="AE308">
        <v>4.9643499999999996</v>
      </c>
      <c r="AF308">
        <v>8.66</v>
      </c>
      <c r="AG308">
        <v>4.5010000000000003</v>
      </c>
      <c r="AH308">
        <v>7.7376100000000001</v>
      </c>
    </row>
    <row r="309" spans="1:34" x14ac:dyDescent="0.25">
      <c r="A309" t="s">
        <v>1077</v>
      </c>
      <c r="B309" t="s">
        <v>1074</v>
      </c>
      <c r="C309">
        <v>1</v>
      </c>
      <c r="D309">
        <v>2</v>
      </c>
      <c r="E309" t="s">
        <v>73</v>
      </c>
      <c r="F309">
        <v>2014</v>
      </c>
      <c r="G309" t="s">
        <v>100</v>
      </c>
      <c r="H309">
        <v>0</v>
      </c>
      <c r="I309">
        <v>35.68</v>
      </c>
      <c r="J309">
        <v>0.16300000000000001</v>
      </c>
      <c r="K309">
        <v>2.1800000000000002</v>
      </c>
      <c r="L309">
        <v>0.19500000000000001</v>
      </c>
      <c r="M309">
        <v>5.4</v>
      </c>
      <c r="N309">
        <v>1.7000000000000001E-2</v>
      </c>
      <c r="O309" t="s">
        <v>75</v>
      </c>
      <c r="P309">
        <v>0.18</v>
      </c>
      <c r="S309">
        <v>0</v>
      </c>
      <c r="T309" t="s">
        <v>846</v>
      </c>
      <c r="U309">
        <v>3472</v>
      </c>
      <c r="V309">
        <v>0.44</v>
      </c>
      <c r="W309">
        <v>0.45</v>
      </c>
      <c r="X309">
        <v>-0.3</v>
      </c>
      <c r="Y309" t="s">
        <v>77</v>
      </c>
      <c r="Z309">
        <v>4.7</v>
      </c>
      <c r="AA309" t="s">
        <v>1075</v>
      </c>
      <c r="AB309">
        <v>323.39126160000001</v>
      </c>
      <c r="AC309" t="s">
        <v>1076</v>
      </c>
      <c r="AD309">
        <v>-49.012516900000001</v>
      </c>
      <c r="AE309">
        <v>4.9643499999999996</v>
      </c>
      <c r="AF309">
        <v>8.66</v>
      </c>
      <c r="AG309">
        <v>4.5010000000000003</v>
      </c>
      <c r="AH309">
        <v>7.7376100000000001</v>
      </c>
    </row>
    <row r="310" spans="1:34" x14ac:dyDescent="0.25">
      <c r="A310" t="s">
        <v>1078</v>
      </c>
      <c r="B310" t="s">
        <v>1079</v>
      </c>
      <c r="C310">
        <v>1</v>
      </c>
      <c r="D310">
        <v>2</v>
      </c>
      <c r="E310" t="s">
        <v>73</v>
      </c>
      <c r="F310">
        <v>2006</v>
      </c>
      <c r="G310" t="s">
        <v>94</v>
      </c>
      <c r="H310">
        <v>0</v>
      </c>
      <c r="I310">
        <v>1915</v>
      </c>
      <c r="J310">
        <v>2.4089999999999998</v>
      </c>
      <c r="K310">
        <v>13.9</v>
      </c>
      <c r="L310">
        <v>1.24</v>
      </c>
      <c r="M310">
        <v>286.04557</v>
      </c>
      <c r="N310">
        <v>0.9</v>
      </c>
      <c r="O310" t="s">
        <v>75</v>
      </c>
      <c r="P310">
        <v>3.7999999999999999E-2</v>
      </c>
      <c r="S310">
        <v>0</v>
      </c>
      <c r="T310" t="s">
        <v>411</v>
      </c>
      <c r="U310">
        <v>3562.68</v>
      </c>
      <c r="V310">
        <v>0.47</v>
      </c>
      <c r="W310">
        <v>0.49</v>
      </c>
      <c r="X310">
        <v>0.22</v>
      </c>
      <c r="Y310" t="s">
        <v>77</v>
      </c>
      <c r="Z310">
        <v>4.7699999999999996</v>
      </c>
      <c r="AA310" t="s">
        <v>1080</v>
      </c>
      <c r="AB310">
        <v>332.42299379999997</v>
      </c>
      <c r="AC310" t="s">
        <v>1081</v>
      </c>
      <c r="AD310">
        <v>-4.6408316999999997</v>
      </c>
      <c r="AE310">
        <v>8.8005800000000001</v>
      </c>
      <c r="AF310">
        <v>10.41</v>
      </c>
      <c r="AG310">
        <v>5.5940000000000003</v>
      </c>
      <c r="AH310">
        <v>9.2245000000000008</v>
      </c>
    </row>
    <row r="311" spans="1:34" x14ac:dyDescent="0.25">
      <c r="A311" t="s">
        <v>1082</v>
      </c>
      <c r="B311" t="s">
        <v>1079</v>
      </c>
      <c r="C311">
        <v>1</v>
      </c>
      <c r="D311">
        <v>2</v>
      </c>
      <c r="E311" t="s">
        <v>73</v>
      </c>
      <c r="F311">
        <v>2014</v>
      </c>
      <c r="G311" t="s">
        <v>94</v>
      </c>
      <c r="H311">
        <v>0</v>
      </c>
      <c r="I311">
        <v>7068</v>
      </c>
      <c r="J311">
        <v>4.9740000000000002</v>
      </c>
      <c r="K311">
        <v>14</v>
      </c>
      <c r="L311">
        <v>1.25</v>
      </c>
      <c r="M311">
        <v>223.11554000000001</v>
      </c>
      <c r="N311">
        <v>0.70199999999999996</v>
      </c>
      <c r="O311" t="s">
        <v>75</v>
      </c>
      <c r="P311">
        <v>9.9000000000000005E-2</v>
      </c>
      <c r="S311">
        <v>0</v>
      </c>
      <c r="T311" t="s">
        <v>411</v>
      </c>
      <c r="U311">
        <v>3562.68</v>
      </c>
      <c r="V311">
        <v>0.47</v>
      </c>
      <c r="W311">
        <v>0.49</v>
      </c>
      <c r="X311">
        <v>0.22</v>
      </c>
      <c r="Y311" t="s">
        <v>77</v>
      </c>
      <c r="Z311">
        <v>4.79</v>
      </c>
      <c r="AA311" t="s">
        <v>1080</v>
      </c>
      <c r="AB311">
        <v>332.42299379999997</v>
      </c>
      <c r="AC311" t="s">
        <v>1081</v>
      </c>
      <c r="AD311">
        <v>-4.6408316999999997</v>
      </c>
      <c r="AE311">
        <v>8.8005800000000001</v>
      </c>
      <c r="AF311">
        <v>10.41</v>
      </c>
      <c r="AG311">
        <v>5.5940000000000003</v>
      </c>
      <c r="AH311">
        <v>9.2245000000000008</v>
      </c>
    </row>
    <row r="312" spans="1:34" x14ac:dyDescent="0.25">
      <c r="A312" t="s">
        <v>1083</v>
      </c>
      <c r="B312" t="s">
        <v>1084</v>
      </c>
      <c r="C312">
        <v>2</v>
      </c>
      <c r="D312">
        <v>1</v>
      </c>
      <c r="E312" t="s">
        <v>73</v>
      </c>
      <c r="F312">
        <v>1999</v>
      </c>
      <c r="G312" t="s">
        <v>363</v>
      </c>
      <c r="H312">
        <v>0</v>
      </c>
      <c r="I312">
        <v>15.76491</v>
      </c>
      <c r="J312">
        <v>0.11</v>
      </c>
      <c r="K312">
        <v>12.9</v>
      </c>
      <c r="L312">
        <v>1.1499999999999999</v>
      </c>
      <c r="M312">
        <v>1404.8086000000001</v>
      </c>
      <c r="N312">
        <v>4.42</v>
      </c>
      <c r="O312" t="s">
        <v>75</v>
      </c>
      <c r="P312">
        <v>0.04</v>
      </c>
      <c r="S312">
        <v>0</v>
      </c>
      <c r="T312" t="s">
        <v>1085</v>
      </c>
      <c r="U312">
        <v>5182</v>
      </c>
      <c r="V312">
        <v>0.77</v>
      </c>
      <c r="W312">
        <v>0.93</v>
      </c>
      <c r="X312">
        <v>-0.22</v>
      </c>
      <c r="Y312" t="s">
        <v>77</v>
      </c>
      <c r="Z312">
        <v>4.63</v>
      </c>
      <c r="AA312" t="s">
        <v>1086</v>
      </c>
      <c r="AB312">
        <v>32.6224785</v>
      </c>
      <c r="AC312" t="s">
        <v>1087</v>
      </c>
      <c r="AD312">
        <v>-50.820994499999998</v>
      </c>
      <c r="AE312">
        <v>10.7836</v>
      </c>
      <c r="AF312">
        <v>6.12</v>
      </c>
      <c r="AG312">
        <v>4.125</v>
      </c>
      <c r="AH312">
        <v>5.8851599999999999</v>
      </c>
    </row>
    <row r="313" spans="1:34" x14ac:dyDescent="0.25">
      <c r="A313" t="s">
        <v>1088</v>
      </c>
      <c r="B313" t="s">
        <v>1089</v>
      </c>
      <c r="C313">
        <v>1</v>
      </c>
      <c r="D313">
        <v>4</v>
      </c>
      <c r="E313" t="s">
        <v>73</v>
      </c>
      <c r="F313">
        <v>1998</v>
      </c>
      <c r="G313" t="s">
        <v>100</v>
      </c>
      <c r="H313">
        <v>0</v>
      </c>
      <c r="I313">
        <v>61.116599999999998</v>
      </c>
      <c r="J313">
        <v>0.208317</v>
      </c>
      <c r="K313">
        <v>13.3</v>
      </c>
      <c r="L313">
        <v>1.19</v>
      </c>
      <c r="M313">
        <v>723.22349999999994</v>
      </c>
      <c r="N313">
        <v>2.2755999999999998</v>
      </c>
      <c r="O313" t="s">
        <v>119</v>
      </c>
      <c r="P313">
        <v>3.2399999999999998E-2</v>
      </c>
      <c r="S313">
        <v>0</v>
      </c>
      <c r="T313" t="s">
        <v>794</v>
      </c>
      <c r="U313">
        <v>3293.74</v>
      </c>
      <c r="V313">
        <v>0.3</v>
      </c>
      <c r="W313">
        <v>0.32</v>
      </c>
      <c r="X313">
        <v>0.21299999999999999</v>
      </c>
      <c r="Y313" t="s">
        <v>77</v>
      </c>
      <c r="Z313">
        <v>4.87</v>
      </c>
      <c r="AA313" t="s">
        <v>1090</v>
      </c>
      <c r="AB313">
        <v>343.32397370000001</v>
      </c>
      <c r="AC313" t="s">
        <v>1091</v>
      </c>
      <c r="AD313">
        <v>-14.266595799999999</v>
      </c>
      <c r="AE313">
        <v>4.6751699999999996</v>
      </c>
      <c r="AF313">
        <v>10.16</v>
      </c>
      <c r="AG313">
        <v>5.01</v>
      </c>
      <c r="AH313">
        <v>8.8752999999999993</v>
      </c>
    </row>
    <row r="314" spans="1:34" x14ac:dyDescent="0.25">
      <c r="A314" t="s">
        <v>1092</v>
      </c>
      <c r="B314" t="s">
        <v>1089</v>
      </c>
      <c r="C314">
        <v>1</v>
      </c>
      <c r="D314">
        <v>4</v>
      </c>
      <c r="E314" t="s">
        <v>73</v>
      </c>
      <c r="F314">
        <v>2000</v>
      </c>
      <c r="G314" t="s">
        <v>100</v>
      </c>
      <c r="H314">
        <v>0</v>
      </c>
      <c r="I314">
        <v>30.088100000000001</v>
      </c>
      <c r="J314">
        <v>0.12959000000000001</v>
      </c>
      <c r="K314">
        <v>14</v>
      </c>
      <c r="L314">
        <v>1.25</v>
      </c>
      <c r="M314">
        <v>226.9846</v>
      </c>
      <c r="N314">
        <v>0.71419999999999995</v>
      </c>
      <c r="O314" t="s">
        <v>119</v>
      </c>
      <c r="P314">
        <v>0.25591000000000003</v>
      </c>
      <c r="S314">
        <v>0</v>
      </c>
      <c r="T314" t="s">
        <v>794</v>
      </c>
      <c r="U314">
        <v>3293.74</v>
      </c>
      <c r="V314">
        <v>0.3</v>
      </c>
      <c r="W314">
        <v>0.32</v>
      </c>
      <c r="X314">
        <v>0.21299999999999999</v>
      </c>
      <c r="Y314" t="s">
        <v>77</v>
      </c>
      <c r="Z314">
        <v>4.87</v>
      </c>
      <c r="AA314" t="s">
        <v>1090</v>
      </c>
      <c r="AB314">
        <v>343.32397370000001</v>
      </c>
      <c r="AC314" t="s">
        <v>1091</v>
      </c>
      <c r="AD314">
        <v>-14.266595799999999</v>
      </c>
      <c r="AE314">
        <v>4.6751699999999996</v>
      </c>
      <c r="AF314">
        <v>10.16</v>
      </c>
      <c r="AG314">
        <v>5.01</v>
      </c>
      <c r="AH314">
        <v>8.8752999999999993</v>
      </c>
    </row>
    <row r="315" spans="1:34" x14ac:dyDescent="0.25">
      <c r="A315" t="s">
        <v>1093</v>
      </c>
      <c r="B315" t="s">
        <v>1089</v>
      </c>
      <c r="C315">
        <v>1</v>
      </c>
      <c r="D315">
        <v>4</v>
      </c>
      <c r="E315" t="s">
        <v>73</v>
      </c>
      <c r="F315">
        <v>2005</v>
      </c>
      <c r="G315" t="s">
        <v>94</v>
      </c>
      <c r="H315">
        <v>0</v>
      </c>
      <c r="I315">
        <v>1.9377800000000001</v>
      </c>
      <c r="J315">
        <v>2.0806999999999999E-2</v>
      </c>
      <c r="K315">
        <v>2.5099999999999998</v>
      </c>
      <c r="L315">
        <v>0.224</v>
      </c>
      <c r="M315">
        <v>6.83</v>
      </c>
      <c r="N315">
        <v>2.1000000000000001E-2</v>
      </c>
      <c r="O315" t="s">
        <v>119</v>
      </c>
      <c r="P315">
        <v>0.20699999999999999</v>
      </c>
      <c r="S315">
        <v>0</v>
      </c>
      <c r="T315" t="s">
        <v>794</v>
      </c>
      <c r="U315">
        <v>3293.74</v>
      </c>
      <c r="V315">
        <v>0.3</v>
      </c>
      <c r="W315">
        <v>0.32</v>
      </c>
      <c r="X315">
        <v>0.21299999999999999</v>
      </c>
      <c r="Y315" t="s">
        <v>77</v>
      </c>
      <c r="Z315">
        <v>4.87</v>
      </c>
      <c r="AA315" t="s">
        <v>1090</v>
      </c>
      <c r="AB315">
        <v>343.32397370000001</v>
      </c>
      <c r="AC315" t="s">
        <v>1091</v>
      </c>
      <c r="AD315">
        <v>-14.266595799999999</v>
      </c>
      <c r="AE315">
        <v>4.6751699999999996</v>
      </c>
      <c r="AF315">
        <v>10.16</v>
      </c>
      <c r="AG315">
        <v>5.01</v>
      </c>
      <c r="AH315">
        <v>8.8752999999999993</v>
      </c>
    </row>
    <row r="316" spans="1:34" x14ac:dyDescent="0.25">
      <c r="A316" t="s">
        <v>1094</v>
      </c>
      <c r="B316" t="s">
        <v>1089</v>
      </c>
      <c r="C316">
        <v>1</v>
      </c>
      <c r="D316">
        <v>4</v>
      </c>
      <c r="E316" t="s">
        <v>73</v>
      </c>
      <c r="F316">
        <v>2010</v>
      </c>
      <c r="G316" t="s">
        <v>94</v>
      </c>
      <c r="H316">
        <v>0</v>
      </c>
      <c r="I316">
        <v>124.26</v>
      </c>
      <c r="J316">
        <v>0.33429999999999999</v>
      </c>
      <c r="K316">
        <v>3.92</v>
      </c>
      <c r="L316">
        <v>0.35</v>
      </c>
      <c r="M316">
        <v>14.6</v>
      </c>
      <c r="N316">
        <v>4.5999999999999999E-2</v>
      </c>
      <c r="O316" t="s">
        <v>119</v>
      </c>
      <c r="P316">
        <v>5.5E-2</v>
      </c>
      <c r="S316">
        <v>0</v>
      </c>
      <c r="T316" t="s">
        <v>1095</v>
      </c>
      <c r="U316">
        <v>3271</v>
      </c>
      <c r="V316">
        <v>0.3</v>
      </c>
      <c r="W316">
        <v>0.32</v>
      </c>
      <c r="X316">
        <v>0.21299999999999999</v>
      </c>
      <c r="Y316" t="s">
        <v>77</v>
      </c>
      <c r="Z316">
        <v>4.87</v>
      </c>
      <c r="AA316" t="s">
        <v>1090</v>
      </c>
      <c r="AB316">
        <v>343.32397370000001</v>
      </c>
      <c r="AC316" t="s">
        <v>1091</v>
      </c>
      <c r="AD316">
        <v>-14.266595799999999</v>
      </c>
      <c r="AE316">
        <v>4.6751699999999996</v>
      </c>
      <c r="AF316">
        <v>10.16</v>
      </c>
      <c r="AG316">
        <v>5.01</v>
      </c>
      <c r="AH316">
        <v>8.8752999999999993</v>
      </c>
    </row>
    <row r="317" spans="1:34" x14ac:dyDescent="0.25">
      <c r="A317" t="s">
        <v>1096</v>
      </c>
      <c r="B317" t="s">
        <v>1097</v>
      </c>
      <c r="C317">
        <v>1</v>
      </c>
      <c r="D317">
        <v>2</v>
      </c>
      <c r="E317" t="s">
        <v>73</v>
      </c>
      <c r="F317">
        <v>2020</v>
      </c>
      <c r="G317" t="s">
        <v>363</v>
      </c>
      <c r="H317">
        <v>0</v>
      </c>
      <c r="I317">
        <v>9.2620000000000005</v>
      </c>
      <c r="J317">
        <v>6.8000000000000005E-2</v>
      </c>
      <c r="K317">
        <v>1.88</v>
      </c>
      <c r="L317">
        <v>0.16800000000000001</v>
      </c>
      <c r="M317">
        <v>4.2</v>
      </c>
      <c r="N317">
        <v>1.321E-2</v>
      </c>
      <c r="O317" t="s">
        <v>75</v>
      </c>
      <c r="P317">
        <v>0</v>
      </c>
      <c r="Q317">
        <v>7.95</v>
      </c>
      <c r="R317">
        <v>468</v>
      </c>
      <c r="S317">
        <v>0</v>
      </c>
      <c r="T317" t="s">
        <v>1013</v>
      </c>
      <c r="U317">
        <v>3688</v>
      </c>
      <c r="V317">
        <v>0.47</v>
      </c>
      <c r="W317">
        <v>0.49</v>
      </c>
      <c r="X317">
        <v>-0.06</v>
      </c>
      <c r="Y317" t="s">
        <v>77</v>
      </c>
      <c r="Z317">
        <v>4.78</v>
      </c>
      <c r="AA317" t="s">
        <v>1098</v>
      </c>
      <c r="AB317">
        <v>346.4668274</v>
      </c>
      <c r="AC317" t="s">
        <v>1099</v>
      </c>
      <c r="AD317">
        <v>-35.853069300000001</v>
      </c>
      <c r="AE317">
        <v>3.29</v>
      </c>
      <c r="AF317">
        <v>7.56</v>
      </c>
      <c r="AG317">
        <v>3.4649999999999999</v>
      </c>
      <c r="AH317">
        <v>6.5219899999999997</v>
      </c>
    </row>
    <row r="318" spans="1:34" x14ac:dyDescent="0.25">
      <c r="A318" t="s">
        <v>1100</v>
      </c>
      <c r="B318" t="s">
        <v>1097</v>
      </c>
      <c r="C318">
        <v>1</v>
      </c>
      <c r="D318">
        <v>2</v>
      </c>
      <c r="E318" t="s">
        <v>73</v>
      </c>
      <c r="F318">
        <v>2020</v>
      </c>
      <c r="G318" t="s">
        <v>363</v>
      </c>
      <c r="H318">
        <v>0</v>
      </c>
      <c r="I318">
        <v>21.789000000000001</v>
      </c>
      <c r="J318">
        <v>0.12</v>
      </c>
      <c r="K318">
        <v>2.67</v>
      </c>
      <c r="L318">
        <v>0.23799999999999999</v>
      </c>
      <c r="M318">
        <v>7.6</v>
      </c>
      <c r="N318">
        <v>2.3910000000000001E-2</v>
      </c>
      <c r="O318" t="s">
        <v>75</v>
      </c>
      <c r="Q318">
        <v>2.56</v>
      </c>
      <c r="R318">
        <v>352</v>
      </c>
      <c r="S318">
        <v>0</v>
      </c>
      <c r="T318" t="s">
        <v>1013</v>
      </c>
      <c r="U318">
        <v>3688</v>
      </c>
      <c r="V318">
        <v>0.47</v>
      </c>
      <c r="W318">
        <v>0.49</v>
      </c>
      <c r="X318">
        <v>-0.06</v>
      </c>
      <c r="Y318" t="s">
        <v>77</v>
      </c>
      <c r="Z318">
        <v>4.78</v>
      </c>
      <c r="AA318" t="s">
        <v>1098</v>
      </c>
      <c r="AB318">
        <v>346.4668274</v>
      </c>
      <c r="AC318" t="s">
        <v>1099</v>
      </c>
      <c r="AD318">
        <v>-35.853069300000001</v>
      </c>
      <c r="AE318">
        <v>3.29</v>
      </c>
      <c r="AF318">
        <v>7.56</v>
      </c>
      <c r="AG318">
        <v>3.4649999999999999</v>
      </c>
      <c r="AH318">
        <v>6.5219899999999997</v>
      </c>
    </row>
    <row r="319" spans="1:34" x14ac:dyDescent="0.25">
      <c r="A319" t="s">
        <v>1101</v>
      </c>
      <c r="B319" t="s">
        <v>1102</v>
      </c>
      <c r="C319">
        <v>1</v>
      </c>
      <c r="D319">
        <v>2</v>
      </c>
      <c r="E319" t="s">
        <v>73</v>
      </c>
      <c r="F319">
        <v>2020</v>
      </c>
      <c r="G319" t="s">
        <v>100</v>
      </c>
      <c r="H319">
        <v>0</v>
      </c>
      <c r="I319">
        <v>241.88300000000001</v>
      </c>
      <c r="J319">
        <v>0.40300000000000002</v>
      </c>
      <c r="K319">
        <v>6.1</v>
      </c>
      <c r="L319">
        <v>0.54400000000000004</v>
      </c>
      <c r="M319">
        <v>30.9</v>
      </c>
      <c r="N319">
        <v>9.7220000000000001E-2</v>
      </c>
      <c r="O319" t="s">
        <v>75</v>
      </c>
      <c r="P319">
        <v>0.18</v>
      </c>
      <c r="S319">
        <v>0</v>
      </c>
      <c r="T319" t="s">
        <v>776</v>
      </c>
      <c r="U319">
        <v>3154</v>
      </c>
      <c r="V319">
        <v>0.16</v>
      </c>
      <c r="W319">
        <v>0.15</v>
      </c>
      <c r="X319">
        <v>-0.13</v>
      </c>
      <c r="Y319" t="s">
        <v>77</v>
      </c>
      <c r="Z319">
        <v>5.0999999999999996</v>
      </c>
      <c r="AA319" t="s">
        <v>1103</v>
      </c>
      <c r="AB319">
        <v>30.058830700000001</v>
      </c>
      <c r="AC319" t="s">
        <v>1104</v>
      </c>
      <c r="AD319">
        <v>13.0443172</v>
      </c>
      <c r="AE319">
        <v>4.4710000000000001</v>
      </c>
      <c r="AF319">
        <v>12.71</v>
      </c>
      <c r="AG319">
        <v>6.6479999999999997</v>
      </c>
      <c r="AH319">
        <v>10.671099999999999</v>
      </c>
    </row>
    <row r="320" spans="1:34" x14ac:dyDescent="0.25">
      <c r="A320" t="s">
        <v>1105</v>
      </c>
      <c r="B320" t="s">
        <v>1102</v>
      </c>
      <c r="C320">
        <v>1</v>
      </c>
      <c r="D320">
        <v>2</v>
      </c>
      <c r="E320" t="s">
        <v>73</v>
      </c>
      <c r="F320">
        <v>2020</v>
      </c>
      <c r="G320" t="s">
        <v>100</v>
      </c>
      <c r="H320">
        <v>0</v>
      </c>
      <c r="I320">
        <v>771.36</v>
      </c>
      <c r="J320">
        <v>0.88</v>
      </c>
      <c r="K320">
        <v>9.6</v>
      </c>
      <c r="L320">
        <v>0.85599999999999998</v>
      </c>
      <c r="M320">
        <v>66.743970000000004</v>
      </c>
      <c r="N320">
        <v>0.21</v>
      </c>
      <c r="O320" t="s">
        <v>75</v>
      </c>
      <c r="P320">
        <v>0.46</v>
      </c>
      <c r="S320">
        <v>0</v>
      </c>
      <c r="T320" t="s">
        <v>397</v>
      </c>
      <c r="U320">
        <v>3154</v>
      </c>
      <c r="V320">
        <v>0.16</v>
      </c>
      <c r="W320">
        <v>0.15</v>
      </c>
      <c r="X320">
        <v>-0.13</v>
      </c>
      <c r="Y320" t="s">
        <v>77</v>
      </c>
      <c r="Z320">
        <v>5.01</v>
      </c>
      <c r="AA320" t="s">
        <v>1103</v>
      </c>
      <c r="AB320">
        <v>30.058830700000001</v>
      </c>
      <c r="AC320" t="s">
        <v>1104</v>
      </c>
      <c r="AD320">
        <v>13.0443172</v>
      </c>
      <c r="AE320">
        <v>4.4710000000000001</v>
      </c>
      <c r="AF320">
        <v>12.71</v>
      </c>
      <c r="AG320">
        <v>6.6479999999999997</v>
      </c>
      <c r="AH320">
        <v>10.671099999999999</v>
      </c>
    </row>
    <row r="321" spans="1:34" x14ac:dyDescent="0.25">
      <c r="A321" t="s">
        <v>1106</v>
      </c>
      <c r="B321" t="s">
        <v>1107</v>
      </c>
      <c r="C321">
        <v>1</v>
      </c>
      <c r="D321">
        <v>1</v>
      </c>
      <c r="E321" t="s">
        <v>73</v>
      </c>
      <c r="F321">
        <v>2018</v>
      </c>
      <c r="G321" t="s">
        <v>214</v>
      </c>
      <c r="H321">
        <v>0</v>
      </c>
      <c r="I321">
        <v>73.94</v>
      </c>
      <c r="J321">
        <v>0.29099999999999998</v>
      </c>
      <c r="K321">
        <v>4.67</v>
      </c>
      <c r="L321">
        <v>0.41699999999999998</v>
      </c>
      <c r="M321">
        <v>19.66</v>
      </c>
      <c r="N321">
        <v>6.1859999999999998E-2</v>
      </c>
      <c r="O321" t="s">
        <v>75</v>
      </c>
      <c r="P321">
        <v>0.44</v>
      </c>
      <c r="S321">
        <v>0</v>
      </c>
      <c r="T321" t="s">
        <v>1024</v>
      </c>
      <c r="U321">
        <v>3785</v>
      </c>
      <c r="V321">
        <v>0.57999999999999996</v>
      </c>
      <c r="W321">
        <v>0.6</v>
      </c>
      <c r="X321">
        <v>0.14000000000000001</v>
      </c>
      <c r="Y321" t="s">
        <v>77</v>
      </c>
      <c r="Z321">
        <v>4.67</v>
      </c>
      <c r="AA321" t="s">
        <v>1108</v>
      </c>
      <c r="AB321">
        <v>35.562403099999997</v>
      </c>
      <c r="AC321" t="s">
        <v>1109</v>
      </c>
      <c r="AD321">
        <v>47.880207499999997</v>
      </c>
      <c r="AE321">
        <v>11.9315</v>
      </c>
      <c r="AF321">
        <v>9.4</v>
      </c>
      <c r="AG321">
        <v>5.5540000000000003</v>
      </c>
      <c r="AH321">
        <v>8.6318599999999996</v>
      </c>
    </row>
    <row r="322" spans="1:34" x14ac:dyDescent="0.25">
      <c r="A322" t="s">
        <v>1110</v>
      </c>
      <c r="B322" t="s">
        <v>1111</v>
      </c>
      <c r="C322">
        <v>1</v>
      </c>
      <c r="D322">
        <v>1</v>
      </c>
      <c r="E322" t="s">
        <v>73</v>
      </c>
      <c r="F322">
        <v>2020</v>
      </c>
      <c r="G322" t="s">
        <v>300</v>
      </c>
      <c r="H322">
        <v>0</v>
      </c>
      <c r="I322">
        <v>18.27</v>
      </c>
      <c r="J322">
        <v>0.1139</v>
      </c>
      <c r="K322">
        <v>3.07</v>
      </c>
      <c r="L322">
        <v>0.27400000000000002</v>
      </c>
      <c r="M322">
        <v>9.65</v>
      </c>
      <c r="N322">
        <v>3.0360000000000002E-2</v>
      </c>
      <c r="O322" t="s">
        <v>75</v>
      </c>
      <c r="P322">
        <v>0.28999999999999998</v>
      </c>
      <c r="R322">
        <v>453</v>
      </c>
      <c r="S322">
        <v>0</v>
      </c>
      <c r="T322" t="s">
        <v>582</v>
      </c>
      <c r="U322">
        <v>3836</v>
      </c>
      <c r="V322">
        <v>0.56999999999999995</v>
      </c>
      <c r="W322">
        <v>0.59</v>
      </c>
      <c r="X322">
        <v>0.05</v>
      </c>
      <c r="Y322" t="s">
        <v>77</v>
      </c>
      <c r="Z322">
        <v>4.6900000000000004</v>
      </c>
      <c r="AA322" t="s">
        <v>1112</v>
      </c>
      <c r="AB322">
        <v>303.46773100000001</v>
      </c>
      <c r="AC322" t="s">
        <v>1113</v>
      </c>
      <c r="AD322">
        <v>13.3888921</v>
      </c>
      <c r="AE322">
        <v>30.6203</v>
      </c>
      <c r="AF322">
        <v>11.297000000000001</v>
      </c>
      <c r="AG322">
        <v>7.468</v>
      </c>
      <c r="AH322">
        <v>10.5372</v>
      </c>
    </row>
    <row r="323" spans="1:34" x14ac:dyDescent="0.25">
      <c r="A323" t="s">
        <v>1114</v>
      </c>
      <c r="B323" t="s">
        <v>1115</v>
      </c>
      <c r="C323">
        <v>1</v>
      </c>
      <c r="D323">
        <v>3</v>
      </c>
      <c r="E323" t="s">
        <v>284</v>
      </c>
      <c r="F323">
        <v>2017</v>
      </c>
      <c r="G323" t="s">
        <v>321</v>
      </c>
      <c r="H323">
        <v>0</v>
      </c>
      <c r="I323">
        <v>1.2089818999999999</v>
      </c>
      <c r="J323">
        <v>1.8800000000000001E-2</v>
      </c>
      <c r="K323">
        <v>1.577</v>
      </c>
      <c r="L323">
        <v>0.14099999999999999</v>
      </c>
      <c r="M323">
        <v>4.91</v>
      </c>
      <c r="N323">
        <v>1.545E-2</v>
      </c>
      <c r="O323" t="s">
        <v>119</v>
      </c>
      <c r="P323">
        <v>0</v>
      </c>
      <c r="Q323">
        <v>256</v>
      </c>
      <c r="R323">
        <v>1044</v>
      </c>
      <c r="S323">
        <v>0</v>
      </c>
      <c r="T323" t="s">
        <v>1116</v>
      </c>
      <c r="U323">
        <v>4340</v>
      </c>
      <c r="V323">
        <v>0.6</v>
      </c>
      <c r="W323">
        <v>0.61</v>
      </c>
      <c r="X323">
        <v>-0.26</v>
      </c>
      <c r="Y323" t="s">
        <v>1117</v>
      </c>
      <c r="Z323">
        <v>4.66</v>
      </c>
      <c r="AA323" t="s">
        <v>1118</v>
      </c>
      <c r="AB323">
        <v>351.7717763</v>
      </c>
      <c r="AC323" t="s">
        <v>1119</v>
      </c>
      <c r="AD323">
        <v>-1.2853435</v>
      </c>
      <c r="AE323">
        <v>29.661000000000001</v>
      </c>
      <c r="AF323">
        <v>10.37</v>
      </c>
      <c r="AG323">
        <v>7.1929999999999996</v>
      </c>
      <c r="AH323">
        <v>9.8377300000000005</v>
      </c>
    </row>
    <row r="324" spans="1:34" x14ac:dyDescent="0.25">
      <c r="A324" t="s">
        <v>1120</v>
      </c>
      <c r="B324" t="s">
        <v>1115</v>
      </c>
      <c r="C324">
        <v>1</v>
      </c>
      <c r="D324">
        <v>3</v>
      </c>
      <c r="E324" t="s">
        <v>284</v>
      </c>
      <c r="F324">
        <v>2017</v>
      </c>
      <c r="G324" t="s">
        <v>321</v>
      </c>
      <c r="H324">
        <v>0</v>
      </c>
      <c r="I324">
        <v>3.6480956999999998</v>
      </c>
      <c r="J324">
        <v>3.925E-2</v>
      </c>
      <c r="K324">
        <v>1.2410000000000001</v>
      </c>
      <c r="L324">
        <v>0.111</v>
      </c>
      <c r="M324">
        <v>0.84</v>
      </c>
      <c r="N324">
        <v>2.64E-3</v>
      </c>
      <c r="O324" t="s">
        <v>119</v>
      </c>
      <c r="P324">
        <v>0</v>
      </c>
      <c r="Q324">
        <v>59</v>
      </c>
      <c r="R324">
        <v>722</v>
      </c>
      <c r="S324">
        <v>0</v>
      </c>
      <c r="T324" t="s">
        <v>1116</v>
      </c>
      <c r="U324">
        <v>4340</v>
      </c>
      <c r="V324">
        <v>0.6</v>
      </c>
      <c r="W324">
        <v>0.61</v>
      </c>
      <c r="X324">
        <v>-0.26</v>
      </c>
      <c r="Y324" t="s">
        <v>1117</v>
      </c>
      <c r="Z324">
        <v>4.66</v>
      </c>
      <c r="AA324" t="s">
        <v>1118</v>
      </c>
      <c r="AB324">
        <v>351.7717763</v>
      </c>
      <c r="AC324" t="s">
        <v>1119</v>
      </c>
      <c r="AD324">
        <v>-1.2853435</v>
      </c>
      <c r="AE324">
        <v>29.661000000000001</v>
      </c>
      <c r="AF324">
        <v>10.37</v>
      </c>
      <c r="AG324">
        <v>7.1929999999999996</v>
      </c>
      <c r="AH324">
        <v>9.8377300000000005</v>
      </c>
    </row>
    <row r="325" spans="1:34" x14ac:dyDescent="0.25">
      <c r="A325" t="s">
        <v>1121</v>
      </c>
      <c r="B325" t="s">
        <v>1115</v>
      </c>
      <c r="C325">
        <v>1</v>
      </c>
      <c r="D325">
        <v>3</v>
      </c>
      <c r="E325" t="s">
        <v>284</v>
      </c>
      <c r="F325">
        <v>2017</v>
      </c>
      <c r="G325" t="s">
        <v>321</v>
      </c>
      <c r="H325">
        <v>0</v>
      </c>
      <c r="I325">
        <v>6.2014697999999999</v>
      </c>
      <c r="J325">
        <v>5.5910000000000001E-2</v>
      </c>
      <c r="K325">
        <v>2.0219999999999998</v>
      </c>
      <c r="L325">
        <v>0.18</v>
      </c>
      <c r="M325">
        <v>4.04</v>
      </c>
      <c r="N325">
        <v>1.2710000000000001E-2</v>
      </c>
      <c r="O325" t="s">
        <v>119</v>
      </c>
      <c r="P325">
        <v>0</v>
      </c>
      <c r="Q325">
        <v>29</v>
      </c>
      <c r="R325">
        <v>605</v>
      </c>
      <c r="S325">
        <v>0</v>
      </c>
      <c r="T325" t="s">
        <v>1116</v>
      </c>
      <c r="U325">
        <v>4340</v>
      </c>
      <c r="V325">
        <v>0.6</v>
      </c>
      <c r="W325">
        <v>0.61</v>
      </c>
      <c r="X325">
        <v>-0.26</v>
      </c>
      <c r="Y325" t="s">
        <v>1117</v>
      </c>
      <c r="Z325">
        <v>4.66</v>
      </c>
      <c r="AA325" t="s">
        <v>1118</v>
      </c>
      <c r="AB325">
        <v>351.7717763</v>
      </c>
      <c r="AC325" t="s">
        <v>1119</v>
      </c>
      <c r="AD325">
        <v>-1.2853435</v>
      </c>
      <c r="AE325">
        <v>29.661000000000001</v>
      </c>
      <c r="AF325">
        <v>10.37</v>
      </c>
      <c r="AG325">
        <v>7.1929999999999996</v>
      </c>
      <c r="AH325">
        <v>9.8377300000000005</v>
      </c>
    </row>
    <row r="326" spans="1:34" x14ac:dyDescent="0.25">
      <c r="A326" t="s">
        <v>1122</v>
      </c>
      <c r="B326" t="s">
        <v>1123</v>
      </c>
      <c r="C326">
        <v>1</v>
      </c>
      <c r="D326">
        <v>1</v>
      </c>
      <c r="E326" t="s">
        <v>284</v>
      </c>
      <c r="F326">
        <v>2021</v>
      </c>
      <c r="G326" t="s">
        <v>1124</v>
      </c>
      <c r="H326">
        <v>0</v>
      </c>
      <c r="I326">
        <v>1.7445790000000001</v>
      </c>
      <c r="J326">
        <v>3.3799999999999997E-2</v>
      </c>
      <c r="K326">
        <v>16.477</v>
      </c>
      <c r="L326">
        <v>1.47</v>
      </c>
      <c r="M326">
        <v>6261.2196199999998</v>
      </c>
      <c r="N326">
        <v>19.7</v>
      </c>
      <c r="O326" t="s">
        <v>119</v>
      </c>
      <c r="P326">
        <v>0</v>
      </c>
      <c r="Q326">
        <v>4650</v>
      </c>
      <c r="R326">
        <v>2300</v>
      </c>
      <c r="S326">
        <v>0</v>
      </c>
      <c r="T326" t="s">
        <v>1125</v>
      </c>
      <c r="U326">
        <v>7000</v>
      </c>
      <c r="V326">
        <v>1.56</v>
      </c>
      <c r="W326">
        <v>1.68</v>
      </c>
      <c r="X326">
        <v>0.35</v>
      </c>
      <c r="Y326" t="s">
        <v>77</v>
      </c>
      <c r="Z326">
        <v>4.2699999999999996</v>
      </c>
      <c r="AA326" t="s">
        <v>1126</v>
      </c>
      <c r="AB326">
        <v>38.3691648</v>
      </c>
      <c r="AC326" t="s">
        <v>1127</v>
      </c>
      <c r="AD326">
        <v>56.025708000000002</v>
      </c>
      <c r="AE326">
        <v>655.01300000000003</v>
      </c>
      <c r="AF326">
        <v>12.316000000000001</v>
      </c>
      <c r="AG326">
        <v>11.180999999999999</v>
      </c>
      <c r="AH326">
        <v>12.222799999999999</v>
      </c>
    </row>
    <row r="327" spans="1:34" x14ac:dyDescent="0.25">
      <c r="A327" t="s">
        <v>1128</v>
      </c>
      <c r="B327" t="s">
        <v>1129</v>
      </c>
      <c r="C327">
        <v>1</v>
      </c>
      <c r="D327">
        <v>1</v>
      </c>
      <c r="E327" t="s">
        <v>117</v>
      </c>
      <c r="F327">
        <v>2004</v>
      </c>
      <c r="G327" t="s">
        <v>142</v>
      </c>
      <c r="H327">
        <v>0</v>
      </c>
      <c r="J327">
        <v>100</v>
      </c>
      <c r="K327">
        <v>33.6</v>
      </c>
      <c r="L327">
        <v>3</v>
      </c>
      <c r="M327">
        <v>6356</v>
      </c>
      <c r="N327">
        <v>20</v>
      </c>
      <c r="O327" t="s">
        <v>119</v>
      </c>
      <c r="R327">
        <v>2650</v>
      </c>
      <c r="S327">
        <v>0</v>
      </c>
      <c r="T327" t="s">
        <v>1130</v>
      </c>
      <c r="U327">
        <v>4360</v>
      </c>
      <c r="V327">
        <v>1.94</v>
      </c>
      <c r="W327">
        <v>0.7</v>
      </c>
      <c r="X327">
        <v>-0.35</v>
      </c>
      <c r="Y327" t="s">
        <v>77</v>
      </c>
      <c r="Z327">
        <v>3.65</v>
      </c>
      <c r="AA327" t="s">
        <v>1131</v>
      </c>
      <c r="AB327">
        <v>237.30036430000001</v>
      </c>
      <c r="AC327" t="s">
        <v>1132</v>
      </c>
      <c r="AD327">
        <v>-35.651505499999999</v>
      </c>
      <c r="AE327">
        <v>151.16900000000001</v>
      </c>
      <c r="AF327">
        <v>11.593</v>
      </c>
      <c r="AG327">
        <v>7.0960000000000001</v>
      </c>
      <c r="AH327">
        <v>11.2608</v>
      </c>
    </row>
    <row r="328" spans="1:34" x14ac:dyDescent="0.25">
      <c r="A328" t="s">
        <v>1133</v>
      </c>
      <c r="B328" t="s">
        <v>1134</v>
      </c>
      <c r="C328">
        <v>1</v>
      </c>
      <c r="D328">
        <v>1</v>
      </c>
      <c r="E328" t="s">
        <v>117</v>
      </c>
      <c r="F328">
        <v>2010</v>
      </c>
      <c r="G328" t="s">
        <v>1135</v>
      </c>
      <c r="H328">
        <v>0</v>
      </c>
      <c r="J328">
        <v>320</v>
      </c>
      <c r="K328">
        <v>20.175999999999998</v>
      </c>
      <c r="L328">
        <v>1.8</v>
      </c>
      <c r="M328">
        <v>5000</v>
      </c>
      <c r="N328">
        <v>16</v>
      </c>
      <c r="O328" t="s">
        <v>119</v>
      </c>
      <c r="R328">
        <v>2300</v>
      </c>
      <c r="S328">
        <v>0</v>
      </c>
      <c r="T328" t="s">
        <v>416</v>
      </c>
      <c r="U328">
        <v>4200</v>
      </c>
      <c r="V328">
        <v>0.9</v>
      </c>
      <c r="W328">
        <v>0.9</v>
      </c>
      <c r="X328">
        <v>-0.06</v>
      </c>
      <c r="Y328" t="s">
        <v>77</v>
      </c>
      <c r="Z328">
        <v>4.37</v>
      </c>
      <c r="AA328" t="s">
        <v>1136</v>
      </c>
      <c r="AB328">
        <v>245.47769210000001</v>
      </c>
      <c r="AC328" t="s">
        <v>1137</v>
      </c>
      <c r="AD328">
        <v>-20.7193398</v>
      </c>
      <c r="AE328">
        <v>108.5</v>
      </c>
      <c r="AF328">
        <v>12.416</v>
      </c>
      <c r="AG328">
        <v>9.1519999999999992</v>
      </c>
      <c r="AH328">
        <v>11.863300000000001</v>
      </c>
    </row>
    <row r="329" spans="1:34" x14ac:dyDescent="0.25">
      <c r="A329" t="s">
        <v>1138</v>
      </c>
      <c r="B329" t="s">
        <v>1139</v>
      </c>
      <c r="C329">
        <v>1</v>
      </c>
      <c r="D329">
        <v>1</v>
      </c>
      <c r="E329" t="s">
        <v>117</v>
      </c>
      <c r="F329">
        <v>2014</v>
      </c>
      <c r="G329" t="s">
        <v>118</v>
      </c>
      <c r="H329">
        <v>0</v>
      </c>
      <c r="J329">
        <v>2000</v>
      </c>
      <c r="K329">
        <v>14.179</v>
      </c>
      <c r="L329">
        <v>1.2649999999999999</v>
      </c>
      <c r="M329">
        <v>3591.3</v>
      </c>
      <c r="N329">
        <v>11.3</v>
      </c>
      <c r="O329" t="s">
        <v>119</v>
      </c>
      <c r="R329">
        <v>1050</v>
      </c>
      <c r="S329">
        <v>0</v>
      </c>
      <c r="T329" t="s">
        <v>799</v>
      </c>
      <c r="U329">
        <v>4031.81</v>
      </c>
      <c r="V329">
        <v>0.45</v>
      </c>
      <c r="W329">
        <v>0.33</v>
      </c>
      <c r="X329">
        <v>0.1</v>
      </c>
      <c r="Y329" t="s">
        <v>77</v>
      </c>
      <c r="Z329">
        <v>4.78</v>
      </c>
      <c r="AA329" t="s">
        <v>1140</v>
      </c>
      <c r="AB329">
        <v>18.146484999999998</v>
      </c>
      <c r="AC329" t="s">
        <v>1141</v>
      </c>
      <c r="AD329">
        <v>17.0650029</v>
      </c>
      <c r="AE329">
        <v>47.5501</v>
      </c>
      <c r="AF329">
        <v>14.146000000000001</v>
      </c>
      <c r="AG329">
        <v>9.3450000000000006</v>
      </c>
      <c r="AH329">
        <v>12.9656</v>
      </c>
    </row>
    <row r="330" spans="1:34" x14ac:dyDescent="0.25">
      <c r="A330" t="s">
        <v>1142</v>
      </c>
      <c r="B330" t="s">
        <v>1143</v>
      </c>
      <c r="C330">
        <v>1</v>
      </c>
      <c r="D330">
        <v>1</v>
      </c>
      <c r="E330" t="s">
        <v>284</v>
      </c>
      <c r="F330">
        <v>2022</v>
      </c>
      <c r="G330" t="s">
        <v>1144</v>
      </c>
      <c r="H330">
        <v>0</v>
      </c>
      <c r="I330">
        <v>3.052524</v>
      </c>
      <c r="J330">
        <v>4.0469999999999999E-2</v>
      </c>
      <c r="K330">
        <v>13.776</v>
      </c>
      <c r="L330">
        <v>1.2290000000000001</v>
      </c>
      <c r="M330">
        <v>533.95172000000002</v>
      </c>
      <c r="N330">
        <v>1.68</v>
      </c>
      <c r="O330" t="s">
        <v>119</v>
      </c>
      <c r="S330">
        <v>0</v>
      </c>
      <c r="U330">
        <v>5470</v>
      </c>
      <c r="V330">
        <v>0.95</v>
      </c>
      <c r="W330">
        <v>0.95</v>
      </c>
      <c r="Z330">
        <v>4.4400000000000004</v>
      </c>
      <c r="AA330" t="s">
        <v>1145</v>
      </c>
      <c r="AB330">
        <v>90.643665799999994</v>
      </c>
      <c r="AC330" t="s">
        <v>1146</v>
      </c>
      <c r="AD330">
        <v>-0.57710989999999995</v>
      </c>
      <c r="AE330">
        <v>363.66</v>
      </c>
      <c r="AF330">
        <v>13.242000000000001</v>
      </c>
      <c r="AG330">
        <v>11.269</v>
      </c>
      <c r="AH330">
        <v>12.998799999999999</v>
      </c>
    </row>
    <row r="331" spans="1:34" x14ac:dyDescent="0.25">
      <c r="A331" t="s">
        <v>1147</v>
      </c>
      <c r="B331" t="s">
        <v>1148</v>
      </c>
      <c r="C331">
        <v>1</v>
      </c>
      <c r="D331">
        <v>1</v>
      </c>
      <c r="E331" t="s">
        <v>284</v>
      </c>
      <c r="F331">
        <v>2022</v>
      </c>
      <c r="G331" t="s">
        <v>1144</v>
      </c>
      <c r="H331">
        <v>0</v>
      </c>
      <c r="I331">
        <v>3.6915224000000002</v>
      </c>
      <c r="J331">
        <v>4.6699999999999998E-2</v>
      </c>
      <c r="K331">
        <v>14.818</v>
      </c>
      <c r="L331">
        <v>1.3220000000000001</v>
      </c>
      <c r="M331">
        <v>259.66581000000002</v>
      </c>
      <c r="N331">
        <v>0.81699999999999995</v>
      </c>
      <c r="O331" t="s">
        <v>119</v>
      </c>
      <c r="S331">
        <v>0</v>
      </c>
      <c r="U331">
        <v>5720</v>
      </c>
      <c r="V331">
        <v>1.06</v>
      </c>
      <c r="W331">
        <v>1</v>
      </c>
      <c r="Z331">
        <v>4.37</v>
      </c>
      <c r="AA331" t="s">
        <v>1149</v>
      </c>
      <c r="AB331">
        <v>110.7353308</v>
      </c>
      <c r="AC331" t="s">
        <v>1150</v>
      </c>
      <c r="AD331">
        <v>67.252656500000001</v>
      </c>
      <c r="AE331">
        <v>209.22900000000001</v>
      </c>
      <c r="AF331">
        <v>11.276999999999999</v>
      </c>
      <c r="AG331">
        <v>9.7420000000000009</v>
      </c>
      <c r="AH331">
        <v>11.1968</v>
      </c>
    </row>
    <row r="332" spans="1:34" x14ac:dyDescent="0.25">
      <c r="A332" t="s">
        <v>1151</v>
      </c>
      <c r="B332" t="s">
        <v>1152</v>
      </c>
      <c r="C332">
        <v>1</v>
      </c>
      <c r="D332">
        <v>1</v>
      </c>
      <c r="E332" t="s">
        <v>73</v>
      </c>
      <c r="F332">
        <v>2019</v>
      </c>
      <c r="G332" t="s">
        <v>214</v>
      </c>
      <c r="H332">
        <v>0</v>
      </c>
      <c r="I332">
        <v>3.8220000000000001</v>
      </c>
      <c r="J332">
        <v>3.9434999999999998E-2</v>
      </c>
      <c r="K332">
        <v>3.66</v>
      </c>
      <c r="L332">
        <v>0.32700000000000001</v>
      </c>
      <c r="M332">
        <v>13.02</v>
      </c>
      <c r="N332">
        <v>4.0969999999999999E-2</v>
      </c>
      <c r="O332" t="s">
        <v>75</v>
      </c>
      <c r="P332">
        <v>0.109</v>
      </c>
      <c r="R332">
        <v>830</v>
      </c>
      <c r="S332">
        <v>0</v>
      </c>
      <c r="T332" t="s">
        <v>286</v>
      </c>
      <c r="U332">
        <v>3879</v>
      </c>
      <c r="V332">
        <v>0.56000000000000005</v>
      </c>
      <c r="W332">
        <v>0.56000000000000005</v>
      </c>
      <c r="X332">
        <v>0.06</v>
      </c>
      <c r="Y332" t="s">
        <v>77</v>
      </c>
      <c r="Z332">
        <v>4.6900000000000004</v>
      </c>
      <c r="AA332" t="s">
        <v>1153</v>
      </c>
      <c r="AB332">
        <v>150.5865513</v>
      </c>
      <c r="AC332" t="s">
        <v>1154</v>
      </c>
      <c r="AD332">
        <v>48.082451499999998</v>
      </c>
      <c r="AE332">
        <v>14.954499999999999</v>
      </c>
      <c r="AF332">
        <v>10.029999999999999</v>
      </c>
      <c r="AG332">
        <v>6.16</v>
      </c>
      <c r="AH332">
        <v>9.2651500000000002</v>
      </c>
    </row>
    <row r="333" spans="1:34" x14ac:dyDescent="0.25">
      <c r="A333" t="s">
        <v>1155</v>
      </c>
      <c r="B333" t="s">
        <v>1156</v>
      </c>
      <c r="C333">
        <v>2</v>
      </c>
      <c r="D333">
        <v>1</v>
      </c>
      <c r="E333" t="s">
        <v>73</v>
      </c>
      <c r="F333">
        <v>2019</v>
      </c>
      <c r="G333" t="s">
        <v>100</v>
      </c>
      <c r="H333">
        <v>0</v>
      </c>
      <c r="I333">
        <v>13.8508</v>
      </c>
      <c r="J333">
        <v>9.0499999999999997E-2</v>
      </c>
      <c r="K333">
        <v>2.2400000000000002</v>
      </c>
      <c r="L333">
        <v>0.2</v>
      </c>
      <c r="M333">
        <v>5.63</v>
      </c>
      <c r="N333">
        <v>1.771E-2</v>
      </c>
      <c r="O333" t="s">
        <v>75</v>
      </c>
      <c r="P333">
        <v>0.36299999999999999</v>
      </c>
      <c r="S333">
        <v>0</v>
      </c>
      <c r="T333" t="s">
        <v>965</v>
      </c>
      <c r="U333">
        <v>3805</v>
      </c>
      <c r="V333">
        <v>0.51</v>
      </c>
      <c r="W333">
        <v>0.52</v>
      </c>
      <c r="X333">
        <v>0.13</v>
      </c>
      <c r="Y333" t="s">
        <v>77</v>
      </c>
      <c r="Z333">
        <v>4.6900000000000004</v>
      </c>
      <c r="AA333" t="s">
        <v>1157</v>
      </c>
      <c r="AB333">
        <v>15.6687321</v>
      </c>
      <c r="AC333" t="s">
        <v>1158</v>
      </c>
      <c r="AD333">
        <v>62.345438600000001</v>
      </c>
      <c r="AE333">
        <v>9.8528000000000002</v>
      </c>
      <c r="AF333">
        <v>9.56</v>
      </c>
      <c r="AG333">
        <v>5.3710000000000004</v>
      </c>
      <c r="AH333">
        <v>8.66282</v>
      </c>
    </row>
    <row r="334" spans="1:34" x14ac:dyDescent="0.25">
      <c r="A334" t="s">
        <v>1159</v>
      </c>
      <c r="B334" t="s">
        <v>1160</v>
      </c>
      <c r="C334">
        <v>1</v>
      </c>
      <c r="D334">
        <v>1</v>
      </c>
      <c r="E334" t="s">
        <v>73</v>
      </c>
      <c r="F334">
        <v>2018</v>
      </c>
      <c r="G334" t="s">
        <v>300</v>
      </c>
      <c r="H334">
        <v>0</v>
      </c>
      <c r="I334">
        <v>15.53</v>
      </c>
      <c r="J334">
        <v>9.0999999999999998E-2</v>
      </c>
      <c r="K334">
        <v>2.46</v>
      </c>
      <c r="L334">
        <v>0.22</v>
      </c>
      <c r="M334">
        <v>6.6239999999999997</v>
      </c>
      <c r="N334">
        <v>2.0840000000000001E-2</v>
      </c>
      <c r="O334" t="s">
        <v>75</v>
      </c>
      <c r="P334">
        <v>0.05</v>
      </c>
      <c r="R334">
        <v>379</v>
      </c>
      <c r="S334">
        <v>0</v>
      </c>
      <c r="T334" t="s">
        <v>938</v>
      </c>
      <c r="U334">
        <v>3656</v>
      </c>
      <c r="V334">
        <v>0.43</v>
      </c>
      <c r="W334">
        <v>0.43</v>
      </c>
      <c r="X334">
        <v>-0.23</v>
      </c>
      <c r="Y334" t="s">
        <v>77</v>
      </c>
      <c r="Z334">
        <v>4.87</v>
      </c>
      <c r="AA334" t="s">
        <v>1161</v>
      </c>
      <c r="AB334">
        <v>264.47648779999997</v>
      </c>
      <c r="AC334" t="s">
        <v>1162</v>
      </c>
      <c r="AD334">
        <v>18.595950899999998</v>
      </c>
      <c r="AE334">
        <v>8.1572800000000001</v>
      </c>
      <c r="AF334">
        <v>9.6199999999999992</v>
      </c>
      <c r="AG334">
        <v>5.5720000000000001</v>
      </c>
      <c r="AH334">
        <v>8.7389899999999994</v>
      </c>
    </row>
    <row r="335" spans="1:34" x14ac:dyDescent="0.25">
      <c r="A335" t="s">
        <v>1163</v>
      </c>
      <c r="B335" t="s">
        <v>1164</v>
      </c>
      <c r="C335">
        <v>2</v>
      </c>
      <c r="D335">
        <v>1</v>
      </c>
      <c r="E335" t="s">
        <v>284</v>
      </c>
      <c r="F335">
        <v>2006</v>
      </c>
      <c r="G335" t="s">
        <v>1165</v>
      </c>
      <c r="H335">
        <v>0</v>
      </c>
      <c r="I335">
        <v>4.4652997599999997</v>
      </c>
      <c r="J335">
        <v>5.561E-2</v>
      </c>
      <c r="K335">
        <v>14.785</v>
      </c>
      <c r="L335">
        <v>1.319</v>
      </c>
      <c r="M335">
        <v>166.86075</v>
      </c>
      <c r="N335">
        <v>0.52500000000000002</v>
      </c>
      <c r="O335" t="s">
        <v>119</v>
      </c>
      <c r="P335">
        <v>0</v>
      </c>
      <c r="R335">
        <v>1322</v>
      </c>
      <c r="S335">
        <v>0</v>
      </c>
      <c r="T335" t="s">
        <v>199</v>
      </c>
      <c r="U335">
        <v>5980</v>
      </c>
      <c r="V335">
        <v>1.17</v>
      </c>
      <c r="W335">
        <v>1.1499999999999999</v>
      </c>
      <c r="X335">
        <v>0.13</v>
      </c>
      <c r="Y335" t="s">
        <v>77</v>
      </c>
      <c r="Z335">
        <v>4.3600000000000003</v>
      </c>
      <c r="AA335" t="s">
        <v>1166</v>
      </c>
      <c r="AB335">
        <v>344.44536319999997</v>
      </c>
      <c r="AC335" t="s">
        <v>1167</v>
      </c>
      <c r="AD335">
        <v>38.674919000000003</v>
      </c>
      <c r="AE335">
        <v>158.97900000000001</v>
      </c>
      <c r="AF335">
        <v>9.827</v>
      </c>
      <c r="AG335">
        <v>8.8580000000000005</v>
      </c>
      <c r="AH335">
        <v>10.178599999999999</v>
      </c>
    </row>
    <row r="336" spans="1:34" x14ac:dyDescent="0.25">
      <c r="A336" t="s">
        <v>1168</v>
      </c>
      <c r="B336" t="s">
        <v>1169</v>
      </c>
      <c r="C336">
        <v>1</v>
      </c>
      <c r="D336">
        <v>2</v>
      </c>
      <c r="E336" t="s">
        <v>284</v>
      </c>
      <c r="F336">
        <v>2008</v>
      </c>
      <c r="G336" t="s">
        <v>1165</v>
      </c>
      <c r="H336">
        <v>0</v>
      </c>
      <c r="I336">
        <v>4.8878024399999997</v>
      </c>
      <c r="J336">
        <v>5.2540000000000003E-2</v>
      </c>
      <c r="K336">
        <v>4.3600000000000003</v>
      </c>
      <c r="L336">
        <v>0.38900000000000001</v>
      </c>
      <c r="M336">
        <v>26.69772</v>
      </c>
      <c r="N336">
        <v>8.4000000000000005E-2</v>
      </c>
      <c r="O336" t="s">
        <v>119</v>
      </c>
      <c r="P336">
        <v>0.218</v>
      </c>
      <c r="Q336">
        <v>100.77</v>
      </c>
      <c r="R336">
        <v>838</v>
      </c>
      <c r="S336">
        <v>0</v>
      </c>
      <c r="T336" t="s">
        <v>1170</v>
      </c>
      <c r="U336">
        <v>4780</v>
      </c>
      <c r="V336">
        <v>0.68</v>
      </c>
      <c r="W336">
        <v>0.81</v>
      </c>
      <c r="X336">
        <v>0.31</v>
      </c>
      <c r="Y336" t="s">
        <v>77</v>
      </c>
      <c r="Z336">
        <v>4.66</v>
      </c>
      <c r="AA336" t="s">
        <v>1171</v>
      </c>
      <c r="AB336">
        <v>297.7101763</v>
      </c>
      <c r="AC336" t="s">
        <v>1172</v>
      </c>
      <c r="AD336">
        <v>48.081863499999997</v>
      </c>
      <c r="AE336">
        <v>37.764699999999998</v>
      </c>
      <c r="AF336">
        <v>9.4600000000000009</v>
      </c>
      <c r="AG336">
        <v>7.0090000000000003</v>
      </c>
      <c r="AH336">
        <v>9.1509800000000006</v>
      </c>
    </row>
    <row r="337" spans="1:34" x14ac:dyDescent="0.25">
      <c r="A337" t="s">
        <v>1173</v>
      </c>
      <c r="B337" t="s">
        <v>1169</v>
      </c>
      <c r="C337">
        <v>1</v>
      </c>
      <c r="D337">
        <v>2</v>
      </c>
      <c r="E337" t="s">
        <v>73</v>
      </c>
      <c r="F337">
        <v>2018</v>
      </c>
      <c r="G337" t="s">
        <v>94</v>
      </c>
      <c r="H337">
        <v>0</v>
      </c>
      <c r="I337">
        <v>3407</v>
      </c>
      <c r="J337">
        <v>4.13</v>
      </c>
      <c r="K337">
        <v>13.3</v>
      </c>
      <c r="L337">
        <v>1.19</v>
      </c>
      <c r="M337">
        <v>731.00900000000001</v>
      </c>
      <c r="N337">
        <v>2.2999999999999998</v>
      </c>
      <c r="O337" t="s">
        <v>119</v>
      </c>
      <c r="P337">
        <v>0.60099999999999998</v>
      </c>
      <c r="S337">
        <v>0</v>
      </c>
      <c r="T337" t="s">
        <v>1170</v>
      </c>
      <c r="U337">
        <v>4780</v>
      </c>
      <c r="V337">
        <v>0.68</v>
      </c>
      <c r="W337">
        <v>0.81</v>
      </c>
      <c r="X337">
        <v>0.31</v>
      </c>
      <c r="Y337" t="s">
        <v>77</v>
      </c>
      <c r="Z337">
        <v>4.66</v>
      </c>
      <c r="AA337" t="s">
        <v>1171</v>
      </c>
      <c r="AB337">
        <v>297.7101763</v>
      </c>
      <c r="AC337" t="s">
        <v>1172</v>
      </c>
      <c r="AD337">
        <v>48.081863499999997</v>
      </c>
      <c r="AE337">
        <v>37.764699999999998</v>
      </c>
      <c r="AF337">
        <v>9.4600000000000009</v>
      </c>
      <c r="AG337">
        <v>7.0090000000000003</v>
      </c>
      <c r="AH337">
        <v>9.1509800000000006</v>
      </c>
    </row>
    <row r="338" spans="1:34" x14ac:dyDescent="0.25">
      <c r="A338" t="s">
        <v>1174</v>
      </c>
      <c r="B338" t="s">
        <v>1175</v>
      </c>
      <c r="C338">
        <v>1</v>
      </c>
      <c r="D338">
        <v>1</v>
      </c>
      <c r="E338" t="s">
        <v>284</v>
      </c>
      <c r="F338">
        <v>2009</v>
      </c>
      <c r="G338" t="s">
        <v>1165</v>
      </c>
      <c r="H338">
        <v>0</v>
      </c>
      <c r="I338">
        <v>3.2130597999999999</v>
      </c>
      <c r="J338">
        <v>3.8399999999999997E-2</v>
      </c>
      <c r="K338">
        <v>10.749000000000001</v>
      </c>
      <c r="L338">
        <v>0.95899999999999996</v>
      </c>
      <c r="M338">
        <v>67.058999999999997</v>
      </c>
      <c r="N338">
        <v>0.21099999999999999</v>
      </c>
      <c r="O338" t="s">
        <v>119</v>
      </c>
      <c r="P338">
        <v>0</v>
      </c>
      <c r="R338">
        <v>963</v>
      </c>
      <c r="S338">
        <v>0</v>
      </c>
      <c r="T338" t="s">
        <v>1170</v>
      </c>
      <c r="U338">
        <v>4650</v>
      </c>
      <c r="V338">
        <v>0.7</v>
      </c>
      <c r="W338">
        <v>0.73</v>
      </c>
      <c r="X338">
        <v>-0.28999999999999998</v>
      </c>
      <c r="Y338" t="s">
        <v>77</v>
      </c>
      <c r="Z338">
        <v>4.6100000000000003</v>
      </c>
      <c r="AA338" t="s">
        <v>1176</v>
      </c>
      <c r="AB338">
        <v>209.38864520000001</v>
      </c>
      <c r="AC338" t="s">
        <v>1177</v>
      </c>
      <c r="AD338">
        <v>43.493310000000001</v>
      </c>
      <c r="AE338">
        <v>142.751</v>
      </c>
      <c r="AF338">
        <v>12.664999999999999</v>
      </c>
      <c r="AG338">
        <v>10.108000000000001</v>
      </c>
      <c r="AH338">
        <v>12.419700000000001</v>
      </c>
    </row>
    <row r="339" spans="1:34" x14ac:dyDescent="0.25">
      <c r="A339" t="s">
        <v>1178</v>
      </c>
      <c r="B339" t="s">
        <v>1179</v>
      </c>
      <c r="C339">
        <v>1</v>
      </c>
      <c r="D339">
        <v>2</v>
      </c>
      <c r="E339" t="s">
        <v>284</v>
      </c>
      <c r="F339">
        <v>2009</v>
      </c>
      <c r="G339" t="s">
        <v>1165</v>
      </c>
      <c r="H339">
        <v>0</v>
      </c>
      <c r="I339">
        <v>2.9162499999999998</v>
      </c>
      <c r="J339">
        <v>4.3830000000000001E-2</v>
      </c>
      <c r="K339">
        <v>14.257999999999999</v>
      </c>
      <c r="L339">
        <v>1.272</v>
      </c>
      <c r="M339">
        <v>270.46199999999999</v>
      </c>
      <c r="N339">
        <v>0.85099999999999998</v>
      </c>
      <c r="O339" t="s">
        <v>119</v>
      </c>
      <c r="P339">
        <v>1.3299999999999999E-2</v>
      </c>
      <c r="R339">
        <v>1740</v>
      </c>
      <c r="S339">
        <v>1</v>
      </c>
      <c r="T339" t="s">
        <v>1180</v>
      </c>
      <c r="U339">
        <v>5653</v>
      </c>
      <c r="V339">
        <v>1.76</v>
      </c>
      <c r="W339">
        <v>1.32</v>
      </c>
      <c r="X339">
        <v>0.46</v>
      </c>
      <c r="Y339" t="s">
        <v>77</v>
      </c>
      <c r="Z339">
        <v>4.13</v>
      </c>
      <c r="AA339" t="s">
        <v>1181</v>
      </c>
      <c r="AB339">
        <v>129.88237720000001</v>
      </c>
      <c r="AC339" t="s">
        <v>1182</v>
      </c>
      <c r="AD339">
        <v>47.351907599999997</v>
      </c>
      <c r="AE339">
        <v>246.81</v>
      </c>
      <c r="AF339">
        <v>10.420999999999999</v>
      </c>
      <c r="AG339">
        <v>8.9749999999999996</v>
      </c>
      <c r="AH339">
        <v>10.4168</v>
      </c>
    </row>
    <row r="340" spans="1:34" x14ac:dyDescent="0.25">
      <c r="A340" t="s">
        <v>1183</v>
      </c>
      <c r="B340" t="s">
        <v>1179</v>
      </c>
      <c r="C340">
        <v>1</v>
      </c>
      <c r="D340">
        <v>2</v>
      </c>
      <c r="E340" t="s">
        <v>73</v>
      </c>
      <c r="F340">
        <v>2009</v>
      </c>
      <c r="G340" t="s">
        <v>94</v>
      </c>
      <c r="H340">
        <v>0</v>
      </c>
      <c r="I340">
        <v>446.27</v>
      </c>
      <c r="J340">
        <v>1.258</v>
      </c>
      <c r="K340">
        <v>12.3</v>
      </c>
      <c r="L340">
        <v>1.1000000000000001</v>
      </c>
      <c r="M340">
        <v>4538.4210000000003</v>
      </c>
      <c r="N340">
        <v>14.28</v>
      </c>
      <c r="O340" t="s">
        <v>75</v>
      </c>
      <c r="P340">
        <v>0.66159999999999997</v>
      </c>
      <c r="R340">
        <v>340</v>
      </c>
      <c r="S340">
        <v>0</v>
      </c>
      <c r="T340" t="s">
        <v>1180</v>
      </c>
      <c r="U340">
        <v>5653</v>
      </c>
      <c r="V340">
        <v>1.76</v>
      </c>
      <c r="W340">
        <v>1.32</v>
      </c>
      <c r="X340">
        <v>0.46</v>
      </c>
      <c r="Y340" t="s">
        <v>77</v>
      </c>
      <c r="Z340">
        <v>4.13</v>
      </c>
      <c r="AA340" t="s">
        <v>1181</v>
      </c>
      <c r="AB340">
        <v>129.88237720000001</v>
      </c>
      <c r="AC340" t="s">
        <v>1182</v>
      </c>
      <c r="AD340">
        <v>47.351907599999997</v>
      </c>
      <c r="AE340">
        <v>246.81</v>
      </c>
      <c r="AF340">
        <v>10.420999999999999</v>
      </c>
      <c r="AG340">
        <v>8.9749999999999996</v>
      </c>
      <c r="AH340">
        <v>10.4168</v>
      </c>
    </row>
    <row r="341" spans="1:34" x14ac:dyDescent="0.25">
      <c r="A341" t="s">
        <v>1184</v>
      </c>
      <c r="B341" t="s">
        <v>1185</v>
      </c>
      <c r="C341">
        <v>2</v>
      </c>
      <c r="D341">
        <v>1</v>
      </c>
      <c r="E341" t="s">
        <v>284</v>
      </c>
      <c r="F341">
        <v>2010</v>
      </c>
      <c r="G341" t="s">
        <v>1165</v>
      </c>
      <c r="H341">
        <v>0</v>
      </c>
      <c r="I341">
        <v>4.6276700000000002</v>
      </c>
      <c r="J341">
        <v>5.96E-2</v>
      </c>
      <c r="K341">
        <v>15.917</v>
      </c>
      <c r="L341">
        <v>1.42</v>
      </c>
      <c r="M341">
        <v>1093.3352</v>
      </c>
      <c r="N341">
        <v>3.44</v>
      </c>
      <c r="O341" t="s">
        <v>119</v>
      </c>
      <c r="P341">
        <v>0.11</v>
      </c>
      <c r="R341">
        <v>1624</v>
      </c>
      <c r="S341">
        <v>0</v>
      </c>
      <c r="T341" t="s">
        <v>595</v>
      </c>
      <c r="U341">
        <v>6600</v>
      </c>
      <c r="V341">
        <v>1.82</v>
      </c>
      <c r="W341">
        <v>2.65</v>
      </c>
      <c r="X341">
        <v>0.11</v>
      </c>
      <c r="Y341" t="s">
        <v>77</v>
      </c>
      <c r="Z341">
        <v>4.25</v>
      </c>
      <c r="AA341" t="s">
        <v>1186</v>
      </c>
      <c r="AB341">
        <v>260.11617189999998</v>
      </c>
      <c r="AC341" t="s">
        <v>1187</v>
      </c>
      <c r="AD341">
        <v>38.242168200000002</v>
      </c>
      <c r="AE341">
        <v>222.66300000000001</v>
      </c>
      <c r="AF341">
        <v>9.9879999999999995</v>
      </c>
      <c r="AG341">
        <v>8.8510000000000009</v>
      </c>
      <c r="AH341">
        <v>9.8728300000000004</v>
      </c>
    </row>
    <row r="342" spans="1:34" x14ac:dyDescent="0.25">
      <c r="A342" t="s">
        <v>1188</v>
      </c>
      <c r="B342" t="s">
        <v>1189</v>
      </c>
      <c r="C342">
        <v>1</v>
      </c>
      <c r="D342">
        <v>1</v>
      </c>
      <c r="E342" t="s">
        <v>284</v>
      </c>
      <c r="F342">
        <v>2010</v>
      </c>
      <c r="G342" t="s">
        <v>1165</v>
      </c>
      <c r="H342">
        <v>0</v>
      </c>
      <c r="I342">
        <v>10.8635</v>
      </c>
      <c r="J342">
        <v>9.6500000000000002E-2</v>
      </c>
      <c r="K342">
        <v>11.882</v>
      </c>
      <c r="L342">
        <v>1.06</v>
      </c>
      <c r="M342">
        <v>616.59019999999998</v>
      </c>
      <c r="N342">
        <v>1.94</v>
      </c>
      <c r="O342" t="s">
        <v>119</v>
      </c>
      <c r="P342">
        <v>0.19</v>
      </c>
      <c r="R342">
        <v>904</v>
      </c>
      <c r="S342">
        <v>0</v>
      </c>
      <c r="T342" t="s">
        <v>301</v>
      </c>
      <c r="U342">
        <v>5568</v>
      </c>
      <c r="V342">
        <v>1.07</v>
      </c>
      <c r="W342">
        <v>1</v>
      </c>
      <c r="X342">
        <v>0.22</v>
      </c>
      <c r="Y342" t="s">
        <v>77</v>
      </c>
      <c r="Z342">
        <v>4.38</v>
      </c>
      <c r="AA342" t="s">
        <v>1190</v>
      </c>
      <c r="AB342">
        <v>66.248142000000001</v>
      </c>
      <c r="AC342" t="s">
        <v>1191</v>
      </c>
      <c r="AD342">
        <v>39.460602000000002</v>
      </c>
      <c r="AE342">
        <v>192.51599999999999</v>
      </c>
      <c r="AF342">
        <v>12.41</v>
      </c>
      <c r="AG342">
        <v>9.641</v>
      </c>
      <c r="AH342">
        <v>11.7232</v>
      </c>
    </row>
    <row r="343" spans="1:34" x14ac:dyDescent="0.25">
      <c r="A343" t="s">
        <v>1192</v>
      </c>
      <c r="B343" t="s">
        <v>1193</v>
      </c>
      <c r="C343">
        <v>3</v>
      </c>
      <c r="D343">
        <v>1</v>
      </c>
      <c r="E343" t="s">
        <v>284</v>
      </c>
      <c r="F343">
        <v>2010</v>
      </c>
      <c r="G343" t="s">
        <v>1165</v>
      </c>
      <c r="H343">
        <v>0</v>
      </c>
      <c r="I343">
        <v>2.77596</v>
      </c>
      <c r="J343">
        <v>4.1300000000000003E-2</v>
      </c>
      <c r="K343">
        <v>14.448</v>
      </c>
      <c r="L343">
        <v>1.2889999999999999</v>
      </c>
      <c r="M343">
        <v>1332.605</v>
      </c>
      <c r="N343">
        <v>4.1929999999999996</v>
      </c>
      <c r="O343" t="s">
        <v>119</v>
      </c>
      <c r="P343">
        <v>3.5999999999999997E-2</v>
      </c>
      <c r="R343">
        <v>1626</v>
      </c>
      <c r="S343">
        <v>0</v>
      </c>
      <c r="T343" t="s">
        <v>1194</v>
      </c>
      <c r="U343">
        <v>6158</v>
      </c>
      <c r="V343">
        <v>1.24</v>
      </c>
      <c r="W343">
        <v>1.22</v>
      </c>
      <c r="X343">
        <v>0.17</v>
      </c>
      <c r="Y343" t="s">
        <v>77</v>
      </c>
      <c r="Z343">
        <v>4.34</v>
      </c>
      <c r="AA343" t="s">
        <v>1195</v>
      </c>
      <c r="AB343">
        <v>9.5730342999999998</v>
      </c>
      <c r="AC343" t="s">
        <v>1196</v>
      </c>
      <c r="AD343">
        <v>42.463096100000001</v>
      </c>
      <c r="AE343">
        <v>226.637</v>
      </c>
      <c r="AF343">
        <v>10.911</v>
      </c>
      <c r="AG343">
        <v>9.5530010000000001</v>
      </c>
      <c r="AH343">
        <v>10.7568</v>
      </c>
    </row>
    <row r="344" spans="1:34" x14ac:dyDescent="0.25">
      <c r="A344" t="s">
        <v>1197</v>
      </c>
      <c r="B344" t="s">
        <v>1198</v>
      </c>
      <c r="C344">
        <v>1</v>
      </c>
      <c r="D344">
        <v>2</v>
      </c>
      <c r="E344" t="s">
        <v>284</v>
      </c>
      <c r="F344">
        <v>2010</v>
      </c>
      <c r="G344" t="s">
        <v>1165</v>
      </c>
      <c r="H344">
        <v>0</v>
      </c>
      <c r="I344">
        <v>10.338520000000001</v>
      </c>
      <c r="J344">
        <v>8.8200000000000001E-2</v>
      </c>
      <c r="K344">
        <v>11.769</v>
      </c>
      <c r="L344">
        <v>1.05</v>
      </c>
      <c r="M344">
        <v>184.34139999999999</v>
      </c>
      <c r="N344">
        <v>0.57999999999999996</v>
      </c>
      <c r="O344" t="s">
        <v>119</v>
      </c>
      <c r="P344">
        <v>0.35</v>
      </c>
      <c r="R344">
        <v>792</v>
      </c>
      <c r="S344">
        <v>0</v>
      </c>
      <c r="T344" t="s">
        <v>1199</v>
      </c>
      <c r="U344">
        <v>5246</v>
      </c>
      <c r="V344">
        <v>0.87</v>
      </c>
      <c r="W344">
        <v>0.99</v>
      </c>
      <c r="X344">
        <v>0</v>
      </c>
      <c r="Y344" t="s">
        <v>77</v>
      </c>
      <c r="Z344">
        <v>4.53</v>
      </c>
      <c r="AA344" t="s">
        <v>1200</v>
      </c>
      <c r="AB344">
        <v>324.53597810000002</v>
      </c>
      <c r="AC344" t="s">
        <v>1201</v>
      </c>
      <c r="AD344">
        <v>30.4881882</v>
      </c>
      <c r="AE344">
        <v>92.383099999999999</v>
      </c>
      <c r="AF344">
        <v>10.375</v>
      </c>
      <c r="AG344">
        <v>8.5440000000000005</v>
      </c>
      <c r="AH344">
        <v>10.2743</v>
      </c>
    </row>
    <row r="345" spans="1:34" x14ac:dyDescent="0.25">
      <c r="A345" t="s">
        <v>1202</v>
      </c>
      <c r="B345" t="s">
        <v>1198</v>
      </c>
      <c r="C345">
        <v>1</v>
      </c>
      <c r="D345">
        <v>2</v>
      </c>
      <c r="E345" t="s">
        <v>73</v>
      </c>
      <c r="F345">
        <v>2010</v>
      </c>
      <c r="G345" t="s">
        <v>94</v>
      </c>
      <c r="H345">
        <v>0</v>
      </c>
      <c r="I345">
        <v>5584</v>
      </c>
      <c r="J345">
        <v>5.6</v>
      </c>
      <c r="K345">
        <v>13.1</v>
      </c>
      <c r="L345">
        <v>1.17</v>
      </c>
      <c r="M345">
        <v>1080.5999999999999</v>
      </c>
      <c r="N345">
        <v>3.4</v>
      </c>
      <c r="O345" t="s">
        <v>75</v>
      </c>
      <c r="P345">
        <v>0.39</v>
      </c>
      <c r="S345">
        <v>0</v>
      </c>
      <c r="T345" t="s">
        <v>1199</v>
      </c>
      <c r="U345">
        <v>5336.96</v>
      </c>
      <c r="V345">
        <v>0.84</v>
      </c>
      <c r="W345">
        <v>0.92</v>
      </c>
      <c r="X345">
        <v>5.0999999999999997E-2</v>
      </c>
      <c r="Y345" t="s">
        <v>200</v>
      </c>
      <c r="Z345">
        <v>4.55</v>
      </c>
      <c r="AA345" t="s">
        <v>1200</v>
      </c>
      <c r="AB345">
        <v>324.53597810000002</v>
      </c>
      <c r="AC345" t="s">
        <v>1201</v>
      </c>
      <c r="AD345">
        <v>30.4881882</v>
      </c>
      <c r="AE345">
        <v>92.383099999999999</v>
      </c>
      <c r="AF345">
        <v>10.375</v>
      </c>
      <c r="AG345">
        <v>8.5440000000000005</v>
      </c>
      <c r="AH345">
        <v>10.2743</v>
      </c>
    </row>
    <row r="346" spans="1:34" x14ac:dyDescent="0.25">
      <c r="A346" t="s">
        <v>1203</v>
      </c>
      <c r="B346" t="s">
        <v>1204</v>
      </c>
      <c r="C346">
        <v>1</v>
      </c>
      <c r="D346">
        <v>1</v>
      </c>
      <c r="E346" t="s">
        <v>284</v>
      </c>
      <c r="F346">
        <v>2010</v>
      </c>
      <c r="G346" t="s">
        <v>1165</v>
      </c>
      <c r="H346">
        <v>0</v>
      </c>
      <c r="I346">
        <v>5.5080229999999997</v>
      </c>
      <c r="J346">
        <v>5.5899999999999998E-2</v>
      </c>
      <c r="K346">
        <v>11.153</v>
      </c>
      <c r="L346">
        <v>0.995</v>
      </c>
      <c r="M346">
        <v>62.61</v>
      </c>
      <c r="N346">
        <v>0.19700000000000001</v>
      </c>
      <c r="O346" t="s">
        <v>119</v>
      </c>
      <c r="P346">
        <v>8.4000000000000005E-2</v>
      </c>
      <c r="R346">
        <v>852</v>
      </c>
      <c r="S346">
        <v>0</v>
      </c>
      <c r="T346" t="s">
        <v>321</v>
      </c>
      <c r="U346">
        <v>4803</v>
      </c>
      <c r="V346">
        <v>0.75</v>
      </c>
      <c r="W346">
        <v>0.77</v>
      </c>
      <c r="X346">
        <v>0.1</v>
      </c>
      <c r="Y346" t="s">
        <v>77</v>
      </c>
      <c r="Z346">
        <v>4.57</v>
      </c>
      <c r="AA346" t="s">
        <v>1205</v>
      </c>
      <c r="AB346">
        <v>256.34637600000002</v>
      </c>
      <c r="AC346" t="s">
        <v>1206</v>
      </c>
      <c r="AD346">
        <v>33.012325099999998</v>
      </c>
      <c r="AE346">
        <v>161.4</v>
      </c>
      <c r="AF346">
        <v>12.597</v>
      </c>
      <c r="AG346">
        <v>10.234</v>
      </c>
      <c r="AH346">
        <v>12.3682</v>
      </c>
    </row>
    <row r="347" spans="1:34" x14ac:dyDescent="0.25">
      <c r="A347" t="s">
        <v>1207</v>
      </c>
      <c r="B347" t="s">
        <v>1208</v>
      </c>
      <c r="C347">
        <v>1</v>
      </c>
      <c r="D347">
        <v>1</v>
      </c>
      <c r="E347" t="s">
        <v>284</v>
      </c>
      <c r="F347">
        <v>2010</v>
      </c>
      <c r="G347" t="s">
        <v>1165</v>
      </c>
      <c r="H347">
        <v>0</v>
      </c>
      <c r="I347">
        <v>4.0087780000000004</v>
      </c>
      <c r="J347">
        <v>4.6600000000000003E-2</v>
      </c>
      <c r="K347">
        <v>12.689</v>
      </c>
      <c r="L347">
        <v>1.1319999999999999</v>
      </c>
      <c r="M347">
        <v>92.802000000000007</v>
      </c>
      <c r="N347">
        <v>0.29199999999999998</v>
      </c>
      <c r="O347" t="s">
        <v>119</v>
      </c>
      <c r="P347">
        <v>6.7000000000000004E-2</v>
      </c>
      <c r="R347">
        <v>1010</v>
      </c>
      <c r="S347">
        <v>0</v>
      </c>
      <c r="T347" t="s">
        <v>327</v>
      </c>
      <c r="U347">
        <v>4990</v>
      </c>
      <c r="V347">
        <v>0.82</v>
      </c>
      <c r="W347">
        <v>0.84</v>
      </c>
      <c r="X347">
        <v>0.23</v>
      </c>
      <c r="Y347" t="s">
        <v>77</v>
      </c>
      <c r="Z347">
        <v>4.54</v>
      </c>
      <c r="AA347" t="s">
        <v>1209</v>
      </c>
      <c r="AB347">
        <v>9.5165831999999995</v>
      </c>
      <c r="AC347" t="s">
        <v>1210</v>
      </c>
      <c r="AD347">
        <v>34.711402499999998</v>
      </c>
      <c r="AE347">
        <v>202.078</v>
      </c>
      <c r="AF347">
        <v>12.826000000000001</v>
      </c>
      <c r="AG347">
        <v>10.545999999999999</v>
      </c>
      <c r="AH347">
        <v>12.556699999999999</v>
      </c>
    </row>
    <row r="348" spans="1:34" x14ac:dyDescent="0.25">
      <c r="A348" t="s">
        <v>1211</v>
      </c>
      <c r="B348" t="s">
        <v>1212</v>
      </c>
      <c r="C348">
        <v>1</v>
      </c>
      <c r="D348">
        <v>1</v>
      </c>
      <c r="E348" t="s">
        <v>284</v>
      </c>
      <c r="F348">
        <v>2007</v>
      </c>
      <c r="G348" t="s">
        <v>1165</v>
      </c>
      <c r="H348">
        <v>0</v>
      </c>
      <c r="I348">
        <v>5.6335157999999996</v>
      </c>
      <c r="J348">
        <v>6.8140000000000006E-2</v>
      </c>
      <c r="K348">
        <v>10.66</v>
      </c>
      <c r="L348">
        <v>0.95099999999999996</v>
      </c>
      <c r="M348">
        <v>2765.1210000000001</v>
      </c>
      <c r="N348">
        <v>8.6999999999999993</v>
      </c>
      <c r="O348" t="s">
        <v>119</v>
      </c>
      <c r="P348">
        <v>0.51719999999999999</v>
      </c>
      <c r="R348">
        <v>1540</v>
      </c>
      <c r="S348">
        <v>0</v>
      </c>
      <c r="T348" t="s">
        <v>1194</v>
      </c>
      <c r="U348">
        <v>6380</v>
      </c>
      <c r="V348">
        <v>1.39</v>
      </c>
      <c r="W348">
        <v>1.33</v>
      </c>
      <c r="X348">
        <v>0.18</v>
      </c>
      <c r="Y348" t="s">
        <v>77</v>
      </c>
      <c r="Z348">
        <v>4.16</v>
      </c>
      <c r="AA348" t="s">
        <v>1213</v>
      </c>
      <c r="AB348">
        <v>245.1514324</v>
      </c>
      <c r="AC348" t="s">
        <v>1214</v>
      </c>
      <c r="AD348">
        <v>41.047960099999997</v>
      </c>
      <c r="AE348">
        <v>127.774</v>
      </c>
      <c r="AF348">
        <v>8.7200000000000006</v>
      </c>
      <c r="AG348">
        <v>7.6029999999999998</v>
      </c>
      <c r="AH348">
        <v>8.5984200000000008</v>
      </c>
    </row>
    <row r="349" spans="1:34" x14ac:dyDescent="0.25">
      <c r="A349" t="s">
        <v>1215</v>
      </c>
      <c r="B349" t="s">
        <v>1216</v>
      </c>
      <c r="C349">
        <v>1</v>
      </c>
      <c r="D349">
        <v>1</v>
      </c>
      <c r="E349" t="s">
        <v>284</v>
      </c>
      <c r="F349">
        <v>2010</v>
      </c>
      <c r="G349" t="s">
        <v>1165</v>
      </c>
      <c r="H349">
        <v>0</v>
      </c>
      <c r="I349">
        <v>2.8753169999999999</v>
      </c>
      <c r="J349">
        <v>3.61E-2</v>
      </c>
      <c r="K349">
        <v>9.718</v>
      </c>
      <c r="L349">
        <v>0.86699999999999999</v>
      </c>
      <c r="M349">
        <v>2302.8989999999999</v>
      </c>
      <c r="N349">
        <v>7.2460000000000004</v>
      </c>
      <c r="O349" t="s">
        <v>119</v>
      </c>
      <c r="P349">
        <v>1.4999999999999999E-2</v>
      </c>
      <c r="R349">
        <v>970</v>
      </c>
      <c r="S349">
        <v>0</v>
      </c>
      <c r="T349" t="s">
        <v>344</v>
      </c>
      <c r="U349">
        <v>4595</v>
      </c>
      <c r="V349">
        <v>0.69</v>
      </c>
      <c r="W349">
        <v>0.76</v>
      </c>
      <c r="X349">
        <v>0.35</v>
      </c>
      <c r="Y349" t="s">
        <v>77</v>
      </c>
      <c r="Z349">
        <v>4.63</v>
      </c>
      <c r="AA349" t="s">
        <v>1217</v>
      </c>
      <c r="AB349">
        <v>111.91642950000001</v>
      </c>
      <c r="AC349" t="s">
        <v>1218</v>
      </c>
      <c r="AD349">
        <v>24.336118500000001</v>
      </c>
      <c r="AE349">
        <v>71.037400000000005</v>
      </c>
      <c r="AF349">
        <v>11.231</v>
      </c>
      <c r="AG349">
        <v>8.6010000000000009</v>
      </c>
      <c r="AH349">
        <v>10.9903</v>
      </c>
    </row>
    <row r="350" spans="1:34" x14ac:dyDescent="0.25">
      <c r="A350" t="s">
        <v>1219</v>
      </c>
      <c r="B350" t="s">
        <v>1220</v>
      </c>
      <c r="C350">
        <v>1</v>
      </c>
      <c r="D350">
        <v>1</v>
      </c>
      <c r="E350" t="s">
        <v>284</v>
      </c>
      <c r="F350">
        <v>2010</v>
      </c>
      <c r="G350" t="s">
        <v>1165</v>
      </c>
      <c r="H350">
        <v>0</v>
      </c>
      <c r="I350">
        <v>4.1244800000000001</v>
      </c>
      <c r="J350">
        <v>4.9399999999999999E-2</v>
      </c>
      <c r="K350">
        <v>12.442</v>
      </c>
      <c r="L350">
        <v>1.1100000000000001</v>
      </c>
      <c r="M350">
        <v>1547.8321000000001</v>
      </c>
      <c r="N350">
        <v>4.87</v>
      </c>
      <c r="O350" t="s">
        <v>119</v>
      </c>
      <c r="P350">
        <v>0.23</v>
      </c>
      <c r="R350">
        <v>1283</v>
      </c>
      <c r="S350">
        <v>0</v>
      </c>
      <c r="T350" t="s">
        <v>1221</v>
      </c>
      <c r="U350">
        <v>5588</v>
      </c>
      <c r="V350">
        <v>1.21</v>
      </c>
      <c r="W350">
        <v>1.24</v>
      </c>
      <c r="X350">
        <v>0.01</v>
      </c>
      <c r="Y350" t="s">
        <v>77</v>
      </c>
      <c r="Z350">
        <v>4.33</v>
      </c>
      <c r="AA350" t="s">
        <v>1222</v>
      </c>
      <c r="AB350">
        <v>171.27493480000001</v>
      </c>
      <c r="AC350" t="s">
        <v>1223</v>
      </c>
      <c r="AD350">
        <v>41.028020699999999</v>
      </c>
      <c r="AE350">
        <v>277.27800000000002</v>
      </c>
      <c r="AF350">
        <v>11.459</v>
      </c>
      <c r="AG350">
        <v>10.111000000000001</v>
      </c>
      <c r="AH350">
        <v>11.558299999999999</v>
      </c>
    </row>
    <row r="351" spans="1:34" x14ac:dyDescent="0.25">
      <c r="A351" t="s">
        <v>1224</v>
      </c>
      <c r="B351" t="s">
        <v>1225</v>
      </c>
      <c r="C351">
        <v>2</v>
      </c>
      <c r="D351">
        <v>1</v>
      </c>
      <c r="E351" t="s">
        <v>284</v>
      </c>
      <c r="F351">
        <v>2010</v>
      </c>
      <c r="G351" t="s">
        <v>1165</v>
      </c>
      <c r="H351">
        <v>0</v>
      </c>
      <c r="I351">
        <v>3.2122199999999999</v>
      </c>
      <c r="J351">
        <v>4.1399999999999999E-2</v>
      </c>
      <c r="K351">
        <v>12.89</v>
      </c>
      <c r="L351">
        <v>1.1499999999999999</v>
      </c>
      <c r="M351">
        <v>785.04010000000005</v>
      </c>
      <c r="N351">
        <v>2.4700000000000002</v>
      </c>
      <c r="O351" t="s">
        <v>119</v>
      </c>
      <c r="P351">
        <v>0.02</v>
      </c>
      <c r="R351">
        <v>1463</v>
      </c>
      <c r="S351">
        <v>0</v>
      </c>
      <c r="T351" t="s">
        <v>236</v>
      </c>
      <c r="U351">
        <v>5302</v>
      </c>
      <c r="V351">
        <v>1.1100000000000001</v>
      </c>
      <c r="W351">
        <v>1.1299999999999999</v>
      </c>
      <c r="X351">
        <v>0.24</v>
      </c>
      <c r="Y351" t="s">
        <v>77</v>
      </c>
      <c r="Z351">
        <v>4.3600000000000003</v>
      </c>
      <c r="AA351" t="s">
        <v>1226</v>
      </c>
      <c r="AB351">
        <v>155.6814593</v>
      </c>
      <c r="AC351" t="s">
        <v>1227</v>
      </c>
      <c r="AD351">
        <v>50.128711500000001</v>
      </c>
      <c r="AE351">
        <v>81.764700000000005</v>
      </c>
      <c r="AF351">
        <v>9.7629999999999999</v>
      </c>
      <c r="AG351">
        <v>7.8369999999999997</v>
      </c>
      <c r="AH351">
        <v>9.5193600000000007</v>
      </c>
    </row>
    <row r="352" spans="1:34" x14ac:dyDescent="0.25">
      <c r="A352" t="s">
        <v>1228</v>
      </c>
      <c r="B352" t="s">
        <v>1229</v>
      </c>
      <c r="C352">
        <v>1</v>
      </c>
      <c r="D352">
        <v>1</v>
      </c>
      <c r="E352" t="s">
        <v>284</v>
      </c>
      <c r="F352">
        <v>2010</v>
      </c>
      <c r="G352" t="s">
        <v>1165</v>
      </c>
      <c r="H352">
        <v>0</v>
      </c>
      <c r="I352">
        <v>1.21288</v>
      </c>
      <c r="J352">
        <v>2.3199999999999998E-2</v>
      </c>
      <c r="K352">
        <v>12.218</v>
      </c>
      <c r="L352">
        <v>1.0900000000000001</v>
      </c>
      <c r="M352">
        <v>425.8922</v>
      </c>
      <c r="N352">
        <v>1.34</v>
      </c>
      <c r="O352" t="s">
        <v>119</v>
      </c>
      <c r="P352">
        <v>0.11</v>
      </c>
      <c r="R352">
        <v>1951</v>
      </c>
      <c r="S352">
        <v>0</v>
      </c>
      <c r="T352" t="s">
        <v>358</v>
      </c>
      <c r="U352">
        <v>5905</v>
      </c>
      <c r="V352">
        <v>0.96</v>
      </c>
      <c r="W352">
        <v>0.57999999999999996</v>
      </c>
      <c r="X352">
        <v>0.15</v>
      </c>
      <c r="Y352" t="s">
        <v>77</v>
      </c>
      <c r="Z352">
        <v>4.33</v>
      </c>
      <c r="AA352" t="s">
        <v>1230</v>
      </c>
      <c r="AB352">
        <v>306.1239076</v>
      </c>
      <c r="AC352" t="s">
        <v>1231</v>
      </c>
      <c r="AD352">
        <v>16.7621462</v>
      </c>
      <c r="AE352">
        <v>364.81299999999999</v>
      </c>
      <c r="AF352">
        <v>11.936999999999999</v>
      </c>
      <c r="AG352">
        <v>10.791</v>
      </c>
      <c r="AH352">
        <v>12.174099999999999</v>
      </c>
    </row>
    <row r="353" spans="1:34" x14ac:dyDescent="0.25">
      <c r="A353" t="s">
        <v>1232</v>
      </c>
      <c r="B353" t="s">
        <v>1233</v>
      </c>
      <c r="C353">
        <v>2</v>
      </c>
      <c r="D353">
        <v>1</v>
      </c>
      <c r="E353" t="s">
        <v>284</v>
      </c>
      <c r="F353">
        <v>2010</v>
      </c>
      <c r="G353" t="s">
        <v>1165</v>
      </c>
      <c r="H353">
        <v>0</v>
      </c>
      <c r="I353">
        <v>3.3552399999999998</v>
      </c>
      <c r="J353">
        <v>4.6510000000000003E-2</v>
      </c>
      <c r="K353">
        <v>14.571999999999999</v>
      </c>
      <c r="L353">
        <v>1.3</v>
      </c>
      <c r="M353">
        <v>238.3725</v>
      </c>
      <c r="N353">
        <v>0.75</v>
      </c>
      <c r="O353" t="s">
        <v>119</v>
      </c>
      <c r="P353">
        <v>7.0000000000000007E-2</v>
      </c>
      <c r="R353">
        <v>1637</v>
      </c>
      <c r="S353">
        <v>0</v>
      </c>
      <c r="T353" t="s">
        <v>1194</v>
      </c>
      <c r="U353">
        <v>6373</v>
      </c>
      <c r="V353">
        <v>1.38</v>
      </c>
      <c r="W353">
        <v>1.37</v>
      </c>
      <c r="X353">
        <v>-0.16</v>
      </c>
      <c r="Y353" t="s">
        <v>77</v>
      </c>
      <c r="Z353">
        <v>4.2699999999999996</v>
      </c>
      <c r="AA353" t="s">
        <v>1234</v>
      </c>
      <c r="AB353">
        <v>108.8251171</v>
      </c>
      <c r="AC353" t="s">
        <v>1235</v>
      </c>
      <c r="AD353">
        <v>14.262606399999999</v>
      </c>
      <c r="AE353">
        <v>415.34399999999999</v>
      </c>
      <c r="AF353">
        <v>11.762</v>
      </c>
      <c r="AG353">
        <v>10.542999999999999</v>
      </c>
      <c r="AH353">
        <v>11.6396</v>
      </c>
    </row>
    <row r="354" spans="1:34" x14ac:dyDescent="0.25">
      <c r="A354" t="s">
        <v>1236</v>
      </c>
      <c r="B354" t="s">
        <v>1237</v>
      </c>
      <c r="C354">
        <v>1</v>
      </c>
      <c r="D354">
        <v>1</v>
      </c>
      <c r="E354" t="s">
        <v>284</v>
      </c>
      <c r="F354">
        <v>2010</v>
      </c>
      <c r="G354" t="s">
        <v>1165</v>
      </c>
      <c r="H354">
        <v>0</v>
      </c>
      <c r="I354">
        <v>3.65281514</v>
      </c>
      <c r="J354">
        <v>4.6600000000000003E-2</v>
      </c>
      <c r="K354">
        <v>12.722</v>
      </c>
      <c r="L354">
        <v>1.135</v>
      </c>
      <c r="M354">
        <v>180.84527</v>
      </c>
      <c r="N354">
        <v>0.56899999999999995</v>
      </c>
      <c r="O354" t="s">
        <v>119</v>
      </c>
      <c r="P354">
        <v>2.3E-2</v>
      </c>
      <c r="Q354">
        <v>325</v>
      </c>
      <c r="R354">
        <v>1182</v>
      </c>
      <c r="S354">
        <v>0</v>
      </c>
      <c r="T354" t="s">
        <v>301</v>
      </c>
      <c r="U354">
        <v>5519</v>
      </c>
      <c r="V354">
        <v>0.92</v>
      </c>
      <c r="W354">
        <v>1.01</v>
      </c>
      <c r="X354">
        <v>0.29399999999999998</v>
      </c>
      <c r="Y354" t="s">
        <v>77</v>
      </c>
      <c r="Z354">
        <v>4.5199999999999996</v>
      </c>
      <c r="AA354" t="s">
        <v>1238</v>
      </c>
      <c r="AB354">
        <v>48.435473100000003</v>
      </c>
      <c r="AC354" t="s">
        <v>1239</v>
      </c>
      <c r="AD354">
        <v>25.197354799999999</v>
      </c>
      <c r="AE354">
        <v>300.38400000000001</v>
      </c>
      <c r="AF354">
        <v>13.146000000000001</v>
      </c>
      <c r="AG354">
        <v>10.815</v>
      </c>
      <c r="AH354">
        <v>12.8416</v>
      </c>
    </row>
    <row r="355" spans="1:34" x14ac:dyDescent="0.25">
      <c r="A355" t="s">
        <v>1240</v>
      </c>
      <c r="B355" t="s">
        <v>1241</v>
      </c>
      <c r="C355">
        <v>1</v>
      </c>
      <c r="D355">
        <v>1</v>
      </c>
      <c r="E355" t="s">
        <v>284</v>
      </c>
      <c r="F355">
        <v>2010</v>
      </c>
      <c r="G355" t="s">
        <v>1165</v>
      </c>
      <c r="H355">
        <v>0</v>
      </c>
      <c r="I355">
        <v>4.2345199999999998</v>
      </c>
      <c r="J355">
        <v>4.7899999999999998E-2</v>
      </c>
      <c r="K355">
        <v>7.0620000000000003</v>
      </c>
      <c r="L355">
        <v>0.63</v>
      </c>
      <c r="M355">
        <v>22.248100000000001</v>
      </c>
      <c r="N355">
        <v>7.0000000000000007E-2</v>
      </c>
      <c r="O355" t="s">
        <v>119</v>
      </c>
      <c r="P355">
        <v>0.12</v>
      </c>
      <c r="R355">
        <v>1001</v>
      </c>
      <c r="S355">
        <v>0</v>
      </c>
      <c r="T355" t="s">
        <v>327</v>
      </c>
      <c r="U355">
        <v>5079</v>
      </c>
      <c r="V355">
        <v>0.87</v>
      </c>
      <c r="W355">
        <v>1.1200000000000001</v>
      </c>
      <c r="X355">
        <v>-0.04</v>
      </c>
      <c r="Y355" t="s">
        <v>77</v>
      </c>
      <c r="Z355">
        <v>4.5599999999999996</v>
      </c>
      <c r="AA355" t="s">
        <v>1242</v>
      </c>
      <c r="AB355">
        <v>213.15655079999999</v>
      </c>
      <c r="AC355" t="s">
        <v>1243</v>
      </c>
      <c r="AD355">
        <v>4.0594175000000003</v>
      </c>
      <c r="AE355">
        <v>141.83699999999999</v>
      </c>
      <c r="AF355">
        <v>11.757</v>
      </c>
      <c r="AG355">
        <v>9.5809999999999995</v>
      </c>
      <c r="AH355">
        <v>11.4641</v>
      </c>
    </row>
    <row r="356" spans="1:34" x14ac:dyDescent="0.25">
      <c r="A356" t="s">
        <v>1244</v>
      </c>
      <c r="B356" t="s">
        <v>1245</v>
      </c>
      <c r="C356">
        <v>2</v>
      </c>
      <c r="D356">
        <v>1</v>
      </c>
      <c r="E356" t="s">
        <v>284</v>
      </c>
      <c r="F356">
        <v>2011</v>
      </c>
      <c r="G356" t="s">
        <v>1165</v>
      </c>
      <c r="H356">
        <v>0</v>
      </c>
      <c r="I356">
        <v>3.039577</v>
      </c>
      <c r="J356">
        <v>0.04</v>
      </c>
      <c r="K356">
        <v>11.43</v>
      </c>
      <c r="L356">
        <v>1.02</v>
      </c>
      <c r="M356">
        <v>197.05</v>
      </c>
      <c r="N356">
        <v>0.62</v>
      </c>
      <c r="O356" t="s">
        <v>119</v>
      </c>
      <c r="P356">
        <v>0</v>
      </c>
      <c r="S356">
        <v>0</v>
      </c>
      <c r="T356" t="s">
        <v>1246</v>
      </c>
      <c r="U356">
        <v>5316</v>
      </c>
      <c r="V356">
        <v>0.86</v>
      </c>
      <c r="W356">
        <v>0.92</v>
      </c>
      <c r="X356">
        <v>0.3</v>
      </c>
      <c r="Y356" t="s">
        <v>200</v>
      </c>
      <c r="Z356">
        <v>4.53</v>
      </c>
      <c r="AA356" t="s">
        <v>1247</v>
      </c>
      <c r="AB356">
        <v>222.7673221</v>
      </c>
      <c r="AC356" t="s">
        <v>1248</v>
      </c>
      <c r="AD356">
        <v>5.9473625999999999</v>
      </c>
      <c r="AE356">
        <v>199.173</v>
      </c>
      <c r="AF356">
        <v>12.052</v>
      </c>
      <c r="AG356">
        <v>10.109</v>
      </c>
      <c r="AH356">
        <v>11.956200000000001</v>
      </c>
    </row>
    <row r="357" spans="1:34" x14ac:dyDescent="0.25">
      <c r="A357" t="s">
        <v>1249</v>
      </c>
      <c r="B357" t="s">
        <v>1250</v>
      </c>
      <c r="C357">
        <v>1</v>
      </c>
      <c r="D357">
        <v>1</v>
      </c>
      <c r="E357" t="s">
        <v>284</v>
      </c>
      <c r="F357">
        <v>2011</v>
      </c>
      <c r="G357" t="s">
        <v>1165</v>
      </c>
      <c r="H357">
        <v>0</v>
      </c>
      <c r="I357">
        <v>3.257215</v>
      </c>
      <c r="J357">
        <v>4.3400000000000001E-2</v>
      </c>
      <c r="K357">
        <v>13.585000000000001</v>
      </c>
      <c r="L357">
        <v>1.212</v>
      </c>
      <c r="M357">
        <v>198.953</v>
      </c>
      <c r="N357">
        <v>0.626</v>
      </c>
      <c r="O357" t="s">
        <v>119</v>
      </c>
      <c r="P357">
        <v>5.0999999999999997E-2</v>
      </c>
      <c r="R357">
        <v>1384</v>
      </c>
      <c r="S357">
        <v>0</v>
      </c>
      <c r="T357" t="s">
        <v>1221</v>
      </c>
      <c r="U357">
        <v>5680</v>
      </c>
      <c r="V357">
        <v>1.1000000000000001</v>
      </c>
      <c r="W357">
        <v>1.03</v>
      </c>
      <c r="X357">
        <v>0.12</v>
      </c>
      <c r="Y357" t="s">
        <v>77</v>
      </c>
      <c r="Z357">
        <v>4.3600000000000003</v>
      </c>
      <c r="AA357" t="s">
        <v>1251</v>
      </c>
      <c r="AB357">
        <v>13.000915900000001</v>
      </c>
      <c r="AC357" t="s">
        <v>1252</v>
      </c>
      <c r="AD357">
        <v>34.728402000000003</v>
      </c>
      <c r="AE357">
        <v>401.31900000000002</v>
      </c>
      <c r="AF357">
        <v>13.098000000000001</v>
      </c>
      <c r="AG357">
        <v>11.103999999999999</v>
      </c>
      <c r="AH357">
        <v>12.8718</v>
      </c>
    </row>
    <row r="358" spans="1:34" x14ac:dyDescent="0.25">
      <c r="A358" t="s">
        <v>1253</v>
      </c>
      <c r="B358" t="s">
        <v>1254</v>
      </c>
      <c r="C358">
        <v>2</v>
      </c>
      <c r="D358">
        <v>1</v>
      </c>
      <c r="E358" t="s">
        <v>284</v>
      </c>
      <c r="F358">
        <v>2011</v>
      </c>
      <c r="G358" t="s">
        <v>1165</v>
      </c>
      <c r="H358">
        <v>0</v>
      </c>
      <c r="I358">
        <v>5.7231899999999998</v>
      </c>
      <c r="J358">
        <v>6.6699999999999995E-2</v>
      </c>
      <c r="K358">
        <v>13.115</v>
      </c>
      <c r="L358">
        <v>1.17</v>
      </c>
      <c r="M358">
        <v>279.69040000000001</v>
      </c>
      <c r="N358">
        <v>0.88</v>
      </c>
      <c r="O358" t="s">
        <v>119</v>
      </c>
      <c r="P358">
        <v>0.09</v>
      </c>
      <c r="Q358">
        <v>433</v>
      </c>
      <c r="R358">
        <v>1271</v>
      </c>
      <c r="S358">
        <v>0</v>
      </c>
      <c r="T358" t="s">
        <v>1194</v>
      </c>
      <c r="U358">
        <v>6087</v>
      </c>
      <c r="V358">
        <v>1.3</v>
      </c>
      <c r="W358">
        <v>1.45</v>
      </c>
      <c r="X358">
        <v>0.21</v>
      </c>
      <c r="Y358" t="s">
        <v>77</v>
      </c>
      <c r="Z358">
        <v>4.34</v>
      </c>
      <c r="AA358" t="s">
        <v>1255</v>
      </c>
      <c r="AB358">
        <v>33.131092099999996</v>
      </c>
      <c r="AC358" t="s">
        <v>1256</v>
      </c>
      <c r="AD358">
        <v>51.778775400000001</v>
      </c>
      <c r="AE358">
        <v>313.57600000000002</v>
      </c>
      <c r="AF358">
        <v>11.824999999999999</v>
      </c>
      <c r="AG358">
        <v>10.297000000000001</v>
      </c>
      <c r="AH358">
        <v>11.733599999999999</v>
      </c>
    </row>
    <row r="359" spans="1:34" x14ac:dyDescent="0.25">
      <c r="A359" t="s">
        <v>1257</v>
      </c>
      <c r="B359" t="s">
        <v>1258</v>
      </c>
      <c r="C359">
        <v>2</v>
      </c>
      <c r="D359">
        <v>1</v>
      </c>
      <c r="E359" t="s">
        <v>284</v>
      </c>
      <c r="F359">
        <v>2007</v>
      </c>
      <c r="G359" t="s">
        <v>1165</v>
      </c>
      <c r="H359">
        <v>0</v>
      </c>
      <c r="I359">
        <v>2.8997000000000002</v>
      </c>
      <c r="J359">
        <v>3.866E-2</v>
      </c>
      <c r="K359">
        <v>10.536</v>
      </c>
      <c r="L359">
        <v>0.94</v>
      </c>
      <c r="M359">
        <v>206.58949999999999</v>
      </c>
      <c r="N359">
        <v>0.65</v>
      </c>
      <c r="O359" t="s">
        <v>119</v>
      </c>
      <c r="P359">
        <v>0</v>
      </c>
      <c r="R359">
        <v>1189</v>
      </c>
      <c r="S359">
        <v>0</v>
      </c>
      <c r="T359" t="s">
        <v>1199</v>
      </c>
      <c r="U359">
        <v>5185</v>
      </c>
      <c r="V359">
        <v>0.87</v>
      </c>
      <c r="W359">
        <v>1.06</v>
      </c>
      <c r="X359">
        <v>0.27</v>
      </c>
      <c r="Y359" t="s">
        <v>77</v>
      </c>
      <c r="Z359">
        <v>4.5599999999999996</v>
      </c>
      <c r="AA359" t="s">
        <v>1259</v>
      </c>
      <c r="AB359">
        <v>206.0940142</v>
      </c>
      <c r="AC359" t="s">
        <v>1260</v>
      </c>
      <c r="AD359">
        <v>48.028565</v>
      </c>
      <c r="AE359">
        <v>134.554</v>
      </c>
      <c r="AF359">
        <v>11.856</v>
      </c>
      <c r="AG359">
        <v>9.4480000000000004</v>
      </c>
      <c r="AH359">
        <v>11.279500000000001</v>
      </c>
    </row>
    <row r="360" spans="1:34" x14ac:dyDescent="0.25">
      <c r="A360" t="s">
        <v>1261</v>
      </c>
      <c r="B360" t="s">
        <v>1262</v>
      </c>
      <c r="C360">
        <v>2</v>
      </c>
      <c r="D360">
        <v>1</v>
      </c>
      <c r="E360" t="s">
        <v>284</v>
      </c>
      <c r="F360">
        <v>2011</v>
      </c>
      <c r="G360" t="s">
        <v>1165</v>
      </c>
      <c r="H360">
        <v>0</v>
      </c>
      <c r="I360">
        <v>2.8106</v>
      </c>
      <c r="J360">
        <v>4.19E-2</v>
      </c>
      <c r="K360">
        <v>16.140999999999998</v>
      </c>
      <c r="L360">
        <v>1.44</v>
      </c>
      <c r="M360">
        <v>263.7989</v>
      </c>
      <c r="N360">
        <v>0.83</v>
      </c>
      <c r="O360" t="s">
        <v>119</v>
      </c>
      <c r="P360">
        <v>0.04</v>
      </c>
      <c r="R360">
        <v>1630</v>
      </c>
      <c r="S360">
        <v>0</v>
      </c>
      <c r="T360" t="s">
        <v>1263</v>
      </c>
      <c r="U360">
        <v>6304</v>
      </c>
      <c r="V360">
        <v>1.31</v>
      </c>
      <c r="W360">
        <v>1.55</v>
      </c>
      <c r="X360">
        <v>0.13</v>
      </c>
      <c r="Y360" t="s">
        <v>77</v>
      </c>
      <c r="Z360">
        <v>4.3600000000000003</v>
      </c>
      <c r="AA360" t="s">
        <v>1264</v>
      </c>
      <c r="AB360">
        <v>123.9498431</v>
      </c>
      <c r="AC360" t="s">
        <v>1265</v>
      </c>
      <c r="AD360">
        <v>5.8368669000000004</v>
      </c>
      <c r="AE360">
        <v>213.98500000000001</v>
      </c>
      <c r="AF360">
        <v>10.352</v>
      </c>
      <c r="AG360">
        <v>9.1509999999999998</v>
      </c>
      <c r="AH360">
        <v>10.299799999999999</v>
      </c>
    </row>
    <row r="361" spans="1:34" x14ac:dyDescent="0.25">
      <c r="A361" t="s">
        <v>1266</v>
      </c>
      <c r="B361" t="s">
        <v>1267</v>
      </c>
      <c r="C361">
        <v>1</v>
      </c>
      <c r="D361">
        <v>1</v>
      </c>
      <c r="E361" t="s">
        <v>284</v>
      </c>
      <c r="F361">
        <v>2011</v>
      </c>
      <c r="G361" t="s">
        <v>1165</v>
      </c>
      <c r="H361">
        <v>0</v>
      </c>
      <c r="I361">
        <v>5.00542</v>
      </c>
      <c r="J361">
        <v>6.0999999999999999E-2</v>
      </c>
      <c r="K361">
        <v>12.218</v>
      </c>
      <c r="L361">
        <v>1.0900000000000001</v>
      </c>
      <c r="M361">
        <v>721.47410000000002</v>
      </c>
      <c r="N361">
        <v>2.27</v>
      </c>
      <c r="O361" t="s">
        <v>119</v>
      </c>
      <c r="P361">
        <v>0.25</v>
      </c>
      <c r="R361">
        <v>1450</v>
      </c>
      <c r="S361">
        <v>0</v>
      </c>
      <c r="U361">
        <v>6065</v>
      </c>
      <c r="V361">
        <v>1.39</v>
      </c>
      <c r="W361">
        <v>1.31</v>
      </c>
      <c r="X361">
        <v>0.15</v>
      </c>
      <c r="Y361" t="s">
        <v>77</v>
      </c>
      <c r="Z361">
        <v>4.26</v>
      </c>
      <c r="AA361" t="s">
        <v>1268</v>
      </c>
      <c r="AB361">
        <v>271.53767219999997</v>
      </c>
      <c r="AC361" t="s">
        <v>1269</v>
      </c>
      <c r="AD361">
        <v>26.426606100000001</v>
      </c>
      <c r="AE361">
        <v>344.05</v>
      </c>
      <c r="AF361">
        <v>11.667</v>
      </c>
      <c r="AG361">
        <v>10.083</v>
      </c>
      <c r="AH361">
        <v>11.450100000000001</v>
      </c>
    </row>
    <row r="362" spans="1:34" x14ac:dyDescent="0.25">
      <c r="A362" t="s">
        <v>1270</v>
      </c>
      <c r="B362" t="s">
        <v>1271</v>
      </c>
      <c r="C362">
        <v>2</v>
      </c>
      <c r="D362">
        <v>1</v>
      </c>
      <c r="E362" t="s">
        <v>284</v>
      </c>
      <c r="F362">
        <v>2011</v>
      </c>
      <c r="G362" t="s">
        <v>1165</v>
      </c>
      <c r="H362">
        <v>0</v>
      </c>
      <c r="I362">
        <v>2.1500081999999998</v>
      </c>
      <c r="J362">
        <v>3.397E-2</v>
      </c>
      <c r="K362">
        <v>22.193999999999999</v>
      </c>
      <c r="L362">
        <v>1.98</v>
      </c>
      <c r="M362">
        <v>216.12440000000001</v>
      </c>
      <c r="N362">
        <v>0.68</v>
      </c>
      <c r="O362" t="s">
        <v>119</v>
      </c>
      <c r="P362">
        <v>0.159</v>
      </c>
      <c r="Q362">
        <v>1841</v>
      </c>
      <c r="R362">
        <v>1836</v>
      </c>
      <c r="S362">
        <v>0</v>
      </c>
      <c r="U362">
        <v>6001</v>
      </c>
      <c r="V362">
        <v>1.37</v>
      </c>
      <c r="W362">
        <v>1.1299999999999999</v>
      </c>
      <c r="X362">
        <v>-0.16</v>
      </c>
      <c r="Y362" t="s">
        <v>77</v>
      </c>
      <c r="Z362">
        <v>4.22</v>
      </c>
      <c r="AA362" t="s">
        <v>1272</v>
      </c>
      <c r="AB362">
        <v>31.0427614</v>
      </c>
      <c r="AC362" t="s">
        <v>1273</v>
      </c>
      <c r="AD362">
        <v>46.687851199999997</v>
      </c>
      <c r="AE362">
        <v>289.20499999999998</v>
      </c>
      <c r="AF362">
        <v>11.439</v>
      </c>
      <c r="AG362">
        <v>9.99</v>
      </c>
      <c r="AH362">
        <v>11.1335</v>
      </c>
    </row>
    <row r="363" spans="1:34" x14ac:dyDescent="0.25">
      <c r="A363" t="s">
        <v>1274</v>
      </c>
      <c r="B363" t="s">
        <v>1275</v>
      </c>
      <c r="C363">
        <v>2</v>
      </c>
      <c r="D363">
        <v>1</v>
      </c>
      <c r="E363" t="s">
        <v>284</v>
      </c>
      <c r="F363">
        <v>2011</v>
      </c>
      <c r="G363" t="s">
        <v>1165</v>
      </c>
      <c r="H363">
        <v>0</v>
      </c>
      <c r="I363">
        <v>3.4744700000000002</v>
      </c>
      <c r="J363">
        <v>4.9950000000000001E-2</v>
      </c>
      <c r="K363">
        <v>20.736999999999998</v>
      </c>
      <c r="L363">
        <v>1.85</v>
      </c>
      <c r="M363">
        <v>292.40359999999998</v>
      </c>
      <c r="N363">
        <v>0.92</v>
      </c>
      <c r="O363" t="s">
        <v>119</v>
      </c>
      <c r="P363">
        <v>0</v>
      </c>
      <c r="R363">
        <v>1782</v>
      </c>
      <c r="S363">
        <v>0</v>
      </c>
      <c r="T363" t="s">
        <v>1276</v>
      </c>
      <c r="U363">
        <v>6446</v>
      </c>
      <c r="V363">
        <v>1.79</v>
      </c>
      <c r="W363">
        <v>1.82</v>
      </c>
      <c r="X363">
        <v>0.05</v>
      </c>
      <c r="Y363" t="s">
        <v>77</v>
      </c>
      <c r="Z363">
        <v>4.1500000000000004</v>
      </c>
      <c r="AA363" t="s">
        <v>1277</v>
      </c>
      <c r="AB363">
        <v>113.1842383</v>
      </c>
      <c r="AC363" t="s">
        <v>1278</v>
      </c>
      <c r="AD363">
        <v>33.835021400000002</v>
      </c>
      <c r="AE363">
        <v>396.11</v>
      </c>
      <c r="AF363">
        <v>11.032</v>
      </c>
      <c r="AG363">
        <v>10.004</v>
      </c>
      <c r="AH363">
        <v>11.0238</v>
      </c>
    </row>
    <row r="364" spans="1:34" x14ac:dyDescent="0.25">
      <c r="A364" t="s">
        <v>1279</v>
      </c>
      <c r="B364" t="s">
        <v>1280</v>
      </c>
      <c r="C364">
        <v>1</v>
      </c>
      <c r="D364">
        <v>1</v>
      </c>
      <c r="E364" t="s">
        <v>284</v>
      </c>
      <c r="F364">
        <v>2011</v>
      </c>
      <c r="G364" t="s">
        <v>1165</v>
      </c>
      <c r="H364">
        <v>0</v>
      </c>
      <c r="I364">
        <v>5.4526539999999999</v>
      </c>
      <c r="J364">
        <v>6.7739999999999995E-2</v>
      </c>
      <c r="K364">
        <v>13.417</v>
      </c>
      <c r="L364">
        <v>1.1970000000000001</v>
      </c>
      <c r="M364">
        <v>1058.3739</v>
      </c>
      <c r="N364">
        <v>3.33</v>
      </c>
      <c r="O364" t="s">
        <v>119</v>
      </c>
      <c r="P364">
        <v>0.432</v>
      </c>
      <c r="R364">
        <v>1520</v>
      </c>
      <c r="S364">
        <v>0</v>
      </c>
      <c r="U364">
        <v>6442</v>
      </c>
      <c r="V364">
        <v>1.53</v>
      </c>
      <c r="W364">
        <v>1.39</v>
      </c>
      <c r="X364">
        <v>0.22</v>
      </c>
      <c r="Z364">
        <v>4.21</v>
      </c>
      <c r="AA364" t="s">
        <v>1281</v>
      </c>
      <c r="AB364">
        <v>303.19543549999997</v>
      </c>
      <c r="AC364" t="s">
        <v>1282</v>
      </c>
      <c r="AD364">
        <v>18.104777599999998</v>
      </c>
      <c r="AE364">
        <v>249.32499999999999</v>
      </c>
      <c r="AF364">
        <v>10.403</v>
      </c>
      <c r="AG364">
        <v>9.2469999999999999</v>
      </c>
      <c r="AH364">
        <v>10.1944</v>
      </c>
    </row>
    <row r="365" spans="1:34" x14ac:dyDescent="0.25">
      <c r="A365" t="s">
        <v>1283</v>
      </c>
      <c r="B365" t="s">
        <v>1284</v>
      </c>
      <c r="C365">
        <v>3</v>
      </c>
      <c r="D365">
        <v>1</v>
      </c>
      <c r="E365" t="s">
        <v>284</v>
      </c>
      <c r="F365">
        <v>2011</v>
      </c>
      <c r="G365" t="s">
        <v>1165</v>
      </c>
      <c r="H365">
        <v>0</v>
      </c>
      <c r="I365">
        <v>3.646706</v>
      </c>
      <c r="J365">
        <v>4.9779999999999998E-2</v>
      </c>
      <c r="K365">
        <v>14.93</v>
      </c>
      <c r="L365">
        <v>1.3320000000000001</v>
      </c>
      <c r="M365">
        <v>335.62848000000002</v>
      </c>
      <c r="N365">
        <v>1.056</v>
      </c>
      <c r="O365" t="s">
        <v>119</v>
      </c>
      <c r="P365">
        <v>0.02</v>
      </c>
      <c r="R365">
        <v>1581</v>
      </c>
      <c r="S365">
        <v>0</v>
      </c>
      <c r="U365">
        <v>6096</v>
      </c>
      <c r="V365">
        <v>1.44</v>
      </c>
      <c r="W365">
        <v>1.24</v>
      </c>
      <c r="X365">
        <v>0.11</v>
      </c>
      <c r="Z365">
        <v>4.21</v>
      </c>
      <c r="AA365" t="s">
        <v>1285</v>
      </c>
      <c r="AB365">
        <v>123.250703</v>
      </c>
      <c r="AC365" t="s">
        <v>1286</v>
      </c>
      <c r="AD365">
        <v>4.7870287999999999</v>
      </c>
      <c r="AE365">
        <v>506.96499999999997</v>
      </c>
      <c r="AF365">
        <v>12.388999999999999</v>
      </c>
      <c r="AG365">
        <v>11.03</v>
      </c>
      <c r="AH365">
        <v>12.280200000000001</v>
      </c>
    </row>
    <row r="366" spans="1:34" x14ac:dyDescent="0.25">
      <c r="A366" t="s">
        <v>1287</v>
      </c>
      <c r="B366" t="s">
        <v>1288</v>
      </c>
      <c r="C366">
        <v>1</v>
      </c>
      <c r="D366">
        <v>1</v>
      </c>
      <c r="E366" t="s">
        <v>284</v>
      </c>
      <c r="F366">
        <v>2011</v>
      </c>
      <c r="G366" t="s">
        <v>1165</v>
      </c>
      <c r="H366">
        <v>0</v>
      </c>
      <c r="I366">
        <v>1.32734683</v>
      </c>
      <c r="J366">
        <v>2.41E-2</v>
      </c>
      <c r="K366">
        <v>14.314</v>
      </c>
      <c r="L366">
        <v>1.2769999999999999</v>
      </c>
      <c r="M366">
        <v>587.41341</v>
      </c>
      <c r="N366">
        <v>1.8482000000000001</v>
      </c>
      <c r="O366" t="s">
        <v>119</v>
      </c>
      <c r="P366">
        <v>6.3E-2</v>
      </c>
      <c r="Q366">
        <v>1821</v>
      </c>
      <c r="R366">
        <v>1781</v>
      </c>
      <c r="S366">
        <v>0</v>
      </c>
      <c r="T366" t="s">
        <v>236</v>
      </c>
      <c r="U366">
        <v>5620</v>
      </c>
      <c r="V366">
        <v>1.04</v>
      </c>
      <c r="W366">
        <v>1.03</v>
      </c>
      <c r="X366">
        <v>0.25</v>
      </c>
      <c r="Y366" t="s">
        <v>77</v>
      </c>
      <c r="Z366">
        <v>4.42</v>
      </c>
      <c r="AA366" t="s">
        <v>1289</v>
      </c>
      <c r="AB366">
        <v>188.2662048</v>
      </c>
      <c r="AC366" t="s">
        <v>1290</v>
      </c>
      <c r="AD366">
        <v>44.915367199999999</v>
      </c>
      <c r="AE366">
        <v>294.41899999999998</v>
      </c>
      <c r="AF366">
        <v>12.146000000000001</v>
      </c>
      <c r="AG366">
        <v>10.603</v>
      </c>
      <c r="AH366">
        <v>12.093</v>
      </c>
    </row>
    <row r="367" spans="1:34" x14ac:dyDescent="0.25">
      <c r="A367" t="s">
        <v>1291</v>
      </c>
      <c r="B367" t="s">
        <v>1292</v>
      </c>
      <c r="C367">
        <v>1</v>
      </c>
      <c r="D367">
        <v>1</v>
      </c>
      <c r="E367" t="s">
        <v>284</v>
      </c>
      <c r="F367">
        <v>2011</v>
      </c>
      <c r="G367" t="s">
        <v>1165</v>
      </c>
      <c r="H367">
        <v>0</v>
      </c>
      <c r="I367">
        <v>2.7974359999999998</v>
      </c>
      <c r="J367">
        <v>3.7900000000000003E-2</v>
      </c>
      <c r="K367">
        <v>13.204000000000001</v>
      </c>
      <c r="L367">
        <v>1.1779999999999999</v>
      </c>
      <c r="M367">
        <v>371.52800000000002</v>
      </c>
      <c r="N367">
        <v>1.169</v>
      </c>
      <c r="O367" t="s">
        <v>119</v>
      </c>
      <c r="P367">
        <v>5.8000000000000003E-2</v>
      </c>
      <c r="R367">
        <v>1271</v>
      </c>
      <c r="S367">
        <v>0</v>
      </c>
      <c r="U367">
        <v>5500</v>
      </c>
      <c r="V367">
        <v>0.88</v>
      </c>
      <c r="W367">
        <v>0.93</v>
      </c>
      <c r="X367">
        <v>0.03</v>
      </c>
      <c r="Z367">
        <v>4.51</v>
      </c>
      <c r="AA367" t="s">
        <v>1293</v>
      </c>
      <c r="AB367">
        <v>284.29603930000002</v>
      </c>
      <c r="AC367" t="s">
        <v>1294</v>
      </c>
      <c r="AD367">
        <v>51.269121200000001</v>
      </c>
      <c r="AE367">
        <v>390.59399999999999</v>
      </c>
      <c r="AF367">
        <v>13.427</v>
      </c>
      <c r="AG367">
        <v>11.667</v>
      </c>
      <c r="AH367">
        <v>13.2615</v>
      </c>
    </row>
    <row r="368" spans="1:34" x14ac:dyDescent="0.25">
      <c r="A368" t="s">
        <v>1295</v>
      </c>
      <c r="B368" t="s">
        <v>1296</v>
      </c>
      <c r="C368">
        <v>1</v>
      </c>
      <c r="D368">
        <v>1</v>
      </c>
      <c r="E368" t="s">
        <v>284</v>
      </c>
      <c r="F368">
        <v>2012</v>
      </c>
      <c r="G368" t="s">
        <v>1165</v>
      </c>
      <c r="H368">
        <v>0</v>
      </c>
      <c r="I368">
        <v>4.6403819999999998</v>
      </c>
      <c r="J368">
        <v>5.2299999999999999E-2</v>
      </c>
      <c r="K368">
        <v>9.2469999999999999</v>
      </c>
      <c r="L368">
        <v>0.82499999999999996</v>
      </c>
      <c r="M368">
        <v>84.856999999999999</v>
      </c>
      <c r="N368">
        <v>0.26700000000000002</v>
      </c>
      <c r="O368" t="s">
        <v>119</v>
      </c>
      <c r="P368">
        <v>6.7000000000000004E-2</v>
      </c>
      <c r="R368">
        <v>1082</v>
      </c>
      <c r="S368">
        <v>0</v>
      </c>
      <c r="T368" t="s">
        <v>301</v>
      </c>
      <c r="U368">
        <v>5330</v>
      </c>
      <c r="V368">
        <v>0.92</v>
      </c>
      <c r="W368">
        <v>0.89</v>
      </c>
      <c r="X368">
        <v>0.06</v>
      </c>
      <c r="Z368">
        <v>4.37</v>
      </c>
      <c r="AA368" t="s">
        <v>1297</v>
      </c>
      <c r="AB368">
        <v>35.383494200000001</v>
      </c>
      <c r="AC368" t="s">
        <v>1298</v>
      </c>
      <c r="AD368">
        <v>32.246044099999999</v>
      </c>
      <c r="AE368">
        <v>255.20599999999999</v>
      </c>
      <c r="AF368">
        <v>12.525</v>
      </c>
      <c r="AG368">
        <v>10.500999999999999</v>
      </c>
      <c r="AH368">
        <v>12.302099999999999</v>
      </c>
    </row>
    <row r="369" spans="1:34" x14ac:dyDescent="0.25">
      <c r="A369" t="s">
        <v>1299</v>
      </c>
      <c r="B369" t="s">
        <v>1300</v>
      </c>
      <c r="C369">
        <v>2</v>
      </c>
      <c r="D369">
        <v>1</v>
      </c>
      <c r="E369" t="s">
        <v>284</v>
      </c>
      <c r="F369">
        <v>2012</v>
      </c>
      <c r="G369" t="s">
        <v>1165</v>
      </c>
      <c r="H369">
        <v>0</v>
      </c>
      <c r="I369">
        <v>3.5438700000000001</v>
      </c>
      <c r="J369">
        <v>5.0900000000000001E-2</v>
      </c>
      <c r="K369">
        <v>17.609000000000002</v>
      </c>
      <c r="L369">
        <v>1.571</v>
      </c>
      <c r="M369">
        <v>190.37200000000001</v>
      </c>
      <c r="N369">
        <v>0.59899999999999998</v>
      </c>
      <c r="O369" t="s">
        <v>119</v>
      </c>
      <c r="P369">
        <v>0</v>
      </c>
      <c r="R369">
        <v>1752</v>
      </c>
      <c r="S369">
        <v>0</v>
      </c>
      <c r="U369">
        <v>6430</v>
      </c>
      <c r="V369">
        <v>1.62</v>
      </c>
      <c r="W369">
        <v>1.4</v>
      </c>
      <c r="X369">
        <v>0.19</v>
      </c>
      <c r="Z369">
        <v>4.07</v>
      </c>
      <c r="AA369" t="s">
        <v>1301</v>
      </c>
      <c r="AB369">
        <v>113.75825260000001</v>
      </c>
      <c r="AC369" t="s">
        <v>1302</v>
      </c>
      <c r="AD369">
        <v>17.830028299999999</v>
      </c>
      <c r="AE369">
        <v>697.00400000000002</v>
      </c>
      <c r="AF369">
        <v>12.282</v>
      </c>
      <c r="AG369">
        <v>11.157</v>
      </c>
      <c r="AH369">
        <v>12.226900000000001</v>
      </c>
    </row>
    <row r="370" spans="1:34" x14ac:dyDescent="0.25">
      <c r="A370" t="s">
        <v>1303</v>
      </c>
      <c r="B370" t="s">
        <v>1304</v>
      </c>
      <c r="C370">
        <v>2</v>
      </c>
      <c r="D370">
        <v>1</v>
      </c>
      <c r="E370" t="s">
        <v>284</v>
      </c>
      <c r="F370">
        <v>2007</v>
      </c>
      <c r="G370" t="s">
        <v>1165</v>
      </c>
      <c r="H370">
        <v>0</v>
      </c>
      <c r="I370">
        <v>3.0565359999999999</v>
      </c>
      <c r="J370">
        <v>4.4380000000000003E-2</v>
      </c>
      <c r="K370">
        <v>14.28</v>
      </c>
      <c r="L370">
        <v>1.274</v>
      </c>
      <c r="M370">
        <v>213.255</v>
      </c>
      <c r="N370">
        <v>0.67100000000000004</v>
      </c>
      <c r="O370" t="s">
        <v>119</v>
      </c>
      <c r="P370">
        <v>0</v>
      </c>
      <c r="R370">
        <v>1686</v>
      </c>
      <c r="S370">
        <v>0</v>
      </c>
      <c r="T370" t="s">
        <v>1305</v>
      </c>
      <c r="U370">
        <v>5860</v>
      </c>
      <c r="V370">
        <v>1.62</v>
      </c>
      <c r="W370">
        <v>0.56000000000000005</v>
      </c>
      <c r="X370">
        <v>0.24</v>
      </c>
      <c r="Z370">
        <v>4.1399999999999997</v>
      </c>
      <c r="AA370" t="s">
        <v>1306</v>
      </c>
      <c r="AB370">
        <v>229.99122</v>
      </c>
      <c r="AC370" t="s">
        <v>1307</v>
      </c>
      <c r="AD370">
        <v>36.229545000000002</v>
      </c>
      <c r="AE370">
        <v>320.45100000000002</v>
      </c>
      <c r="AF370">
        <v>11.118</v>
      </c>
      <c r="AG370">
        <v>9.7700010000000006</v>
      </c>
      <c r="AH370">
        <v>11.0634</v>
      </c>
    </row>
    <row r="371" spans="1:34" x14ac:dyDescent="0.25">
      <c r="A371" t="s">
        <v>1308</v>
      </c>
      <c r="B371" t="s">
        <v>1309</v>
      </c>
      <c r="C371">
        <v>1</v>
      </c>
      <c r="D371">
        <v>1</v>
      </c>
      <c r="E371" t="s">
        <v>284</v>
      </c>
      <c r="F371">
        <v>2012</v>
      </c>
      <c r="G371" t="s">
        <v>1165</v>
      </c>
      <c r="H371">
        <v>0</v>
      </c>
      <c r="I371">
        <v>4.4572399999999996</v>
      </c>
      <c r="J371">
        <v>6.08E-2</v>
      </c>
      <c r="K371">
        <v>17.038</v>
      </c>
      <c r="L371">
        <v>1.52</v>
      </c>
      <c r="M371">
        <v>152.55840000000001</v>
      </c>
      <c r="N371">
        <v>0.48</v>
      </c>
      <c r="O371" t="s">
        <v>119</v>
      </c>
      <c r="P371">
        <v>0</v>
      </c>
      <c r="R371">
        <v>1770</v>
      </c>
      <c r="S371">
        <v>0</v>
      </c>
      <c r="U371">
        <v>6080</v>
      </c>
      <c r="V371">
        <v>1.94</v>
      </c>
      <c r="W371">
        <v>1.03</v>
      </c>
      <c r="X371">
        <v>0.22</v>
      </c>
      <c r="Y371" t="s">
        <v>77</v>
      </c>
      <c r="Z371">
        <v>3.93</v>
      </c>
      <c r="AA371" t="s">
        <v>1310</v>
      </c>
      <c r="AB371">
        <v>335.51291989999999</v>
      </c>
      <c r="AC371" t="s">
        <v>1311</v>
      </c>
      <c r="AD371">
        <v>45.457342300000001</v>
      </c>
      <c r="AE371">
        <v>464.46899999999999</v>
      </c>
      <c r="AF371">
        <v>11.34</v>
      </c>
      <c r="AG371">
        <v>10.009</v>
      </c>
      <c r="AH371">
        <v>11.4162</v>
      </c>
    </row>
    <row r="372" spans="1:34" x14ac:dyDescent="0.25">
      <c r="A372" t="s">
        <v>1312</v>
      </c>
      <c r="B372" t="s">
        <v>1313</v>
      </c>
      <c r="C372">
        <v>2</v>
      </c>
      <c r="D372">
        <v>1</v>
      </c>
      <c r="E372" t="s">
        <v>284</v>
      </c>
      <c r="F372">
        <v>2012</v>
      </c>
      <c r="G372" t="s">
        <v>1165</v>
      </c>
      <c r="H372">
        <v>0</v>
      </c>
      <c r="I372">
        <v>2.6940499999999998</v>
      </c>
      <c r="J372">
        <v>4.258E-2</v>
      </c>
      <c r="K372">
        <v>22.978000000000002</v>
      </c>
      <c r="L372">
        <v>2.0499999999999998</v>
      </c>
      <c r="M372">
        <v>378.21769999999998</v>
      </c>
      <c r="N372">
        <v>1.19</v>
      </c>
      <c r="O372" t="s">
        <v>119</v>
      </c>
      <c r="P372">
        <v>0</v>
      </c>
      <c r="R372">
        <v>1941</v>
      </c>
      <c r="S372">
        <v>0</v>
      </c>
      <c r="U372">
        <v>6390</v>
      </c>
      <c r="V372">
        <v>2.0499999999999998</v>
      </c>
      <c r="W372">
        <v>2.56</v>
      </c>
      <c r="X372">
        <v>0.21</v>
      </c>
      <c r="Y372" t="s">
        <v>77</v>
      </c>
      <c r="Z372">
        <v>4.1399999999999997</v>
      </c>
      <c r="AA372" t="s">
        <v>1314</v>
      </c>
      <c r="AB372">
        <v>297.32265230000002</v>
      </c>
      <c r="AC372" t="s">
        <v>1315</v>
      </c>
      <c r="AD372">
        <v>4.6724123999999998</v>
      </c>
      <c r="AE372">
        <v>348.185</v>
      </c>
      <c r="AF372">
        <v>11.365</v>
      </c>
      <c r="AG372">
        <v>9.7279999999999998</v>
      </c>
      <c r="AH372">
        <v>10.939</v>
      </c>
    </row>
    <row r="373" spans="1:34" x14ac:dyDescent="0.25">
      <c r="A373" t="s">
        <v>1316</v>
      </c>
      <c r="B373" t="s">
        <v>1317</v>
      </c>
      <c r="C373">
        <v>1</v>
      </c>
      <c r="D373">
        <v>1</v>
      </c>
      <c r="E373" t="s">
        <v>284</v>
      </c>
      <c r="F373">
        <v>2012</v>
      </c>
      <c r="G373" t="s">
        <v>1165</v>
      </c>
      <c r="H373">
        <v>0</v>
      </c>
      <c r="I373">
        <v>4.6418780000000002</v>
      </c>
      <c r="J373">
        <v>5.7500000000000002E-2</v>
      </c>
      <c r="K373">
        <v>14.348000000000001</v>
      </c>
      <c r="L373">
        <v>1.28</v>
      </c>
      <c r="M373">
        <v>331.80099999999999</v>
      </c>
      <c r="N373">
        <v>1.044</v>
      </c>
      <c r="O373" t="s">
        <v>119</v>
      </c>
      <c r="P373">
        <v>0</v>
      </c>
      <c r="R373">
        <v>1428</v>
      </c>
      <c r="S373">
        <v>0</v>
      </c>
      <c r="U373">
        <v>5743</v>
      </c>
      <c r="V373">
        <v>1.53</v>
      </c>
      <c r="W373">
        <v>1.18</v>
      </c>
      <c r="X373">
        <v>0.27</v>
      </c>
      <c r="Y373" t="s">
        <v>77</v>
      </c>
      <c r="Z373">
        <v>4.1399999999999997</v>
      </c>
      <c r="AA373" t="s">
        <v>1318</v>
      </c>
      <c r="AB373">
        <v>135.34435830000001</v>
      </c>
      <c r="AC373" t="s">
        <v>1319</v>
      </c>
      <c r="AD373">
        <v>6.0970827999999999</v>
      </c>
      <c r="AE373">
        <v>405.238</v>
      </c>
      <c r="AF373">
        <v>12.125</v>
      </c>
      <c r="AG373">
        <v>10.625999999999999</v>
      </c>
      <c r="AH373">
        <v>12.0031</v>
      </c>
    </row>
    <row r="374" spans="1:34" x14ac:dyDescent="0.25">
      <c r="A374" t="s">
        <v>1320</v>
      </c>
      <c r="B374" t="s">
        <v>1321</v>
      </c>
      <c r="C374">
        <v>1</v>
      </c>
      <c r="D374">
        <v>1</v>
      </c>
      <c r="E374" t="s">
        <v>284</v>
      </c>
      <c r="F374">
        <v>2012</v>
      </c>
      <c r="G374" t="s">
        <v>1165</v>
      </c>
      <c r="H374">
        <v>0</v>
      </c>
      <c r="I374">
        <v>3.3326414</v>
      </c>
      <c r="J374">
        <v>4.4400000000000002E-2</v>
      </c>
      <c r="K374">
        <v>13.63</v>
      </c>
      <c r="L374">
        <v>1.216</v>
      </c>
      <c r="M374">
        <v>210.39500000000001</v>
      </c>
      <c r="N374">
        <v>0.66200000000000003</v>
      </c>
      <c r="O374" t="s">
        <v>119</v>
      </c>
      <c r="P374">
        <v>0.21</v>
      </c>
      <c r="R374">
        <v>1353</v>
      </c>
      <c r="S374">
        <v>0</v>
      </c>
      <c r="T374" t="s">
        <v>504</v>
      </c>
      <c r="U374">
        <v>5693</v>
      </c>
      <c r="V374">
        <v>1.08</v>
      </c>
      <c r="W374">
        <v>1.03</v>
      </c>
      <c r="X374">
        <v>0.2</v>
      </c>
      <c r="Y374" t="s">
        <v>77</v>
      </c>
      <c r="Z374">
        <v>4.38</v>
      </c>
      <c r="AA374" t="s">
        <v>1322</v>
      </c>
      <c r="AB374">
        <v>128.92568850000001</v>
      </c>
      <c r="AC374" t="s">
        <v>1323</v>
      </c>
      <c r="AD374">
        <v>10.2065866</v>
      </c>
      <c r="AE374">
        <v>528.82500000000005</v>
      </c>
      <c r="AF374">
        <v>13.279</v>
      </c>
      <c r="AG374">
        <v>11.763999999999999</v>
      </c>
      <c r="AH374">
        <v>13.2165</v>
      </c>
    </row>
    <row r="375" spans="1:34" x14ac:dyDescent="0.25">
      <c r="A375" t="s">
        <v>1324</v>
      </c>
      <c r="B375" t="s">
        <v>1325</v>
      </c>
      <c r="C375">
        <v>1</v>
      </c>
      <c r="D375">
        <v>2</v>
      </c>
      <c r="E375" t="s">
        <v>284</v>
      </c>
      <c r="F375">
        <v>2014</v>
      </c>
      <c r="G375" t="s">
        <v>1165</v>
      </c>
      <c r="H375">
        <v>0</v>
      </c>
      <c r="I375">
        <v>4.3012189999999997</v>
      </c>
      <c r="J375">
        <v>5.0700000000000002E-2</v>
      </c>
      <c r="K375">
        <v>13.922000000000001</v>
      </c>
      <c r="L375">
        <v>1.242</v>
      </c>
      <c r="M375">
        <v>111.871</v>
      </c>
      <c r="N375">
        <v>0.35199999999999998</v>
      </c>
      <c r="O375" t="s">
        <v>119</v>
      </c>
      <c r="P375">
        <v>4.3999999999999997E-2</v>
      </c>
      <c r="R375">
        <v>1108</v>
      </c>
      <c r="S375">
        <v>0</v>
      </c>
      <c r="U375">
        <v>5295</v>
      </c>
      <c r="V375">
        <v>0.95</v>
      </c>
      <c r="W375">
        <v>0.94</v>
      </c>
      <c r="X375">
        <v>0.33</v>
      </c>
      <c r="Y375" t="s">
        <v>77</v>
      </c>
      <c r="Z375">
        <v>4.46</v>
      </c>
      <c r="AA375" t="s">
        <v>1326</v>
      </c>
      <c r="AB375">
        <v>213.14386039999999</v>
      </c>
      <c r="AC375" t="s">
        <v>1327</v>
      </c>
      <c r="AD375">
        <v>47.014782599999997</v>
      </c>
      <c r="AE375">
        <v>347.85</v>
      </c>
      <c r="AF375">
        <v>13.225</v>
      </c>
      <c r="AG375">
        <v>11.275</v>
      </c>
      <c r="AH375">
        <v>12.972899999999999</v>
      </c>
    </row>
    <row r="376" spans="1:34" x14ac:dyDescent="0.25">
      <c r="A376" t="s">
        <v>1328</v>
      </c>
      <c r="B376" t="s">
        <v>1325</v>
      </c>
      <c r="C376">
        <v>1</v>
      </c>
      <c r="D376">
        <v>2</v>
      </c>
      <c r="E376" t="s">
        <v>73</v>
      </c>
      <c r="F376">
        <v>2014</v>
      </c>
      <c r="G376" t="s">
        <v>94</v>
      </c>
      <c r="H376">
        <v>0</v>
      </c>
      <c r="I376">
        <v>872.2</v>
      </c>
      <c r="J376">
        <v>1.752</v>
      </c>
      <c r="K376">
        <v>13</v>
      </c>
      <c r="L376">
        <v>1.1599999999999999</v>
      </c>
      <c r="M376">
        <v>1271.3</v>
      </c>
      <c r="N376">
        <v>4</v>
      </c>
      <c r="O376" t="s">
        <v>75</v>
      </c>
      <c r="P376">
        <v>0.49399999999999999</v>
      </c>
      <c r="S376">
        <v>0</v>
      </c>
      <c r="U376">
        <v>5295</v>
      </c>
      <c r="V376">
        <v>0.95</v>
      </c>
      <c r="W376">
        <v>0.94</v>
      </c>
      <c r="X376">
        <v>0.33</v>
      </c>
      <c r="Y376" t="s">
        <v>77</v>
      </c>
      <c r="Z376">
        <v>4.46</v>
      </c>
      <c r="AA376" t="s">
        <v>1326</v>
      </c>
      <c r="AB376">
        <v>213.14386039999999</v>
      </c>
      <c r="AC376" t="s">
        <v>1327</v>
      </c>
      <c r="AD376">
        <v>47.014782599999997</v>
      </c>
      <c r="AE376">
        <v>347.85</v>
      </c>
      <c r="AF376">
        <v>13.225</v>
      </c>
      <c r="AG376">
        <v>11.275</v>
      </c>
      <c r="AH376">
        <v>12.972899999999999</v>
      </c>
    </row>
    <row r="377" spans="1:34" x14ac:dyDescent="0.25">
      <c r="A377" t="s">
        <v>1329</v>
      </c>
      <c r="B377" t="s">
        <v>1330</v>
      </c>
      <c r="C377">
        <v>1</v>
      </c>
      <c r="D377">
        <v>1</v>
      </c>
      <c r="E377" t="s">
        <v>284</v>
      </c>
      <c r="F377">
        <v>2014</v>
      </c>
      <c r="G377" t="s">
        <v>1165</v>
      </c>
      <c r="H377">
        <v>0</v>
      </c>
      <c r="I377">
        <v>3.1289920000000002</v>
      </c>
      <c r="J377">
        <v>4.5199999999999997E-2</v>
      </c>
      <c r="K377">
        <v>15.984</v>
      </c>
      <c r="L377">
        <v>1.4259999999999999</v>
      </c>
      <c r="M377">
        <v>283.49200000000002</v>
      </c>
      <c r="N377">
        <v>0.89200000000000002</v>
      </c>
      <c r="O377" t="s">
        <v>119</v>
      </c>
      <c r="P377">
        <v>4.9000000000000002E-2</v>
      </c>
      <c r="R377">
        <v>1652</v>
      </c>
      <c r="S377">
        <v>0</v>
      </c>
      <c r="U377">
        <v>6330</v>
      </c>
      <c r="V377">
        <v>1.32</v>
      </c>
      <c r="W377">
        <v>1.26</v>
      </c>
      <c r="X377">
        <v>7.0000000000000007E-2</v>
      </c>
      <c r="Y377" t="s">
        <v>77</v>
      </c>
      <c r="Z377">
        <v>4.3</v>
      </c>
      <c r="AA377" t="s">
        <v>1331</v>
      </c>
      <c r="AB377">
        <v>274.37326969999998</v>
      </c>
      <c r="AC377" t="s">
        <v>1332</v>
      </c>
      <c r="AD377">
        <v>-3.3810593999999998</v>
      </c>
      <c r="AE377">
        <v>298.64</v>
      </c>
      <c r="AF377">
        <v>12.782999999999999</v>
      </c>
      <c r="AG377">
        <v>10.201000000000001</v>
      </c>
      <c r="AH377">
        <v>12.3977</v>
      </c>
    </row>
    <row r="378" spans="1:34" x14ac:dyDescent="0.25">
      <c r="A378" t="s">
        <v>1333</v>
      </c>
      <c r="B378" t="s">
        <v>1334</v>
      </c>
      <c r="C378">
        <v>1</v>
      </c>
      <c r="D378">
        <v>1</v>
      </c>
      <c r="E378" t="s">
        <v>284</v>
      </c>
      <c r="F378">
        <v>2014</v>
      </c>
      <c r="G378" t="s">
        <v>1165</v>
      </c>
      <c r="H378">
        <v>0</v>
      </c>
      <c r="I378">
        <v>4.4631290000000003</v>
      </c>
      <c r="J378">
        <v>5.7700000000000001E-2</v>
      </c>
      <c r="K378">
        <v>14.391999999999999</v>
      </c>
      <c r="L378">
        <v>1.284</v>
      </c>
      <c r="M378">
        <v>156.684</v>
      </c>
      <c r="N378">
        <v>0.49299999999999999</v>
      </c>
      <c r="O378" t="s">
        <v>119</v>
      </c>
      <c r="P378">
        <v>0.123</v>
      </c>
      <c r="R378">
        <v>1458</v>
      </c>
      <c r="S378">
        <v>0</v>
      </c>
      <c r="U378">
        <v>6120</v>
      </c>
      <c r="V378">
        <v>1.4</v>
      </c>
      <c r="W378">
        <v>1.28</v>
      </c>
      <c r="X378">
        <v>0.3</v>
      </c>
      <c r="Y378" t="s">
        <v>77</v>
      </c>
      <c r="Z378">
        <v>4.25</v>
      </c>
      <c r="AA378" t="s">
        <v>1335</v>
      </c>
      <c r="AB378">
        <v>270.44418309999998</v>
      </c>
      <c r="AC378" t="s">
        <v>1336</v>
      </c>
      <c r="AD378">
        <v>-2.97098</v>
      </c>
      <c r="AE378">
        <v>290.73599999999999</v>
      </c>
      <c r="AF378">
        <v>11.997</v>
      </c>
      <c r="AG378">
        <v>9.9239999999999995</v>
      </c>
      <c r="AH378">
        <v>11.6843</v>
      </c>
    </row>
    <row r="379" spans="1:34" x14ac:dyDescent="0.25">
      <c r="A379" t="s">
        <v>1337</v>
      </c>
      <c r="B379" t="s">
        <v>1338</v>
      </c>
      <c r="C379">
        <v>1</v>
      </c>
      <c r="D379">
        <v>1</v>
      </c>
      <c r="E379" t="s">
        <v>284</v>
      </c>
      <c r="F379">
        <v>2014</v>
      </c>
      <c r="G379" t="s">
        <v>1165</v>
      </c>
      <c r="H379">
        <v>0</v>
      </c>
      <c r="I379">
        <v>2.6915499999999999</v>
      </c>
      <c r="J379">
        <v>4.3779999999999999E-2</v>
      </c>
      <c r="K379">
        <v>17.821999999999999</v>
      </c>
      <c r="L379">
        <v>1.59</v>
      </c>
      <c r="M379">
        <v>699.226</v>
      </c>
      <c r="N379">
        <v>2.2000000000000002</v>
      </c>
      <c r="O379" t="s">
        <v>119</v>
      </c>
      <c r="P379">
        <v>0</v>
      </c>
      <c r="R379">
        <v>2131</v>
      </c>
      <c r="S379">
        <v>0</v>
      </c>
      <c r="T379" t="s">
        <v>1305</v>
      </c>
      <c r="U379">
        <v>6820</v>
      </c>
      <c r="V379">
        <v>2.06</v>
      </c>
      <c r="W379">
        <v>2.2200000000000002</v>
      </c>
      <c r="X379">
        <v>7.0000000000000007E-2</v>
      </c>
      <c r="Y379" t="s">
        <v>77</v>
      </c>
      <c r="Z379">
        <v>4.0999999999999996</v>
      </c>
      <c r="AA379" t="s">
        <v>1339</v>
      </c>
      <c r="AB379">
        <v>305.44132939999997</v>
      </c>
      <c r="AC379" t="s">
        <v>1340</v>
      </c>
      <c r="AD379">
        <v>26.692675900000001</v>
      </c>
      <c r="AE379">
        <v>350.351</v>
      </c>
      <c r="AF379">
        <v>10.205</v>
      </c>
      <c r="AG379">
        <v>9.3460000000000001</v>
      </c>
      <c r="AH379">
        <v>10.207100000000001</v>
      </c>
    </row>
    <row r="380" spans="1:34" x14ac:dyDescent="0.25">
      <c r="A380" t="s">
        <v>1341</v>
      </c>
      <c r="B380" t="s">
        <v>1342</v>
      </c>
      <c r="C380">
        <v>1</v>
      </c>
      <c r="D380">
        <v>1</v>
      </c>
      <c r="E380" t="s">
        <v>284</v>
      </c>
      <c r="F380">
        <v>2007</v>
      </c>
      <c r="G380" t="s">
        <v>1165</v>
      </c>
      <c r="H380">
        <v>0</v>
      </c>
      <c r="I380">
        <v>2.7884899999999999</v>
      </c>
      <c r="J380">
        <v>4.0730000000000002E-2</v>
      </c>
      <c r="K380">
        <v>13.563000000000001</v>
      </c>
      <c r="L380">
        <v>1.21</v>
      </c>
      <c r="M380">
        <v>311.47340000000003</v>
      </c>
      <c r="N380">
        <v>0.98</v>
      </c>
      <c r="O380" t="s">
        <v>119</v>
      </c>
      <c r="P380">
        <v>0</v>
      </c>
      <c r="R380">
        <v>1539</v>
      </c>
      <c r="S380">
        <v>0</v>
      </c>
      <c r="T380" t="s">
        <v>322</v>
      </c>
      <c r="U380">
        <v>5960</v>
      </c>
      <c r="V380">
        <v>1.1200000000000001</v>
      </c>
      <c r="W380">
        <v>1.04</v>
      </c>
      <c r="X380">
        <v>0.24</v>
      </c>
      <c r="Y380" t="s">
        <v>77</v>
      </c>
      <c r="Z380">
        <v>4.37</v>
      </c>
      <c r="AA380" t="s">
        <v>1343</v>
      </c>
      <c r="AB380">
        <v>274.40553349999999</v>
      </c>
      <c r="AC380" t="s">
        <v>1344</v>
      </c>
      <c r="AD380">
        <v>36.621461699999998</v>
      </c>
      <c r="AE380">
        <v>303.33600000000001</v>
      </c>
      <c r="AF380">
        <v>11.954000000000001</v>
      </c>
      <c r="AG380">
        <v>10.481</v>
      </c>
      <c r="AH380">
        <v>11.8224</v>
      </c>
    </row>
    <row r="381" spans="1:34" x14ac:dyDescent="0.25">
      <c r="A381" t="s">
        <v>1345</v>
      </c>
      <c r="B381" t="s">
        <v>1346</v>
      </c>
      <c r="C381">
        <v>1</v>
      </c>
      <c r="D381">
        <v>1</v>
      </c>
      <c r="E381" t="s">
        <v>284</v>
      </c>
      <c r="F381">
        <v>2015</v>
      </c>
      <c r="G381" t="s">
        <v>1165</v>
      </c>
      <c r="H381">
        <v>0</v>
      </c>
      <c r="I381">
        <v>3.1220108999999998</v>
      </c>
      <c r="J381">
        <v>4.53E-2</v>
      </c>
      <c r="K381">
        <v>14.436999999999999</v>
      </c>
      <c r="L381">
        <v>1.288</v>
      </c>
      <c r="M381">
        <v>429.07049999999998</v>
      </c>
      <c r="N381">
        <v>1.35</v>
      </c>
      <c r="O381" t="s">
        <v>119</v>
      </c>
      <c r="P381">
        <v>0.115</v>
      </c>
      <c r="R381">
        <v>1862</v>
      </c>
      <c r="S381">
        <v>0</v>
      </c>
      <c r="T381" t="s">
        <v>1347</v>
      </c>
      <c r="U381">
        <v>6280</v>
      </c>
      <c r="V381">
        <v>1.7</v>
      </c>
      <c r="W381">
        <v>1.27</v>
      </c>
      <c r="X381">
        <v>-0.18</v>
      </c>
      <c r="Y381" t="s">
        <v>77</v>
      </c>
      <c r="Z381">
        <v>4.07</v>
      </c>
      <c r="AA381" t="s">
        <v>1348</v>
      </c>
      <c r="AB381">
        <v>118.0634379</v>
      </c>
      <c r="AC381" t="s">
        <v>1349</v>
      </c>
      <c r="AD381">
        <v>12.1393474</v>
      </c>
      <c r="AE381">
        <v>515.45799999999997</v>
      </c>
      <c r="AF381">
        <v>11.702999999999999</v>
      </c>
      <c r="AG381">
        <v>10.5</v>
      </c>
      <c r="AH381">
        <v>11.6722</v>
      </c>
    </row>
    <row r="382" spans="1:34" x14ac:dyDescent="0.25">
      <c r="A382" t="s">
        <v>1350</v>
      </c>
      <c r="B382" t="s">
        <v>1351</v>
      </c>
      <c r="C382">
        <v>1</v>
      </c>
      <c r="D382">
        <v>1</v>
      </c>
      <c r="E382" t="s">
        <v>284</v>
      </c>
      <c r="F382">
        <v>2015</v>
      </c>
      <c r="G382" t="s">
        <v>1165</v>
      </c>
      <c r="H382">
        <v>0</v>
      </c>
      <c r="I382">
        <v>4.2180277999999998</v>
      </c>
      <c r="J382">
        <v>5.0689999999999999E-2</v>
      </c>
      <c r="K382">
        <v>14.493</v>
      </c>
      <c r="L382">
        <v>1.2929999999999999</v>
      </c>
      <c r="M382">
        <v>98.209469999999996</v>
      </c>
      <c r="N382">
        <v>0.309</v>
      </c>
      <c r="O382" t="s">
        <v>119</v>
      </c>
      <c r="P382">
        <v>0.123</v>
      </c>
      <c r="R382">
        <v>1192</v>
      </c>
      <c r="S382">
        <v>0</v>
      </c>
      <c r="T382" t="s">
        <v>1352</v>
      </c>
      <c r="U382">
        <v>5449</v>
      </c>
      <c r="V382">
        <v>1.04</v>
      </c>
      <c r="W382">
        <v>0.98</v>
      </c>
      <c r="X382">
        <v>0.27</v>
      </c>
      <c r="Y382" t="s">
        <v>77</v>
      </c>
      <c r="Z382">
        <v>4.3899999999999997</v>
      </c>
      <c r="AA382" t="s">
        <v>1353</v>
      </c>
      <c r="AB382">
        <v>21.065125099999999</v>
      </c>
      <c r="AC382" t="s">
        <v>1354</v>
      </c>
      <c r="AD382">
        <v>32.810699999999997</v>
      </c>
      <c r="AE382">
        <v>440.089</v>
      </c>
      <c r="AF382">
        <v>13.51</v>
      </c>
      <c r="AG382">
        <v>11.614000000000001</v>
      </c>
      <c r="AH382">
        <v>13.284599999999999</v>
      </c>
    </row>
    <row r="383" spans="1:34" x14ac:dyDescent="0.25">
      <c r="A383" t="s">
        <v>1355</v>
      </c>
      <c r="B383" t="s">
        <v>1356</v>
      </c>
      <c r="C383">
        <v>1</v>
      </c>
      <c r="D383">
        <v>1</v>
      </c>
      <c r="E383" t="s">
        <v>284</v>
      </c>
      <c r="F383">
        <v>2015</v>
      </c>
      <c r="G383" t="s">
        <v>1165</v>
      </c>
      <c r="H383">
        <v>0</v>
      </c>
      <c r="I383">
        <v>2.7535953000000002</v>
      </c>
      <c r="J383">
        <v>3.6940000000000001E-2</v>
      </c>
      <c r="K383">
        <v>11.31</v>
      </c>
      <c r="L383">
        <v>1.0089999999999999</v>
      </c>
      <c r="M383">
        <v>259.98493999999999</v>
      </c>
      <c r="N383">
        <v>0.81799999999999995</v>
      </c>
      <c r="O383" t="s">
        <v>119</v>
      </c>
      <c r="P383">
        <v>4.7E-2</v>
      </c>
      <c r="R383">
        <v>1218</v>
      </c>
      <c r="S383">
        <v>0</v>
      </c>
      <c r="T383" t="s">
        <v>327</v>
      </c>
      <c r="U383">
        <v>5131</v>
      </c>
      <c r="V383">
        <v>0.89</v>
      </c>
      <c r="W383">
        <v>0.89</v>
      </c>
      <c r="X383">
        <v>0.28000000000000003</v>
      </c>
      <c r="Y383" t="s">
        <v>77</v>
      </c>
      <c r="Z383">
        <v>4.4800000000000004</v>
      </c>
      <c r="AA383" t="s">
        <v>1357</v>
      </c>
      <c r="AB383">
        <v>42.721741199999997</v>
      </c>
      <c r="AC383" t="s">
        <v>1358</v>
      </c>
      <c r="AD383">
        <v>29.022249200000001</v>
      </c>
      <c r="AE383">
        <v>361.15499999999997</v>
      </c>
      <c r="AF383">
        <v>14.106999999999999</v>
      </c>
      <c r="AG383">
        <v>11.621</v>
      </c>
      <c r="AH383">
        <v>13.787000000000001</v>
      </c>
    </row>
    <row r="384" spans="1:34" x14ac:dyDescent="0.25">
      <c r="A384" t="s">
        <v>1359</v>
      </c>
      <c r="B384" t="s">
        <v>1360</v>
      </c>
      <c r="C384">
        <v>1</v>
      </c>
      <c r="D384">
        <v>1</v>
      </c>
      <c r="E384" t="s">
        <v>284</v>
      </c>
      <c r="F384">
        <v>2015</v>
      </c>
      <c r="G384" t="s">
        <v>1165</v>
      </c>
      <c r="H384">
        <v>0</v>
      </c>
      <c r="I384">
        <v>1.9616241000000001</v>
      </c>
      <c r="J384">
        <v>3.159E-2</v>
      </c>
      <c r="K384">
        <v>14.773</v>
      </c>
      <c r="L384">
        <v>1.3180000000000001</v>
      </c>
      <c r="M384">
        <v>471.65971999999999</v>
      </c>
      <c r="N384">
        <v>1.484</v>
      </c>
      <c r="O384" t="s">
        <v>119</v>
      </c>
      <c r="P384">
        <v>0.13400000000000001</v>
      </c>
      <c r="R384">
        <v>1778</v>
      </c>
      <c r="S384">
        <v>0</v>
      </c>
      <c r="U384">
        <v>5956</v>
      </c>
      <c r="V384">
        <v>1.21</v>
      </c>
      <c r="W384">
        <v>1.0900000000000001</v>
      </c>
      <c r="X384">
        <v>0</v>
      </c>
      <c r="Y384" t="s">
        <v>77</v>
      </c>
      <c r="Z384">
        <v>4.3099999999999996</v>
      </c>
      <c r="AA384" t="s">
        <v>1361</v>
      </c>
      <c r="AB384">
        <v>21.871101199999998</v>
      </c>
      <c r="AC384" t="s">
        <v>1362</v>
      </c>
      <c r="AD384">
        <v>38.968113700000004</v>
      </c>
      <c r="AE384">
        <v>666.80200000000002</v>
      </c>
      <c r="AF384">
        <v>13.78</v>
      </c>
      <c r="AG384">
        <v>12.1</v>
      </c>
      <c r="AH384">
        <v>13.514200000000001</v>
      </c>
    </row>
    <row r="385" spans="1:34" x14ac:dyDescent="0.25">
      <c r="A385" t="s">
        <v>1363</v>
      </c>
      <c r="B385" t="s">
        <v>1364</v>
      </c>
      <c r="C385">
        <v>1</v>
      </c>
      <c r="D385">
        <v>1</v>
      </c>
      <c r="E385" t="s">
        <v>284</v>
      </c>
      <c r="F385">
        <v>2015</v>
      </c>
      <c r="G385" t="s">
        <v>1165</v>
      </c>
      <c r="H385">
        <v>0</v>
      </c>
      <c r="I385">
        <v>3.7998470000000002</v>
      </c>
      <c r="J385">
        <v>4.1169999999999998E-2</v>
      </c>
      <c r="K385">
        <v>10.581</v>
      </c>
      <c r="L385">
        <v>0.94399999999999995</v>
      </c>
      <c r="M385">
        <v>241.55080000000001</v>
      </c>
      <c r="N385">
        <v>0.76</v>
      </c>
      <c r="O385" t="s">
        <v>119</v>
      </c>
      <c r="P385">
        <v>7.3999999999999996E-2</v>
      </c>
      <c r="R385">
        <v>818</v>
      </c>
      <c r="S385">
        <v>0</v>
      </c>
      <c r="T385" t="s">
        <v>416</v>
      </c>
      <c r="U385">
        <v>4390</v>
      </c>
      <c r="V385">
        <v>0.62</v>
      </c>
      <c r="W385">
        <v>0.65</v>
      </c>
      <c r="X385">
        <v>-0.127</v>
      </c>
      <c r="Y385" t="s">
        <v>77</v>
      </c>
      <c r="Z385">
        <v>4.67</v>
      </c>
      <c r="AA385" t="s">
        <v>1365</v>
      </c>
      <c r="AB385">
        <v>99.897992400000007</v>
      </c>
      <c r="AC385" t="s">
        <v>1366</v>
      </c>
      <c r="AD385">
        <v>25.482400500000001</v>
      </c>
      <c r="AE385">
        <v>143.65100000000001</v>
      </c>
      <c r="AF385">
        <v>13.398</v>
      </c>
      <c r="AG385">
        <v>10.326000000000001</v>
      </c>
      <c r="AH385">
        <v>13.017200000000001</v>
      </c>
    </row>
    <row r="386" spans="1:34" x14ac:dyDescent="0.25">
      <c r="A386" t="s">
        <v>1367</v>
      </c>
      <c r="B386" t="s">
        <v>1368</v>
      </c>
      <c r="C386">
        <v>1</v>
      </c>
      <c r="D386">
        <v>1</v>
      </c>
      <c r="E386" t="s">
        <v>284</v>
      </c>
      <c r="F386">
        <v>2015</v>
      </c>
      <c r="G386" t="s">
        <v>1165</v>
      </c>
      <c r="H386">
        <v>0</v>
      </c>
      <c r="I386">
        <v>3.5852466999999999</v>
      </c>
      <c r="J386">
        <v>4.6039999999999998E-2</v>
      </c>
      <c r="K386">
        <v>13.249000000000001</v>
      </c>
      <c r="L386">
        <v>1.1819999999999999</v>
      </c>
      <c r="M386">
        <v>184.97705999999999</v>
      </c>
      <c r="N386">
        <v>0.58199999999999996</v>
      </c>
      <c r="O386" t="s">
        <v>119</v>
      </c>
      <c r="P386">
        <v>0.13900000000000001</v>
      </c>
      <c r="R386">
        <v>1313</v>
      </c>
      <c r="S386">
        <v>0</v>
      </c>
      <c r="U386">
        <v>5808</v>
      </c>
      <c r="V386">
        <v>1.01</v>
      </c>
      <c r="W386">
        <v>1.01</v>
      </c>
      <c r="X386">
        <v>-0.03</v>
      </c>
      <c r="Y386" t="s">
        <v>77</v>
      </c>
      <c r="Z386">
        <v>4.43</v>
      </c>
      <c r="AA386" t="s">
        <v>1369</v>
      </c>
      <c r="AB386">
        <v>264.27350960000001</v>
      </c>
      <c r="AC386" t="s">
        <v>1370</v>
      </c>
      <c r="AD386">
        <v>25.731146800000001</v>
      </c>
      <c r="AE386">
        <v>511.38799999999998</v>
      </c>
      <c r="AF386">
        <v>13.196999999999999</v>
      </c>
      <c r="AG386">
        <v>11.627000000000001</v>
      </c>
      <c r="AH386">
        <v>13.095499999999999</v>
      </c>
    </row>
    <row r="387" spans="1:34" x14ac:dyDescent="0.25">
      <c r="A387" t="s">
        <v>1371</v>
      </c>
      <c r="B387" t="s">
        <v>1372</v>
      </c>
      <c r="C387">
        <v>1</v>
      </c>
      <c r="D387">
        <v>1</v>
      </c>
      <c r="E387" t="s">
        <v>284</v>
      </c>
      <c r="F387">
        <v>2015</v>
      </c>
      <c r="G387" t="s">
        <v>1165</v>
      </c>
      <c r="H387">
        <v>0</v>
      </c>
      <c r="I387">
        <v>2.7908300000000001</v>
      </c>
      <c r="J387">
        <v>4.2299999999999997E-2</v>
      </c>
      <c r="K387">
        <v>16.925999999999998</v>
      </c>
      <c r="L387">
        <v>1.51</v>
      </c>
      <c r="M387">
        <v>734.18730000000005</v>
      </c>
      <c r="N387">
        <v>2.31</v>
      </c>
      <c r="O387" t="s">
        <v>119</v>
      </c>
      <c r="P387">
        <v>0.28999999999999998</v>
      </c>
      <c r="Q387">
        <v>3515</v>
      </c>
      <c r="R387">
        <v>1840</v>
      </c>
      <c r="S387">
        <v>0</v>
      </c>
      <c r="T387" t="s">
        <v>1194</v>
      </c>
      <c r="U387">
        <v>6566</v>
      </c>
      <c r="V387">
        <v>1.47</v>
      </c>
      <c r="W387">
        <v>1.42</v>
      </c>
      <c r="X387">
        <v>0</v>
      </c>
      <c r="Y387" t="s">
        <v>77</v>
      </c>
      <c r="Z387">
        <v>3.39</v>
      </c>
      <c r="AA387" t="s">
        <v>1373</v>
      </c>
      <c r="AB387">
        <v>100.8480137</v>
      </c>
      <c r="AC387" t="s">
        <v>1374</v>
      </c>
      <c r="AD387">
        <v>27.252182300000001</v>
      </c>
      <c r="AE387">
        <v>320.63900000000001</v>
      </c>
      <c r="AF387">
        <v>10.92</v>
      </c>
      <c r="AG387">
        <v>9.83</v>
      </c>
      <c r="AH387">
        <v>10.8245</v>
      </c>
    </row>
    <row r="388" spans="1:34" x14ac:dyDescent="0.25">
      <c r="A388" t="s">
        <v>1375</v>
      </c>
      <c r="B388" t="s">
        <v>1376</v>
      </c>
      <c r="C388">
        <v>3</v>
      </c>
      <c r="D388">
        <v>1</v>
      </c>
      <c r="E388" t="s">
        <v>284</v>
      </c>
      <c r="F388">
        <v>2015</v>
      </c>
      <c r="G388" t="s">
        <v>1165</v>
      </c>
      <c r="H388">
        <v>0</v>
      </c>
      <c r="I388">
        <v>2.4653</v>
      </c>
      <c r="J388">
        <v>4.0599999999999997E-2</v>
      </c>
      <c r="K388">
        <v>19.504000000000001</v>
      </c>
      <c r="L388">
        <v>1.74</v>
      </c>
      <c r="M388">
        <v>448.14030000000002</v>
      </c>
      <c r="N388">
        <v>1.41</v>
      </c>
      <c r="O388" t="s">
        <v>119</v>
      </c>
      <c r="P388">
        <v>0</v>
      </c>
      <c r="R388">
        <v>2200</v>
      </c>
      <c r="S388">
        <v>0</v>
      </c>
      <c r="T388" t="s">
        <v>1377</v>
      </c>
      <c r="U388">
        <v>6330</v>
      </c>
      <c r="V388">
        <v>1.85</v>
      </c>
      <c r="W388">
        <v>2.77</v>
      </c>
      <c r="X388">
        <v>-0.25</v>
      </c>
      <c r="Y388" t="s">
        <v>77</v>
      </c>
      <c r="Z388">
        <v>4.25</v>
      </c>
      <c r="AA388" t="s">
        <v>1378</v>
      </c>
      <c r="AB388">
        <v>274.74341800000002</v>
      </c>
      <c r="AC388" t="s">
        <v>1379</v>
      </c>
      <c r="AD388">
        <v>10.597196800000001</v>
      </c>
      <c r="AE388">
        <v>279.86</v>
      </c>
      <c r="AF388">
        <v>10.638999999999999</v>
      </c>
      <c r="AG388">
        <v>9.4329999999999998</v>
      </c>
      <c r="AH388">
        <v>10.4253</v>
      </c>
    </row>
    <row r="389" spans="1:34" x14ac:dyDescent="0.25">
      <c r="A389" t="s">
        <v>1380</v>
      </c>
      <c r="B389" t="s">
        <v>1381</v>
      </c>
      <c r="C389">
        <v>1</v>
      </c>
      <c r="D389">
        <v>1</v>
      </c>
      <c r="E389" t="s">
        <v>284</v>
      </c>
      <c r="F389">
        <v>2021</v>
      </c>
      <c r="G389" t="s">
        <v>1165</v>
      </c>
      <c r="H389">
        <v>0</v>
      </c>
      <c r="I389">
        <v>4.0138379000000004</v>
      </c>
      <c r="J389">
        <v>4.9939999999999998E-2</v>
      </c>
      <c r="K389">
        <v>14.93</v>
      </c>
      <c r="L389">
        <v>1.3320000000000001</v>
      </c>
      <c r="M389">
        <v>118.23217</v>
      </c>
      <c r="N389">
        <v>0.372</v>
      </c>
      <c r="O389" t="s">
        <v>119</v>
      </c>
      <c r="P389">
        <v>7.2999999999999995E-2</v>
      </c>
      <c r="Q389">
        <v>1146</v>
      </c>
      <c r="R389">
        <v>1622</v>
      </c>
      <c r="S389">
        <v>0</v>
      </c>
      <c r="U389">
        <v>6078</v>
      </c>
      <c r="V389">
        <v>1.53</v>
      </c>
      <c r="W389">
        <v>1.03</v>
      </c>
      <c r="X389">
        <v>-0.224</v>
      </c>
      <c r="Y389" t="s">
        <v>77</v>
      </c>
      <c r="Z389">
        <v>4.08</v>
      </c>
      <c r="AA389" t="s">
        <v>1382</v>
      </c>
      <c r="AB389">
        <v>68.846509299999994</v>
      </c>
      <c r="AC389" t="s">
        <v>1383</v>
      </c>
      <c r="AD389">
        <v>56.868269099999999</v>
      </c>
      <c r="AE389">
        <v>515.59</v>
      </c>
      <c r="AF389">
        <v>12.925000000000001</v>
      </c>
      <c r="AG389">
        <v>10.978</v>
      </c>
      <c r="AH389">
        <v>12.7202</v>
      </c>
    </row>
    <row r="390" spans="1:34" x14ac:dyDescent="0.25">
      <c r="A390" t="s">
        <v>1384</v>
      </c>
      <c r="B390" t="s">
        <v>1385</v>
      </c>
      <c r="C390">
        <v>1</v>
      </c>
      <c r="D390">
        <v>1</v>
      </c>
      <c r="E390" t="s">
        <v>284</v>
      </c>
      <c r="F390">
        <v>2021</v>
      </c>
      <c r="G390" t="s">
        <v>1165</v>
      </c>
      <c r="H390">
        <v>0</v>
      </c>
      <c r="I390">
        <v>4.1419771000000001</v>
      </c>
      <c r="J390">
        <v>5.0639999999999998E-2</v>
      </c>
      <c r="K390">
        <v>12.587999999999999</v>
      </c>
      <c r="L390">
        <v>1.123</v>
      </c>
      <c r="M390">
        <v>489.45575000000002</v>
      </c>
      <c r="N390">
        <v>1.54</v>
      </c>
      <c r="O390" t="s">
        <v>119</v>
      </c>
      <c r="P390">
        <v>0.03</v>
      </c>
      <c r="Q390">
        <v>441.4</v>
      </c>
      <c r="R390">
        <v>1278</v>
      </c>
      <c r="S390">
        <v>0</v>
      </c>
      <c r="U390">
        <v>5678</v>
      </c>
      <c r="V390">
        <v>1.1000000000000001</v>
      </c>
      <c r="W390">
        <v>1.01</v>
      </c>
      <c r="X390">
        <v>0.217</v>
      </c>
      <c r="Y390" t="s">
        <v>77</v>
      </c>
      <c r="Z390">
        <v>4.3600000000000003</v>
      </c>
      <c r="AA390" t="s">
        <v>1386</v>
      </c>
      <c r="AB390">
        <v>292.45882119999999</v>
      </c>
      <c r="AC390" t="s">
        <v>1387</v>
      </c>
      <c r="AD390">
        <v>62.529189199999998</v>
      </c>
      <c r="AE390">
        <v>265.471</v>
      </c>
      <c r="AF390">
        <v>11.64</v>
      </c>
      <c r="AG390">
        <v>10.208</v>
      </c>
      <c r="AH390">
        <v>11.678699999999999</v>
      </c>
    </row>
    <row r="391" spans="1:34" x14ac:dyDescent="0.25">
      <c r="A391" t="s">
        <v>1388</v>
      </c>
      <c r="B391" t="s">
        <v>1389</v>
      </c>
      <c r="C391">
        <v>1</v>
      </c>
      <c r="D391">
        <v>1</v>
      </c>
      <c r="E391" t="s">
        <v>284</v>
      </c>
      <c r="F391">
        <v>2007</v>
      </c>
      <c r="G391" t="s">
        <v>1165</v>
      </c>
      <c r="H391">
        <v>0</v>
      </c>
      <c r="I391">
        <v>3.8529800000000001</v>
      </c>
      <c r="J391">
        <v>5.2389999999999999E-2</v>
      </c>
      <c r="K391">
        <v>16.588999999999999</v>
      </c>
      <c r="L391">
        <v>1.48</v>
      </c>
      <c r="M391">
        <v>419.53559999999999</v>
      </c>
      <c r="N391">
        <v>1.32</v>
      </c>
      <c r="O391" t="s">
        <v>119</v>
      </c>
      <c r="P391">
        <v>0</v>
      </c>
      <c r="R391">
        <v>1675</v>
      </c>
      <c r="S391">
        <v>0</v>
      </c>
      <c r="U391">
        <v>6570</v>
      </c>
      <c r="V391">
        <v>1.62</v>
      </c>
      <c r="W391">
        <v>1.79</v>
      </c>
      <c r="X391">
        <v>-0.13</v>
      </c>
      <c r="Y391" t="s">
        <v>77</v>
      </c>
      <c r="Z391">
        <v>4.22</v>
      </c>
      <c r="AA391" t="s">
        <v>1390</v>
      </c>
      <c r="AB391">
        <v>354.77409169999999</v>
      </c>
      <c r="AC391" t="s">
        <v>1391</v>
      </c>
      <c r="AD391">
        <v>42.465986600000001</v>
      </c>
      <c r="AE391">
        <v>275.358</v>
      </c>
      <c r="AF391">
        <v>10.468999999999999</v>
      </c>
      <c r="AG391">
        <v>9.3130000000000006</v>
      </c>
      <c r="AH391">
        <v>10.3056</v>
      </c>
    </row>
    <row r="392" spans="1:34" x14ac:dyDescent="0.25">
      <c r="A392" t="s">
        <v>1392</v>
      </c>
      <c r="B392" t="s">
        <v>1393</v>
      </c>
      <c r="C392">
        <v>1</v>
      </c>
      <c r="D392">
        <v>1</v>
      </c>
      <c r="E392" t="s">
        <v>284</v>
      </c>
      <c r="F392">
        <v>2021</v>
      </c>
      <c r="G392" t="s">
        <v>1165</v>
      </c>
      <c r="H392">
        <v>0</v>
      </c>
      <c r="I392">
        <v>4.7947813000000004</v>
      </c>
      <c r="J392">
        <v>6.2770000000000006E-2</v>
      </c>
      <c r="K392">
        <v>18.282</v>
      </c>
      <c r="L392">
        <v>1.631</v>
      </c>
      <c r="M392">
        <v>182.43351000000001</v>
      </c>
      <c r="N392">
        <v>0.57399999999999995</v>
      </c>
      <c r="O392" t="s">
        <v>119</v>
      </c>
      <c r="P392">
        <v>0.25</v>
      </c>
      <c r="Q392">
        <v>1634</v>
      </c>
      <c r="R392">
        <v>1772</v>
      </c>
      <c r="S392">
        <v>0</v>
      </c>
      <c r="U392">
        <v>6212</v>
      </c>
      <c r="V392">
        <v>2.2000000000000002</v>
      </c>
      <c r="W392">
        <v>1.44</v>
      </c>
      <c r="X392">
        <v>3.6999999999999998E-2</v>
      </c>
      <c r="Y392" t="s">
        <v>77</v>
      </c>
      <c r="Z392">
        <v>3.91</v>
      </c>
      <c r="AA392" t="s">
        <v>1394</v>
      </c>
      <c r="AB392">
        <v>28.282571900000001</v>
      </c>
      <c r="AC392" t="s">
        <v>1395</v>
      </c>
      <c r="AD392">
        <v>52.053920900000001</v>
      </c>
      <c r="AE392">
        <v>233.22</v>
      </c>
      <c r="AF392">
        <v>9.7270000000000003</v>
      </c>
      <c r="AG392">
        <v>8.3680000000000003</v>
      </c>
      <c r="AH392">
        <v>9.5635499999999993</v>
      </c>
    </row>
    <row r="393" spans="1:34" x14ac:dyDescent="0.25">
      <c r="A393" t="s">
        <v>1396</v>
      </c>
      <c r="B393" t="s">
        <v>1397</v>
      </c>
      <c r="C393">
        <v>1</v>
      </c>
      <c r="D393">
        <v>1</v>
      </c>
      <c r="E393" t="s">
        <v>284</v>
      </c>
      <c r="F393">
        <v>2021</v>
      </c>
      <c r="G393" t="s">
        <v>1165</v>
      </c>
      <c r="H393">
        <v>0</v>
      </c>
      <c r="I393">
        <v>1.9023128899999999</v>
      </c>
      <c r="J393">
        <v>3.0099999999999998E-2</v>
      </c>
      <c r="K393">
        <v>10.077</v>
      </c>
      <c r="L393">
        <v>0.89900000000000002</v>
      </c>
      <c r="M393">
        <v>335.94463000000002</v>
      </c>
      <c r="N393">
        <v>1.0569999999999999</v>
      </c>
      <c r="O393" t="s">
        <v>119</v>
      </c>
      <c r="P393">
        <v>0.113</v>
      </c>
      <c r="Q393">
        <v>849.5</v>
      </c>
      <c r="R393">
        <v>1505</v>
      </c>
      <c r="S393">
        <v>0</v>
      </c>
      <c r="U393">
        <v>5587</v>
      </c>
      <c r="V393">
        <v>0.94</v>
      </c>
      <c r="W393">
        <v>1</v>
      </c>
      <c r="X393">
        <v>0.19400000000000001</v>
      </c>
      <c r="Y393" t="s">
        <v>77</v>
      </c>
      <c r="Z393">
        <v>4.5</v>
      </c>
      <c r="AA393" t="s">
        <v>1398</v>
      </c>
      <c r="AB393">
        <v>75.480166499999996</v>
      </c>
      <c r="AC393" t="s">
        <v>1399</v>
      </c>
      <c r="AD393">
        <v>50.131178400000003</v>
      </c>
      <c r="AE393">
        <v>338.84</v>
      </c>
      <c r="AF393">
        <v>13.096</v>
      </c>
      <c r="AG393">
        <v>11.141</v>
      </c>
      <c r="AH393">
        <v>12.938599999999999</v>
      </c>
    </row>
    <row r="394" spans="1:34" x14ac:dyDescent="0.25">
      <c r="A394" t="s">
        <v>1400</v>
      </c>
      <c r="B394" t="s">
        <v>1401</v>
      </c>
      <c r="C394">
        <v>1</v>
      </c>
      <c r="D394">
        <v>1</v>
      </c>
      <c r="E394" t="s">
        <v>284</v>
      </c>
      <c r="F394">
        <v>2021</v>
      </c>
      <c r="G394" t="s">
        <v>1165</v>
      </c>
      <c r="H394">
        <v>0</v>
      </c>
      <c r="I394">
        <v>2.6453234999999999</v>
      </c>
      <c r="J394">
        <v>3.7719999999999997E-2</v>
      </c>
      <c r="K394">
        <v>12.026999999999999</v>
      </c>
      <c r="L394">
        <v>1.073</v>
      </c>
      <c r="M394">
        <v>241.86742000000001</v>
      </c>
      <c r="N394">
        <v>0.76100000000000001</v>
      </c>
      <c r="O394" t="s">
        <v>119</v>
      </c>
      <c r="P394">
        <v>0.10100000000000001</v>
      </c>
      <c r="Q394">
        <v>867.2</v>
      </c>
      <c r="R394">
        <v>1512</v>
      </c>
      <c r="S394">
        <v>0</v>
      </c>
      <c r="U394">
        <v>5629</v>
      </c>
      <c r="V394">
        <v>1.17</v>
      </c>
      <c r="W394">
        <v>1.02</v>
      </c>
      <c r="X394">
        <v>0.41399999999999998</v>
      </c>
      <c r="Y394" t="s">
        <v>77</v>
      </c>
      <c r="Z394">
        <v>4.3099999999999996</v>
      </c>
      <c r="AA394" t="s">
        <v>1402</v>
      </c>
      <c r="AB394">
        <v>74.504381600000002</v>
      </c>
      <c r="AC394" t="s">
        <v>1403</v>
      </c>
      <c r="AD394">
        <v>48.3008551</v>
      </c>
      <c r="AE394">
        <v>348.815</v>
      </c>
      <c r="AF394">
        <v>12.539</v>
      </c>
      <c r="AG394">
        <v>10.701000000000001</v>
      </c>
      <c r="AH394">
        <v>12.436199999999999</v>
      </c>
    </row>
    <row r="395" spans="1:34" x14ac:dyDescent="0.25">
      <c r="A395" t="s">
        <v>1404</v>
      </c>
      <c r="B395" t="s">
        <v>1405</v>
      </c>
      <c r="C395">
        <v>1</v>
      </c>
      <c r="D395">
        <v>1</v>
      </c>
      <c r="E395" t="s">
        <v>284</v>
      </c>
      <c r="F395">
        <v>2021</v>
      </c>
      <c r="G395" t="s">
        <v>1165</v>
      </c>
      <c r="H395">
        <v>0</v>
      </c>
      <c r="I395">
        <v>3.3777279999999998</v>
      </c>
      <c r="J395">
        <v>4.2939999999999999E-2</v>
      </c>
      <c r="K395">
        <v>12.542999999999999</v>
      </c>
      <c r="L395">
        <v>1.119</v>
      </c>
      <c r="M395">
        <v>195.14663999999999</v>
      </c>
      <c r="N395">
        <v>0.61399999999999999</v>
      </c>
      <c r="O395" t="s">
        <v>119</v>
      </c>
      <c r="P395">
        <v>6.9000000000000006E-2</v>
      </c>
      <c r="Q395">
        <v>387.4</v>
      </c>
      <c r="R395">
        <v>1237</v>
      </c>
      <c r="S395">
        <v>0</v>
      </c>
      <c r="U395">
        <v>5400</v>
      </c>
      <c r="V395">
        <v>0.97</v>
      </c>
      <c r="W395">
        <v>0.93</v>
      </c>
      <c r="X395">
        <v>0.251</v>
      </c>
      <c r="Y395" t="s">
        <v>77</v>
      </c>
      <c r="Z395">
        <v>4.43</v>
      </c>
      <c r="AA395" t="s">
        <v>1406</v>
      </c>
      <c r="AB395">
        <v>279.7967696</v>
      </c>
      <c r="AC395" t="s">
        <v>1407</v>
      </c>
      <c r="AD395">
        <v>-20.0242684</v>
      </c>
      <c r="AE395">
        <v>4483.05</v>
      </c>
      <c r="AF395">
        <v>20.154399999999999</v>
      </c>
      <c r="AH395">
        <v>19.879000000000001</v>
      </c>
    </row>
    <row r="396" spans="1:34" x14ac:dyDescent="0.25">
      <c r="A396" t="s">
        <v>1408</v>
      </c>
      <c r="B396" t="s">
        <v>1409</v>
      </c>
      <c r="C396">
        <v>1</v>
      </c>
      <c r="D396">
        <v>1</v>
      </c>
      <c r="E396" t="s">
        <v>284</v>
      </c>
      <c r="F396">
        <v>2021</v>
      </c>
      <c r="G396" t="s">
        <v>1165</v>
      </c>
      <c r="H396">
        <v>0</v>
      </c>
      <c r="I396">
        <v>4.0072320000000001</v>
      </c>
      <c r="J396">
        <v>5.3870000000000001E-2</v>
      </c>
      <c r="K396">
        <v>19.088999999999999</v>
      </c>
      <c r="L396">
        <v>1.7030000000000001</v>
      </c>
      <c r="M396">
        <v>184.34048000000001</v>
      </c>
      <c r="N396">
        <v>0.57999999999999996</v>
      </c>
      <c r="O396" t="s">
        <v>119</v>
      </c>
      <c r="P396">
        <v>0.10100000000000001</v>
      </c>
      <c r="Q396">
        <v>1611</v>
      </c>
      <c r="R396">
        <v>1766</v>
      </c>
      <c r="S396">
        <v>0</v>
      </c>
      <c r="U396">
        <v>6457</v>
      </c>
      <c r="V396">
        <v>1.74</v>
      </c>
      <c r="W396">
        <v>1.3</v>
      </c>
      <c r="X396">
        <v>-0.113</v>
      </c>
      <c r="Y396" t="s">
        <v>77</v>
      </c>
      <c r="Z396">
        <v>4.07</v>
      </c>
      <c r="AA396" t="s">
        <v>1410</v>
      </c>
      <c r="AB396">
        <v>68.9743955</v>
      </c>
      <c r="AC396" t="s">
        <v>1411</v>
      </c>
      <c r="AD396">
        <v>2.4312732000000001</v>
      </c>
      <c r="AE396">
        <v>651.89700000000005</v>
      </c>
      <c r="AF396">
        <v>12.855</v>
      </c>
      <c r="AG396">
        <v>11.122999999999999</v>
      </c>
      <c r="AH396">
        <v>12.6221</v>
      </c>
    </row>
    <row r="397" spans="1:34" x14ac:dyDescent="0.25">
      <c r="A397" t="s">
        <v>1412</v>
      </c>
      <c r="B397" t="s">
        <v>1413</v>
      </c>
      <c r="C397">
        <v>1</v>
      </c>
      <c r="D397">
        <v>1</v>
      </c>
      <c r="E397" t="s">
        <v>284</v>
      </c>
      <c r="F397">
        <v>2016</v>
      </c>
      <c r="G397" t="s">
        <v>1165</v>
      </c>
      <c r="H397">
        <v>0</v>
      </c>
      <c r="I397">
        <v>2.6054552000000002</v>
      </c>
      <c r="J397">
        <v>3.9510000000000003E-2</v>
      </c>
      <c r="K397">
        <v>21.184999999999999</v>
      </c>
      <c r="L397">
        <v>1.89</v>
      </c>
      <c r="M397">
        <v>167.49641</v>
      </c>
      <c r="N397">
        <v>0.52700000000000002</v>
      </c>
      <c r="O397" t="s">
        <v>119</v>
      </c>
      <c r="P397">
        <v>0.30399999999999999</v>
      </c>
      <c r="R397">
        <v>1930</v>
      </c>
      <c r="S397">
        <v>0</v>
      </c>
      <c r="T397" t="s">
        <v>513</v>
      </c>
      <c r="U397">
        <v>5835</v>
      </c>
      <c r="V397">
        <v>1.86</v>
      </c>
      <c r="W397">
        <v>1.21</v>
      </c>
      <c r="X397">
        <v>0.1</v>
      </c>
      <c r="Y397" t="s">
        <v>77</v>
      </c>
      <c r="Z397">
        <v>3.98</v>
      </c>
      <c r="AA397" t="s">
        <v>1414</v>
      </c>
      <c r="AB397">
        <v>315.90548949999999</v>
      </c>
      <c r="AC397" t="s">
        <v>1415</v>
      </c>
      <c r="AD397">
        <v>11.9893675</v>
      </c>
      <c r="AE397">
        <v>738.51900000000001</v>
      </c>
      <c r="AF397">
        <v>13.121</v>
      </c>
      <c r="AG397">
        <v>11.528</v>
      </c>
      <c r="AH397">
        <v>12.995200000000001</v>
      </c>
    </row>
    <row r="398" spans="1:34" x14ac:dyDescent="0.25">
      <c r="A398" t="s">
        <v>1416</v>
      </c>
      <c r="B398" t="s">
        <v>1417</v>
      </c>
      <c r="C398">
        <v>1</v>
      </c>
      <c r="D398">
        <v>1</v>
      </c>
      <c r="E398" t="s">
        <v>284</v>
      </c>
      <c r="F398">
        <v>2016</v>
      </c>
      <c r="G398" t="s">
        <v>1165</v>
      </c>
      <c r="H398">
        <v>0</v>
      </c>
      <c r="I398">
        <v>2.972086</v>
      </c>
      <c r="J398">
        <v>4.3630000000000002E-2</v>
      </c>
      <c r="K398">
        <v>17.821999999999999</v>
      </c>
      <c r="L398">
        <v>1.59</v>
      </c>
      <c r="M398">
        <v>248.86089000000001</v>
      </c>
      <c r="N398">
        <v>0.78300000000000003</v>
      </c>
      <c r="O398" t="s">
        <v>119</v>
      </c>
      <c r="P398">
        <v>0.09</v>
      </c>
      <c r="R398">
        <v>1896</v>
      </c>
      <c r="S398">
        <v>0</v>
      </c>
      <c r="T398" t="s">
        <v>358</v>
      </c>
      <c r="U398">
        <v>6002</v>
      </c>
      <c r="V398">
        <v>1.88</v>
      </c>
      <c r="W398">
        <v>1.26</v>
      </c>
      <c r="X398">
        <v>3.5000000000000003E-2</v>
      </c>
      <c r="Y398" t="s">
        <v>77</v>
      </c>
      <c r="Z398">
        <v>3.99</v>
      </c>
      <c r="AA398" t="s">
        <v>1418</v>
      </c>
      <c r="AB398">
        <v>150.5726262</v>
      </c>
      <c r="AC398" t="s">
        <v>1419</v>
      </c>
      <c r="AD398">
        <v>53.950823700000001</v>
      </c>
      <c r="AE398">
        <v>935.45600000000002</v>
      </c>
      <c r="AF398">
        <v>13.013999999999999</v>
      </c>
      <c r="AG398">
        <v>11.675000000000001</v>
      </c>
      <c r="AH398">
        <v>12.892200000000001</v>
      </c>
    </row>
    <row r="399" spans="1:34" x14ac:dyDescent="0.25">
      <c r="A399" t="s">
        <v>1420</v>
      </c>
      <c r="B399" t="s">
        <v>1421</v>
      </c>
      <c r="C399">
        <v>2</v>
      </c>
      <c r="D399">
        <v>1</v>
      </c>
      <c r="E399" t="s">
        <v>284</v>
      </c>
      <c r="F399">
        <v>2017</v>
      </c>
      <c r="G399" t="s">
        <v>1165</v>
      </c>
      <c r="H399">
        <v>0</v>
      </c>
      <c r="I399">
        <v>4.8101025000000002</v>
      </c>
      <c r="J399">
        <v>6.5049999999999997E-2</v>
      </c>
      <c r="K399">
        <v>23.370999999999999</v>
      </c>
      <c r="L399">
        <v>2.085</v>
      </c>
      <c r="M399">
        <v>108.0622</v>
      </c>
      <c r="N399">
        <v>0.34</v>
      </c>
      <c r="O399" t="s">
        <v>119</v>
      </c>
      <c r="P399">
        <v>0</v>
      </c>
      <c r="R399">
        <v>1903</v>
      </c>
      <c r="S399">
        <v>0</v>
      </c>
      <c r="U399">
        <v>6406</v>
      </c>
      <c r="V399">
        <v>2.5499999999999998</v>
      </c>
      <c r="W399">
        <v>1.64</v>
      </c>
      <c r="X399">
        <v>-0.08</v>
      </c>
      <c r="Y399" t="s">
        <v>77</v>
      </c>
      <c r="Z399">
        <v>3.85</v>
      </c>
      <c r="AA399" t="s">
        <v>1422</v>
      </c>
      <c r="AB399">
        <v>256.61072789999997</v>
      </c>
      <c r="AC399" t="s">
        <v>1423</v>
      </c>
      <c r="AD399">
        <v>44.776884899999999</v>
      </c>
      <c r="AE399">
        <v>371.68599999999998</v>
      </c>
      <c r="AF399">
        <v>10.106</v>
      </c>
      <c r="AG399">
        <v>8.9</v>
      </c>
      <c r="AH399">
        <v>9.9749599999999994</v>
      </c>
    </row>
    <row r="400" spans="1:34" x14ac:dyDescent="0.25">
      <c r="A400" t="s">
        <v>1424</v>
      </c>
      <c r="B400" t="s">
        <v>1425</v>
      </c>
      <c r="C400">
        <v>1</v>
      </c>
      <c r="D400">
        <v>1</v>
      </c>
      <c r="E400" t="s">
        <v>284</v>
      </c>
      <c r="F400">
        <v>2020</v>
      </c>
      <c r="G400" t="s">
        <v>1165</v>
      </c>
      <c r="H400">
        <v>0</v>
      </c>
      <c r="I400">
        <v>2.2984055099999998</v>
      </c>
      <c r="J400">
        <v>2.9960000000000001E-2</v>
      </c>
      <c r="K400">
        <v>12.016</v>
      </c>
      <c r="L400">
        <v>1.0720000000000001</v>
      </c>
      <c r="M400">
        <v>230.10892000000001</v>
      </c>
      <c r="N400">
        <v>0.72399999999999998</v>
      </c>
      <c r="O400" t="s">
        <v>119</v>
      </c>
      <c r="P400">
        <v>4.1000000000000002E-2</v>
      </c>
      <c r="Q400">
        <v>184.8</v>
      </c>
      <c r="R400">
        <v>1028</v>
      </c>
      <c r="S400">
        <v>0</v>
      </c>
      <c r="T400" t="s">
        <v>1199</v>
      </c>
      <c r="U400">
        <v>4508</v>
      </c>
      <c r="V400">
        <v>0.67</v>
      </c>
      <c r="W400">
        <v>0.68</v>
      </c>
      <c r="X400">
        <v>-5.8999999999999997E-2</v>
      </c>
      <c r="Y400" t="s">
        <v>77</v>
      </c>
      <c r="Z400">
        <v>4.62</v>
      </c>
      <c r="AA400" t="s">
        <v>1426</v>
      </c>
      <c r="AB400">
        <v>118.4831501</v>
      </c>
      <c r="AC400" t="s">
        <v>1427</v>
      </c>
      <c r="AD400">
        <v>23.938219199999999</v>
      </c>
      <c r="AE400">
        <v>202.15199999999999</v>
      </c>
      <c r="AF400">
        <v>13.802</v>
      </c>
      <c r="AG400">
        <v>11.019</v>
      </c>
      <c r="AH400">
        <v>13.5442</v>
      </c>
    </row>
    <row r="401" spans="1:34" x14ac:dyDescent="0.25">
      <c r="A401" t="s">
        <v>1428</v>
      </c>
      <c r="B401" t="s">
        <v>1429</v>
      </c>
      <c r="C401">
        <v>1</v>
      </c>
      <c r="D401">
        <v>1</v>
      </c>
      <c r="E401" t="s">
        <v>284</v>
      </c>
      <c r="F401">
        <v>2019</v>
      </c>
      <c r="G401" t="s">
        <v>1165</v>
      </c>
      <c r="H401">
        <v>0</v>
      </c>
      <c r="I401">
        <v>4.7869491000000002</v>
      </c>
      <c r="J401">
        <v>6.5549999999999997E-2</v>
      </c>
      <c r="K401">
        <v>18.786000000000001</v>
      </c>
      <c r="L401">
        <v>1.6759999999999999</v>
      </c>
      <c r="M401">
        <v>1137.8314</v>
      </c>
      <c r="N401">
        <v>3.58</v>
      </c>
      <c r="O401" t="s">
        <v>119</v>
      </c>
      <c r="P401">
        <v>0</v>
      </c>
      <c r="Q401">
        <v>2238.59</v>
      </c>
      <c r="R401">
        <v>1930</v>
      </c>
      <c r="S401">
        <v>0</v>
      </c>
      <c r="U401">
        <v>7394</v>
      </c>
      <c r="V401">
        <v>1.93</v>
      </c>
      <c r="W401">
        <v>1.65</v>
      </c>
      <c r="X401">
        <v>-6.9000000000000006E-2</v>
      </c>
      <c r="Y401" t="s">
        <v>77</v>
      </c>
      <c r="Z401">
        <v>4.1100000000000003</v>
      </c>
      <c r="AA401" t="s">
        <v>1430</v>
      </c>
      <c r="AB401">
        <v>130.5056385</v>
      </c>
      <c r="AC401" t="s">
        <v>1431</v>
      </c>
      <c r="AD401">
        <v>3.7105662000000001</v>
      </c>
      <c r="AE401">
        <v>341.26299999999998</v>
      </c>
      <c r="AF401">
        <v>9.7739999999999991</v>
      </c>
      <c r="AG401">
        <v>9.2799999999999994</v>
      </c>
      <c r="AH401">
        <v>9.77332</v>
      </c>
    </row>
    <row r="402" spans="1:34" x14ac:dyDescent="0.25">
      <c r="A402" t="s">
        <v>1432</v>
      </c>
      <c r="B402" t="s">
        <v>1433</v>
      </c>
      <c r="C402">
        <v>2</v>
      </c>
      <c r="D402">
        <v>1</v>
      </c>
      <c r="E402" t="s">
        <v>284</v>
      </c>
      <c r="F402">
        <v>2008</v>
      </c>
      <c r="G402" t="s">
        <v>1165</v>
      </c>
      <c r="H402">
        <v>0</v>
      </c>
      <c r="I402">
        <v>2.2047400000000001</v>
      </c>
      <c r="J402">
        <v>3.6760000000000001E-2</v>
      </c>
      <c r="K402">
        <v>16.925999999999998</v>
      </c>
      <c r="L402">
        <v>1.51</v>
      </c>
      <c r="M402">
        <v>584.80719999999997</v>
      </c>
      <c r="N402">
        <v>1.84</v>
      </c>
      <c r="O402" t="s">
        <v>119</v>
      </c>
      <c r="P402">
        <v>0</v>
      </c>
      <c r="Q402">
        <v>4353.41</v>
      </c>
      <c r="R402">
        <v>2733</v>
      </c>
      <c r="S402">
        <v>0</v>
      </c>
      <c r="U402">
        <v>6389</v>
      </c>
      <c r="V402">
        <v>2</v>
      </c>
      <c r="W402">
        <v>1.56</v>
      </c>
      <c r="X402">
        <v>0.26</v>
      </c>
      <c r="Y402" t="s">
        <v>77</v>
      </c>
      <c r="Z402">
        <v>4.07</v>
      </c>
      <c r="AA402" t="s">
        <v>1434</v>
      </c>
      <c r="AB402">
        <v>292.24718999999999</v>
      </c>
      <c r="AC402" t="s">
        <v>1435</v>
      </c>
      <c r="AD402">
        <v>47.9695429</v>
      </c>
      <c r="AE402">
        <v>341.07900000000001</v>
      </c>
      <c r="AF402">
        <v>10.481</v>
      </c>
      <c r="AG402">
        <v>9.3339999999999996</v>
      </c>
      <c r="AH402">
        <v>10.365399999999999</v>
      </c>
    </row>
    <row r="403" spans="1:34" x14ac:dyDescent="0.25">
      <c r="A403" t="s">
        <v>1436</v>
      </c>
      <c r="B403" t="s">
        <v>1437</v>
      </c>
      <c r="C403">
        <v>1</v>
      </c>
      <c r="D403">
        <v>1</v>
      </c>
      <c r="E403" t="s">
        <v>284</v>
      </c>
      <c r="F403">
        <v>2019</v>
      </c>
      <c r="G403" t="s">
        <v>1165</v>
      </c>
      <c r="H403">
        <v>0</v>
      </c>
      <c r="I403">
        <v>2.7443245200000002</v>
      </c>
      <c r="J403">
        <v>4.7390000000000002E-2</v>
      </c>
      <c r="K403">
        <v>20.960999999999999</v>
      </c>
      <c r="L403">
        <v>1.87</v>
      </c>
      <c r="M403">
        <v>2154.8874000000001</v>
      </c>
      <c r="N403">
        <v>6.78</v>
      </c>
      <c r="O403" t="s">
        <v>119</v>
      </c>
      <c r="P403">
        <v>0</v>
      </c>
      <c r="Q403">
        <v>5626.34</v>
      </c>
      <c r="R403">
        <v>2562</v>
      </c>
      <c r="S403">
        <v>0</v>
      </c>
      <c r="U403">
        <v>8450</v>
      </c>
      <c r="V403">
        <v>1.86</v>
      </c>
      <c r="W403">
        <v>1.89</v>
      </c>
      <c r="X403">
        <v>-5.8999999999999997E-2</v>
      </c>
      <c r="Y403" t="s">
        <v>77</v>
      </c>
      <c r="Z403">
        <v>4.18</v>
      </c>
      <c r="AA403" t="s">
        <v>1438</v>
      </c>
      <c r="AB403">
        <v>74.552333200000007</v>
      </c>
      <c r="AC403" t="s">
        <v>1439</v>
      </c>
      <c r="AD403">
        <v>9.9979794000000002</v>
      </c>
      <c r="AE403">
        <v>330.73899999999998</v>
      </c>
      <c r="AF403">
        <v>9.4700000000000006</v>
      </c>
      <c r="AG403">
        <v>8.9629999999999992</v>
      </c>
      <c r="AH403">
        <v>9.4517399999999991</v>
      </c>
    </row>
    <row r="404" spans="1:34" x14ac:dyDescent="0.25">
      <c r="A404" t="s">
        <v>1440</v>
      </c>
      <c r="B404" t="s">
        <v>1441</v>
      </c>
      <c r="C404">
        <v>3</v>
      </c>
      <c r="D404">
        <v>1</v>
      </c>
      <c r="E404" t="s">
        <v>284</v>
      </c>
      <c r="F404">
        <v>2008</v>
      </c>
      <c r="G404" t="s">
        <v>1165</v>
      </c>
      <c r="H404">
        <v>0</v>
      </c>
      <c r="I404">
        <v>3.0763400000000001</v>
      </c>
      <c r="J404">
        <v>4.496E-2</v>
      </c>
      <c r="K404">
        <v>15.693</v>
      </c>
      <c r="L404">
        <v>1.4</v>
      </c>
      <c r="M404">
        <v>406.82240000000002</v>
      </c>
      <c r="N404">
        <v>1.28</v>
      </c>
      <c r="O404" t="s">
        <v>119</v>
      </c>
      <c r="P404">
        <v>0</v>
      </c>
      <c r="R404">
        <v>1700</v>
      </c>
      <c r="S404">
        <v>0</v>
      </c>
      <c r="T404" t="s">
        <v>1442</v>
      </c>
      <c r="U404">
        <v>6200</v>
      </c>
      <c r="V404">
        <v>1.57</v>
      </c>
      <c r="W404">
        <v>1.27</v>
      </c>
      <c r="X404">
        <v>0.01</v>
      </c>
      <c r="Y404" t="s">
        <v>77</v>
      </c>
      <c r="Z404">
        <v>4.1500000000000004</v>
      </c>
      <c r="AA404" t="s">
        <v>1443</v>
      </c>
      <c r="AB404">
        <v>343.04149319999999</v>
      </c>
      <c r="AC404" t="s">
        <v>1444</v>
      </c>
      <c r="AD404">
        <v>35.447177799999999</v>
      </c>
      <c r="AE404">
        <v>211.553</v>
      </c>
      <c r="AF404">
        <v>10.358000000000001</v>
      </c>
      <c r="AG404">
        <v>8.9529999999999994</v>
      </c>
      <c r="AH404">
        <v>10.148899999999999</v>
      </c>
    </row>
    <row r="405" spans="1:34" x14ac:dyDescent="0.25">
      <c r="A405" t="s">
        <v>1445</v>
      </c>
      <c r="B405" t="s">
        <v>1446</v>
      </c>
      <c r="C405">
        <v>1</v>
      </c>
      <c r="D405">
        <v>1</v>
      </c>
      <c r="E405" t="s">
        <v>284</v>
      </c>
      <c r="F405">
        <v>2008</v>
      </c>
      <c r="G405" t="s">
        <v>1165</v>
      </c>
      <c r="H405">
        <v>0</v>
      </c>
      <c r="I405">
        <v>3.9228107200000002</v>
      </c>
      <c r="J405">
        <v>5.287E-2</v>
      </c>
      <c r="K405">
        <v>15.614000000000001</v>
      </c>
      <c r="L405">
        <v>1.393</v>
      </c>
      <c r="M405">
        <v>238.05466999999999</v>
      </c>
      <c r="N405">
        <v>0.749</v>
      </c>
      <c r="O405" t="s">
        <v>119</v>
      </c>
      <c r="P405">
        <v>8.4000000000000005E-2</v>
      </c>
      <c r="Q405">
        <v>931</v>
      </c>
      <c r="R405">
        <v>1540</v>
      </c>
      <c r="S405">
        <v>0</v>
      </c>
      <c r="T405" t="s">
        <v>1263</v>
      </c>
      <c r="U405">
        <v>6350</v>
      </c>
      <c r="V405">
        <v>1.34</v>
      </c>
      <c r="W405">
        <v>1.28</v>
      </c>
      <c r="X405">
        <v>0.12</v>
      </c>
      <c r="Y405" t="s">
        <v>77</v>
      </c>
      <c r="Z405">
        <v>4.29</v>
      </c>
      <c r="AA405" t="s">
        <v>1447</v>
      </c>
      <c r="AB405">
        <v>110.1685157</v>
      </c>
      <c r="AC405" t="s">
        <v>1448</v>
      </c>
      <c r="AD405">
        <v>37.1405946</v>
      </c>
      <c r="AE405">
        <v>455.20299999999997</v>
      </c>
      <c r="AF405">
        <v>12.343999999999999</v>
      </c>
      <c r="AG405">
        <v>11.015000000000001</v>
      </c>
      <c r="AH405">
        <v>12.153600000000001</v>
      </c>
    </row>
    <row r="406" spans="1:34" x14ac:dyDescent="0.25">
      <c r="A406" t="s">
        <v>1449</v>
      </c>
      <c r="B406" t="s">
        <v>1450</v>
      </c>
      <c r="C406">
        <v>1</v>
      </c>
      <c r="D406">
        <v>1</v>
      </c>
      <c r="E406" t="s">
        <v>284</v>
      </c>
      <c r="F406">
        <v>2012</v>
      </c>
      <c r="G406" t="s">
        <v>1451</v>
      </c>
      <c r="H406">
        <v>0</v>
      </c>
      <c r="I406">
        <v>3.4464589999999999</v>
      </c>
      <c r="J406">
        <v>4.4400000000000002E-2</v>
      </c>
      <c r="K406">
        <v>14.593999999999999</v>
      </c>
      <c r="L406">
        <v>1.302</v>
      </c>
      <c r="M406">
        <v>589.54999999999995</v>
      </c>
      <c r="N406">
        <v>1.855</v>
      </c>
      <c r="O406" t="s">
        <v>119</v>
      </c>
      <c r="P406">
        <v>0.12</v>
      </c>
      <c r="R406">
        <v>1359</v>
      </c>
      <c r="S406">
        <v>0</v>
      </c>
      <c r="U406">
        <v>5870</v>
      </c>
      <c r="V406">
        <v>1.04</v>
      </c>
      <c r="W406">
        <v>0.99</v>
      </c>
      <c r="X406">
        <v>0.06</v>
      </c>
      <c r="Z406">
        <v>4.59</v>
      </c>
      <c r="AA406" t="s">
        <v>1452</v>
      </c>
      <c r="AB406">
        <v>175.5252399</v>
      </c>
      <c r="AC406" t="s">
        <v>1453</v>
      </c>
      <c r="AD406">
        <v>-23.354845099999999</v>
      </c>
      <c r="AE406">
        <v>283.971</v>
      </c>
      <c r="AF406">
        <v>12.154999999999999</v>
      </c>
      <c r="AG406">
        <v>10.58</v>
      </c>
      <c r="AH406">
        <v>11.936299999999999</v>
      </c>
    </row>
    <row r="407" spans="1:34" x14ac:dyDescent="0.25">
      <c r="A407" t="s">
        <v>1454</v>
      </c>
      <c r="B407" t="s">
        <v>1455</v>
      </c>
      <c r="C407">
        <v>1</v>
      </c>
      <c r="D407">
        <v>1</v>
      </c>
      <c r="E407" t="s">
        <v>284</v>
      </c>
      <c r="F407">
        <v>2015</v>
      </c>
      <c r="G407" t="s">
        <v>1451</v>
      </c>
      <c r="H407">
        <v>0</v>
      </c>
      <c r="I407">
        <v>3.312846</v>
      </c>
      <c r="J407">
        <v>4.4909999999999999E-2</v>
      </c>
      <c r="K407">
        <v>10.862</v>
      </c>
      <c r="L407">
        <v>0.96899999999999997</v>
      </c>
      <c r="M407">
        <v>167.17858000000001</v>
      </c>
      <c r="N407">
        <v>0.52600000000000002</v>
      </c>
      <c r="O407" t="s">
        <v>119</v>
      </c>
      <c r="P407">
        <v>0.501</v>
      </c>
      <c r="R407">
        <v>1407</v>
      </c>
      <c r="S407">
        <v>0</v>
      </c>
      <c r="U407">
        <v>5880</v>
      </c>
      <c r="V407">
        <v>1.1000000000000001</v>
      </c>
      <c r="W407">
        <v>1.1000000000000001</v>
      </c>
      <c r="X407">
        <v>0.15</v>
      </c>
      <c r="Y407" t="s">
        <v>77</v>
      </c>
      <c r="Z407">
        <v>4.3899999999999997</v>
      </c>
      <c r="AA407" t="s">
        <v>1456</v>
      </c>
      <c r="AB407">
        <v>294.30683850000003</v>
      </c>
      <c r="AC407" t="s">
        <v>1457</v>
      </c>
      <c r="AD407">
        <v>-22.204487199999999</v>
      </c>
      <c r="AE407">
        <v>534.88900000000001</v>
      </c>
      <c r="AF407">
        <v>13.202</v>
      </c>
      <c r="AG407">
        <v>11.510999999999999</v>
      </c>
      <c r="AH407">
        <v>12.9838</v>
      </c>
    </row>
    <row r="408" spans="1:34" x14ac:dyDescent="0.25">
      <c r="A408" t="s">
        <v>1458</v>
      </c>
      <c r="B408" t="s">
        <v>1459</v>
      </c>
      <c r="C408">
        <v>1</v>
      </c>
      <c r="D408">
        <v>1</v>
      </c>
      <c r="E408" t="s">
        <v>284</v>
      </c>
      <c r="F408">
        <v>2016</v>
      </c>
      <c r="G408" t="s">
        <v>1451</v>
      </c>
      <c r="H408">
        <v>0</v>
      </c>
      <c r="I408">
        <v>3.6191879999999998</v>
      </c>
      <c r="J408">
        <v>5.0700000000000002E-2</v>
      </c>
      <c r="K408">
        <v>18.03</v>
      </c>
      <c r="L408">
        <v>1.609</v>
      </c>
      <c r="M408">
        <v>263.7989</v>
      </c>
      <c r="N408">
        <v>0.83</v>
      </c>
      <c r="O408" t="s">
        <v>119</v>
      </c>
      <c r="P408">
        <v>0.34</v>
      </c>
      <c r="R408">
        <v>1596</v>
      </c>
      <c r="S408">
        <v>0</v>
      </c>
      <c r="T408" t="s">
        <v>358</v>
      </c>
      <c r="U408">
        <v>6563</v>
      </c>
      <c r="V408">
        <v>1.54</v>
      </c>
      <c r="W408">
        <v>1.33</v>
      </c>
      <c r="X408">
        <v>0.03</v>
      </c>
      <c r="Y408" t="s">
        <v>77</v>
      </c>
      <c r="Z408">
        <v>4.1900000000000004</v>
      </c>
      <c r="AA408" t="s">
        <v>1460</v>
      </c>
      <c r="AB408">
        <v>289.4007603</v>
      </c>
      <c r="AC408" t="s">
        <v>1461</v>
      </c>
      <c r="AD408">
        <v>-22.390009200000001</v>
      </c>
      <c r="AE408">
        <v>944.60299999999995</v>
      </c>
      <c r="AF408">
        <v>14.06</v>
      </c>
      <c r="AG408">
        <v>12.243</v>
      </c>
      <c r="AH408">
        <v>13.833299999999999</v>
      </c>
    </row>
    <row r="409" spans="1:34" x14ac:dyDescent="0.25">
      <c r="A409" t="s">
        <v>1462</v>
      </c>
      <c r="B409" t="s">
        <v>1463</v>
      </c>
      <c r="C409">
        <v>1</v>
      </c>
      <c r="D409">
        <v>1</v>
      </c>
      <c r="E409" t="s">
        <v>284</v>
      </c>
      <c r="F409">
        <v>2016</v>
      </c>
      <c r="G409" t="s">
        <v>1451</v>
      </c>
      <c r="H409">
        <v>0</v>
      </c>
      <c r="I409">
        <v>3.1427019999999999</v>
      </c>
      <c r="J409">
        <v>4.41E-2</v>
      </c>
      <c r="K409">
        <v>7.76</v>
      </c>
      <c r="L409">
        <v>0.69199999999999995</v>
      </c>
      <c r="M409">
        <v>759.61369999999999</v>
      </c>
      <c r="N409">
        <v>2.39</v>
      </c>
      <c r="O409" t="s">
        <v>119</v>
      </c>
      <c r="P409">
        <v>8.5000000000000006E-2</v>
      </c>
      <c r="R409">
        <v>1446</v>
      </c>
      <c r="S409">
        <v>0</v>
      </c>
      <c r="T409" t="s">
        <v>1305</v>
      </c>
      <c r="U409">
        <v>6357</v>
      </c>
      <c r="V409">
        <v>1.17</v>
      </c>
      <c r="W409">
        <v>1.1599999999999999</v>
      </c>
      <c r="X409">
        <v>-0.1</v>
      </c>
      <c r="Y409" t="s">
        <v>77</v>
      </c>
      <c r="Z409">
        <v>4.3600000000000003</v>
      </c>
      <c r="AA409" t="s">
        <v>1464</v>
      </c>
      <c r="AB409">
        <v>289.20240200000001</v>
      </c>
      <c r="AC409" t="s">
        <v>1465</v>
      </c>
      <c r="AD409">
        <v>-19.355922700000001</v>
      </c>
      <c r="AE409">
        <v>746.13800000000003</v>
      </c>
      <c r="AF409">
        <v>12.831</v>
      </c>
      <c r="AG409">
        <v>11.391</v>
      </c>
      <c r="AH409">
        <v>12.676600000000001</v>
      </c>
    </row>
    <row r="410" spans="1:34" x14ac:dyDescent="0.25">
      <c r="A410" t="s">
        <v>1466</v>
      </c>
      <c r="B410" t="s">
        <v>1467</v>
      </c>
      <c r="C410">
        <v>1</v>
      </c>
      <c r="D410">
        <v>1</v>
      </c>
      <c r="E410" t="s">
        <v>284</v>
      </c>
      <c r="F410">
        <v>2015</v>
      </c>
      <c r="G410" t="s">
        <v>1451</v>
      </c>
      <c r="H410">
        <v>0</v>
      </c>
      <c r="I410">
        <v>3.0440499000000001</v>
      </c>
      <c r="J410">
        <v>4.0570000000000002E-2</v>
      </c>
      <c r="K410">
        <v>13.585000000000001</v>
      </c>
      <c r="L410">
        <v>1.212</v>
      </c>
      <c r="M410">
        <v>172.58169000000001</v>
      </c>
      <c r="N410">
        <v>0.54300000000000004</v>
      </c>
      <c r="O410" t="s">
        <v>119</v>
      </c>
      <c r="P410">
        <v>0.18099999999999999</v>
      </c>
      <c r="R410">
        <v>1244</v>
      </c>
      <c r="S410">
        <v>0</v>
      </c>
      <c r="U410">
        <v>5523</v>
      </c>
      <c r="V410">
        <v>0.89</v>
      </c>
      <c r="W410">
        <v>0.96</v>
      </c>
      <c r="X410">
        <v>0.05</v>
      </c>
      <c r="Y410" t="s">
        <v>77</v>
      </c>
      <c r="Z410">
        <v>4.5199999999999996</v>
      </c>
      <c r="AA410" t="s">
        <v>1468</v>
      </c>
      <c r="AB410">
        <v>316.96147980000001</v>
      </c>
      <c r="AC410" t="s">
        <v>1469</v>
      </c>
      <c r="AD410">
        <v>-26.0967205</v>
      </c>
      <c r="AE410">
        <v>421.85500000000002</v>
      </c>
      <c r="AF410">
        <v>13.911</v>
      </c>
      <c r="AG410">
        <v>11.983000000000001</v>
      </c>
      <c r="AH410">
        <v>13.6799</v>
      </c>
    </row>
    <row r="411" spans="1:34" x14ac:dyDescent="0.25">
      <c r="A411" t="s">
        <v>1470</v>
      </c>
      <c r="B411" t="s">
        <v>1471</v>
      </c>
      <c r="C411">
        <v>1</v>
      </c>
      <c r="D411">
        <v>1</v>
      </c>
      <c r="E411" t="s">
        <v>284</v>
      </c>
      <c r="F411">
        <v>2015</v>
      </c>
      <c r="G411" t="s">
        <v>1451</v>
      </c>
      <c r="H411">
        <v>0</v>
      </c>
      <c r="I411">
        <v>2.7667641000000001</v>
      </c>
      <c r="J411">
        <v>3.8150000000000003E-2</v>
      </c>
      <c r="K411">
        <v>11.646000000000001</v>
      </c>
      <c r="L411">
        <v>1.0389999999999999</v>
      </c>
      <c r="M411">
        <v>340.39593000000002</v>
      </c>
      <c r="N411">
        <v>1.071</v>
      </c>
      <c r="O411" t="s">
        <v>119</v>
      </c>
      <c r="P411">
        <v>0.14199999999999999</v>
      </c>
      <c r="R411">
        <v>1276</v>
      </c>
      <c r="S411">
        <v>0</v>
      </c>
      <c r="U411">
        <v>5346</v>
      </c>
      <c r="V411">
        <v>0.93</v>
      </c>
      <c r="W411">
        <v>0.97</v>
      </c>
      <c r="X411">
        <v>0.33</v>
      </c>
      <c r="Y411" t="s">
        <v>77</v>
      </c>
      <c r="Z411">
        <v>4.4800000000000004</v>
      </c>
      <c r="AA411" t="s">
        <v>1472</v>
      </c>
      <c r="AB411">
        <v>313.2154754</v>
      </c>
      <c r="AC411" t="s">
        <v>1473</v>
      </c>
      <c r="AD411">
        <v>-25.687375599999999</v>
      </c>
      <c r="AE411">
        <v>513.01099999999997</v>
      </c>
      <c r="AF411">
        <v>14.052</v>
      </c>
      <c r="AG411">
        <v>12.037000000000001</v>
      </c>
      <c r="AH411">
        <v>13.7712</v>
      </c>
    </row>
    <row r="412" spans="1:34" x14ac:dyDescent="0.25">
      <c r="A412" t="s">
        <v>1474</v>
      </c>
      <c r="B412" t="s">
        <v>1475</v>
      </c>
      <c r="C412">
        <v>1</v>
      </c>
      <c r="D412">
        <v>1</v>
      </c>
      <c r="E412" t="s">
        <v>284</v>
      </c>
      <c r="F412">
        <v>2016</v>
      </c>
      <c r="G412" t="s">
        <v>1451</v>
      </c>
      <c r="H412">
        <v>0</v>
      </c>
      <c r="I412">
        <v>1.7474875299999999</v>
      </c>
      <c r="J412">
        <v>2.7119999999999998E-2</v>
      </c>
      <c r="K412">
        <v>12.385999999999999</v>
      </c>
      <c r="L412">
        <v>1.105</v>
      </c>
      <c r="M412">
        <v>689.69110000000001</v>
      </c>
      <c r="N412">
        <v>2.17</v>
      </c>
      <c r="O412" t="s">
        <v>119</v>
      </c>
      <c r="P412">
        <v>0.126</v>
      </c>
      <c r="R412">
        <v>1505</v>
      </c>
      <c r="S412">
        <v>0</v>
      </c>
      <c r="T412" t="s">
        <v>468</v>
      </c>
      <c r="U412">
        <v>5311</v>
      </c>
      <c r="V412">
        <v>0.92</v>
      </c>
      <c r="W412">
        <v>0.87</v>
      </c>
      <c r="X412">
        <v>0</v>
      </c>
      <c r="Y412" t="s">
        <v>77</v>
      </c>
      <c r="Z412">
        <v>4.45</v>
      </c>
      <c r="AA412" t="s">
        <v>1476</v>
      </c>
      <c r="AB412">
        <v>311.0920041</v>
      </c>
      <c r="AC412" t="s">
        <v>1477</v>
      </c>
      <c r="AD412">
        <v>-19.437526600000002</v>
      </c>
      <c r="AE412">
        <v>1139.55</v>
      </c>
      <c r="AF412">
        <v>14.909000000000001</v>
      </c>
      <c r="AG412">
        <v>12.724</v>
      </c>
      <c r="AH412">
        <v>14.6473</v>
      </c>
    </row>
    <row r="413" spans="1:34" x14ac:dyDescent="0.25">
      <c r="A413" t="s">
        <v>1478</v>
      </c>
      <c r="B413" t="s">
        <v>1479</v>
      </c>
      <c r="C413">
        <v>1</v>
      </c>
      <c r="D413">
        <v>1</v>
      </c>
      <c r="E413" t="s">
        <v>284</v>
      </c>
      <c r="F413">
        <v>2016</v>
      </c>
      <c r="G413" t="s">
        <v>1451</v>
      </c>
      <c r="H413">
        <v>0</v>
      </c>
      <c r="I413">
        <v>2.6865019999999999</v>
      </c>
      <c r="J413">
        <v>3.7440000000000001E-2</v>
      </c>
      <c r="K413">
        <v>14.571999999999999</v>
      </c>
      <c r="L413">
        <v>1.3</v>
      </c>
      <c r="M413">
        <v>1039.3041000000001</v>
      </c>
      <c r="N413">
        <v>3.27</v>
      </c>
      <c r="O413" t="s">
        <v>119</v>
      </c>
      <c r="P413">
        <v>0</v>
      </c>
      <c r="R413">
        <v>1592</v>
      </c>
      <c r="S413">
        <v>0</v>
      </c>
      <c r="T413" t="s">
        <v>101</v>
      </c>
      <c r="U413">
        <v>5738</v>
      </c>
      <c r="V413">
        <v>1.24</v>
      </c>
      <c r="W413">
        <v>0.97</v>
      </c>
      <c r="X413">
        <v>-0.1</v>
      </c>
      <c r="Y413" t="s">
        <v>77</v>
      </c>
      <c r="Z413">
        <v>4.24</v>
      </c>
      <c r="AA413" t="s">
        <v>1480</v>
      </c>
      <c r="AB413">
        <v>358.5588439</v>
      </c>
      <c r="AC413" t="s">
        <v>1481</v>
      </c>
      <c r="AD413">
        <v>-30.0130385</v>
      </c>
      <c r="AE413">
        <v>757.04399999999998</v>
      </c>
      <c r="AF413">
        <v>13.957000000000001</v>
      </c>
      <c r="AG413">
        <v>12.28</v>
      </c>
      <c r="AH413">
        <v>13.686400000000001</v>
      </c>
    </row>
    <row r="414" spans="1:34" x14ac:dyDescent="0.25">
      <c r="A414" t="s">
        <v>1482</v>
      </c>
      <c r="B414" t="s">
        <v>1483</v>
      </c>
      <c r="C414">
        <v>1</v>
      </c>
      <c r="D414">
        <v>1</v>
      </c>
      <c r="E414" t="s">
        <v>284</v>
      </c>
      <c r="F414">
        <v>2016</v>
      </c>
      <c r="G414" t="s">
        <v>1451</v>
      </c>
      <c r="H414">
        <v>0</v>
      </c>
      <c r="I414">
        <v>16.254611000000001</v>
      </c>
      <c r="J414">
        <v>0.1308</v>
      </c>
      <c r="K414">
        <v>8.7089999999999996</v>
      </c>
      <c r="L414">
        <v>0.77700000000000002</v>
      </c>
      <c r="M414">
        <v>425.25653999999997</v>
      </c>
      <c r="N414">
        <v>1.3380000000000001</v>
      </c>
      <c r="O414" t="s">
        <v>119</v>
      </c>
      <c r="P414">
        <v>2.9000000000000001E-2</v>
      </c>
      <c r="Q414">
        <v>72.7</v>
      </c>
      <c r="R414">
        <v>814</v>
      </c>
      <c r="S414">
        <v>0</v>
      </c>
      <c r="T414" t="s">
        <v>1484</v>
      </c>
      <c r="U414">
        <v>5846</v>
      </c>
      <c r="V414">
        <v>1.0900000000000001</v>
      </c>
      <c r="W414">
        <v>1.1299999999999999</v>
      </c>
      <c r="X414">
        <v>0.3</v>
      </c>
      <c r="Y414" t="s">
        <v>77</v>
      </c>
      <c r="Z414">
        <v>4.42</v>
      </c>
      <c r="AA414" t="s">
        <v>1485</v>
      </c>
      <c r="AB414">
        <v>192.1895676</v>
      </c>
      <c r="AC414" t="s">
        <v>1486</v>
      </c>
      <c r="AD414">
        <v>-47.613678899999996</v>
      </c>
      <c r="AE414">
        <v>400.33100000000002</v>
      </c>
      <c r="AF414">
        <v>12.401999999999999</v>
      </c>
      <c r="AG414">
        <v>10.698</v>
      </c>
      <c r="AH414">
        <v>12.2179</v>
      </c>
    </row>
    <row r="415" spans="1:34" x14ac:dyDescent="0.25">
      <c r="A415" t="s">
        <v>1487</v>
      </c>
      <c r="B415" t="s">
        <v>1488</v>
      </c>
      <c r="C415">
        <v>1</v>
      </c>
      <c r="D415">
        <v>1</v>
      </c>
      <c r="E415" t="s">
        <v>284</v>
      </c>
      <c r="F415">
        <v>2016</v>
      </c>
      <c r="G415" t="s">
        <v>100</v>
      </c>
      <c r="H415">
        <v>0</v>
      </c>
      <c r="I415">
        <v>0.83784000000000003</v>
      </c>
      <c r="J415">
        <v>1.7399999999999999E-2</v>
      </c>
      <c r="K415">
        <v>14.897</v>
      </c>
      <c r="L415">
        <v>1.329</v>
      </c>
      <c r="M415">
        <v>629.14449000000002</v>
      </c>
      <c r="N415">
        <v>1.9795</v>
      </c>
      <c r="O415" t="s">
        <v>119</v>
      </c>
      <c r="P415">
        <v>0.16600000000000001</v>
      </c>
      <c r="Q415">
        <v>2990</v>
      </c>
      <c r="R415">
        <v>2069</v>
      </c>
      <c r="S415">
        <v>0</v>
      </c>
      <c r="T415" t="s">
        <v>1484</v>
      </c>
      <c r="U415">
        <v>5600</v>
      </c>
      <c r="V415">
        <v>1.02</v>
      </c>
      <c r="W415">
        <v>1.04</v>
      </c>
      <c r="X415">
        <v>0.28000000000000003</v>
      </c>
      <c r="Y415" t="s">
        <v>77</v>
      </c>
      <c r="Z415">
        <v>4.4400000000000004</v>
      </c>
      <c r="AA415" t="s">
        <v>1489</v>
      </c>
      <c r="AB415">
        <v>173.9574203</v>
      </c>
      <c r="AC415" t="s">
        <v>1490</v>
      </c>
      <c r="AD415">
        <v>-29.156063899999999</v>
      </c>
      <c r="AE415">
        <v>624.36800000000005</v>
      </c>
      <c r="AF415">
        <v>14.188000000000001</v>
      </c>
      <c r="AG415">
        <v>12.289</v>
      </c>
      <c r="AH415">
        <v>13.8786</v>
      </c>
    </row>
    <row r="416" spans="1:34" x14ac:dyDescent="0.25">
      <c r="A416" t="s">
        <v>1491</v>
      </c>
      <c r="B416" t="s">
        <v>1492</v>
      </c>
      <c r="C416">
        <v>1</v>
      </c>
      <c r="D416">
        <v>1</v>
      </c>
      <c r="E416" t="s">
        <v>284</v>
      </c>
      <c r="F416">
        <v>2013</v>
      </c>
      <c r="G416" t="s">
        <v>1451</v>
      </c>
      <c r="H416">
        <v>0</v>
      </c>
      <c r="I416">
        <v>1.354133</v>
      </c>
      <c r="J416">
        <v>2.3E-2</v>
      </c>
      <c r="K416">
        <v>13.092000000000001</v>
      </c>
      <c r="L416">
        <v>1.1679999999999999</v>
      </c>
      <c r="M416">
        <v>427.46300000000002</v>
      </c>
      <c r="N416">
        <v>1.345</v>
      </c>
      <c r="O416" t="s">
        <v>119</v>
      </c>
      <c r="P416">
        <v>0</v>
      </c>
      <c r="R416">
        <v>1577</v>
      </c>
      <c r="S416">
        <v>0</v>
      </c>
      <c r="T416" t="s">
        <v>1199</v>
      </c>
      <c r="U416">
        <v>5227</v>
      </c>
      <c r="V416">
        <v>0.9</v>
      </c>
      <c r="W416">
        <v>0.88</v>
      </c>
      <c r="X416">
        <v>0.15</v>
      </c>
      <c r="Y416" t="s">
        <v>77</v>
      </c>
      <c r="Z416">
        <v>4.4800000000000004</v>
      </c>
      <c r="AA416" t="s">
        <v>1493</v>
      </c>
      <c r="AB416">
        <v>176.73882639999999</v>
      </c>
      <c r="AC416" t="s">
        <v>1494</v>
      </c>
      <c r="AD416">
        <v>-22.563009699999999</v>
      </c>
      <c r="AE416">
        <v>341.92500000000001</v>
      </c>
      <c r="AF416">
        <v>13.565</v>
      </c>
      <c r="AG416">
        <v>11.385999999999999</v>
      </c>
      <c r="AH416">
        <v>13.341900000000001</v>
      </c>
    </row>
    <row r="417" spans="1:34" x14ac:dyDescent="0.25">
      <c r="A417" t="s">
        <v>1495</v>
      </c>
      <c r="B417" t="s">
        <v>1496</v>
      </c>
      <c r="C417">
        <v>1</v>
      </c>
      <c r="D417">
        <v>1</v>
      </c>
      <c r="E417" t="s">
        <v>284</v>
      </c>
      <c r="F417">
        <v>2017</v>
      </c>
      <c r="G417" t="s">
        <v>1451</v>
      </c>
      <c r="H417">
        <v>0</v>
      </c>
      <c r="I417">
        <v>4.7228123999999996</v>
      </c>
      <c r="J417">
        <v>5.0250000000000003E-2</v>
      </c>
      <c r="K417">
        <v>10.682</v>
      </c>
      <c r="L417">
        <v>0.95299999999999996</v>
      </c>
      <c r="M417">
        <v>870.85419999999999</v>
      </c>
      <c r="N417">
        <v>2.74</v>
      </c>
      <c r="O417" t="s">
        <v>119</v>
      </c>
      <c r="P417">
        <v>7.9000000000000001E-2</v>
      </c>
      <c r="R417">
        <v>858</v>
      </c>
      <c r="S417">
        <v>0</v>
      </c>
      <c r="T417" t="s">
        <v>1497</v>
      </c>
      <c r="U417">
        <v>4803</v>
      </c>
      <c r="V417">
        <v>0.69</v>
      </c>
      <c r="W417">
        <v>0.76</v>
      </c>
      <c r="X417">
        <v>0</v>
      </c>
      <c r="Y417" t="s">
        <v>77</v>
      </c>
      <c r="Z417">
        <v>4.6399999999999997</v>
      </c>
      <c r="AA417" t="s">
        <v>1498</v>
      </c>
      <c r="AB417">
        <v>174.00986929999999</v>
      </c>
      <c r="AC417" t="s">
        <v>1499</v>
      </c>
      <c r="AD417">
        <v>-29.543364199999999</v>
      </c>
      <c r="AE417">
        <v>229.518</v>
      </c>
      <c r="AF417">
        <v>13.397</v>
      </c>
      <c r="AG417">
        <v>10.942</v>
      </c>
      <c r="AH417">
        <v>13.1225</v>
      </c>
    </row>
    <row r="418" spans="1:34" x14ac:dyDescent="0.25">
      <c r="A418" t="s">
        <v>1500</v>
      </c>
      <c r="B418" t="s">
        <v>1501</v>
      </c>
      <c r="C418">
        <v>1</v>
      </c>
      <c r="D418">
        <v>1</v>
      </c>
      <c r="E418" t="s">
        <v>284</v>
      </c>
      <c r="F418">
        <v>2017</v>
      </c>
      <c r="G418" t="s">
        <v>1451</v>
      </c>
      <c r="H418">
        <v>0</v>
      </c>
      <c r="I418">
        <v>2.1605156000000001</v>
      </c>
      <c r="J418">
        <v>3.397E-2</v>
      </c>
      <c r="K418">
        <v>20.849</v>
      </c>
      <c r="L418">
        <v>1.86</v>
      </c>
      <c r="M418">
        <v>467.21010000000001</v>
      </c>
      <c r="N418">
        <v>1.47</v>
      </c>
      <c r="O418" t="s">
        <v>119</v>
      </c>
      <c r="P418">
        <v>0.114</v>
      </c>
      <c r="R418">
        <v>1654</v>
      </c>
      <c r="S418">
        <v>0</v>
      </c>
      <c r="T418" t="s">
        <v>1484</v>
      </c>
      <c r="U418">
        <v>5780</v>
      </c>
      <c r="V418">
        <v>1.2</v>
      </c>
      <c r="W418">
        <v>1.1200000000000001</v>
      </c>
      <c r="X418">
        <v>0.28000000000000003</v>
      </c>
      <c r="Y418" t="s">
        <v>77</v>
      </c>
      <c r="Z418">
        <v>4.33</v>
      </c>
      <c r="AA418" t="s">
        <v>1502</v>
      </c>
      <c r="AB418">
        <v>286.36675000000002</v>
      </c>
      <c r="AC418" t="s">
        <v>1503</v>
      </c>
      <c r="AD418">
        <v>-50.0673496</v>
      </c>
      <c r="AE418">
        <v>639.00400000000002</v>
      </c>
      <c r="AF418">
        <v>13.84</v>
      </c>
      <c r="AG418">
        <v>12.262</v>
      </c>
      <c r="AH418">
        <v>13.752000000000001</v>
      </c>
    </row>
    <row r="419" spans="1:34" x14ac:dyDescent="0.25">
      <c r="A419" t="s">
        <v>1504</v>
      </c>
      <c r="B419" t="s">
        <v>1505</v>
      </c>
      <c r="C419">
        <v>1</v>
      </c>
      <c r="D419">
        <v>1</v>
      </c>
      <c r="E419" t="s">
        <v>284</v>
      </c>
      <c r="F419">
        <v>2017</v>
      </c>
      <c r="G419" t="s">
        <v>1451</v>
      </c>
      <c r="H419">
        <v>0</v>
      </c>
      <c r="I419">
        <v>1.3484978000000001</v>
      </c>
      <c r="J419">
        <v>2.3800000000000002E-2</v>
      </c>
      <c r="K419">
        <v>15.637</v>
      </c>
      <c r="L419">
        <v>1.395</v>
      </c>
      <c r="M419">
        <v>718.29579999999999</v>
      </c>
      <c r="N419">
        <v>2.2599999999999998</v>
      </c>
      <c r="O419" t="s">
        <v>119</v>
      </c>
      <c r="P419">
        <v>0</v>
      </c>
      <c r="R419">
        <v>2166</v>
      </c>
      <c r="S419">
        <v>0</v>
      </c>
      <c r="T419" t="s">
        <v>1506</v>
      </c>
      <c r="U419">
        <v>6125</v>
      </c>
      <c r="V419">
        <v>1.1200000000000001</v>
      </c>
      <c r="W419">
        <v>1.07</v>
      </c>
      <c r="X419">
        <v>-0.22900000000000001</v>
      </c>
      <c r="Y419" t="s">
        <v>77</v>
      </c>
      <c r="Z419">
        <v>4.37</v>
      </c>
      <c r="AA419" t="s">
        <v>1507</v>
      </c>
      <c r="AB419">
        <v>268.8907069</v>
      </c>
      <c r="AC419" t="s">
        <v>1508</v>
      </c>
      <c r="AD419">
        <v>-61.747399999999999</v>
      </c>
      <c r="AE419">
        <v>494.18200000000002</v>
      </c>
      <c r="AF419">
        <v>12.914999999999999</v>
      </c>
      <c r="AG419">
        <v>11.382</v>
      </c>
      <c r="AH419">
        <v>12.6911</v>
      </c>
    </row>
    <row r="420" spans="1:34" x14ac:dyDescent="0.25">
      <c r="A420" t="s">
        <v>1509</v>
      </c>
      <c r="B420" t="s">
        <v>1510</v>
      </c>
      <c r="C420">
        <v>1</v>
      </c>
      <c r="D420">
        <v>1</v>
      </c>
      <c r="E420" t="s">
        <v>284</v>
      </c>
      <c r="F420">
        <v>2016</v>
      </c>
      <c r="G420" t="s">
        <v>1451</v>
      </c>
      <c r="H420">
        <v>0</v>
      </c>
      <c r="I420">
        <v>4.2986431999999999</v>
      </c>
      <c r="J420">
        <v>5.1630000000000002E-2</v>
      </c>
      <c r="K420">
        <v>14.122999999999999</v>
      </c>
      <c r="L420">
        <v>1.26</v>
      </c>
      <c r="M420">
        <v>194.82979</v>
      </c>
      <c r="N420">
        <v>0.61299999999999999</v>
      </c>
      <c r="O420" t="s">
        <v>119</v>
      </c>
      <c r="P420">
        <v>0.17599999999999999</v>
      </c>
      <c r="R420">
        <v>1277</v>
      </c>
      <c r="S420">
        <v>0</v>
      </c>
      <c r="T420" t="s">
        <v>322</v>
      </c>
      <c r="U420">
        <v>5715</v>
      </c>
      <c r="V420">
        <v>1.1100000000000001</v>
      </c>
      <c r="W420">
        <v>0.99</v>
      </c>
      <c r="X420">
        <v>0.02</v>
      </c>
      <c r="Y420" t="s">
        <v>77</v>
      </c>
      <c r="Z420">
        <v>4.3499999999999996</v>
      </c>
      <c r="AA420" t="s">
        <v>1511</v>
      </c>
      <c r="AB420">
        <v>207.90767460000001</v>
      </c>
      <c r="AC420" t="s">
        <v>1512</v>
      </c>
      <c r="AD420">
        <v>-23.7812403</v>
      </c>
      <c r="AE420">
        <v>471.15800000000002</v>
      </c>
      <c r="AF420">
        <v>13.172000000000001</v>
      </c>
      <c r="AG420">
        <v>11.416</v>
      </c>
      <c r="AH420">
        <v>12.9353</v>
      </c>
    </row>
    <row r="421" spans="1:34" x14ac:dyDescent="0.25">
      <c r="A421" t="s">
        <v>1513</v>
      </c>
      <c r="B421" t="s">
        <v>1514</v>
      </c>
      <c r="C421">
        <v>1</v>
      </c>
      <c r="D421">
        <v>1</v>
      </c>
      <c r="E421" t="s">
        <v>284</v>
      </c>
      <c r="F421">
        <v>2016</v>
      </c>
      <c r="G421" t="s">
        <v>1451</v>
      </c>
      <c r="H421">
        <v>0</v>
      </c>
      <c r="I421">
        <v>3.3023880999999999</v>
      </c>
      <c r="J421">
        <v>4.7350000000000003E-2</v>
      </c>
      <c r="K421">
        <v>19.616</v>
      </c>
      <c r="L421">
        <v>1.75</v>
      </c>
      <c r="M421">
        <v>206.58949999999999</v>
      </c>
      <c r="N421">
        <v>0.65</v>
      </c>
      <c r="O421" t="s">
        <v>119</v>
      </c>
      <c r="P421">
        <v>0.245</v>
      </c>
      <c r="R421">
        <v>1918</v>
      </c>
      <c r="S421">
        <v>0</v>
      </c>
      <c r="T421" t="s">
        <v>1305</v>
      </c>
      <c r="U421">
        <v>6071</v>
      </c>
      <c r="V421">
        <v>2.04</v>
      </c>
      <c r="W421">
        <v>1.3</v>
      </c>
      <c r="X421">
        <v>-0.02</v>
      </c>
      <c r="Y421" t="s">
        <v>77</v>
      </c>
      <c r="Z421">
        <v>3.94</v>
      </c>
      <c r="AA421" t="s">
        <v>1515</v>
      </c>
      <c r="AB421">
        <v>144.92685929999999</v>
      </c>
      <c r="AC421" t="s">
        <v>1516</v>
      </c>
      <c r="AD421">
        <v>-28.585600400000001</v>
      </c>
      <c r="AE421">
        <v>861.84299999999996</v>
      </c>
      <c r="AF421">
        <v>13.006</v>
      </c>
      <c r="AG421">
        <v>11.435</v>
      </c>
      <c r="AH421">
        <v>12.8431</v>
      </c>
    </row>
    <row r="422" spans="1:34" x14ac:dyDescent="0.25">
      <c r="A422" t="s">
        <v>1517</v>
      </c>
      <c r="B422" t="s">
        <v>1518</v>
      </c>
      <c r="C422">
        <v>1</v>
      </c>
      <c r="D422">
        <v>1</v>
      </c>
      <c r="E422" t="s">
        <v>284</v>
      </c>
      <c r="F422">
        <v>2016</v>
      </c>
      <c r="G422" t="s">
        <v>1451</v>
      </c>
      <c r="H422">
        <v>0</v>
      </c>
      <c r="I422">
        <v>4.6370380000000004</v>
      </c>
      <c r="J422">
        <v>6.1100000000000002E-2</v>
      </c>
      <c r="K422">
        <v>16.814</v>
      </c>
      <c r="L422">
        <v>1.5</v>
      </c>
      <c r="M422">
        <v>168.44990000000001</v>
      </c>
      <c r="N422">
        <v>0.53</v>
      </c>
      <c r="O422" t="s">
        <v>119</v>
      </c>
      <c r="P422">
        <v>0.58099999999999996</v>
      </c>
      <c r="R422">
        <v>1659</v>
      </c>
      <c r="S422">
        <v>0</v>
      </c>
      <c r="T422" t="s">
        <v>1305</v>
      </c>
      <c r="U422">
        <v>6438</v>
      </c>
      <c r="V422">
        <v>1.74</v>
      </c>
      <c r="W422">
        <v>1.42</v>
      </c>
      <c r="X422">
        <v>0.09</v>
      </c>
      <c r="Y422" t="s">
        <v>77</v>
      </c>
      <c r="Z422">
        <v>4.1100000000000003</v>
      </c>
      <c r="AA422" t="s">
        <v>1519</v>
      </c>
      <c r="AB422">
        <v>193.55246030000001</v>
      </c>
      <c r="AC422" t="s">
        <v>1520</v>
      </c>
      <c r="AD422">
        <v>-46.587715899999999</v>
      </c>
      <c r="AE422">
        <v>816.98800000000006</v>
      </c>
      <c r="AF422">
        <v>12.782</v>
      </c>
      <c r="AG422">
        <v>11.55</v>
      </c>
      <c r="AH422">
        <v>12.6792</v>
      </c>
    </row>
    <row r="423" spans="1:34" x14ac:dyDescent="0.25">
      <c r="A423" t="s">
        <v>1521</v>
      </c>
      <c r="B423" t="s">
        <v>1522</v>
      </c>
      <c r="C423">
        <v>1</v>
      </c>
      <c r="D423">
        <v>1</v>
      </c>
      <c r="E423" t="s">
        <v>284</v>
      </c>
      <c r="F423">
        <v>2016</v>
      </c>
      <c r="G423" t="s">
        <v>1451</v>
      </c>
      <c r="H423">
        <v>0</v>
      </c>
      <c r="I423">
        <v>3.1810781000000001</v>
      </c>
      <c r="J423">
        <v>4.1309999999999999E-2</v>
      </c>
      <c r="K423">
        <v>13.384</v>
      </c>
      <c r="L423">
        <v>1.194</v>
      </c>
      <c r="M423">
        <v>213.58176</v>
      </c>
      <c r="N423">
        <v>0.67200000000000004</v>
      </c>
      <c r="O423" t="s">
        <v>119</v>
      </c>
      <c r="P423">
        <v>0.20200000000000001</v>
      </c>
      <c r="R423">
        <v>1253</v>
      </c>
      <c r="S423">
        <v>0</v>
      </c>
      <c r="T423" t="s">
        <v>322</v>
      </c>
      <c r="U423">
        <v>5498</v>
      </c>
      <c r="V423">
        <v>0.92</v>
      </c>
      <c r="W423">
        <v>0.93</v>
      </c>
      <c r="X423">
        <v>0.01</v>
      </c>
      <c r="Y423" t="s">
        <v>77</v>
      </c>
      <c r="Z423">
        <v>4.4800000000000004</v>
      </c>
      <c r="AA423" t="s">
        <v>1523</v>
      </c>
      <c r="AB423">
        <v>284.39976159999998</v>
      </c>
      <c r="AC423" t="s">
        <v>1524</v>
      </c>
      <c r="AD423">
        <v>-49.138512599999999</v>
      </c>
      <c r="AE423">
        <v>535.38300000000004</v>
      </c>
      <c r="AF423">
        <v>13.981</v>
      </c>
      <c r="AG423">
        <v>12.086</v>
      </c>
      <c r="AH423">
        <v>13.792899999999999</v>
      </c>
    </row>
    <row r="424" spans="1:34" x14ac:dyDescent="0.25">
      <c r="A424" t="s">
        <v>1525</v>
      </c>
      <c r="B424" t="s">
        <v>1526</v>
      </c>
      <c r="C424">
        <v>1</v>
      </c>
      <c r="D424">
        <v>1</v>
      </c>
      <c r="E424" t="s">
        <v>284</v>
      </c>
      <c r="F424">
        <v>2016</v>
      </c>
      <c r="G424" t="s">
        <v>1451</v>
      </c>
      <c r="H424">
        <v>0</v>
      </c>
      <c r="I424">
        <v>4.6058748999999999</v>
      </c>
      <c r="J424">
        <v>5.475E-2</v>
      </c>
      <c r="K424">
        <v>14.022</v>
      </c>
      <c r="L424">
        <v>1.2509999999999999</v>
      </c>
      <c r="M424">
        <v>207.54299</v>
      </c>
      <c r="N424">
        <v>0.65300000000000002</v>
      </c>
      <c r="O424" t="s">
        <v>119</v>
      </c>
      <c r="P424">
        <v>0.158</v>
      </c>
      <c r="R424">
        <v>1212</v>
      </c>
      <c r="S424">
        <v>0</v>
      </c>
      <c r="T424" t="s">
        <v>322</v>
      </c>
      <c r="U424">
        <v>5670</v>
      </c>
      <c r="V424">
        <v>1.07</v>
      </c>
      <c r="W424">
        <v>1.03</v>
      </c>
      <c r="X424">
        <v>0.16</v>
      </c>
      <c r="Y424" t="s">
        <v>77</v>
      </c>
      <c r="Z424">
        <v>4.3899999999999997</v>
      </c>
      <c r="AA424" t="s">
        <v>1527</v>
      </c>
      <c r="AB424">
        <v>285.09651719999999</v>
      </c>
      <c r="AC424" t="s">
        <v>1528</v>
      </c>
      <c r="AD424">
        <v>-54.893340799999997</v>
      </c>
      <c r="AE424">
        <v>353.89100000000002</v>
      </c>
      <c r="AF424">
        <v>12.62</v>
      </c>
      <c r="AG424">
        <v>10.877000000000001</v>
      </c>
      <c r="AH424">
        <v>12.4594</v>
      </c>
    </row>
    <row r="425" spans="1:34" x14ac:dyDescent="0.25">
      <c r="A425" t="s">
        <v>1529</v>
      </c>
      <c r="B425" t="s">
        <v>1530</v>
      </c>
      <c r="C425">
        <v>1</v>
      </c>
      <c r="D425">
        <v>1</v>
      </c>
      <c r="E425" t="s">
        <v>284</v>
      </c>
      <c r="F425">
        <v>2013</v>
      </c>
      <c r="G425" t="s">
        <v>1451</v>
      </c>
      <c r="H425">
        <v>0</v>
      </c>
      <c r="I425">
        <v>3.5478510000000001</v>
      </c>
      <c r="J425">
        <v>4.8500000000000001E-2</v>
      </c>
      <c r="K425">
        <v>15.48</v>
      </c>
      <c r="L425">
        <v>1.381</v>
      </c>
      <c r="M425">
        <v>340.38200000000001</v>
      </c>
      <c r="N425">
        <v>1.071</v>
      </c>
      <c r="O425" t="s">
        <v>119</v>
      </c>
      <c r="P425">
        <v>0</v>
      </c>
      <c r="R425">
        <v>1648</v>
      </c>
      <c r="S425">
        <v>0</v>
      </c>
      <c r="T425" t="s">
        <v>1305</v>
      </c>
      <c r="U425">
        <v>6351</v>
      </c>
      <c r="V425">
        <v>1.4</v>
      </c>
      <c r="W425">
        <v>1.21</v>
      </c>
      <c r="X425">
        <v>-0.157</v>
      </c>
      <c r="Y425" t="s">
        <v>77</v>
      </c>
      <c r="Z425">
        <v>4.22</v>
      </c>
      <c r="AA425" t="s">
        <v>1531</v>
      </c>
      <c r="AB425">
        <v>312.45748789999999</v>
      </c>
      <c r="AC425" t="s">
        <v>1532</v>
      </c>
      <c r="AD425">
        <v>-24.428693800000001</v>
      </c>
      <c r="AE425">
        <v>411.21100000000001</v>
      </c>
      <c r="AF425">
        <v>12.433</v>
      </c>
      <c r="AG425">
        <v>10.694000000000001</v>
      </c>
      <c r="AH425">
        <v>11.891400000000001</v>
      </c>
    </row>
    <row r="426" spans="1:34" x14ac:dyDescent="0.25">
      <c r="A426" t="s">
        <v>1533</v>
      </c>
      <c r="B426" t="s">
        <v>1534</v>
      </c>
      <c r="C426">
        <v>2</v>
      </c>
      <c r="D426">
        <v>1</v>
      </c>
      <c r="E426" t="s">
        <v>284</v>
      </c>
      <c r="F426">
        <v>2016</v>
      </c>
      <c r="G426" t="s">
        <v>1451</v>
      </c>
      <c r="H426">
        <v>0</v>
      </c>
      <c r="I426">
        <v>3.1743516000000001</v>
      </c>
      <c r="J426">
        <v>4.3540000000000002E-2</v>
      </c>
      <c r="K426">
        <v>13.170999999999999</v>
      </c>
      <c r="L426">
        <v>1.175</v>
      </c>
      <c r="M426">
        <v>224.38798</v>
      </c>
      <c r="N426">
        <v>0.70599999999999996</v>
      </c>
      <c r="O426" t="s">
        <v>119</v>
      </c>
      <c r="P426">
        <v>9.6000000000000002E-2</v>
      </c>
      <c r="R426">
        <v>1414</v>
      </c>
      <c r="S426">
        <v>0</v>
      </c>
      <c r="T426" t="s">
        <v>322</v>
      </c>
      <c r="U426">
        <v>5943</v>
      </c>
      <c r="V426">
        <v>1.06</v>
      </c>
      <c r="W426">
        <v>1.0900000000000001</v>
      </c>
      <c r="X426">
        <v>0.06</v>
      </c>
      <c r="Y426" t="s">
        <v>77</v>
      </c>
      <c r="Z426">
        <v>4.42</v>
      </c>
      <c r="AA426" t="s">
        <v>1535</v>
      </c>
      <c r="AB426">
        <v>5.618525</v>
      </c>
      <c r="AC426" t="s">
        <v>1536</v>
      </c>
      <c r="AD426">
        <v>-59.9425892</v>
      </c>
      <c r="AE426">
        <v>342.14</v>
      </c>
      <c r="AF426">
        <v>12.282999999999999</v>
      </c>
      <c r="AG426">
        <v>10.792999999999999</v>
      </c>
      <c r="AH426">
        <v>12.0815</v>
      </c>
    </row>
    <row r="427" spans="1:34" x14ac:dyDescent="0.25">
      <c r="A427" t="s">
        <v>1537</v>
      </c>
      <c r="B427" t="s">
        <v>1538</v>
      </c>
      <c r="C427">
        <v>1</v>
      </c>
      <c r="D427">
        <v>1</v>
      </c>
      <c r="E427" t="s">
        <v>284</v>
      </c>
      <c r="F427">
        <v>2016</v>
      </c>
      <c r="G427" t="s">
        <v>1451</v>
      </c>
      <c r="H427">
        <v>0</v>
      </c>
      <c r="I427">
        <v>3.3779599999999999</v>
      </c>
      <c r="J427">
        <v>4.7800000000000002E-2</v>
      </c>
      <c r="K427">
        <v>18.382999999999999</v>
      </c>
      <c r="L427">
        <v>1.64</v>
      </c>
      <c r="M427">
        <v>279.69040000000001</v>
      </c>
      <c r="N427">
        <v>0.88</v>
      </c>
      <c r="O427" t="s">
        <v>119</v>
      </c>
      <c r="P427">
        <v>0.23300000000000001</v>
      </c>
      <c r="R427">
        <v>1823</v>
      </c>
      <c r="S427">
        <v>0</v>
      </c>
      <c r="U427">
        <v>6050</v>
      </c>
      <c r="V427">
        <v>1.87</v>
      </c>
      <c r="W427">
        <v>1.27</v>
      </c>
      <c r="X427">
        <v>0</v>
      </c>
      <c r="Y427" t="s">
        <v>77</v>
      </c>
      <c r="Z427">
        <v>4</v>
      </c>
      <c r="AA427" t="s">
        <v>1539</v>
      </c>
      <c r="AB427">
        <v>191.7028214</v>
      </c>
      <c r="AC427" t="s">
        <v>1540</v>
      </c>
      <c r="AD427">
        <v>-24.427389699999999</v>
      </c>
      <c r="AE427">
        <v>773.97400000000005</v>
      </c>
      <c r="AF427">
        <v>13.315</v>
      </c>
      <c r="AG427">
        <v>11.571999999999999</v>
      </c>
      <c r="AH427">
        <v>12.9613</v>
      </c>
    </row>
    <row r="428" spans="1:34" x14ac:dyDescent="0.25">
      <c r="A428" t="s">
        <v>1541</v>
      </c>
      <c r="B428" t="s">
        <v>1542</v>
      </c>
      <c r="C428">
        <v>1</v>
      </c>
      <c r="D428">
        <v>1</v>
      </c>
      <c r="E428" t="s">
        <v>284</v>
      </c>
      <c r="F428">
        <v>2016</v>
      </c>
      <c r="G428" t="s">
        <v>1451</v>
      </c>
      <c r="H428">
        <v>0</v>
      </c>
      <c r="I428">
        <v>2.8126547999999998</v>
      </c>
      <c r="J428">
        <v>4.0239999999999998E-2</v>
      </c>
      <c r="K428">
        <v>14</v>
      </c>
      <c r="L428">
        <v>1.2490000000000001</v>
      </c>
      <c r="M428">
        <v>292.40359999999998</v>
      </c>
      <c r="N428">
        <v>0.92</v>
      </c>
      <c r="O428" t="s">
        <v>119</v>
      </c>
      <c r="P428">
        <v>0.47099999999999997</v>
      </c>
      <c r="R428">
        <v>1437</v>
      </c>
      <c r="S428">
        <v>0</v>
      </c>
      <c r="U428">
        <v>5700</v>
      </c>
      <c r="V428">
        <v>1.1000000000000001</v>
      </c>
      <c r="W428">
        <v>1.1000000000000001</v>
      </c>
      <c r="X428">
        <v>0.39</v>
      </c>
      <c r="Y428" t="s">
        <v>77</v>
      </c>
      <c r="Z428">
        <v>4.4000000000000004</v>
      </c>
      <c r="AA428" t="s">
        <v>1543</v>
      </c>
      <c r="AB428">
        <v>346.07508610000002</v>
      </c>
      <c r="AC428" t="s">
        <v>1544</v>
      </c>
      <c r="AD428">
        <v>-21.272016799999999</v>
      </c>
      <c r="AE428">
        <v>745.11599999999999</v>
      </c>
      <c r="AF428">
        <v>14.385999999999999</v>
      </c>
      <c r="AG428">
        <v>12.699</v>
      </c>
      <c r="AH428">
        <v>14.2166</v>
      </c>
    </row>
    <row r="429" spans="1:34" x14ac:dyDescent="0.25">
      <c r="A429" t="s">
        <v>1545</v>
      </c>
      <c r="B429" t="s">
        <v>1546</v>
      </c>
      <c r="C429">
        <v>1</v>
      </c>
      <c r="D429">
        <v>1</v>
      </c>
      <c r="E429" t="s">
        <v>284</v>
      </c>
      <c r="F429">
        <v>2016</v>
      </c>
      <c r="G429" t="s">
        <v>1451</v>
      </c>
      <c r="H429">
        <v>0</v>
      </c>
      <c r="I429">
        <v>2.5495551000000001</v>
      </c>
      <c r="J429">
        <v>3.7269999999999998E-2</v>
      </c>
      <c r="K429">
        <v>13.787000000000001</v>
      </c>
      <c r="L429">
        <v>1.23</v>
      </c>
      <c r="M429">
        <v>378.85336000000001</v>
      </c>
      <c r="N429">
        <v>1.1919999999999999</v>
      </c>
      <c r="O429" t="s">
        <v>119</v>
      </c>
      <c r="P429">
        <v>0.08</v>
      </c>
      <c r="R429">
        <v>1429</v>
      </c>
      <c r="S429">
        <v>0</v>
      </c>
      <c r="U429">
        <v>5659</v>
      </c>
      <c r="V429">
        <v>1.02</v>
      </c>
      <c r="W429">
        <v>1.06</v>
      </c>
      <c r="X429">
        <v>0.28999999999999998</v>
      </c>
      <c r="Y429" t="s">
        <v>77</v>
      </c>
      <c r="Z429">
        <v>4.45</v>
      </c>
      <c r="AA429" t="s">
        <v>1547</v>
      </c>
      <c r="AB429">
        <v>294.63369440000002</v>
      </c>
      <c r="AC429" t="s">
        <v>1548</v>
      </c>
      <c r="AD429">
        <v>-55.330269199999996</v>
      </c>
      <c r="AE429">
        <v>248.46</v>
      </c>
      <c r="AF429">
        <v>11.91</v>
      </c>
      <c r="AG429">
        <v>10.287000000000001</v>
      </c>
      <c r="AH429">
        <v>11.7082</v>
      </c>
    </row>
    <row r="430" spans="1:34" x14ac:dyDescent="0.25">
      <c r="A430" t="s">
        <v>1549</v>
      </c>
      <c r="B430" t="s">
        <v>1550</v>
      </c>
      <c r="C430">
        <v>1</v>
      </c>
      <c r="D430">
        <v>1</v>
      </c>
      <c r="E430" t="s">
        <v>284</v>
      </c>
      <c r="F430">
        <v>2016</v>
      </c>
      <c r="G430" t="s">
        <v>1451</v>
      </c>
      <c r="H430">
        <v>0</v>
      </c>
      <c r="I430">
        <v>2.1061607000000002</v>
      </c>
      <c r="J430">
        <v>3.1660000000000001E-2</v>
      </c>
      <c r="K430">
        <v>16.029</v>
      </c>
      <c r="L430">
        <v>1.43</v>
      </c>
      <c r="M430">
        <v>299.07803000000001</v>
      </c>
      <c r="N430">
        <v>0.94099999999999995</v>
      </c>
      <c r="O430" t="s">
        <v>119</v>
      </c>
      <c r="P430">
        <v>0.108</v>
      </c>
      <c r="R430">
        <v>1445</v>
      </c>
      <c r="S430">
        <v>0</v>
      </c>
      <c r="U430">
        <v>5380</v>
      </c>
      <c r="V430">
        <v>0.98</v>
      </c>
      <c r="W430">
        <v>0.96</v>
      </c>
      <c r="X430">
        <v>0.25</v>
      </c>
      <c r="Y430" t="s">
        <v>77</v>
      </c>
      <c r="Z430">
        <v>4.4400000000000004</v>
      </c>
      <c r="AA430" t="s">
        <v>1551</v>
      </c>
      <c r="AB430">
        <v>0.77448660000000003</v>
      </c>
      <c r="AC430" t="s">
        <v>1552</v>
      </c>
      <c r="AD430">
        <v>-62.4693167</v>
      </c>
      <c r="AE430">
        <v>508.84199999999998</v>
      </c>
      <c r="AF430">
        <v>13.856999999999999</v>
      </c>
      <c r="AG430">
        <v>12.095000000000001</v>
      </c>
      <c r="AH430">
        <v>13.679</v>
      </c>
    </row>
    <row r="431" spans="1:34" x14ac:dyDescent="0.25">
      <c r="A431" t="s">
        <v>1553</v>
      </c>
      <c r="B431" t="s">
        <v>1554</v>
      </c>
      <c r="C431">
        <v>1</v>
      </c>
      <c r="D431">
        <v>1</v>
      </c>
      <c r="E431" t="s">
        <v>284</v>
      </c>
      <c r="F431">
        <v>2016</v>
      </c>
      <c r="G431" t="s">
        <v>1451</v>
      </c>
      <c r="H431">
        <v>0</v>
      </c>
      <c r="I431">
        <v>1.8209993</v>
      </c>
      <c r="J431">
        <v>3.1989999999999998E-2</v>
      </c>
      <c r="K431">
        <v>16.41</v>
      </c>
      <c r="L431">
        <v>1.464</v>
      </c>
      <c r="M431">
        <v>388.38826</v>
      </c>
      <c r="N431">
        <v>1.222</v>
      </c>
      <c r="O431" t="s">
        <v>119</v>
      </c>
      <c r="P431">
        <v>0.30599999999999999</v>
      </c>
      <c r="R431">
        <v>2037</v>
      </c>
      <c r="S431">
        <v>0</v>
      </c>
      <c r="U431">
        <v>6300</v>
      </c>
      <c r="V431">
        <v>1.43</v>
      </c>
      <c r="W431">
        <v>1.32</v>
      </c>
      <c r="X431">
        <v>0.21</v>
      </c>
      <c r="Y431" t="s">
        <v>77</v>
      </c>
      <c r="Z431">
        <v>4.24</v>
      </c>
      <c r="AA431" t="s">
        <v>1555</v>
      </c>
      <c r="AB431">
        <v>296.68844200000001</v>
      </c>
      <c r="AC431" t="s">
        <v>1556</v>
      </c>
      <c r="AD431">
        <v>-63.565648799999998</v>
      </c>
      <c r="AE431">
        <v>514.55499999999995</v>
      </c>
      <c r="AF431">
        <v>12.609</v>
      </c>
      <c r="AG431">
        <v>11.118</v>
      </c>
      <c r="AH431">
        <v>12.4605</v>
      </c>
    </row>
    <row r="432" spans="1:34" x14ac:dyDescent="0.25">
      <c r="A432" t="s">
        <v>1557</v>
      </c>
      <c r="B432" t="s">
        <v>1558</v>
      </c>
      <c r="C432">
        <v>1</v>
      </c>
      <c r="D432">
        <v>1</v>
      </c>
      <c r="E432" t="s">
        <v>284</v>
      </c>
      <c r="F432">
        <v>2018</v>
      </c>
      <c r="G432" t="s">
        <v>1451</v>
      </c>
      <c r="H432">
        <v>0</v>
      </c>
      <c r="I432">
        <v>4.1751860000000001</v>
      </c>
      <c r="J432">
        <v>5.2299999999999999E-2</v>
      </c>
      <c r="K432">
        <v>12.92</v>
      </c>
      <c r="L432">
        <v>1.153</v>
      </c>
      <c r="M432">
        <v>1022.1412800000001</v>
      </c>
      <c r="N432">
        <v>3.2160000000000002</v>
      </c>
      <c r="O432" t="s">
        <v>119</v>
      </c>
      <c r="P432">
        <v>0.105</v>
      </c>
      <c r="Q432">
        <v>561</v>
      </c>
      <c r="R432">
        <v>1203</v>
      </c>
      <c r="S432">
        <v>0</v>
      </c>
      <c r="T432" t="s">
        <v>199</v>
      </c>
      <c r="U432">
        <v>5950</v>
      </c>
      <c r="V432">
        <v>1.1000000000000001</v>
      </c>
      <c r="W432">
        <v>1.1000000000000001</v>
      </c>
      <c r="X432">
        <v>0.15</v>
      </c>
      <c r="Y432" t="s">
        <v>77</v>
      </c>
      <c r="Z432">
        <v>4.4000000000000004</v>
      </c>
      <c r="AA432" t="s">
        <v>1559</v>
      </c>
      <c r="AB432">
        <v>291.47870130000001</v>
      </c>
      <c r="AC432" t="s">
        <v>1560</v>
      </c>
      <c r="AD432">
        <v>-23.202818300000001</v>
      </c>
      <c r="AE432">
        <v>856.43600000000004</v>
      </c>
      <c r="AF432">
        <v>14.364000000000001</v>
      </c>
      <c r="AG432">
        <v>12.808999999999999</v>
      </c>
      <c r="AH432">
        <v>14.233000000000001</v>
      </c>
    </row>
    <row r="433" spans="1:34" x14ac:dyDescent="0.25">
      <c r="A433" t="s">
        <v>1561</v>
      </c>
      <c r="B433" t="s">
        <v>1562</v>
      </c>
      <c r="C433">
        <v>2</v>
      </c>
      <c r="D433">
        <v>1</v>
      </c>
      <c r="E433" t="s">
        <v>284</v>
      </c>
      <c r="F433">
        <v>2020</v>
      </c>
      <c r="G433" t="s">
        <v>1451</v>
      </c>
      <c r="H433">
        <v>0</v>
      </c>
      <c r="I433">
        <v>4.3315365999999997</v>
      </c>
      <c r="J433">
        <v>4.913E-2</v>
      </c>
      <c r="K433">
        <v>6.7930000000000001</v>
      </c>
      <c r="L433">
        <v>0.60599999999999998</v>
      </c>
      <c r="M433">
        <v>31.465170000000001</v>
      </c>
      <c r="N433">
        <v>9.9000000000000005E-2</v>
      </c>
      <c r="O433" t="s">
        <v>119</v>
      </c>
      <c r="P433">
        <v>0</v>
      </c>
      <c r="Q433">
        <v>229.7</v>
      </c>
      <c r="R433">
        <v>1085</v>
      </c>
      <c r="S433">
        <v>0</v>
      </c>
      <c r="U433">
        <v>5326</v>
      </c>
      <c r="V433">
        <v>0.88</v>
      </c>
      <c r="W433">
        <v>0.84</v>
      </c>
      <c r="X433">
        <v>5.0999999999999997E-2</v>
      </c>
      <c r="Y433" t="s">
        <v>77</v>
      </c>
      <c r="Z433">
        <v>4.4800000000000004</v>
      </c>
      <c r="AA433" t="s">
        <v>1563</v>
      </c>
      <c r="AB433">
        <v>199.80183</v>
      </c>
      <c r="AC433" t="s">
        <v>1564</v>
      </c>
      <c r="AD433">
        <v>-22.986843100000002</v>
      </c>
      <c r="AE433">
        <v>211.89599999999999</v>
      </c>
      <c r="AF433">
        <v>12.340999999999999</v>
      </c>
      <c r="AG433">
        <v>9.9469999999999992</v>
      </c>
      <c r="AH433">
        <v>11.9978</v>
      </c>
    </row>
    <row r="434" spans="1:34" x14ac:dyDescent="0.25">
      <c r="A434" t="s">
        <v>1565</v>
      </c>
      <c r="B434" t="s">
        <v>1566</v>
      </c>
      <c r="C434">
        <v>1</v>
      </c>
      <c r="D434">
        <v>1</v>
      </c>
      <c r="E434" t="s">
        <v>284</v>
      </c>
      <c r="F434">
        <v>2020</v>
      </c>
      <c r="G434" t="s">
        <v>1451</v>
      </c>
      <c r="H434">
        <v>0</v>
      </c>
      <c r="I434">
        <v>4.3750210000000003</v>
      </c>
      <c r="J434">
        <v>5.0360000000000002E-2</v>
      </c>
      <c r="K434">
        <v>6.8819999999999997</v>
      </c>
      <c r="L434">
        <v>0.61399999999999999</v>
      </c>
      <c r="M434">
        <v>23.51942</v>
      </c>
      <c r="N434">
        <v>7.3999999999999996E-2</v>
      </c>
      <c r="O434" t="s">
        <v>119</v>
      </c>
      <c r="P434">
        <v>0</v>
      </c>
      <c r="Q434">
        <v>464.7</v>
      </c>
      <c r="R434">
        <v>1294</v>
      </c>
      <c r="S434">
        <v>0</v>
      </c>
      <c r="U434">
        <v>5732</v>
      </c>
      <c r="V434">
        <v>1.1000000000000001</v>
      </c>
      <c r="W434">
        <v>0.89</v>
      </c>
      <c r="X434">
        <v>-0.10199999999999999</v>
      </c>
      <c r="Y434" t="s">
        <v>77</v>
      </c>
      <c r="Z434">
        <v>4.3</v>
      </c>
      <c r="AA434" t="s">
        <v>1567</v>
      </c>
      <c r="AB434">
        <v>154.2710615</v>
      </c>
      <c r="AC434" t="s">
        <v>1568</v>
      </c>
      <c r="AD434">
        <v>-25.276298199999999</v>
      </c>
      <c r="AE434">
        <v>343.52499999999998</v>
      </c>
      <c r="AF434">
        <v>11.967000000000001</v>
      </c>
      <c r="AG434">
        <v>10.768000000000001</v>
      </c>
      <c r="AH434">
        <v>12.2781</v>
      </c>
    </row>
    <row r="435" spans="1:34" x14ac:dyDescent="0.25">
      <c r="A435" t="s">
        <v>1569</v>
      </c>
      <c r="B435" t="s">
        <v>1570</v>
      </c>
      <c r="C435">
        <v>1</v>
      </c>
      <c r="D435">
        <v>1</v>
      </c>
      <c r="E435" t="s">
        <v>284</v>
      </c>
      <c r="F435">
        <v>2018</v>
      </c>
      <c r="G435" t="s">
        <v>1451</v>
      </c>
      <c r="H435">
        <v>0</v>
      </c>
      <c r="I435">
        <v>4.5776348000000002</v>
      </c>
      <c r="J435">
        <v>6.0069999999999998E-2</v>
      </c>
      <c r="K435">
        <v>17.597999999999999</v>
      </c>
      <c r="L435">
        <v>1.57</v>
      </c>
      <c r="M435">
        <v>200.2329</v>
      </c>
      <c r="N435">
        <v>0.63</v>
      </c>
      <c r="O435" t="s">
        <v>119</v>
      </c>
      <c r="P435">
        <v>0.27500000000000002</v>
      </c>
      <c r="R435">
        <v>1645</v>
      </c>
      <c r="S435">
        <v>0</v>
      </c>
      <c r="U435">
        <v>6572</v>
      </c>
      <c r="V435">
        <v>1.62</v>
      </c>
      <c r="W435">
        <v>1.38</v>
      </c>
      <c r="X435">
        <v>0</v>
      </c>
      <c r="Y435" t="s">
        <v>77</v>
      </c>
      <c r="Z435">
        <v>4.16</v>
      </c>
      <c r="AA435" t="s">
        <v>1571</v>
      </c>
      <c r="AB435">
        <v>112.41922510000001</v>
      </c>
      <c r="AC435" t="s">
        <v>1572</v>
      </c>
      <c r="AD435">
        <v>-29.937916300000001</v>
      </c>
      <c r="AE435">
        <v>878.52099999999996</v>
      </c>
      <c r="AF435">
        <v>12.744999999999999</v>
      </c>
      <c r="AG435">
        <v>11.518000000000001</v>
      </c>
      <c r="AH435">
        <v>12.6539</v>
      </c>
    </row>
    <row r="436" spans="1:34" x14ac:dyDescent="0.25">
      <c r="A436" t="s">
        <v>1573</v>
      </c>
      <c r="B436" t="s">
        <v>1574</v>
      </c>
      <c r="C436">
        <v>1</v>
      </c>
      <c r="D436">
        <v>1</v>
      </c>
      <c r="E436" t="s">
        <v>284</v>
      </c>
      <c r="F436">
        <v>2014</v>
      </c>
      <c r="G436" t="s">
        <v>1451</v>
      </c>
      <c r="H436">
        <v>0</v>
      </c>
      <c r="I436">
        <v>2.5167290000000002</v>
      </c>
      <c r="J436">
        <v>3.6200000000000003E-2</v>
      </c>
      <c r="K436">
        <v>11.433</v>
      </c>
      <c r="L436">
        <v>1.02</v>
      </c>
      <c r="M436">
        <v>420.471</v>
      </c>
      <c r="N436">
        <v>1.323</v>
      </c>
      <c r="O436" t="s">
        <v>119</v>
      </c>
      <c r="P436">
        <v>1.2999999999999999E-2</v>
      </c>
      <c r="R436">
        <v>1315</v>
      </c>
      <c r="S436">
        <v>0</v>
      </c>
      <c r="T436" t="s">
        <v>322</v>
      </c>
      <c r="U436">
        <v>5403</v>
      </c>
      <c r="V436">
        <v>0.93</v>
      </c>
      <c r="W436">
        <v>1</v>
      </c>
      <c r="X436">
        <v>0.43</v>
      </c>
      <c r="Y436" t="s">
        <v>77</v>
      </c>
      <c r="Z436">
        <v>4.51</v>
      </c>
      <c r="AA436" t="s">
        <v>1575</v>
      </c>
      <c r="AB436">
        <v>94.112091399999997</v>
      </c>
      <c r="AC436" t="s">
        <v>1576</v>
      </c>
      <c r="AD436">
        <v>-22.546882400000001</v>
      </c>
      <c r="AE436">
        <v>416.459</v>
      </c>
      <c r="AF436">
        <v>13.516</v>
      </c>
      <c r="AG436">
        <v>11.612</v>
      </c>
      <c r="AH436">
        <v>13.286199999999999</v>
      </c>
    </row>
    <row r="437" spans="1:34" x14ac:dyDescent="0.25">
      <c r="A437" t="s">
        <v>1577</v>
      </c>
      <c r="B437" t="s">
        <v>1578</v>
      </c>
      <c r="C437">
        <v>1</v>
      </c>
      <c r="D437">
        <v>1</v>
      </c>
      <c r="E437" t="s">
        <v>284</v>
      </c>
      <c r="F437">
        <v>2018</v>
      </c>
      <c r="G437" t="s">
        <v>1451</v>
      </c>
      <c r="H437">
        <v>0</v>
      </c>
      <c r="I437">
        <v>3.2642736000000001</v>
      </c>
      <c r="J437">
        <v>4.9970000000000001E-2</v>
      </c>
      <c r="K437">
        <v>17.71</v>
      </c>
      <c r="L437">
        <v>1.58</v>
      </c>
      <c r="M437">
        <v>505.34969999999998</v>
      </c>
      <c r="N437">
        <v>1.59</v>
      </c>
      <c r="O437" t="s">
        <v>119</v>
      </c>
      <c r="P437">
        <v>0.312</v>
      </c>
      <c r="R437">
        <v>2101</v>
      </c>
      <c r="S437">
        <v>0</v>
      </c>
      <c r="U437">
        <v>6460</v>
      </c>
      <c r="V437">
        <v>2.2599999999999998</v>
      </c>
      <c r="W437">
        <v>1.56</v>
      </c>
      <c r="X437">
        <v>0.01</v>
      </c>
      <c r="Y437" t="s">
        <v>77</v>
      </c>
      <c r="Z437">
        <v>3.92</v>
      </c>
      <c r="AA437" t="s">
        <v>1579</v>
      </c>
      <c r="AB437">
        <v>100.5712467</v>
      </c>
      <c r="AC437" t="s">
        <v>1580</v>
      </c>
      <c r="AD437">
        <v>-29.776779999999999</v>
      </c>
      <c r="AE437">
        <v>1342.29</v>
      </c>
      <c r="AF437">
        <v>13.478</v>
      </c>
      <c r="AG437">
        <v>12.147</v>
      </c>
      <c r="AH437">
        <v>13.2842</v>
      </c>
    </row>
    <row r="438" spans="1:34" x14ac:dyDescent="0.25">
      <c r="A438" t="s">
        <v>1581</v>
      </c>
      <c r="B438" t="s">
        <v>1582</v>
      </c>
      <c r="C438">
        <v>1</v>
      </c>
      <c r="D438">
        <v>1</v>
      </c>
      <c r="E438" t="s">
        <v>284</v>
      </c>
      <c r="F438">
        <v>2018</v>
      </c>
      <c r="G438" t="s">
        <v>1451</v>
      </c>
      <c r="H438">
        <v>0</v>
      </c>
      <c r="I438">
        <v>4.1936489999999997</v>
      </c>
      <c r="J438">
        <v>5.8299999999999998E-2</v>
      </c>
      <c r="K438">
        <v>14.907999999999999</v>
      </c>
      <c r="L438">
        <v>1.33</v>
      </c>
      <c r="M438">
        <v>3082.951</v>
      </c>
      <c r="N438">
        <v>9.6999999999999993</v>
      </c>
      <c r="O438" t="s">
        <v>119</v>
      </c>
      <c r="P438">
        <v>0.38</v>
      </c>
      <c r="R438">
        <v>1710</v>
      </c>
      <c r="S438">
        <v>0</v>
      </c>
      <c r="U438">
        <v>6424</v>
      </c>
      <c r="V438">
        <v>1.71</v>
      </c>
      <c r="W438">
        <v>1.5</v>
      </c>
      <c r="X438">
        <v>0.47</v>
      </c>
      <c r="Y438" t="s">
        <v>77</v>
      </c>
      <c r="Z438">
        <v>4.1399999999999997</v>
      </c>
      <c r="AA438" t="s">
        <v>1583</v>
      </c>
      <c r="AB438">
        <v>103.5173558</v>
      </c>
      <c r="AC438" t="s">
        <v>1584</v>
      </c>
      <c r="AD438">
        <v>-27.050415600000001</v>
      </c>
      <c r="AE438">
        <v>737.66800000000001</v>
      </c>
      <c r="AF438">
        <v>12.678000000000001</v>
      </c>
      <c r="AG438">
        <v>11.497999999999999</v>
      </c>
      <c r="AH438">
        <v>12.5892</v>
      </c>
    </row>
    <row r="439" spans="1:34" x14ac:dyDescent="0.25">
      <c r="A439" t="s">
        <v>1585</v>
      </c>
      <c r="B439" t="s">
        <v>1586</v>
      </c>
      <c r="C439">
        <v>1</v>
      </c>
      <c r="D439">
        <v>1</v>
      </c>
      <c r="E439" t="s">
        <v>284</v>
      </c>
      <c r="F439">
        <v>2018</v>
      </c>
      <c r="G439" t="s">
        <v>1451</v>
      </c>
      <c r="H439">
        <v>0</v>
      </c>
      <c r="I439">
        <v>2.2921019999999999</v>
      </c>
      <c r="J439">
        <v>3.6889999999999999E-2</v>
      </c>
      <c r="K439">
        <v>15.693</v>
      </c>
      <c r="L439">
        <v>1.4</v>
      </c>
      <c r="M439">
        <v>597.5204</v>
      </c>
      <c r="N439">
        <v>1.88</v>
      </c>
      <c r="O439" t="s">
        <v>119</v>
      </c>
      <c r="P439">
        <v>0.22900000000000001</v>
      </c>
      <c r="R439">
        <v>1856</v>
      </c>
      <c r="S439">
        <v>0</v>
      </c>
      <c r="U439">
        <v>6060</v>
      </c>
      <c r="V439">
        <v>1.48</v>
      </c>
      <c r="W439">
        <v>1.27</v>
      </c>
      <c r="X439">
        <v>0.22</v>
      </c>
      <c r="Y439" t="s">
        <v>77</v>
      </c>
      <c r="Z439">
        <v>4.2</v>
      </c>
      <c r="AA439" t="s">
        <v>1587</v>
      </c>
      <c r="AB439">
        <v>108.45239909999999</v>
      </c>
      <c r="AC439" t="s">
        <v>1588</v>
      </c>
      <c r="AD439">
        <v>-33.4373462</v>
      </c>
      <c r="AE439">
        <v>800.37699999999995</v>
      </c>
      <c r="AF439">
        <v>13.682</v>
      </c>
      <c r="AG439">
        <v>12.244999999999999</v>
      </c>
      <c r="AH439">
        <v>13.5627</v>
      </c>
    </row>
    <row r="440" spans="1:34" x14ac:dyDescent="0.25">
      <c r="A440" t="s">
        <v>1589</v>
      </c>
      <c r="B440" t="s">
        <v>1590</v>
      </c>
      <c r="C440">
        <v>1</v>
      </c>
      <c r="D440">
        <v>1</v>
      </c>
      <c r="E440" t="s">
        <v>284</v>
      </c>
      <c r="F440">
        <v>2018</v>
      </c>
      <c r="G440" t="s">
        <v>1451</v>
      </c>
      <c r="H440">
        <v>0</v>
      </c>
      <c r="I440">
        <v>4.3888496999999997</v>
      </c>
      <c r="J440">
        <v>4.9439999999999998E-2</v>
      </c>
      <c r="K440">
        <v>13.227</v>
      </c>
      <c r="L440">
        <v>1.18</v>
      </c>
      <c r="M440">
        <v>82.953630000000004</v>
      </c>
      <c r="N440">
        <v>0.26100000000000001</v>
      </c>
      <c r="O440" t="s">
        <v>119</v>
      </c>
      <c r="P440">
        <v>0.17299999999999999</v>
      </c>
      <c r="R440">
        <v>1003</v>
      </c>
      <c r="S440">
        <v>0</v>
      </c>
      <c r="U440">
        <v>5099</v>
      </c>
      <c r="V440">
        <v>0.81</v>
      </c>
      <c r="W440">
        <v>0.84</v>
      </c>
      <c r="X440">
        <v>0.05</v>
      </c>
      <c r="Y440" t="s">
        <v>77</v>
      </c>
      <c r="Z440">
        <v>4.54</v>
      </c>
      <c r="AA440" t="s">
        <v>1591</v>
      </c>
      <c r="AB440">
        <v>80.538241799999994</v>
      </c>
      <c r="AC440" t="s">
        <v>1592</v>
      </c>
      <c r="AD440">
        <v>-30.9708179</v>
      </c>
      <c r="AE440">
        <v>362.27300000000002</v>
      </c>
      <c r="AF440">
        <v>13.561999999999999</v>
      </c>
      <c r="AG440">
        <v>11.555999999999999</v>
      </c>
      <c r="AH440">
        <v>13.401400000000001</v>
      </c>
    </row>
    <row r="441" spans="1:34" x14ac:dyDescent="0.25">
      <c r="A441" t="s">
        <v>1593</v>
      </c>
      <c r="B441" t="s">
        <v>1594</v>
      </c>
      <c r="C441">
        <v>1</v>
      </c>
      <c r="D441">
        <v>1</v>
      </c>
      <c r="E441" t="s">
        <v>284</v>
      </c>
      <c r="F441">
        <v>2018</v>
      </c>
      <c r="G441" t="s">
        <v>1451</v>
      </c>
      <c r="H441">
        <v>0</v>
      </c>
      <c r="I441">
        <v>2.7439003999999998</v>
      </c>
      <c r="J441">
        <v>3.6490000000000002E-2</v>
      </c>
      <c r="K441">
        <v>11.96</v>
      </c>
      <c r="L441">
        <v>1.0669999999999999</v>
      </c>
      <c r="M441">
        <v>177.98480000000001</v>
      </c>
      <c r="N441">
        <v>0.56000000000000005</v>
      </c>
      <c r="O441" t="s">
        <v>119</v>
      </c>
      <c r="P441">
        <v>0.27900000000000003</v>
      </c>
      <c r="R441">
        <v>1161</v>
      </c>
      <c r="S441">
        <v>0</v>
      </c>
      <c r="U441">
        <v>5080</v>
      </c>
      <c r="V441">
        <v>0.85</v>
      </c>
      <c r="W441">
        <v>0.86</v>
      </c>
      <c r="X441">
        <v>0.32</v>
      </c>
      <c r="Y441" t="s">
        <v>77</v>
      </c>
      <c r="Z441">
        <v>4.51</v>
      </c>
      <c r="AA441" t="s">
        <v>1595</v>
      </c>
      <c r="AB441">
        <v>84.326755899999995</v>
      </c>
      <c r="AC441" t="s">
        <v>1596</v>
      </c>
      <c r="AD441">
        <v>-27.972575800000001</v>
      </c>
      <c r="AE441">
        <v>446.03500000000003</v>
      </c>
      <c r="AF441">
        <v>14.397</v>
      </c>
      <c r="AG441">
        <v>12.188000000000001</v>
      </c>
      <c r="AH441">
        <v>14.1595</v>
      </c>
    </row>
    <row r="442" spans="1:34" x14ac:dyDescent="0.25">
      <c r="A442" t="s">
        <v>1597</v>
      </c>
      <c r="B442" t="s">
        <v>1598</v>
      </c>
      <c r="C442">
        <v>1</v>
      </c>
      <c r="D442">
        <v>1</v>
      </c>
      <c r="E442" t="s">
        <v>284</v>
      </c>
      <c r="F442">
        <v>2018</v>
      </c>
      <c r="G442" t="s">
        <v>1451</v>
      </c>
      <c r="H442">
        <v>0</v>
      </c>
      <c r="I442">
        <v>4.1876243999999998</v>
      </c>
      <c r="J442">
        <v>5.5109999999999999E-2</v>
      </c>
      <c r="K442">
        <v>14.414999999999999</v>
      </c>
      <c r="L442">
        <v>1.286</v>
      </c>
      <c r="M442">
        <v>222.48099999999999</v>
      </c>
      <c r="N442">
        <v>0.7</v>
      </c>
      <c r="O442" t="s">
        <v>119</v>
      </c>
      <c r="P442">
        <v>0.24</v>
      </c>
      <c r="R442">
        <v>1518</v>
      </c>
      <c r="S442">
        <v>0</v>
      </c>
      <c r="U442">
        <v>6450</v>
      </c>
      <c r="V442">
        <v>1.32</v>
      </c>
      <c r="W442">
        <v>1.27</v>
      </c>
      <c r="X442">
        <v>0.02</v>
      </c>
      <c r="Y442" t="s">
        <v>77</v>
      </c>
      <c r="Z442">
        <v>4.3099999999999996</v>
      </c>
      <c r="AA442" t="s">
        <v>1599</v>
      </c>
      <c r="AB442">
        <v>101.99424550000001</v>
      </c>
      <c r="AC442" t="s">
        <v>1600</v>
      </c>
      <c r="AD442">
        <v>-21.910711200000001</v>
      </c>
      <c r="AE442">
        <v>772.11</v>
      </c>
      <c r="AF442">
        <v>13.324999999999999</v>
      </c>
      <c r="AG442">
        <v>12.137</v>
      </c>
      <c r="AH442">
        <v>13.2385</v>
      </c>
    </row>
    <row r="443" spans="1:34" x14ac:dyDescent="0.25">
      <c r="A443" t="s">
        <v>1601</v>
      </c>
      <c r="B443" t="s">
        <v>1602</v>
      </c>
      <c r="C443">
        <v>1</v>
      </c>
      <c r="D443">
        <v>1</v>
      </c>
      <c r="E443" t="s">
        <v>284</v>
      </c>
      <c r="F443">
        <v>2018</v>
      </c>
      <c r="G443" t="s">
        <v>1451</v>
      </c>
      <c r="H443">
        <v>0</v>
      </c>
      <c r="I443">
        <v>4.7423729000000003</v>
      </c>
      <c r="J443">
        <v>5.3670000000000002E-2</v>
      </c>
      <c r="K443">
        <v>10.122</v>
      </c>
      <c r="L443">
        <v>0.90300000000000002</v>
      </c>
      <c r="M443">
        <v>54.984589999999997</v>
      </c>
      <c r="N443">
        <v>0.17299999999999999</v>
      </c>
      <c r="O443" t="s">
        <v>119</v>
      </c>
      <c r="P443">
        <v>0.55900000000000005</v>
      </c>
      <c r="R443">
        <v>1054</v>
      </c>
      <c r="S443">
        <v>0</v>
      </c>
      <c r="U443">
        <v>5495</v>
      </c>
      <c r="V443">
        <v>0.85</v>
      </c>
      <c r="W443">
        <v>0.92</v>
      </c>
      <c r="X443">
        <v>-0.06</v>
      </c>
      <c r="Y443" t="s">
        <v>77</v>
      </c>
      <c r="Z443">
        <v>4.54</v>
      </c>
      <c r="AA443" t="s">
        <v>1603</v>
      </c>
      <c r="AB443">
        <v>6.7026401</v>
      </c>
      <c r="AC443" t="s">
        <v>1604</v>
      </c>
      <c r="AD443">
        <v>-56.316102100000002</v>
      </c>
      <c r="AE443">
        <v>453.80799999999999</v>
      </c>
      <c r="AF443">
        <v>13.782999999999999</v>
      </c>
      <c r="AG443">
        <v>11.965</v>
      </c>
      <c r="AH443">
        <v>13.526999999999999</v>
      </c>
    </row>
    <row r="444" spans="1:34" x14ac:dyDescent="0.25">
      <c r="A444" t="s">
        <v>1605</v>
      </c>
      <c r="B444" t="s">
        <v>1606</v>
      </c>
      <c r="C444">
        <v>1</v>
      </c>
      <c r="D444">
        <v>1</v>
      </c>
      <c r="E444" t="s">
        <v>284</v>
      </c>
      <c r="F444">
        <v>2020</v>
      </c>
      <c r="G444" t="s">
        <v>1451</v>
      </c>
      <c r="H444">
        <v>0</v>
      </c>
      <c r="I444">
        <v>3.9228038000000001</v>
      </c>
      <c r="J444">
        <v>4.2689999999999999E-2</v>
      </c>
      <c r="K444">
        <v>12.52</v>
      </c>
      <c r="L444">
        <v>1.117</v>
      </c>
      <c r="M444">
        <v>117.27927</v>
      </c>
      <c r="N444">
        <v>0.36899999999999999</v>
      </c>
      <c r="O444" t="s">
        <v>119</v>
      </c>
      <c r="P444">
        <v>8.7999999999999995E-2</v>
      </c>
      <c r="Q444">
        <v>87.73</v>
      </c>
      <c r="R444">
        <v>853</v>
      </c>
      <c r="S444">
        <v>0</v>
      </c>
      <c r="U444">
        <v>4512</v>
      </c>
      <c r="V444">
        <v>0.66</v>
      </c>
      <c r="W444">
        <v>0.67</v>
      </c>
      <c r="X444">
        <v>-0.113</v>
      </c>
      <c r="Y444" t="s">
        <v>77</v>
      </c>
      <c r="Z444">
        <v>4.63</v>
      </c>
      <c r="AA444" t="s">
        <v>1607</v>
      </c>
      <c r="AB444">
        <v>287.48440210000001</v>
      </c>
      <c r="AC444" t="s">
        <v>1608</v>
      </c>
      <c r="AD444">
        <v>-49.664942400000001</v>
      </c>
      <c r="AE444">
        <v>300.67</v>
      </c>
      <c r="AF444">
        <v>14.602</v>
      </c>
      <c r="AG444">
        <v>11.926</v>
      </c>
      <c r="AH444">
        <v>14.399800000000001</v>
      </c>
    </row>
    <row r="445" spans="1:34" x14ac:dyDescent="0.25">
      <c r="A445" t="s">
        <v>1609</v>
      </c>
      <c r="B445" t="s">
        <v>1610</v>
      </c>
      <c r="C445">
        <v>2</v>
      </c>
      <c r="D445">
        <v>1</v>
      </c>
      <c r="E445" t="s">
        <v>284</v>
      </c>
      <c r="F445">
        <v>2020</v>
      </c>
      <c r="G445" t="s">
        <v>1451</v>
      </c>
      <c r="H445">
        <v>0</v>
      </c>
      <c r="I445">
        <v>3.1316666</v>
      </c>
      <c r="J445">
        <v>3.7690000000000001E-2</v>
      </c>
      <c r="K445">
        <v>8.9670000000000005</v>
      </c>
      <c r="L445">
        <v>0.8</v>
      </c>
      <c r="M445">
        <v>77.232690000000005</v>
      </c>
      <c r="N445">
        <v>0.24299999999999999</v>
      </c>
      <c r="O445" t="s">
        <v>119</v>
      </c>
      <c r="P445">
        <v>0.16200000000000001</v>
      </c>
      <c r="Q445">
        <v>137.6</v>
      </c>
      <c r="R445">
        <v>955</v>
      </c>
      <c r="S445">
        <v>0</v>
      </c>
      <c r="U445">
        <v>4546</v>
      </c>
      <c r="V445">
        <v>0.72</v>
      </c>
      <c r="W445">
        <v>0.73</v>
      </c>
      <c r="X445">
        <v>0.186</v>
      </c>
      <c r="Y445" t="s">
        <v>77</v>
      </c>
      <c r="Z445">
        <v>4.59</v>
      </c>
      <c r="AA445" t="s">
        <v>1611</v>
      </c>
      <c r="AB445">
        <v>288.67200480000002</v>
      </c>
      <c r="AC445" t="s">
        <v>1612</v>
      </c>
      <c r="AD445">
        <v>-59.579350499999997</v>
      </c>
      <c r="AE445">
        <v>263.60899999999998</v>
      </c>
      <c r="AF445">
        <v>14.226000000000001</v>
      </c>
      <c r="AG445">
        <v>11.427</v>
      </c>
      <c r="AH445">
        <v>13.895099999999999</v>
      </c>
    </row>
    <row r="446" spans="1:34" x14ac:dyDescent="0.25">
      <c r="A446" t="s">
        <v>1613</v>
      </c>
      <c r="B446" t="s">
        <v>1614</v>
      </c>
      <c r="C446">
        <v>1</v>
      </c>
      <c r="D446">
        <v>1</v>
      </c>
      <c r="E446" t="s">
        <v>284</v>
      </c>
      <c r="F446">
        <v>2020</v>
      </c>
      <c r="G446" t="s">
        <v>1451</v>
      </c>
      <c r="H446">
        <v>0</v>
      </c>
      <c r="I446">
        <v>4.1480467000000001</v>
      </c>
      <c r="J446">
        <v>4.5150000000000003E-2</v>
      </c>
      <c r="K446">
        <v>8.5749999999999993</v>
      </c>
      <c r="L446">
        <v>0.76500000000000001</v>
      </c>
      <c r="M446">
        <v>112.19399</v>
      </c>
      <c r="N446">
        <v>0.35299999999999998</v>
      </c>
      <c r="O446" t="s">
        <v>119</v>
      </c>
      <c r="P446">
        <v>7.0999999999999994E-2</v>
      </c>
      <c r="Q446">
        <v>80.45</v>
      </c>
      <c r="R446">
        <v>835</v>
      </c>
      <c r="S446">
        <v>0</v>
      </c>
      <c r="U446">
        <v>4405</v>
      </c>
      <c r="V446">
        <v>0.7</v>
      </c>
      <c r="W446">
        <v>0.71</v>
      </c>
      <c r="X446">
        <v>0.20799999999999999</v>
      </c>
      <c r="Y446" t="s">
        <v>77</v>
      </c>
      <c r="Z446">
        <v>4.5999999999999996</v>
      </c>
      <c r="AA446" t="s">
        <v>1615</v>
      </c>
      <c r="AB446">
        <v>6.6135926999999999</v>
      </c>
      <c r="AC446" t="s">
        <v>1616</v>
      </c>
      <c r="AD446">
        <v>-56.344279800000002</v>
      </c>
      <c r="AE446">
        <v>324.41300000000001</v>
      </c>
      <c r="AF446">
        <v>14.988</v>
      </c>
      <c r="AG446">
        <v>11.938000000000001</v>
      </c>
      <c r="AH446">
        <v>14.5449</v>
      </c>
    </row>
    <row r="447" spans="1:34" x14ac:dyDescent="0.25">
      <c r="A447" t="s">
        <v>1617</v>
      </c>
      <c r="B447" t="s">
        <v>1618</v>
      </c>
      <c r="C447">
        <v>1</v>
      </c>
      <c r="D447">
        <v>1</v>
      </c>
      <c r="E447" t="s">
        <v>284</v>
      </c>
      <c r="F447">
        <v>2014</v>
      </c>
      <c r="G447" t="s">
        <v>1451</v>
      </c>
      <c r="H447">
        <v>0</v>
      </c>
      <c r="I447">
        <v>4.7633869999999998</v>
      </c>
      <c r="J447">
        <v>5.4199999999999998E-2</v>
      </c>
      <c r="K447">
        <v>10.223000000000001</v>
      </c>
      <c r="L447">
        <v>0.91200000000000003</v>
      </c>
      <c r="M447">
        <v>75.322999999999993</v>
      </c>
      <c r="N447">
        <v>0.23699999999999999</v>
      </c>
      <c r="O447" t="s">
        <v>119</v>
      </c>
      <c r="P447">
        <v>1.9E-2</v>
      </c>
      <c r="R447">
        <v>1025</v>
      </c>
      <c r="S447">
        <v>0</v>
      </c>
      <c r="T447" t="s">
        <v>322</v>
      </c>
      <c r="U447">
        <v>5304</v>
      </c>
      <c r="V447">
        <v>0.87</v>
      </c>
      <c r="W447">
        <v>0.94</v>
      </c>
      <c r="X447">
        <v>0.19</v>
      </c>
      <c r="Y447" t="s">
        <v>77</v>
      </c>
      <c r="Z447">
        <v>4.53</v>
      </c>
      <c r="AA447" t="s">
        <v>1619</v>
      </c>
      <c r="AB447">
        <v>67.222846500000003</v>
      </c>
      <c r="AC447" t="s">
        <v>1620</v>
      </c>
      <c r="AD447">
        <v>-21.482056799999999</v>
      </c>
      <c r="AE447">
        <v>246.38399999999999</v>
      </c>
      <c r="AF447">
        <v>12.598000000000001</v>
      </c>
      <c r="AG447">
        <v>10.702999999999999</v>
      </c>
      <c r="AH447">
        <v>12.428800000000001</v>
      </c>
    </row>
    <row r="448" spans="1:34" x14ac:dyDescent="0.25">
      <c r="A448" t="s">
        <v>1621</v>
      </c>
      <c r="B448" t="s">
        <v>1622</v>
      </c>
      <c r="C448">
        <v>1</v>
      </c>
      <c r="D448">
        <v>1</v>
      </c>
      <c r="E448" t="s">
        <v>284</v>
      </c>
      <c r="F448">
        <v>2017</v>
      </c>
      <c r="G448" t="s">
        <v>1451</v>
      </c>
      <c r="H448">
        <v>0</v>
      </c>
      <c r="I448">
        <v>3.8297015000000001</v>
      </c>
      <c r="J448">
        <v>5.0459999999999998E-2</v>
      </c>
      <c r="K448">
        <v>12.666</v>
      </c>
      <c r="L448">
        <v>1.1299999999999999</v>
      </c>
      <c r="M448">
        <v>123.9537</v>
      </c>
      <c r="N448">
        <v>0.39</v>
      </c>
      <c r="O448" t="s">
        <v>119</v>
      </c>
      <c r="P448">
        <v>0.51600000000000001</v>
      </c>
      <c r="S448">
        <v>0</v>
      </c>
      <c r="U448">
        <v>5990</v>
      </c>
      <c r="V448">
        <v>1.1200000000000001</v>
      </c>
      <c r="W448">
        <v>1.17</v>
      </c>
      <c r="Z448">
        <v>4.41</v>
      </c>
      <c r="AA448" t="s">
        <v>1623</v>
      </c>
      <c r="AB448">
        <v>300.4280761</v>
      </c>
      <c r="AC448" t="s">
        <v>1624</v>
      </c>
      <c r="AD448">
        <v>-26.077563999999999</v>
      </c>
      <c r="AE448">
        <v>756.74199999999996</v>
      </c>
      <c r="AF448">
        <v>14.045</v>
      </c>
      <c r="AG448">
        <v>12.289</v>
      </c>
      <c r="AH448">
        <v>13.893599999999999</v>
      </c>
    </row>
    <row r="449" spans="1:34" x14ac:dyDescent="0.25">
      <c r="A449" t="s">
        <v>1625</v>
      </c>
      <c r="B449" t="s">
        <v>1626</v>
      </c>
      <c r="C449">
        <v>1</v>
      </c>
      <c r="D449">
        <v>1</v>
      </c>
      <c r="E449" t="s">
        <v>284</v>
      </c>
      <c r="F449">
        <v>2017</v>
      </c>
      <c r="G449" t="s">
        <v>1451</v>
      </c>
      <c r="H449">
        <v>0</v>
      </c>
      <c r="I449">
        <v>3.3488701999999999</v>
      </c>
      <c r="J449">
        <v>4.6390000000000001E-2</v>
      </c>
      <c r="K449">
        <v>15.805</v>
      </c>
      <c r="L449">
        <v>1.41</v>
      </c>
      <c r="M449">
        <v>244.09343999999999</v>
      </c>
      <c r="N449">
        <v>0.76800000000000002</v>
      </c>
      <c r="O449" t="s">
        <v>119</v>
      </c>
      <c r="P449">
        <v>0.33</v>
      </c>
      <c r="R449">
        <v>1553</v>
      </c>
      <c r="S449">
        <v>0</v>
      </c>
      <c r="U449">
        <v>5758</v>
      </c>
      <c r="V449">
        <v>1.44</v>
      </c>
      <c r="W449">
        <v>1.19</v>
      </c>
      <c r="Z449">
        <v>4.2</v>
      </c>
      <c r="AA449" t="s">
        <v>1627</v>
      </c>
      <c r="AB449">
        <v>102.8474248</v>
      </c>
      <c r="AC449" t="s">
        <v>1628</v>
      </c>
      <c r="AD449">
        <v>-29.058655099999999</v>
      </c>
      <c r="AE449">
        <v>389.57</v>
      </c>
      <c r="AF449">
        <v>12.525</v>
      </c>
      <c r="AG449">
        <v>10.867000000000001</v>
      </c>
      <c r="AH449">
        <v>12.3293</v>
      </c>
    </row>
    <row r="450" spans="1:34" x14ac:dyDescent="0.25">
      <c r="A450" t="s">
        <v>1629</v>
      </c>
      <c r="B450" t="s">
        <v>1630</v>
      </c>
      <c r="C450">
        <v>1</v>
      </c>
      <c r="D450">
        <v>1</v>
      </c>
      <c r="E450" t="s">
        <v>284</v>
      </c>
      <c r="F450">
        <v>2017</v>
      </c>
      <c r="G450" t="s">
        <v>1451</v>
      </c>
      <c r="H450">
        <v>0</v>
      </c>
      <c r="I450">
        <v>1.3666543600000001</v>
      </c>
      <c r="J450">
        <v>2.4979999999999999E-2</v>
      </c>
      <c r="K450">
        <v>15.491</v>
      </c>
      <c r="L450">
        <v>1.3819999999999999</v>
      </c>
      <c r="M450">
        <v>711.93920000000003</v>
      </c>
      <c r="N450">
        <v>2.2400000000000002</v>
      </c>
      <c r="O450" t="s">
        <v>119</v>
      </c>
      <c r="P450">
        <v>0.246</v>
      </c>
      <c r="R450">
        <v>1834</v>
      </c>
      <c r="S450">
        <v>0</v>
      </c>
      <c r="U450">
        <v>6010</v>
      </c>
      <c r="V450">
        <v>1.05</v>
      </c>
      <c r="W450">
        <v>1.1100000000000001</v>
      </c>
      <c r="X450">
        <v>-0.28399999999999997</v>
      </c>
      <c r="Y450" t="s">
        <v>200</v>
      </c>
      <c r="Z450">
        <v>4.45</v>
      </c>
      <c r="AA450" t="s">
        <v>1631</v>
      </c>
      <c r="AB450">
        <v>140.08758940000001</v>
      </c>
      <c r="AC450" t="s">
        <v>1632</v>
      </c>
      <c r="AD450">
        <v>-31.269211599999998</v>
      </c>
      <c r="AE450">
        <v>555.13400000000001</v>
      </c>
      <c r="AF450">
        <v>13.843999999999999</v>
      </c>
      <c r="AG450">
        <v>12.114000000000001</v>
      </c>
      <c r="AH450">
        <v>13.626899999999999</v>
      </c>
    </row>
    <row r="451" spans="1:34" x14ac:dyDescent="0.25">
      <c r="A451" t="s">
        <v>1633</v>
      </c>
      <c r="B451" t="s">
        <v>1634</v>
      </c>
      <c r="C451">
        <v>1</v>
      </c>
      <c r="D451">
        <v>1</v>
      </c>
      <c r="E451" t="s">
        <v>284</v>
      </c>
      <c r="F451">
        <v>2017</v>
      </c>
      <c r="G451" t="s">
        <v>1451</v>
      </c>
      <c r="H451">
        <v>0</v>
      </c>
      <c r="I451">
        <v>3.8537767999999999</v>
      </c>
      <c r="J451">
        <v>4.7530000000000003E-2</v>
      </c>
      <c r="K451">
        <v>15.02</v>
      </c>
      <c r="L451">
        <v>1.34</v>
      </c>
      <c r="M451">
        <v>189.10884999999999</v>
      </c>
      <c r="N451">
        <v>0.59499999999999997</v>
      </c>
      <c r="O451" t="s">
        <v>119</v>
      </c>
      <c r="P451">
        <v>0.33</v>
      </c>
      <c r="R451">
        <v>1312</v>
      </c>
      <c r="S451">
        <v>0</v>
      </c>
      <c r="U451">
        <v>5644</v>
      </c>
      <c r="V451">
        <v>1.1000000000000001</v>
      </c>
      <c r="W451">
        <v>0.96</v>
      </c>
      <c r="Z451">
        <v>4.34</v>
      </c>
      <c r="AA451" t="s">
        <v>1635</v>
      </c>
      <c r="AB451">
        <v>176.62832299999999</v>
      </c>
      <c r="AC451" t="s">
        <v>1636</v>
      </c>
      <c r="AD451">
        <v>-33.860076399999997</v>
      </c>
      <c r="AE451">
        <v>585.77</v>
      </c>
      <c r="AF451">
        <v>13.944000000000001</v>
      </c>
      <c r="AG451">
        <v>12.045999999999999</v>
      </c>
      <c r="AH451">
        <v>13.6564</v>
      </c>
    </row>
    <row r="452" spans="1:34" x14ac:dyDescent="0.25">
      <c r="A452" t="s">
        <v>1637</v>
      </c>
      <c r="B452" t="s">
        <v>1638</v>
      </c>
      <c r="C452">
        <v>1</v>
      </c>
      <c r="D452">
        <v>1</v>
      </c>
      <c r="E452" t="s">
        <v>284</v>
      </c>
      <c r="F452">
        <v>2019</v>
      </c>
      <c r="G452" t="s">
        <v>1451</v>
      </c>
      <c r="H452">
        <v>0</v>
      </c>
      <c r="I452">
        <v>2.5441828000000002</v>
      </c>
      <c r="J452">
        <v>3.7629999999999997E-2</v>
      </c>
      <c r="K452">
        <v>11.96</v>
      </c>
      <c r="L452">
        <v>1.0669999999999999</v>
      </c>
      <c r="M452">
        <v>241.55080000000001</v>
      </c>
      <c r="N452">
        <v>0.76</v>
      </c>
      <c r="O452" t="s">
        <v>119</v>
      </c>
      <c r="P452">
        <v>0.126</v>
      </c>
      <c r="R452">
        <v>1625</v>
      </c>
      <c r="S452">
        <v>0</v>
      </c>
      <c r="U452">
        <v>5702</v>
      </c>
      <c r="V452">
        <v>1.32</v>
      </c>
      <c r="W452">
        <v>1.1000000000000001</v>
      </c>
      <c r="X452">
        <v>0.39600000000000002</v>
      </c>
      <c r="Y452" t="s">
        <v>77</v>
      </c>
      <c r="Z452">
        <v>4.24</v>
      </c>
      <c r="AA452" t="s">
        <v>1639</v>
      </c>
      <c r="AB452">
        <v>200.63486409999999</v>
      </c>
      <c r="AC452" t="s">
        <v>1640</v>
      </c>
      <c r="AD452">
        <v>-44.688839299999998</v>
      </c>
      <c r="AE452">
        <v>748.58500000000004</v>
      </c>
      <c r="AF452">
        <v>13.936999999999999</v>
      </c>
      <c r="AG452">
        <v>12.17</v>
      </c>
      <c r="AH452">
        <v>13.776199999999999</v>
      </c>
    </row>
    <row r="453" spans="1:34" x14ac:dyDescent="0.25">
      <c r="A453" t="s">
        <v>1641</v>
      </c>
      <c r="B453" t="s">
        <v>1642</v>
      </c>
      <c r="C453">
        <v>1</v>
      </c>
      <c r="D453">
        <v>1</v>
      </c>
      <c r="E453" t="s">
        <v>284</v>
      </c>
      <c r="F453">
        <v>2019</v>
      </c>
      <c r="G453" t="s">
        <v>1451</v>
      </c>
      <c r="H453">
        <v>0</v>
      </c>
      <c r="I453">
        <v>4.2042001000000004</v>
      </c>
      <c r="J453">
        <v>5.4120000000000001E-2</v>
      </c>
      <c r="K453">
        <v>14.022</v>
      </c>
      <c r="L453">
        <v>1.2509999999999999</v>
      </c>
      <c r="M453">
        <v>292.72143</v>
      </c>
      <c r="N453">
        <v>0.92100000000000004</v>
      </c>
      <c r="O453" t="s">
        <v>119</v>
      </c>
      <c r="P453">
        <v>9.1999999999999998E-2</v>
      </c>
      <c r="R453">
        <v>1367</v>
      </c>
      <c r="S453">
        <v>0</v>
      </c>
      <c r="U453">
        <v>6214</v>
      </c>
      <c r="V453">
        <v>1.1299999999999999</v>
      </c>
      <c r="W453">
        <v>1.2</v>
      </c>
      <c r="X453">
        <v>0.108</v>
      </c>
      <c r="Y453" t="s">
        <v>77</v>
      </c>
      <c r="Z453">
        <v>4.41</v>
      </c>
      <c r="AA453" t="s">
        <v>1643</v>
      </c>
      <c r="AB453">
        <v>114.28338189999999</v>
      </c>
      <c r="AC453" t="s">
        <v>1644</v>
      </c>
      <c r="AD453">
        <v>-32.755418800000001</v>
      </c>
      <c r="AE453">
        <v>609.83799999999997</v>
      </c>
      <c r="AF453">
        <v>13.525</v>
      </c>
      <c r="AG453">
        <v>12.02</v>
      </c>
      <c r="AH453">
        <v>13.3498</v>
      </c>
    </row>
    <row r="454" spans="1:34" x14ac:dyDescent="0.25">
      <c r="A454" t="s">
        <v>1645</v>
      </c>
      <c r="B454" t="s">
        <v>1646</v>
      </c>
      <c r="C454">
        <v>1</v>
      </c>
      <c r="D454">
        <v>1</v>
      </c>
      <c r="E454" t="s">
        <v>284</v>
      </c>
      <c r="F454">
        <v>2019</v>
      </c>
      <c r="G454" t="s">
        <v>1451</v>
      </c>
      <c r="H454">
        <v>0</v>
      </c>
      <c r="I454">
        <v>4.3247989999999996</v>
      </c>
      <c r="J454">
        <v>6.0429999999999998E-2</v>
      </c>
      <c r="K454">
        <v>18.920999999999999</v>
      </c>
      <c r="L454">
        <v>1.6879999999999999</v>
      </c>
      <c r="M454">
        <v>191.33366000000001</v>
      </c>
      <c r="N454">
        <v>0.60199999999999998</v>
      </c>
      <c r="O454" t="s">
        <v>119</v>
      </c>
      <c r="P454">
        <v>1.9E-2</v>
      </c>
      <c r="R454">
        <v>1902</v>
      </c>
      <c r="S454">
        <v>0</v>
      </c>
      <c r="U454">
        <v>6536</v>
      </c>
      <c r="V454">
        <v>2.2000000000000002</v>
      </c>
      <c r="W454">
        <v>1.57</v>
      </c>
      <c r="X454">
        <v>0.19</v>
      </c>
      <c r="Y454" t="s">
        <v>77</v>
      </c>
      <c r="Z454">
        <v>3.95</v>
      </c>
      <c r="AA454" t="s">
        <v>1647</v>
      </c>
      <c r="AB454">
        <v>180.16507200000001</v>
      </c>
      <c r="AC454" t="s">
        <v>1648</v>
      </c>
      <c r="AD454">
        <v>-45.799455899999998</v>
      </c>
      <c r="AE454">
        <v>564.40899999999999</v>
      </c>
      <c r="AF454">
        <v>11.477</v>
      </c>
      <c r="AG454">
        <v>10.250999999999999</v>
      </c>
      <c r="AH454">
        <v>11.4877</v>
      </c>
    </row>
    <row r="455" spans="1:34" x14ac:dyDescent="0.25">
      <c r="A455" t="s">
        <v>1649</v>
      </c>
      <c r="B455" t="s">
        <v>1650</v>
      </c>
      <c r="C455">
        <v>1</v>
      </c>
      <c r="D455">
        <v>1</v>
      </c>
      <c r="E455" t="s">
        <v>284</v>
      </c>
      <c r="F455">
        <v>2019</v>
      </c>
      <c r="G455" t="s">
        <v>1451</v>
      </c>
      <c r="H455">
        <v>0</v>
      </c>
      <c r="I455">
        <v>2.3506209999999998</v>
      </c>
      <c r="J455">
        <v>3.4930000000000003E-2</v>
      </c>
      <c r="K455">
        <v>12.766999999999999</v>
      </c>
      <c r="L455">
        <v>1.139</v>
      </c>
      <c r="M455">
        <v>1000.21101</v>
      </c>
      <c r="N455">
        <v>3.1469999999999998</v>
      </c>
      <c r="O455" t="s">
        <v>119</v>
      </c>
      <c r="P455">
        <v>2.8000000000000001E-2</v>
      </c>
      <c r="R455">
        <v>1413</v>
      </c>
      <c r="S455">
        <v>0</v>
      </c>
      <c r="U455">
        <v>5587</v>
      </c>
      <c r="V455">
        <v>0.96</v>
      </c>
      <c r="W455">
        <v>1.03</v>
      </c>
      <c r="X455">
        <v>0.26800000000000002</v>
      </c>
      <c r="Y455" t="s">
        <v>77</v>
      </c>
      <c r="Z455">
        <v>4.4800000000000004</v>
      </c>
      <c r="AA455" t="s">
        <v>1651</v>
      </c>
      <c r="AB455">
        <v>60.948277900000001</v>
      </c>
      <c r="AC455" t="s">
        <v>1652</v>
      </c>
      <c r="AD455">
        <v>-19.056818199999999</v>
      </c>
      <c r="AE455">
        <v>279.48500000000001</v>
      </c>
      <c r="AF455">
        <v>12.333</v>
      </c>
      <c r="AG455">
        <v>10.707000000000001</v>
      </c>
      <c r="AH455">
        <v>12.1816</v>
      </c>
    </row>
    <row r="456" spans="1:34" x14ac:dyDescent="0.25">
      <c r="A456" t="s">
        <v>1653</v>
      </c>
      <c r="B456" t="s">
        <v>1654</v>
      </c>
      <c r="C456">
        <v>2</v>
      </c>
      <c r="D456">
        <v>1</v>
      </c>
      <c r="E456" t="s">
        <v>284</v>
      </c>
      <c r="F456">
        <v>2019</v>
      </c>
      <c r="G456" t="s">
        <v>1451</v>
      </c>
      <c r="H456">
        <v>0</v>
      </c>
      <c r="I456">
        <v>4.2180895999999999</v>
      </c>
      <c r="J456">
        <v>5.7979999999999997E-2</v>
      </c>
      <c r="K456">
        <v>12.273999999999999</v>
      </c>
      <c r="L456">
        <v>1.095</v>
      </c>
      <c r="M456">
        <v>327.36489999999998</v>
      </c>
      <c r="N456">
        <v>1.03</v>
      </c>
      <c r="O456" t="s">
        <v>119</v>
      </c>
      <c r="P456">
        <v>0.16800000000000001</v>
      </c>
      <c r="R456">
        <v>1721</v>
      </c>
      <c r="S456">
        <v>0</v>
      </c>
      <c r="U456">
        <v>7175</v>
      </c>
      <c r="V456">
        <v>1.43</v>
      </c>
      <c r="W456">
        <v>1.46</v>
      </c>
      <c r="Z456">
        <v>4.29</v>
      </c>
      <c r="AA456" t="s">
        <v>1655</v>
      </c>
      <c r="AB456">
        <v>186.7873036</v>
      </c>
      <c r="AC456" t="s">
        <v>1656</v>
      </c>
      <c r="AD456">
        <v>-48.978410500000003</v>
      </c>
      <c r="AE456">
        <v>403.59100000000001</v>
      </c>
      <c r="AF456">
        <v>11.571999999999999</v>
      </c>
      <c r="AG456">
        <v>10.289</v>
      </c>
      <c r="AH456">
        <v>11.767899999999999</v>
      </c>
    </row>
    <row r="457" spans="1:34" x14ac:dyDescent="0.25">
      <c r="A457" t="s">
        <v>1657</v>
      </c>
      <c r="B457" t="s">
        <v>1658</v>
      </c>
      <c r="C457">
        <v>1</v>
      </c>
      <c r="D457">
        <v>2</v>
      </c>
      <c r="E457" t="s">
        <v>284</v>
      </c>
      <c r="F457">
        <v>2018</v>
      </c>
      <c r="G457" t="s">
        <v>1451</v>
      </c>
      <c r="H457">
        <v>0</v>
      </c>
      <c r="I457">
        <v>5.4160810000000001</v>
      </c>
      <c r="J457">
        <v>6.1120000000000001E-2</v>
      </c>
      <c r="K457">
        <v>12.621</v>
      </c>
      <c r="L457">
        <v>1.1259999999999999</v>
      </c>
      <c r="M457">
        <v>256.17097999999999</v>
      </c>
      <c r="N457">
        <v>0.80600000000000005</v>
      </c>
      <c r="O457" t="s">
        <v>119</v>
      </c>
      <c r="P457">
        <v>0.129</v>
      </c>
      <c r="Q457">
        <v>269</v>
      </c>
      <c r="R457">
        <v>1128</v>
      </c>
      <c r="S457">
        <v>0</v>
      </c>
      <c r="U457">
        <v>5670</v>
      </c>
      <c r="V457">
        <v>1.04</v>
      </c>
      <c r="W457">
        <v>1.04</v>
      </c>
      <c r="X457">
        <v>0.18</v>
      </c>
      <c r="Y457" t="s">
        <v>77</v>
      </c>
      <c r="Z457">
        <v>4.42</v>
      </c>
      <c r="AA457" t="s">
        <v>1659</v>
      </c>
      <c r="AB457">
        <v>170.32432499999999</v>
      </c>
      <c r="AC457" t="s">
        <v>1660</v>
      </c>
      <c r="AD457">
        <v>-22.388176999999999</v>
      </c>
      <c r="AE457">
        <v>642.88400000000001</v>
      </c>
      <c r="AF457">
        <v>14.032999999999999</v>
      </c>
      <c r="AG457">
        <v>12.238</v>
      </c>
      <c r="AH457">
        <v>13.785399999999999</v>
      </c>
    </row>
    <row r="458" spans="1:34" x14ac:dyDescent="0.25">
      <c r="A458" t="s">
        <v>1661</v>
      </c>
      <c r="B458" t="s">
        <v>1658</v>
      </c>
      <c r="C458">
        <v>1</v>
      </c>
      <c r="D458">
        <v>2</v>
      </c>
      <c r="E458" t="s">
        <v>73</v>
      </c>
      <c r="F458">
        <v>2018</v>
      </c>
      <c r="G458" t="s">
        <v>1451</v>
      </c>
      <c r="H458">
        <v>0</v>
      </c>
      <c r="I458">
        <v>1422</v>
      </c>
      <c r="J458">
        <v>2.504</v>
      </c>
      <c r="K458">
        <v>12.3</v>
      </c>
      <c r="L458">
        <v>1.1000000000000001</v>
      </c>
      <c r="M458">
        <v>4036.4409999999998</v>
      </c>
      <c r="N458">
        <v>12.7</v>
      </c>
      <c r="O458" t="s">
        <v>75</v>
      </c>
      <c r="P458">
        <v>8.3000000000000004E-2</v>
      </c>
      <c r="Q458">
        <v>0.16</v>
      </c>
      <c r="R458">
        <v>176</v>
      </c>
      <c r="S458">
        <v>0</v>
      </c>
      <c r="U458">
        <v>5670</v>
      </c>
      <c r="V458">
        <v>1.04</v>
      </c>
      <c r="W458">
        <v>1.04</v>
      </c>
      <c r="X458">
        <v>0.18</v>
      </c>
      <c r="Y458" t="s">
        <v>77</v>
      </c>
      <c r="Z458">
        <v>4.42</v>
      </c>
      <c r="AA458" t="s">
        <v>1659</v>
      </c>
      <c r="AB458">
        <v>170.32432499999999</v>
      </c>
      <c r="AC458" t="s">
        <v>1660</v>
      </c>
      <c r="AD458">
        <v>-22.388176999999999</v>
      </c>
      <c r="AE458">
        <v>642.88400000000001</v>
      </c>
      <c r="AF458">
        <v>14.032999999999999</v>
      </c>
      <c r="AG458">
        <v>12.238</v>
      </c>
      <c r="AH458">
        <v>13.785399999999999</v>
      </c>
    </row>
    <row r="459" spans="1:34" x14ac:dyDescent="0.25">
      <c r="A459" t="s">
        <v>1662</v>
      </c>
      <c r="B459" t="s">
        <v>1663</v>
      </c>
      <c r="C459">
        <v>1</v>
      </c>
      <c r="D459">
        <v>1</v>
      </c>
      <c r="E459" t="s">
        <v>284</v>
      </c>
      <c r="F459">
        <v>2015</v>
      </c>
      <c r="G459" t="s">
        <v>1451</v>
      </c>
      <c r="H459">
        <v>0</v>
      </c>
      <c r="I459">
        <v>3.3252725000000001</v>
      </c>
      <c r="J459">
        <v>3.6229999999999998E-2</v>
      </c>
      <c r="K459">
        <v>11.186999999999999</v>
      </c>
      <c r="L459">
        <v>0.998</v>
      </c>
      <c r="M459">
        <v>101.38777</v>
      </c>
      <c r="N459">
        <v>0.31900000000000001</v>
      </c>
      <c r="O459" t="s">
        <v>119</v>
      </c>
      <c r="P459">
        <v>0</v>
      </c>
      <c r="R459">
        <v>713</v>
      </c>
      <c r="S459">
        <v>0</v>
      </c>
      <c r="T459" t="s">
        <v>1013</v>
      </c>
      <c r="U459">
        <v>3724</v>
      </c>
      <c r="V459">
        <v>0.56999999999999995</v>
      </c>
      <c r="W459">
        <v>0.56999999999999995</v>
      </c>
      <c r="X459">
        <v>0.2</v>
      </c>
      <c r="Y459" t="s">
        <v>77</v>
      </c>
      <c r="Z459">
        <v>4.68</v>
      </c>
      <c r="AA459" t="s">
        <v>1664</v>
      </c>
      <c r="AB459">
        <v>88.146807899999999</v>
      </c>
      <c r="AC459" t="s">
        <v>1665</v>
      </c>
      <c r="AD459">
        <v>-19.031626800000002</v>
      </c>
      <c r="AE459">
        <v>169.31800000000001</v>
      </c>
      <c r="AF459">
        <v>15.044</v>
      </c>
      <c r="AG459">
        <v>11.224</v>
      </c>
      <c r="AH459">
        <v>14.360099999999999</v>
      </c>
    </row>
    <row r="460" spans="1:34" x14ac:dyDescent="0.25">
      <c r="A460" t="s">
        <v>1666</v>
      </c>
      <c r="B460" t="s">
        <v>1667</v>
      </c>
      <c r="C460">
        <v>1</v>
      </c>
      <c r="D460">
        <v>1</v>
      </c>
      <c r="E460" t="s">
        <v>284</v>
      </c>
      <c r="F460">
        <v>2018</v>
      </c>
      <c r="G460" t="s">
        <v>1451</v>
      </c>
      <c r="H460">
        <v>0</v>
      </c>
      <c r="I460">
        <v>3.560829</v>
      </c>
      <c r="J460">
        <v>4.7079999999999997E-2</v>
      </c>
      <c r="K460">
        <v>12.923999999999999</v>
      </c>
      <c r="L460">
        <v>1.153</v>
      </c>
      <c r="M460">
        <v>210.40346</v>
      </c>
      <c r="N460">
        <v>0.66200000000000003</v>
      </c>
      <c r="O460" t="s">
        <v>119</v>
      </c>
      <c r="P460">
        <v>0.191</v>
      </c>
      <c r="Q460">
        <v>903.9</v>
      </c>
      <c r="R460">
        <v>1528</v>
      </c>
      <c r="S460">
        <v>0</v>
      </c>
      <c r="U460">
        <v>5688</v>
      </c>
      <c r="V460">
        <v>1.46</v>
      </c>
      <c r="W460">
        <v>1.1000000000000001</v>
      </c>
      <c r="X460">
        <v>0.33500000000000002</v>
      </c>
      <c r="Y460" t="s">
        <v>77</v>
      </c>
      <c r="Z460">
        <v>4.1500000000000004</v>
      </c>
      <c r="AA460" t="s">
        <v>1668</v>
      </c>
      <c r="AB460">
        <v>341.36403360000003</v>
      </c>
      <c r="AC460" t="s">
        <v>1669</v>
      </c>
      <c r="AD460">
        <v>-14.991774700000001</v>
      </c>
      <c r="AE460">
        <v>486.47399999999999</v>
      </c>
      <c r="AF460">
        <v>12.662000000000001</v>
      </c>
      <c r="AG460">
        <v>10.988</v>
      </c>
      <c r="AH460">
        <v>12.500400000000001</v>
      </c>
    </row>
    <row r="461" spans="1:34" x14ac:dyDescent="0.25">
      <c r="A461" t="s">
        <v>1670</v>
      </c>
      <c r="B461" t="s">
        <v>1671</v>
      </c>
      <c r="C461">
        <v>1</v>
      </c>
      <c r="D461">
        <v>1</v>
      </c>
      <c r="E461" t="s">
        <v>284</v>
      </c>
      <c r="F461">
        <v>2018</v>
      </c>
      <c r="G461" t="s">
        <v>1451</v>
      </c>
      <c r="H461">
        <v>0</v>
      </c>
      <c r="I461">
        <v>7.8179530000000002</v>
      </c>
      <c r="J461">
        <v>7.9079999999999998E-2</v>
      </c>
      <c r="K461">
        <v>13.395</v>
      </c>
      <c r="L461">
        <v>1.1950000000000001</v>
      </c>
      <c r="M461">
        <v>1080.6220000000001</v>
      </c>
      <c r="N461">
        <v>3.4</v>
      </c>
      <c r="O461" t="s">
        <v>119</v>
      </c>
      <c r="P461">
        <v>9.1999999999999998E-2</v>
      </c>
      <c r="Q461">
        <v>374.2</v>
      </c>
      <c r="R461">
        <v>1226</v>
      </c>
      <c r="S461">
        <v>0</v>
      </c>
      <c r="U461">
        <v>5542</v>
      </c>
      <c r="V461">
        <v>1.66</v>
      </c>
      <c r="W461">
        <v>1.08</v>
      </c>
      <c r="X461">
        <v>0.247</v>
      </c>
      <c r="Y461" t="s">
        <v>77</v>
      </c>
      <c r="Z461">
        <v>4.03</v>
      </c>
      <c r="AA461" t="s">
        <v>1672</v>
      </c>
      <c r="AB461">
        <v>61.6578005</v>
      </c>
      <c r="AC461" t="s">
        <v>1673</v>
      </c>
      <c r="AD461">
        <v>-25.349667400000001</v>
      </c>
      <c r="AE461">
        <v>679.76099999999997</v>
      </c>
      <c r="AF461">
        <v>13.352</v>
      </c>
      <c r="AG461">
        <v>11.478</v>
      </c>
      <c r="AH461">
        <v>13.068199999999999</v>
      </c>
    </row>
    <row r="462" spans="1:34" x14ac:dyDescent="0.25">
      <c r="A462" t="s">
        <v>1674</v>
      </c>
      <c r="B462" t="s">
        <v>1675</v>
      </c>
      <c r="C462">
        <v>1</v>
      </c>
      <c r="D462">
        <v>1</v>
      </c>
      <c r="E462" t="s">
        <v>284</v>
      </c>
      <c r="F462">
        <v>2018</v>
      </c>
      <c r="G462" t="s">
        <v>1451</v>
      </c>
      <c r="H462">
        <v>0</v>
      </c>
      <c r="I462">
        <v>3.2768837</v>
      </c>
      <c r="J462">
        <v>4.163E-2</v>
      </c>
      <c r="K462">
        <v>11.824999999999999</v>
      </c>
      <c r="L462">
        <v>1.0549999999999999</v>
      </c>
      <c r="M462">
        <v>56.891570000000002</v>
      </c>
      <c r="N462">
        <v>0.17899999999999999</v>
      </c>
      <c r="O462" t="s">
        <v>119</v>
      </c>
      <c r="P462">
        <v>0.29799999999999999</v>
      </c>
      <c r="Q462">
        <v>387.4</v>
      </c>
      <c r="R462">
        <v>1237</v>
      </c>
      <c r="S462">
        <v>0</v>
      </c>
      <c r="U462">
        <v>5416</v>
      </c>
      <c r="V462">
        <v>0.93</v>
      </c>
      <c r="W462">
        <v>0.9</v>
      </c>
      <c r="X462">
        <v>0.13300000000000001</v>
      </c>
      <c r="Y462" t="s">
        <v>77</v>
      </c>
      <c r="Z462">
        <v>4.45</v>
      </c>
      <c r="AA462" t="s">
        <v>1676</v>
      </c>
      <c r="AB462">
        <v>312.44930790000001</v>
      </c>
      <c r="AC462" t="s">
        <v>1677</v>
      </c>
      <c r="AD462">
        <v>-24.303505999999999</v>
      </c>
      <c r="AE462">
        <v>523.06700000000001</v>
      </c>
      <c r="AF462">
        <v>14.170999999999999</v>
      </c>
      <c r="AG462">
        <v>12.109</v>
      </c>
      <c r="AH462">
        <v>13.832100000000001</v>
      </c>
    </row>
    <row r="463" spans="1:34" x14ac:dyDescent="0.25">
      <c r="A463" t="s">
        <v>1678</v>
      </c>
      <c r="B463" t="s">
        <v>1679</v>
      </c>
      <c r="C463">
        <v>1</v>
      </c>
      <c r="D463">
        <v>1</v>
      </c>
      <c r="E463" t="s">
        <v>284</v>
      </c>
      <c r="F463">
        <v>2018</v>
      </c>
      <c r="G463" t="s">
        <v>1451</v>
      </c>
      <c r="H463">
        <v>0</v>
      </c>
      <c r="I463">
        <v>3.0566526999999999</v>
      </c>
      <c r="J463">
        <v>4.0259999999999997E-2</v>
      </c>
      <c r="K463">
        <v>13.529</v>
      </c>
      <c r="L463">
        <v>1.2070000000000001</v>
      </c>
      <c r="M463">
        <v>305.11680000000001</v>
      </c>
      <c r="N463">
        <v>0.96</v>
      </c>
      <c r="O463" t="s">
        <v>119</v>
      </c>
      <c r="P463">
        <v>0.13600000000000001</v>
      </c>
      <c r="Q463">
        <v>634.1</v>
      </c>
      <c r="R463">
        <v>1398</v>
      </c>
      <c r="S463">
        <v>0</v>
      </c>
      <c r="U463">
        <v>5627</v>
      </c>
      <c r="V463">
        <v>1.07</v>
      </c>
      <c r="W463">
        <v>0.93</v>
      </c>
      <c r="X463">
        <v>8.1000000000000003E-2</v>
      </c>
      <c r="Y463" t="s">
        <v>77</v>
      </c>
      <c r="Z463">
        <v>4.3499999999999996</v>
      </c>
      <c r="AA463" t="s">
        <v>1680</v>
      </c>
      <c r="AB463">
        <v>67.418582000000001</v>
      </c>
      <c r="AC463" t="s">
        <v>1681</v>
      </c>
      <c r="AD463">
        <v>-28.197214899999999</v>
      </c>
      <c r="AE463">
        <v>623.23199999999997</v>
      </c>
      <c r="AF463">
        <v>13.992000000000001</v>
      </c>
      <c r="AG463">
        <v>12.215999999999999</v>
      </c>
      <c r="AH463">
        <v>13.721299999999999</v>
      </c>
    </row>
    <row r="464" spans="1:34" x14ac:dyDescent="0.25">
      <c r="A464" t="s">
        <v>1682</v>
      </c>
      <c r="B464" t="s">
        <v>1683</v>
      </c>
      <c r="C464">
        <v>1</v>
      </c>
      <c r="D464">
        <v>1</v>
      </c>
      <c r="E464" t="s">
        <v>284</v>
      </c>
      <c r="F464">
        <v>2018</v>
      </c>
      <c r="G464" t="s">
        <v>1451</v>
      </c>
      <c r="H464">
        <v>0</v>
      </c>
      <c r="I464">
        <v>4.9088969999999996</v>
      </c>
      <c r="J464">
        <v>6.5619999999999998E-2</v>
      </c>
      <c r="K464">
        <v>18.82</v>
      </c>
      <c r="L464">
        <v>1.679</v>
      </c>
      <c r="M464">
        <v>305.11680000000001</v>
      </c>
      <c r="N464">
        <v>0.96</v>
      </c>
      <c r="O464" t="s">
        <v>119</v>
      </c>
      <c r="P464">
        <v>0.151</v>
      </c>
      <c r="Q464">
        <v>1711</v>
      </c>
      <c r="R464">
        <v>1793</v>
      </c>
      <c r="S464">
        <v>0</v>
      </c>
      <c r="U464">
        <v>6554</v>
      </c>
      <c r="V464">
        <v>2.11</v>
      </c>
      <c r="W464">
        <v>1.56</v>
      </c>
      <c r="X464">
        <v>0.22</v>
      </c>
      <c r="Y464" t="s">
        <v>77</v>
      </c>
      <c r="Z464">
        <v>3.98</v>
      </c>
      <c r="AA464" t="s">
        <v>1684</v>
      </c>
      <c r="AB464">
        <v>144.28760919999999</v>
      </c>
      <c r="AC464" t="s">
        <v>1685</v>
      </c>
      <c r="AD464">
        <v>-29.800443999999999</v>
      </c>
      <c r="AE464">
        <v>1080.1500000000001</v>
      </c>
      <c r="AF464">
        <v>13.045</v>
      </c>
      <c r="AG464">
        <v>11.705</v>
      </c>
      <c r="AH464">
        <v>12.839</v>
      </c>
    </row>
    <row r="465" spans="1:34" x14ac:dyDescent="0.25">
      <c r="A465" t="s">
        <v>1686</v>
      </c>
      <c r="B465" t="s">
        <v>1687</v>
      </c>
      <c r="C465">
        <v>2</v>
      </c>
      <c r="D465">
        <v>1</v>
      </c>
      <c r="E465" t="s">
        <v>284</v>
      </c>
      <c r="F465">
        <v>2018</v>
      </c>
      <c r="G465" t="s">
        <v>1451</v>
      </c>
      <c r="H465">
        <v>0</v>
      </c>
      <c r="I465">
        <v>3.1051609999999998</v>
      </c>
      <c r="J465">
        <v>4.4970000000000003E-2</v>
      </c>
      <c r="K465">
        <v>16.824999999999999</v>
      </c>
      <c r="L465">
        <v>1.5009999999999999</v>
      </c>
      <c r="M465">
        <v>260.93842999999998</v>
      </c>
      <c r="N465">
        <v>0.82099999999999995</v>
      </c>
      <c r="O465" t="s">
        <v>119</v>
      </c>
      <c r="P465">
        <v>6.2E-2</v>
      </c>
      <c r="Q465">
        <v>1178</v>
      </c>
      <c r="R465">
        <v>1634</v>
      </c>
      <c r="S465">
        <v>0</v>
      </c>
      <c r="U465">
        <v>6277</v>
      </c>
      <c r="V465">
        <v>1.31</v>
      </c>
      <c r="W465">
        <v>1.26</v>
      </c>
      <c r="X465">
        <v>0.19900000000000001</v>
      </c>
      <c r="Y465" t="s">
        <v>77</v>
      </c>
      <c r="Z465">
        <v>4.3</v>
      </c>
      <c r="AA465" t="s">
        <v>1688</v>
      </c>
      <c r="AB465">
        <v>292.93978249999998</v>
      </c>
      <c r="AC465" t="s">
        <v>1689</v>
      </c>
      <c r="AD465">
        <v>-26.740202100000001</v>
      </c>
      <c r="AE465">
        <v>493.32</v>
      </c>
      <c r="AF465">
        <v>12.679</v>
      </c>
      <c r="AG465">
        <v>11.095000000000001</v>
      </c>
      <c r="AH465">
        <v>12.379300000000001</v>
      </c>
    </row>
    <row r="466" spans="1:34" x14ac:dyDescent="0.25">
      <c r="A466" t="s">
        <v>1690</v>
      </c>
      <c r="B466" t="s">
        <v>1691</v>
      </c>
      <c r="C466">
        <v>1</v>
      </c>
      <c r="D466">
        <v>1</v>
      </c>
      <c r="E466" t="s">
        <v>284</v>
      </c>
      <c r="F466">
        <v>2018</v>
      </c>
      <c r="G466" t="s">
        <v>1451</v>
      </c>
      <c r="H466">
        <v>0</v>
      </c>
      <c r="I466">
        <v>3.1414390999999999</v>
      </c>
      <c r="J466">
        <v>4.7140000000000001E-2</v>
      </c>
      <c r="K466">
        <v>15.816000000000001</v>
      </c>
      <c r="L466">
        <v>1.411</v>
      </c>
      <c r="M466">
        <v>1694.0338999999999</v>
      </c>
      <c r="N466">
        <v>5.33</v>
      </c>
      <c r="O466" t="s">
        <v>119</v>
      </c>
      <c r="P466">
        <v>6.4000000000000001E-2</v>
      </c>
      <c r="Q466">
        <v>2637</v>
      </c>
      <c r="R466">
        <v>1998</v>
      </c>
      <c r="S466">
        <v>0</v>
      </c>
      <c r="U466">
        <v>6626</v>
      </c>
      <c r="V466">
        <v>1.84</v>
      </c>
      <c r="W466">
        <v>1.41</v>
      </c>
      <c r="X466">
        <v>-1.7000000000000001E-2</v>
      </c>
      <c r="Y466" t="s">
        <v>77</v>
      </c>
      <c r="Z466">
        <v>4.0599999999999996</v>
      </c>
      <c r="AA466" t="s">
        <v>1692</v>
      </c>
      <c r="AB466">
        <v>101.3948048</v>
      </c>
      <c r="AC466" t="s">
        <v>1693</v>
      </c>
      <c r="AD466">
        <v>-33.881691799999999</v>
      </c>
      <c r="AE466">
        <v>1477.98</v>
      </c>
      <c r="AF466">
        <v>14.282999999999999</v>
      </c>
      <c r="AG466">
        <v>12.760999999999999</v>
      </c>
      <c r="AH466">
        <v>14.008599999999999</v>
      </c>
    </row>
    <row r="467" spans="1:34" x14ac:dyDescent="0.25">
      <c r="A467" t="s">
        <v>1694</v>
      </c>
      <c r="B467" t="s">
        <v>1695</v>
      </c>
      <c r="C467">
        <v>1</v>
      </c>
      <c r="D467">
        <v>1</v>
      </c>
      <c r="E467" t="s">
        <v>284</v>
      </c>
      <c r="F467">
        <v>2018</v>
      </c>
      <c r="G467" t="s">
        <v>1451</v>
      </c>
      <c r="H467">
        <v>0</v>
      </c>
      <c r="I467">
        <v>1.6091788</v>
      </c>
      <c r="J467">
        <v>3.032E-2</v>
      </c>
      <c r="K467">
        <v>18.887</v>
      </c>
      <c r="L467">
        <v>1.6850000000000001</v>
      </c>
      <c r="M467">
        <v>460.8535</v>
      </c>
      <c r="N467">
        <v>1.45</v>
      </c>
      <c r="O467" t="s">
        <v>119</v>
      </c>
      <c r="P467">
        <v>5.7000000000000002E-2</v>
      </c>
      <c r="Q467">
        <v>3821</v>
      </c>
      <c r="R467">
        <v>2193</v>
      </c>
      <c r="S467">
        <v>0</v>
      </c>
      <c r="U467">
        <v>6594</v>
      </c>
      <c r="V467">
        <v>1.44</v>
      </c>
      <c r="W467">
        <v>1.44</v>
      </c>
      <c r="X467">
        <v>0.33200000000000002</v>
      </c>
      <c r="Y467" t="s">
        <v>77</v>
      </c>
      <c r="Z467">
        <v>4.28</v>
      </c>
      <c r="AA467" t="s">
        <v>1696</v>
      </c>
      <c r="AB467">
        <v>180.20878830000001</v>
      </c>
      <c r="AC467" t="s">
        <v>1697</v>
      </c>
      <c r="AD467">
        <v>-46.136420100000002</v>
      </c>
      <c r="AE467">
        <v>960.10900000000004</v>
      </c>
      <c r="AF467">
        <v>13.698</v>
      </c>
      <c r="AG467">
        <v>12.327</v>
      </c>
      <c r="AH467">
        <v>13.5596</v>
      </c>
    </row>
    <row r="468" spans="1:34" x14ac:dyDescent="0.25">
      <c r="A468" t="s">
        <v>1698</v>
      </c>
      <c r="B468" t="s">
        <v>1699</v>
      </c>
      <c r="C468">
        <v>1</v>
      </c>
      <c r="D468">
        <v>1</v>
      </c>
      <c r="E468" t="s">
        <v>284</v>
      </c>
      <c r="F468">
        <v>2018</v>
      </c>
      <c r="G468" t="s">
        <v>1451</v>
      </c>
      <c r="H468">
        <v>0</v>
      </c>
      <c r="I468">
        <v>3.5862202000000001</v>
      </c>
      <c r="J468">
        <v>5.0709999999999998E-2</v>
      </c>
      <c r="K468">
        <v>13.808999999999999</v>
      </c>
      <c r="L468">
        <v>1.232</v>
      </c>
      <c r="M468">
        <v>410.00069999999999</v>
      </c>
      <c r="N468">
        <v>1.29</v>
      </c>
      <c r="O468" t="s">
        <v>119</v>
      </c>
      <c r="P468">
        <v>3.5999999999999997E-2</v>
      </c>
      <c r="Q468">
        <v>1521</v>
      </c>
      <c r="R468">
        <v>1741</v>
      </c>
      <c r="S468">
        <v>0</v>
      </c>
      <c r="U468">
        <v>6147</v>
      </c>
      <c r="V468">
        <v>1.75</v>
      </c>
      <c r="W468">
        <v>1.35</v>
      </c>
      <c r="X468">
        <v>0.21</v>
      </c>
      <c r="Y468" t="s">
        <v>77</v>
      </c>
      <c r="Z468">
        <v>4.08</v>
      </c>
      <c r="AA468" t="s">
        <v>1700</v>
      </c>
      <c r="AB468">
        <v>15.006076999999999</v>
      </c>
      <c r="AC468" t="s">
        <v>1701</v>
      </c>
      <c r="AD468">
        <v>-58.904724199999997</v>
      </c>
      <c r="AE468">
        <v>603.95500000000004</v>
      </c>
      <c r="AF468">
        <v>12.311999999999999</v>
      </c>
      <c r="AG468">
        <v>10.949</v>
      </c>
      <c r="AH468">
        <v>12.1631</v>
      </c>
    </row>
    <row r="469" spans="1:34" x14ac:dyDescent="0.25">
      <c r="A469" t="s">
        <v>1702</v>
      </c>
      <c r="B469" t="s">
        <v>1703</v>
      </c>
      <c r="C469">
        <v>1</v>
      </c>
      <c r="D469">
        <v>1</v>
      </c>
      <c r="E469" t="s">
        <v>284</v>
      </c>
      <c r="F469">
        <v>2018</v>
      </c>
      <c r="G469" t="s">
        <v>1451</v>
      </c>
      <c r="H469">
        <v>0</v>
      </c>
      <c r="I469">
        <v>2.2252576999999998</v>
      </c>
      <c r="J469">
        <v>3.211E-2</v>
      </c>
      <c r="K469">
        <v>10.593</v>
      </c>
      <c r="L469">
        <v>0.94499999999999995</v>
      </c>
      <c r="M469">
        <v>183.38791000000001</v>
      </c>
      <c r="N469">
        <v>0.57699999999999996</v>
      </c>
      <c r="O469" t="s">
        <v>119</v>
      </c>
      <c r="P469">
        <v>0.51900000000000002</v>
      </c>
      <c r="Q469">
        <v>466.6</v>
      </c>
      <c r="R469">
        <v>1296</v>
      </c>
      <c r="S469">
        <v>0</v>
      </c>
      <c r="U469">
        <v>5137</v>
      </c>
      <c r="V469">
        <v>0.88</v>
      </c>
      <c r="W469">
        <v>0.89</v>
      </c>
      <c r="X469">
        <v>0.377</v>
      </c>
      <c r="Y469" t="s">
        <v>77</v>
      </c>
      <c r="Z469">
        <v>4.5</v>
      </c>
      <c r="AA469" t="s">
        <v>1704</v>
      </c>
      <c r="AB469">
        <v>289.29742750000003</v>
      </c>
      <c r="AC469" t="s">
        <v>1705</v>
      </c>
      <c r="AD469">
        <v>-60.891759899999997</v>
      </c>
      <c r="AE469">
        <v>414.53699999999998</v>
      </c>
      <c r="AF469">
        <v>14.074</v>
      </c>
      <c r="AG469">
        <v>11.875</v>
      </c>
      <c r="AH469">
        <v>13.7643</v>
      </c>
    </row>
    <row r="470" spans="1:34" x14ac:dyDescent="0.25">
      <c r="A470" t="s">
        <v>1706</v>
      </c>
      <c r="B470" t="s">
        <v>1707</v>
      </c>
      <c r="C470">
        <v>1</v>
      </c>
      <c r="D470">
        <v>1</v>
      </c>
      <c r="E470" t="s">
        <v>284</v>
      </c>
      <c r="F470">
        <v>2015</v>
      </c>
      <c r="G470" t="s">
        <v>1451</v>
      </c>
      <c r="H470">
        <v>0</v>
      </c>
      <c r="I470">
        <v>3.1853150000000001</v>
      </c>
      <c r="J470">
        <v>4.0120000000000003E-2</v>
      </c>
      <c r="K470">
        <v>6.3109999999999999</v>
      </c>
      <c r="L470">
        <v>0.56299999999999994</v>
      </c>
      <c r="M470">
        <v>38.139600000000002</v>
      </c>
      <c r="N470">
        <v>0.12</v>
      </c>
      <c r="O470" t="s">
        <v>119</v>
      </c>
      <c r="P470">
        <v>0.17</v>
      </c>
      <c r="R470">
        <v>1084</v>
      </c>
      <c r="S470">
        <v>0</v>
      </c>
      <c r="T470" t="s">
        <v>321</v>
      </c>
      <c r="U470">
        <v>4985</v>
      </c>
      <c r="V470">
        <v>0.82</v>
      </c>
      <c r="W470">
        <v>0.85</v>
      </c>
      <c r="X470">
        <v>0.25</v>
      </c>
      <c r="Y470" t="s">
        <v>77</v>
      </c>
      <c r="Z470">
        <v>4.54</v>
      </c>
      <c r="AA470" t="s">
        <v>1708</v>
      </c>
      <c r="AB470">
        <v>208.85674650000001</v>
      </c>
      <c r="AC470" t="s">
        <v>1709</v>
      </c>
      <c r="AD470">
        <v>-21.207858699999999</v>
      </c>
      <c r="AE470">
        <v>240.70699999999999</v>
      </c>
      <c r="AF470">
        <v>13.347</v>
      </c>
      <c r="AG470">
        <v>10.976000000000001</v>
      </c>
      <c r="AH470">
        <v>13.049899999999999</v>
      </c>
    </row>
    <row r="471" spans="1:34" x14ac:dyDescent="0.25">
      <c r="A471" t="s">
        <v>1710</v>
      </c>
      <c r="B471" t="s">
        <v>1711</v>
      </c>
      <c r="C471">
        <v>1</v>
      </c>
      <c r="D471">
        <v>1</v>
      </c>
      <c r="E471" t="s">
        <v>284</v>
      </c>
      <c r="F471">
        <v>2019</v>
      </c>
      <c r="G471" t="s">
        <v>1451</v>
      </c>
      <c r="H471">
        <v>0</v>
      </c>
      <c r="I471">
        <v>1.8882378</v>
      </c>
      <c r="J471">
        <v>3.6319999999999998E-2</v>
      </c>
      <c r="K471">
        <v>15.513</v>
      </c>
      <c r="L471">
        <v>1.3839999999999999</v>
      </c>
      <c r="M471">
        <v>4100.0069999999996</v>
      </c>
      <c r="N471">
        <v>12.9</v>
      </c>
      <c r="O471" t="s">
        <v>119</v>
      </c>
      <c r="P471">
        <v>0.18</v>
      </c>
      <c r="Q471">
        <v>9110</v>
      </c>
      <c r="R471">
        <v>2730</v>
      </c>
      <c r="S471">
        <v>0</v>
      </c>
      <c r="U471">
        <v>7930</v>
      </c>
      <c r="V471">
        <v>1.88</v>
      </c>
      <c r="W471">
        <v>1.78</v>
      </c>
      <c r="X471">
        <v>4.1000000000000002E-2</v>
      </c>
      <c r="Y471" t="s">
        <v>77</v>
      </c>
      <c r="Z471">
        <v>4.17</v>
      </c>
      <c r="AA471" t="s">
        <v>1712</v>
      </c>
      <c r="AB471">
        <v>109.10452119999999</v>
      </c>
      <c r="AC471" t="s">
        <v>1713</v>
      </c>
      <c r="AD471">
        <v>-31.244394700000001</v>
      </c>
      <c r="AE471">
        <v>1458.83</v>
      </c>
      <c r="AF471">
        <v>12.227</v>
      </c>
      <c r="AG471">
        <v>12.04</v>
      </c>
      <c r="AH471">
        <v>12.586</v>
      </c>
    </row>
    <row r="472" spans="1:34" x14ac:dyDescent="0.25">
      <c r="A472" t="s">
        <v>1714</v>
      </c>
      <c r="B472" t="s">
        <v>1715</v>
      </c>
      <c r="C472">
        <v>1</v>
      </c>
      <c r="D472">
        <v>1</v>
      </c>
      <c r="E472" t="s">
        <v>284</v>
      </c>
      <c r="F472">
        <v>2020</v>
      </c>
      <c r="G472" t="s">
        <v>1451</v>
      </c>
      <c r="H472">
        <v>0</v>
      </c>
      <c r="I472">
        <v>3.7955201999999999</v>
      </c>
      <c r="J472">
        <v>3.7449999999999997E-2</v>
      </c>
      <c r="K472">
        <v>11.478</v>
      </c>
      <c r="L472">
        <v>1.024</v>
      </c>
      <c r="M472">
        <v>117.5971</v>
      </c>
      <c r="N472">
        <v>0.37</v>
      </c>
      <c r="O472" t="s">
        <v>119</v>
      </c>
      <c r="P472">
        <v>0</v>
      </c>
      <c r="Q472">
        <v>18.079999999999998</v>
      </c>
      <c r="R472">
        <v>587</v>
      </c>
      <c r="S472">
        <v>0</v>
      </c>
      <c r="T472" t="s">
        <v>422</v>
      </c>
      <c r="U472">
        <v>3405</v>
      </c>
      <c r="V472">
        <v>0.48</v>
      </c>
      <c r="W472">
        <v>0.49</v>
      </c>
      <c r="X472">
        <v>0.17</v>
      </c>
      <c r="Y472" t="s">
        <v>77</v>
      </c>
      <c r="Z472">
        <v>4.7699999999999996</v>
      </c>
      <c r="AA472" t="s">
        <v>1716</v>
      </c>
      <c r="AB472">
        <v>15.551889299999999</v>
      </c>
      <c r="AC472" t="s">
        <v>1717</v>
      </c>
      <c r="AD472">
        <v>-61.756133300000002</v>
      </c>
      <c r="AE472">
        <v>140.22499999999999</v>
      </c>
      <c r="AF472">
        <v>16.437000000000001</v>
      </c>
      <c r="AG472">
        <v>11.727</v>
      </c>
      <c r="AH472">
        <v>15.3512</v>
      </c>
    </row>
    <row r="473" spans="1:34" x14ac:dyDescent="0.25">
      <c r="A473" t="s">
        <v>1718</v>
      </c>
      <c r="B473" t="s">
        <v>1719</v>
      </c>
      <c r="C473">
        <v>1</v>
      </c>
      <c r="D473">
        <v>1</v>
      </c>
      <c r="E473" t="s">
        <v>284</v>
      </c>
      <c r="F473">
        <v>2020</v>
      </c>
      <c r="G473" t="s">
        <v>1451</v>
      </c>
      <c r="H473">
        <v>0</v>
      </c>
      <c r="I473">
        <v>7.3279474000000002</v>
      </c>
      <c r="J473">
        <v>6.6517000000000007E-2</v>
      </c>
      <c r="K473">
        <v>8.0969999999999995</v>
      </c>
      <c r="L473">
        <v>0.72199999999999998</v>
      </c>
      <c r="M473">
        <v>39.855879999999999</v>
      </c>
      <c r="N473">
        <v>0.12540000000000001</v>
      </c>
      <c r="O473" t="s">
        <v>119</v>
      </c>
      <c r="P473">
        <v>1.2999999999999999E-2</v>
      </c>
      <c r="Q473">
        <v>49.58</v>
      </c>
      <c r="R473">
        <v>739</v>
      </c>
      <c r="S473">
        <v>0</v>
      </c>
      <c r="U473">
        <v>4656.1000000000004</v>
      </c>
      <c r="V473">
        <v>0.72</v>
      </c>
      <c r="W473">
        <v>0.73</v>
      </c>
      <c r="X473">
        <v>9.9000000000000005E-2</v>
      </c>
      <c r="Y473" t="s">
        <v>77</v>
      </c>
      <c r="Z473">
        <v>4.59</v>
      </c>
      <c r="AA473" t="s">
        <v>1720</v>
      </c>
      <c r="AB473">
        <v>339.02584009999998</v>
      </c>
      <c r="AC473" t="s">
        <v>1721</v>
      </c>
      <c r="AD473">
        <v>-17.0003046</v>
      </c>
      <c r="AE473">
        <v>127.589</v>
      </c>
      <c r="AF473">
        <v>12.324</v>
      </c>
      <c r="AG473">
        <v>9.7639999999999993</v>
      </c>
      <c r="AH473">
        <v>12.0725</v>
      </c>
    </row>
    <row r="474" spans="1:34" x14ac:dyDescent="0.25">
      <c r="A474" t="s">
        <v>1722</v>
      </c>
      <c r="B474" t="s">
        <v>1723</v>
      </c>
      <c r="C474">
        <v>2</v>
      </c>
      <c r="D474">
        <v>1</v>
      </c>
      <c r="E474" t="s">
        <v>284</v>
      </c>
      <c r="F474">
        <v>2021</v>
      </c>
      <c r="G474" t="s">
        <v>1451</v>
      </c>
      <c r="H474">
        <v>0</v>
      </c>
      <c r="I474">
        <v>1.7318560599999999</v>
      </c>
      <c r="J474">
        <v>2.384E-2</v>
      </c>
      <c r="K474">
        <v>11.568</v>
      </c>
      <c r="L474">
        <v>1.032</v>
      </c>
      <c r="M474">
        <v>464.02947</v>
      </c>
      <c r="N474">
        <v>1.46</v>
      </c>
      <c r="O474" t="s">
        <v>119</v>
      </c>
      <c r="P474">
        <v>4.3999999999999997E-2</v>
      </c>
      <c r="Q474">
        <v>106.9</v>
      </c>
      <c r="R474">
        <v>895</v>
      </c>
      <c r="S474">
        <v>0</v>
      </c>
      <c r="U474">
        <v>3776.9</v>
      </c>
      <c r="V474">
        <v>0.57999999999999996</v>
      </c>
      <c r="W474">
        <v>0.6</v>
      </c>
      <c r="X474">
        <v>0.51400000000000001</v>
      </c>
      <c r="Y474" t="s">
        <v>77</v>
      </c>
      <c r="Z474">
        <v>4.7</v>
      </c>
      <c r="AA474" t="s">
        <v>1724</v>
      </c>
      <c r="AB474">
        <v>171.01479209999999</v>
      </c>
      <c r="AC474" t="s">
        <v>1725</v>
      </c>
      <c r="AD474">
        <v>-19.5569588</v>
      </c>
      <c r="AE474">
        <v>299.38900000000001</v>
      </c>
      <c r="AF474">
        <v>17.260000000000002</v>
      </c>
      <c r="AG474">
        <v>12.361000000000001</v>
      </c>
      <c r="AH474">
        <v>15.983700000000001</v>
      </c>
    </row>
    <row r="475" spans="1:34" x14ac:dyDescent="0.25">
      <c r="A475" t="s">
        <v>1726</v>
      </c>
      <c r="B475" t="s">
        <v>1727</v>
      </c>
      <c r="C475">
        <v>1</v>
      </c>
      <c r="D475">
        <v>1</v>
      </c>
      <c r="E475" t="s">
        <v>284</v>
      </c>
      <c r="F475">
        <v>2021</v>
      </c>
      <c r="G475" t="s">
        <v>1451</v>
      </c>
      <c r="H475">
        <v>0</v>
      </c>
      <c r="I475">
        <v>2.7886555999999998</v>
      </c>
      <c r="J475">
        <v>3.2742E-2</v>
      </c>
      <c r="K475">
        <v>9.9090000000000007</v>
      </c>
      <c r="L475">
        <v>0.88400000000000001</v>
      </c>
      <c r="M475">
        <v>156.05375000000001</v>
      </c>
      <c r="N475">
        <v>0.49099999999999999</v>
      </c>
      <c r="O475" t="s">
        <v>119</v>
      </c>
      <c r="P475">
        <v>6.4000000000000001E-2</v>
      </c>
      <c r="Q475">
        <v>59.26</v>
      </c>
      <c r="R475">
        <v>772</v>
      </c>
      <c r="S475">
        <v>0</v>
      </c>
      <c r="U475">
        <v>3790.4</v>
      </c>
      <c r="V475">
        <v>0.57999999999999996</v>
      </c>
      <c r="W475">
        <v>0.6</v>
      </c>
      <c r="X475">
        <v>0.52200000000000002</v>
      </c>
      <c r="Y475" t="s">
        <v>77</v>
      </c>
      <c r="Z475">
        <v>4.68</v>
      </c>
      <c r="AA475" t="s">
        <v>1728</v>
      </c>
      <c r="AB475">
        <v>60.949391900000002</v>
      </c>
      <c r="AC475" t="s">
        <v>1729</v>
      </c>
      <c r="AD475">
        <v>-25.408921400000001</v>
      </c>
      <c r="AE475">
        <v>194.964</v>
      </c>
      <c r="AF475">
        <v>15.689</v>
      </c>
      <c r="AG475">
        <v>11.584</v>
      </c>
      <c r="AH475">
        <v>14.9033</v>
      </c>
    </row>
    <row r="476" spans="1:34" x14ac:dyDescent="0.25">
      <c r="A476" t="s">
        <v>1730</v>
      </c>
      <c r="B476" t="s">
        <v>1731</v>
      </c>
      <c r="C476">
        <v>1</v>
      </c>
      <c r="D476">
        <v>1</v>
      </c>
      <c r="E476" t="s">
        <v>284</v>
      </c>
      <c r="F476">
        <v>2021</v>
      </c>
      <c r="G476" t="s">
        <v>1451</v>
      </c>
      <c r="H476">
        <v>0</v>
      </c>
      <c r="I476">
        <v>1.9416423</v>
      </c>
      <c r="J476">
        <v>2.6579999999999999E-2</v>
      </c>
      <c r="K476">
        <v>12.093999999999999</v>
      </c>
      <c r="L476">
        <v>1.079</v>
      </c>
      <c r="M476">
        <v>835.57087999999999</v>
      </c>
      <c r="N476">
        <v>2.629</v>
      </c>
      <c r="O476" t="s">
        <v>119</v>
      </c>
      <c r="P476">
        <v>6.2E-2</v>
      </c>
      <c r="Q476">
        <v>129.80000000000001</v>
      </c>
      <c r="R476">
        <v>940</v>
      </c>
      <c r="S476">
        <v>0</v>
      </c>
      <c r="U476">
        <v>4016</v>
      </c>
      <c r="V476">
        <v>0.63</v>
      </c>
      <c r="W476">
        <v>0.66</v>
      </c>
      <c r="X476">
        <v>0.32200000000000001</v>
      </c>
      <c r="Y476" t="s">
        <v>77</v>
      </c>
      <c r="Z476">
        <v>4.67</v>
      </c>
      <c r="AA476" t="s">
        <v>1732</v>
      </c>
      <c r="AB476">
        <v>70.339766499999996</v>
      </c>
      <c r="AC476" t="s">
        <v>1733</v>
      </c>
      <c r="AD476">
        <v>-32.320417499999998</v>
      </c>
      <c r="AE476">
        <v>385.68900000000002</v>
      </c>
      <c r="AF476">
        <v>16.68</v>
      </c>
      <c r="AG476">
        <v>12.811999999999999</v>
      </c>
      <c r="AH476">
        <v>15.7942</v>
      </c>
    </row>
    <row r="477" spans="1:34" x14ac:dyDescent="0.25">
      <c r="A477" t="s">
        <v>1734</v>
      </c>
      <c r="B477" t="s">
        <v>1735</v>
      </c>
      <c r="C477">
        <v>1</v>
      </c>
      <c r="D477">
        <v>1</v>
      </c>
      <c r="E477" t="s">
        <v>284</v>
      </c>
      <c r="F477">
        <v>2021</v>
      </c>
      <c r="G477" t="s">
        <v>1451</v>
      </c>
      <c r="H477">
        <v>0</v>
      </c>
      <c r="I477">
        <v>3.0876261999999999</v>
      </c>
      <c r="J477">
        <v>3.6069999999999998E-2</v>
      </c>
      <c r="K477">
        <v>13.058</v>
      </c>
      <c r="L477">
        <v>1.165</v>
      </c>
      <c r="M477">
        <v>436.69623000000001</v>
      </c>
      <c r="N477">
        <v>1.3740000000000001</v>
      </c>
      <c r="O477" t="s">
        <v>119</v>
      </c>
      <c r="P477">
        <v>4.4999999999999998E-2</v>
      </c>
      <c r="Q477">
        <v>78.37</v>
      </c>
      <c r="R477">
        <v>828</v>
      </c>
      <c r="S477">
        <v>0</v>
      </c>
      <c r="U477">
        <v>4071</v>
      </c>
      <c r="V477">
        <v>0.64</v>
      </c>
      <c r="W477">
        <v>0.66</v>
      </c>
      <c r="X477">
        <v>0.253</v>
      </c>
      <c r="Y477" t="s">
        <v>77</v>
      </c>
      <c r="Z477">
        <v>4.6399999999999997</v>
      </c>
      <c r="AA477" t="s">
        <v>1736</v>
      </c>
      <c r="AB477">
        <v>149.82366719999999</v>
      </c>
      <c r="AC477" t="s">
        <v>1737</v>
      </c>
      <c r="AD477">
        <v>-27.392817399999998</v>
      </c>
      <c r="AE477">
        <v>436.17599999999999</v>
      </c>
      <c r="AF477">
        <v>16.195</v>
      </c>
      <c r="AG477">
        <v>12.933999999999999</v>
      </c>
      <c r="AH477">
        <v>15.7364</v>
      </c>
    </row>
    <row r="478" spans="1:34" x14ac:dyDescent="0.25">
      <c r="A478" t="s">
        <v>1738</v>
      </c>
      <c r="B478" t="s">
        <v>1739</v>
      </c>
      <c r="C478">
        <v>1</v>
      </c>
      <c r="D478">
        <v>1</v>
      </c>
      <c r="E478" t="s">
        <v>284</v>
      </c>
      <c r="F478">
        <v>2015</v>
      </c>
      <c r="G478" t="s">
        <v>1451</v>
      </c>
      <c r="H478">
        <v>0</v>
      </c>
      <c r="I478">
        <v>3.5838930000000002</v>
      </c>
      <c r="J478">
        <v>4.6670000000000003E-2</v>
      </c>
      <c r="K478">
        <v>9.7850000000000001</v>
      </c>
      <c r="L478">
        <v>0.873</v>
      </c>
      <c r="M478">
        <v>43.86054</v>
      </c>
      <c r="N478">
        <v>0.13800000000000001</v>
      </c>
      <c r="O478" t="s">
        <v>119</v>
      </c>
      <c r="P478">
        <v>0.376</v>
      </c>
      <c r="R478">
        <v>1324</v>
      </c>
      <c r="S478">
        <v>0</v>
      </c>
      <c r="U478">
        <v>5679</v>
      </c>
      <c r="V478">
        <v>1.0900000000000001</v>
      </c>
      <c r="W478">
        <v>1.06</v>
      </c>
      <c r="X478">
        <v>0.21</v>
      </c>
      <c r="Y478" t="s">
        <v>77</v>
      </c>
      <c r="Z478">
        <v>4.3899999999999997</v>
      </c>
      <c r="AA478" t="s">
        <v>1740</v>
      </c>
      <c r="AB478">
        <v>294.94168869999999</v>
      </c>
      <c r="AC478" t="s">
        <v>1741</v>
      </c>
      <c r="AD478">
        <v>-25.748365499999998</v>
      </c>
      <c r="AE478">
        <v>794.63699999999994</v>
      </c>
      <c r="AF478">
        <v>14.512</v>
      </c>
      <c r="AG478">
        <v>12.661</v>
      </c>
      <c r="AH478">
        <v>14.337</v>
      </c>
    </row>
    <row r="479" spans="1:34" x14ac:dyDescent="0.25">
      <c r="A479" t="s">
        <v>1742</v>
      </c>
      <c r="B479" t="s">
        <v>1743</v>
      </c>
      <c r="C479">
        <v>1</v>
      </c>
      <c r="D479">
        <v>1</v>
      </c>
      <c r="E479" t="s">
        <v>284</v>
      </c>
      <c r="F479">
        <v>2015</v>
      </c>
      <c r="G479" t="s">
        <v>1451</v>
      </c>
      <c r="H479">
        <v>0</v>
      </c>
      <c r="I479">
        <v>1.9152910000000001</v>
      </c>
      <c r="J479">
        <v>3.1199999999999999E-2</v>
      </c>
      <c r="K479">
        <v>13.85</v>
      </c>
      <c r="L479">
        <v>1.236</v>
      </c>
      <c r="M479">
        <v>266.02370999999999</v>
      </c>
      <c r="N479">
        <v>0.83699999999999997</v>
      </c>
      <c r="O479" t="s">
        <v>119</v>
      </c>
      <c r="P479">
        <v>7.4999999999999997E-2</v>
      </c>
      <c r="R479">
        <v>1746</v>
      </c>
      <c r="S479">
        <v>0</v>
      </c>
      <c r="U479">
        <v>5599</v>
      </c>
      <c r="V479">
        <v>1.56</v>
      </c>
      <c r="W479">
        <v>1.1000000000000001</v>
      </c>
      <c r="X479">
        <v>0.38</v>
      </c>
      <c r="Y479" t="s">
        <v>77</v>
      </c>
      <c r="Z479">
        <v>4.0999999999999996</v>
      </c>
      <c r="AA479" t="s">
        <v>1744</v>
      </c>
      <c r="AB479">
        <v>290.8101704</v>
      </c>
      <c r="AC479" t="s">
        <v>1745</v>
      </c>
      <c r="AD479">
        <v>-20.166377099999998</v>
      </c>
      <c r="AE479">
        <v>638.70000000000005</v>
      </c>
      <c r="AF479">
        <v>13.256</v>
      </c>
      <c r="AG479">
        <v>11.478999999999999</v>
      </c>
      <c r="AH479">
        <v>13.0983</v>
      </c>
    </row>
    <row r="480" spans="1:34" x14ac:dyDescent="0.25">
      <c r="A480" t="s">
        <v>1746</v>
      </c>
      <c r="B480" t="s">
        <v>1747</v>
      </c>
      <c r="C480">
        <v>1</v>
      </c>
      <c r="D480">
        <v>1</v>
      </c>
      <c r="E480" t="s">
        <v>117</v>
      </c>
      <c r="F480">
        <v>2014</v>
      </c>
      <c r="G480" t="s">
        <v>142</v>
      </c>
      <c r="H480">
        <v>1</v>
      </c>
      <c r="J480">
        <v>53</v>
      </c>
      <c r="K480">
        <v>77.341999999999999</v>
      </c>
      <c r="L480">
        <v>6.9</v>
      </c>
      <c r="M480">
        <v>239000</v>
      </c>
      <c r="N480">
        <v>752</v>
      </c>
      <c r="O480" t="s">
        <v>614</v>
      </c>
      <c r="S480">
        <v>0</v>
      </c>
      <c r="T480" t="s">
        <v>1748</v>
      </c>
      <c r="U480">
        <v>10500</v>
      </c>
      <c r="V480">
        <v>1.85</v>
      </c>
      <c r="W480">
        <v>2.4</v>
      </c>
      <c r="Z480">
        <v>4.33</v>
      </c>
      <c r="AA480" t="s">
        <v>1749</v>
      </c>
      <c r="AB480">
        <v>173.3555116</v>
      </c>
      <c r="AC480" t="s">
        <v>1750</v>
      </c>
      <c r="AD480">
        <v>-70.194789700000001</v>
      </c>
      <c r="AE480">
        <v>109.67700000000001</v>
      </c>
      <c r="AF480">
        <v>6.69</v>
      </c>
      <c r="AG480">
        <v>5.4180000000000001</v>
      </c>
      <c r="AH480">
        <v>6.6551400000000003</v>
      </c>
    </row>
    <row r="481" spans="1:34" x14ac:dyDescent="0.25">
      <c r="A481" t="s">
        <v>1751</v>
      </c>
      <c r="B481" t="s">
        <v>1752</v>
      </c>
      <c r="C481">
        <v>2</v>
      </c>
      <c r="D481">
        <v>1</v>
      </c>
      <c r="E481" t="s">
        <v>73</v>
      </c>
      <c r="F481">
        <v>2011</v>
      </c>
      <c r="G481" t="s">
        <v>260</v>
      </c>
      <c r="H481">
        <v>0</v>
      </c>
      <c r="I481">
        <v>157.57001</v>
      </c>
      <c r="J481">
        <v>0.68</v>
      </c>
      <c r="K481">
        <v>13.5</v>
      </c>
      <c r="L481">
        <v>1.21</v>
      </c>
      <c r="M481">
        <v>511.7063</v>
      </c>
      <c r="N481">
        <v>1.61</v>
      </c>
      <c r="O481" t="s">
        <v>75</v>
      </c>
      <c r="P481">
        <v>0.09</v>
      </c>
      <c r="S481">
        <v>0</v>
      </c>
      <c r="T481" t="s">
        <v>1753</v>
      </c>
      <c r="U481">
        <v>4891</v>
      </c>
      <c r="V481">
        <v>10.06</v>
      </c>
      <c r="W481">
        <v>2.2799999999999998</v>
      </c>
      <c r="X481">
        <v>7.0000000000000007E-2</v>
      </c>
      <c r="Y481" t="s">
        <v>77</v>
      </c>
      <c r="Z481">
        <v>2.79</v>
      </c>
      <c r="AA481" t="s">
        <v>1754</v>
      </c>
      <c r="AB481">
        <v>173.7653631</v>
      </c>
      <c r="AC481" t="s">
        <v>1755</v>
      </c>
      <c r="AD481">
        <v>20.441541000000001</v>
      </c>
      <c r="AE481">
        <v>137.178</v>
      </c>
      <c r="AF481">
        <v>6.4420999999999999</v>
      </c>
      <c r="AG481">
        <v>4.1289999999999996</v>
      </c>
      <c r="AH481">
        <v>6.1788299999999996</v>
      </c>
    </row>
    <row r="482" spans="1:34" x14ac:dyDescent="0.25">
      <c r="A482" t="s">
        <v>1756</v>
      </c>
      <c r="B482" t="s">
        <v>1757</v>
      </c>
      <c r="C482">
        <v>1</v>
      </c>
      <c r="D482">
        <v>1</v>
      </c>
      <c r="E482" t="s">
        <v>73</v>
      </c>
      <c r="F482">
        <v>2007</v>
      </c>
      <c r="G482" t="s">
        <v>363</v>
      </c>
      <c r="H482">
        <v>0</v>
      </c>
      <c r="I482">
        <v>383.70001000000002</v>
      </c>
      <c r="J482">
        <v>1.03</v>
      </c>
      <c r="K482">
        <v>13.8</v>
      </c>
      <c r="L482">
        <v>1.23</v>
      </c>
      <c r="M482">
        <v>327.36489999999998</v>
      </c>
      <c r="N482">
        <v>1.03</v>
      </c>
      <c r="O482" t="s">
        <v>75</v>
      </c>
      <c r="P482">
        <v>0.36</v>
      </c>
      <c r="S482">
        <v>0</v>
      </c>
      <c r="T482" t="s">
        <v>227</v>
      </c>
      <c r="U482">
        <v>5533</v>
      </c>
      <c r="V482">
        <v>1.04</v>
      </c>
      <c r="W482">
        <v>0.83</v>
      </c>
      <c r="X482">
        <v>0.25</v>
      </c>
      <c r="Y482" t="s">
        <v>77</v>
      </c>
      <c r="Z482">
        <v>4.32</v>
      </c>
      <c r="AA482" t="s">
        <v>1758</v>
      </c>
      <c r="AB482">
        <v>173.96463030000001</v>
      </c>
      <c r="AC482" t="s">
        <v>1759</v>
      </c>
      <c r="AD482">
        <v>-4.7555424999999998</v>
      </c>
      <c r="AE482">
        <v>49.5336</v>
      </c>
      <c r="AF482">
        <v>8.42</v>
      </c>
      <c r="AG482">
        <v>6.7350000000000003</v>
      </c>
      <c r="AH482">
        <v>8.2386999999999997</v>
      </c>
    </row>
    <row r="483" spans="1:34" x14ac:dyDescent="0.25">
      <c r="A483" t="s">
        <v>1760</v>
      </c>
      <c r="B483" t="s">
        <v>1761</v>
      </c>
      <c r="C483">
        <v>1</v>
      </c>
      <c r="D483">
        <v>6</v>
      </c>
      <c r="E483" t="s">
        <v>73</v>
      </c>
      <c r="F483">
        <v>2010</v>
      </c>
      <c r="G483" t="s">
        <v>363</v>
      </c>
      <c r="H483">
        <v>0</v>
      </c>
      <c r="I483">
        <v>5.75969</v>
      </c>
      <c r="J483">
        <v>6.4119999999999996E-2</v>
      </c>
      <c r="K483">
        <v>3.68</v>
      </c>
      <c r="L483">
        <v>0.32800000000000001</v>
      </c>
      <c r="M483">
        <v>13.1</v>
      </c>
      <c r="N483">
        <v>4.122E-2</v>
      </c>
      <c r="O483" t="s">
        <v>244</v>
      </c>
      <c r="P483">
        <v>7.2999999999999995E-2</v>
      </c>
      <c r="S483">
        <v>0</v>
      </c>
      <c r="T483" t="s">
        <v>204</v>
      </c>
      <c r="U483">
        <v>5911</v>
      </c>
      <c r="V483">
        <v>1.1100000000000001</v>
      </c>
      <c r="W483">
        <v>1.06</v>
      </c>
      <c r="X483">
        <v>0.08</v>
      </c>
      <c r="Y483" t="s">
        <v>77</v>
      </c>
      <c r="Z483">
        <v>4.3899999999999997</v>
      </c>
      <c r="AA483" t="s">
        <v>1762</v>
      </c>
      <c r="AB483">
        <v>24.473113300000001</v>
      </c>
      <c r="AC483" t="s">
        <v>1763</v>
      </c>
      <c r="AD483">
        <v>-60.511488100000001</v>
      </c>
      <c r="AE483">
        <v>38.960700000000003</v>
      </c>
      <c r="AF483">
        <v>7.33</v>
      </c>
      <c r="AG483">
        <v>5.8680000000000003</v>
      </c>
      <c r="AH483">
        <v>7.1726099999999997</v>
      </c>
    </row>
    <row r="484" spans="1:34" x14ac:dyDescent="0.25">
      <c r="A484" t="s">
        <v>1764</v>
      </c>
      <c r="B484" t="s">
        <v>1761</v>
      </c>
      <c r="C484">
        <v>1</v>
      </c>
      <c r="D484">
        <v>6</v>
      </c>
      <c r="E484" t="s">
        <v>73</v>
      </c>
      <c r="F484">
        <v>2010</v>
      </c>
      <c r="G484" t="s">
        <v>363</v>
      </c>
      <c r="H484">
        <v>0</v>
      </c>
      <c r="I484">
        <v>16.356999999999999</v>
      </c>
      <c r="J484">
        <v>0.12859000000000001</v>
      </c>
      <c r="K484">
        <v>3.45</v>
      </c>
      <c r="L484">
        <v>0.308</v>
      </c>
      <c r="M484">
        <v>11.75</v>
      </c>
      <c r="N484">
        <v>3.6970000000000003E-2</v>
      </c>
      <c r="O484" t="s">
        <v>244</v>
      </c>
      <c r="P484">
        <v>0.13100000000000001</v>
      </c>
      <c r="S484">
        <v>0</v>
      </c>
      <c r="T484" t="s">
        <v>204</v>
      </c>
      <c r="U484">
        <v>5911</v>
      </c>
      <c r="V484">
        <v>1.1100000000000001</v>
      </c>
      <c r="W484">
        <v>1.06</v>
      </c>
      <c r="X484">
        <v>0.08</v>
      </c>
      <c r="Y484" t="s">
        <v>77</v>
      </c>
      <c r="Z484">
        <v>4.3899999999999997</v>
      </c>
      <c r="AA484" t="s">
        <v>1762</v>
      </c>
      <c r="AB484">
        <v>24.473113300000001</v>
      </c>
      <c r="AC484" t="s">
        <v>1763</v>
      </c>
      <c r="AD484">
        <v>-60.511488100000001</v>
      </c>
      <c r="AE484">
        <v>38.960700000000003</v>
      </c>
      <c r="AF484">
        <v>7.33</v>
      </c>
      <c r="AG484">
        <v>5.8680000000000003</v>
      </c>
      <c r="AH484">
        <v>7.1726099999999997</v>
      </c>
    </row>
    <row r="485" spans="1:34" x14ac:dyDescent="0.25">
      <c r="A485" t="s">
        <v>1765</v>
      </c>
      <c r="B485" t="s">
        <v>1761</v>
      </c>
      <c r="C485">
        <v>1</v>
      </c>
      <c r="D485">
        <v>6</v>
      </c>
      <c r="E485" t="s">
        <v>73</v>
      </c>
      <c r="F485">
        <v>2010</v>
      </c>
      <c r="G485" t="s">
        <v>363</v>
      </c>
      <c r="H485">
        <v>0</v>
      </c>
      <c r="I485">
        <v>49.747999999999998</v>
      </c>
      <c r="J485">
        <v>0.26989999999999997</v>
      </c>
      <c r="K485">
        <v>5.39</v>
      </c>
      <c r="L485">
        <v>0.48099999999999998</v>
      </c>
      <c r="M485">
        <v>25.1</v>
      </c>
      <c r="N485">
        <v>7.9000000000000001E-2</v>
      </c>
      <c r="O485" t="s">
        <v>244</v>
      </c>
      <c r="P485">
        <v>5.0999999999999997E-2</v>
      </c>
      <c r="S485">
        <v>0</v>
      </c>
      <c r="T485" t="s">
        <v>204</v>
      </c>
      <c r="U485">
        <v>5911</v>
      </c>
      <c r="V485">
        <v>1.1100000000000001</v>
      </c>
      <c r="W485">
        <v>1.06</v>
      </c>
      <c r="X485">
        <v>0.08</v>
      </c>
      <c r="Y485" t="s">
        <v>77</v>
      </c>
      <c r="Z485">
        <v>4.3899999999999997</v>
      </c>
      <c r="AA485" t="s">
        <v>1762</v>
      </c>
      <c r="AB485">
        <v>24.473113300000001</v>
      </c>
      <c r="AC485" t="s">
        <v>1763</v>
      </c>
      <c r="AD485">
        <v>-60.511488100000001</v>
      </c>
      <c r="AE485">
        <v>38.960700000000003</v>
      </c>
      <c r="AF485">
        <v>7.33</v>
      </c>
      <c r="AG485">
        <v>5.8680000000000003</v>
      </c>
      <c r="AH485">
        <v>7.1726099999999997</v>
      </c>
    </row>
    <row r="486" spans="1:34" x14ac:dyDescent="0.25">
      <c r="A486" t="s">
        <v>1766</v>
      </c>
      <c r="B486" t="s">
        <v>1761</v>
      </c>
      <c r="C486">
        <v>1</v>
      </c>
      <c r="D486">
        <v>6</v>
      </c>
      <c r="E486" t="s">
        <v>73</v>
      </c>
      <c r="F486">
        <v>2010</v>
      </c>
      <c r="G486" t="s">
        <v>363</v>
      </c>
      <c r="H486">
        <v>0</v>
      </c>
      <c r="I486">
        <v>122.744</v>
      </c>
      <c r="J486">
        <v>0.4929</v>
      </c>
      <c r="K486">
        <v>5.24</v>
      </c>
      <c r="L486">
        <v>0.46800000000000003</v>
      </c>
      <c r="M486">
        <v>23.9</v>
      </c>
      <c r="N486">
        <v>7.5200000000000003E-2</v>
      </c>
      <c r="O486" t="s">
        <v>244</v>
      </c>
      <c r="P486">
        <v>0.11899999999999999</v>
      </c>
      <c r="S486">
        <v>0</v>
      </c>
      <c r="T486" t="s">
        <v>204</v>
      </c>
      <c r="U486">
        <v>5911</v>
      </c>
      <c r="V486">
        <v>1.1100000000000001</v>
      </c>
      <c r="W486">
        <v>1.06</v>
      </c>
      <c r="X486">
        <v>0.08</v>
      </c>
      <c r="Y486" t="s">
        <v>77</v>
      </c>
      <c r="Z486">
        <v>4.3899999999999997</v>
      </c>
      <c r="AA486" t="s">
        <v>1762</v>
      </c>
      <c r="AB486">
        <v>24.473113300000001</v>
      </c>
      <c r="AC486" t="s">
        <v>1763</v>
      </c>
      <c r="AD486">
        <v>-60.511488100000001</v>
      </c>
      <c r="AE486">
        <v>38.960700000000003</v>
      </c>
      <c r="AF486">
        <v>7.33</v>
      </c>
      <c r="AG486">
        <v>5.8680000000000003</v>
      </c>
      <c r="AH486">
        <v>7.1726099999999997</v>
      </c>
    </row>
    <row r="487" spans="1:34" x14ac:dyDescent="0.25">
      <c r="A487" t="s">
        <v>1767</v>
      </c>
      <c r="B487" t="s">
        <v>1761</v>
      </c>
      <c r="C487">
        <v>1</v>
      </c>
      <c r="D487">
        <v>6</v>
      </c>
      <c r="E487" t="s">
        <v>73</v>
      </c>
      <c r="F487">
        <v>2010</v>
      </c>
      <c r="G487" t="s">
        <v>363</v>
      </c>
      <c r="H487">
        <v>0</v>
      </c>
      <c r="I487">
        <v>604.66999999999996</v>
      </c>
      <c r="J487">
        <v>1.427</v>
      </c>
      <c r="K487">
        <v>4.91</v>
      </c>
      <c r="L487">
        <v>0.438</v>
      </c>
      <c r="M487">
        <v>21.4</v>
      </c>
      <c r="N487">
        <v>6.7299999999999999E-2</v>
      </c>
      <c r="O487" t="s">
        <v>244</v>
      </c>
      <c r="P487">
        <v>0.26300000000000001</v>
      </c>
      <c r="S487">
        <v>0</v>
      </c>
      <c r="T487" t="s">
        <v>204</v>
      </c>
      <c r="U487">
        <v>5911</v>
      </c>
      <c r="V487">
        <v>1.1100000000000001</v>
      </c>
      <c r="W487">
        <v>1.06</v>
      </c>
      <c r="X487">
        <v>0.08</v>
      </c>
      <c r="Y487" t="s">
        <v>77</v>
      </c>
      <c r="Z487">
        <v>4.3899999999999997</v>
      </c>
      <c r="AA487" t="s">
        <v>1762</v>
      </c>
      <c r="AB487">
        <v>24.473113300000001</v>
      </c>
      <c r="AC487" t="s">
        <v>1763</v>
      </c>
      <c r="AD487">
        <v>-60.511488100000001</v>
      </c>
      <c r="AE487">
        <v>38.960700000000003</v>
      </c>
      <c r="AF487">
        <v>7.33</v>
      </c>
      <c r="AG487">
        <v>5.8680000000000003</v>
      </c>
      <c r="AH487">
        <v>7.1726099999999997</v>
      </c>
    </row>
    <row r="488" spans="1:34" x14ac:dyDescent="0.25">
      <c r="A488" t="s">
        <v>1768</v>
      </c>
      <c r="B488" t="s">
        <v>1761</v>
      </c>
      <c r="C488">
        <v>1</v>
      </c>
      <c r="D488">
        <v>6</v>
      </c>
      <c r="E488" t="s">
        <v>73</v>
      </c>
      <c r="F488">
        <v>2010</v>
      </c>
      <c r="G488" t="s">
        <v>363</v>
      </c>
      <c r="H488">
        <v>0</v>
      </c>
      <c r="I488">
        <v>2205</v>
      </c>
      <c r="J488">
        <v>3.3809999999999998</v>
      </c>
      <c r="K488">
        <v>9.4</v>
      </c>
      <c r="L488">
        <v>0.83799999999999997</v>
      </c>
      <c r="M488">
        <v>64.400000000000006</v>
      </c>
      <c r="N488">
        <v>0.20300000000000001</v>
      </c>
      <c r="O488" t="s">
        <v>244</v>
      </c>
      <c r="P488">
        <v>9.5000000000000001E-2</v>
      </c>
      <c r="S488">
        <v>0</v>
      </c>
      <c r="T488" t="s">
        <v>204</v>
      </c>
      <c r="U488">
        <v>5911</v>
      </c>
      <c r="V488">
        <v>1.1100000000000001</v>
      </c>
      <c r="W488">
        <v>1.06</v>
      </c>
      <c r="X488">
        <v>0.08</v>
      </c>
      <c r="Y488" t="s">
        <v>77</v>
      </c>
      <c r="Z488">
        <v>4.3899999999999997</v>
      </c>
      <c r="AA488" t="s">
        <v>1762</v>
      </c>
      <c r="AB488">
        <v>24.473113300000001</v>
      </c>
      <c r="AC488" t="s">
        <v>1763</v>
      </c>
      <c r="AD488">
        <v>-60.511488100000001</v>
      </c>
      <c r="AE488">
        <v>38.960700000000003</v>
      </c>
      <c r="AF488">
        <v>7.33</v>
      </c>
      <c r="AG488">
        <v>5.8680000000000003</v>
      </c>
      <c r="AH488">
        <v>7.1726099999999997</v>
      </c>
    </row>
    <row r="489" spans="1:34" x14ac:dyDescent="0.25">
      <c r="A489" t="s">
        <v>1769</v>
      </c>
      <c r="B489" t="s">
        <v>1770</v>
      </c>
      <c r="C489">
        <v>2</v>
      </c>
      <c r="D489">
        <v>1</v>
      </c>
      <c r="E489" t="s">
        <v>73</v>
      </c>
      <c r="F489">
        <v>2005</v>
      </c>
      <c r="G489" t="s">
        <v>363</v>
      </c>
      <c r="H489">
        <v>0</v>
      </c>
      <c r="I489">
        <v>70.459999999999994</v>
      </c>
      <c r="J489">
        <v>0.3</v>
      </c>
      <c r="K489">
        <v>10.6</v>
      </c>
      <c r="L489">
        <v>0.94899999999999995</v>
      </c>
      <c r="M489">
        <v>79.457499999999996</v>
      </c>
      <c r="N489">
        <v>0.25</v>
      </c>
      <c r="O489" t="s">
        <v>75</v>
      </c>
      <c r="P489">
        <v>0.11</v>
      </c>
      <c r="S489">
        <v>0</v>
      </c>
      <c r="T489" t="s">
        <v>437</v>
      </c>
      <c r="U489">
        <v>5108</v>
      </c>
      <c r="V489">
        <v>0.86</v>
      </c>
      <c r="W489">
        <v>0.56999999999999995</v>
      </c>
      <c r="X489">
        <v>0.15</v>
      </c>
      <c r="Y489" t="s">
        <v>77</v>
      </c>
      <c r="Z489">
        <v>4.33</v>
      </c>
      <c r="AA489" t="s">
        <v>1771</v>
      </c>
      <c r="AB489">
        <v>175.875608</v>
      </c>
      <c r="AC489" t="s">
        <v>1772</v>
      </c>
      <c r="AD489">
        <v>-58.0053798</v>
      </c>
      <c r="AE489">
        <v>30.0274</v>
      </c>
      <c r="AF489">
        <v>8.2100000000000009</v>
      </c>
      <c r="AG489">
        <v>6.1470000000000002</v>
      </c>
      <c r="AH489">
        <v>7.9666399999999999</v>
      </c>
    </row>
    <row r="490" spans="1:34" x14ac:dyDescent="0.25">
      <c r="A490" t="s">
        <v>1773</v>
      </c>
      <c r="B490" t="s">
        <v>1774</v>
      </c>
      <c r="C490">
        <v>1</v>
      </c>
      <c r="D490">
        <v>1</v>
      </c>
      <c r="E490" t="s">
        <v>73</v>
      </c>
      <c r="F490">
        <v>2005</v>
      </c>
      <c r="G490" t="s">
        <v>363</v>
      </c>
      <c r="H490">
        <v>0</v>
      </c>
      <c r="I490">
        <v>20.813300000000002</v>
      </c>
      <c r="J490">
        <v>0.15</v>
      </c>
      <c r="K490">
        <v>8.4700000000000006</v>
      </c>
      <c r="L490">
        <v>0.75600000000000001</v>
      </c>
      <c r="M490">
        <v>54.031100000000002</v>
      </c>
      <c r="N490">
        <v>0.17</v>
      </c>
      <c r="O490" t="s">
        <v>75</v>
      </c>
      <c r="P490">
        <v>0.12</v>
      </c>
      <c r="S490">
        <v>0</v>
      </c>
      <c r="T490" t="s">
        <v>609</v>
      </c>
      <c r="U490">
        <v>5655</v>
      </c>
      <c r="V490">
        <v>1.23</v>
      </c>
      <c r="W490">
        <v>1.06</v>
      </c>
      <c r="X490">
        <v>0.28000000000000003</v>
      </c>
      <c r="Y490" t="s">
        <v>77</v>
      </c>
      <c r="Z490">
        <v>4.29</v>
      </c>
      <c r="AA490" t="s">
        <v>1775</v>
      </c>
      <c r="AB490">
        <v>176.2097267</v>
      </c>
      <c r="AC490" t="s">
        <v>1776</v>
      </c>
      <c r="AD490">
        <v>-58.704013400000001</v>
      </c>
      <c r="AE490">
        <v>39.5792</v>
      </c>
      <c r="AF490">
        <v>7.47</v>
      </c>
      <c r="AG490">
        <v>5.8330000000000002</v>
      </c>
      <c r="AH490">
        <v>7.2819099999999999</v>
      </c>
    </row>
    <row r="491" spans="1:34" x14ac:dyDescent="0.25">
      <c r="A491" t="s">
        <v>1777</v>
      </c>
      <c r="B491" t="s">
        <v>1778</v>
      </c>
      <c r="C491">
        <v>1</v>
      </c>
      <c r="D491">
        <v>1</v>
      </c>
      <c r="E491" t="s">
        <v>73</v>
      </c>
      <c r="F491">
        <v>2006</v>
      </c>
      <c r="G491" t="s">
        <v>1779</v>
      </c>
      <c r="H491">
        <v>0</v>
      </c>
      <c r="I491">
        <v>4.1137699999999997</v>
      </c>
      <c r="J491">
        <v>0.05</v>
      </c>
      <c r="K491">
        <v>14.2</v>
      </c>
      <c r="L491">
        <v>1.27</v>
      </c>
      <c r="M491">
        <v>130.31030000000001</v>
      </c>
      <c r="N491">
        <v>0.41</v>
      </c>
      <c r="O491" t="s">
        <v>75</v>
      </c>
      <c r="P491">
        <v>0</v>
      </c>
      <c r="S491">
        <v>0</v>
      </c>
      <c r="T491" t="s">
        <v>95</v>
      </c>
      <c r="U491">
        <v>5301</v>
      </c>
      <c r="V491">
        <v>0.82</v>
      </c>
      <c r="W491">
        <v>0.76</v>
      </c>
      <c r="X491">
        <v>0.04</v>
      </c>
      <c r="Y491" t="s">
        <v>77</v>
      </c>
      <c r="Z491">
        <v>4.49</v>
      </c>
      <c r="AA491" t="s">
        <v>1780</v>
      </c>
      <c r="AB491">
        <v>176.42540629999999</v>
      </c>
      <c r="AC491" t="s">
        <v>1781</v>
      </c>
      <c r="AD491">
        <v>2.8209911999999999</v>
      </c>
      <c r="AE491">
        <v>29.3386</v>
      </c>
      <c r="AF491">
        <v>8.07</v>
      </c>
      <c r="AG491">
        <v>6.1509999999999998</v>
      </c>
      <c r="AH491">
        <v>7.8466500000000003</v>
      </c>
    </row>
    <row r="492" spans="1:34" x14ac:dyDescent="0.25">
      <c r="A492" t="s">
        <v>1782</v>
      </c>
      <c r="B492" t="s">
        <v>1783</v>
      </c>
      <c r="C492">
        <v>1</v>
      </c>
      <c r="D492">
        <v>1</v>
      </c>
      <c r="E492" t="s">
        <v>73</v>
      </c>
      <c r="F492">
        <v>2008</v>
      </c>
      <c r="G492" t="s">
        <v>224</v>
      </c>
      <c r="H492">
        <v>0</v>
      </c>
      <c r="I492">
        <v>127.58</v>
      </c>
      <c r="J492">
        <v>0.51</v>
      </c>
      <c r="K492">
        <v>12.9</v>
      </c>
      <c r="L492">
        <v>1.1499999999999999</v>
      </c>
      <c r="M492">
        <v>1570.0802000000001</v>
      </c>
      <c r="N492">
        <v>4.9400000000000004</v>
      </c>
      <c r="O492" t="s">
        <v>75</v>
      </c>
      <c r="P492">
        <v>0.05</v>
      </c>
      <c r="S492">
        <v>0</v>
      </c>
      <c r="T492" t="s">
        <v>261</v>
      </c>
      <c r="U492">
        <v>4790</v>
      </c>
      <c r="V492">
        <v>10.3</v>
      </c>
      <c r="W492">
        <v>1.45</v>
      </c>
      <c r="X492">
        <v>-0.41</v>
      </c>
      <c r="Y492" t="s">
        <v>77</v>
      </c>
      <c r="Z492">
        <v>2.58</v>
      </c>
      <c r="AA492" t="s">
        <v>1784</v>
      </c>
      <c r="AB492">
        <v>176.59803160000001</v>
      </c>
      <c r="AC492" t="s">
        <v>1785</v>
      </c>
      <c r="AD492">
        <v>14.124020099999999</v>
      </c>
      <c r="AE492">
        <v>347.09699999999998</v>
      </c>
      <c r="AF492">
        <v>8.69</v>
      </c>
      <c r="AG492">
        <v>6.2590000000000003</v>
      </c>
      <c r="AH492">
        <v>8.4049899999999997</v>
      </c>
    </row>
    <row r="493" spans="1:34" x14ac:dyDescent="0.25">
      <c r="A493" t="s">
        <v>1786</v>
      </c>
      <c r="B493" t="s">
        <v>1787</v>
      </c>
      <c r="C493">
        <v>1</v>
      </c>
      <c r="D493">
        <v>2</v>
      </c>
      <c r="E493" t="s">
        <v>73</v>
      </c>
      <c r="F493">
        <v>2011</v>
      </c>
      <c r="G493" t="s">
        <v>94</v>
      </c>
      <c r="H493">
        <v>0</v>
      </c>
      <c r="I493">
        <v>778.09997999999996</v>
      </c>
      <c r="J493">
        <v>1.81</v>
      </c>
      <c r="K493">
        <v>12.6</v>
      </c>
      <c r="L493">
        <v>1.1200000000000001</v>
      </c>
      <c r="M493">
        <v>2593.4928</v>
      </c>
      <c r="N493">
        <v>8.16</v>
      </c>
      <c r="O493" t="s">
        <v>75</v>
      </c>
      <c r="P493">
        <v>0.21</v>
      </c>
      <c r="S493">
        <v>0</v>
      </c>
      <c r="T493" t="s">
        <v>89</v>
      </c>
      <c r="U493">
        <v>4745</v>
      </c>
      <c r="V493">
        <v>9.82</v>
      </c>
      <c r="W493">
        <v>3.21</v>
      </c>
      <c r="X493">
        <v>0.05</v>
      </c>
      <c r="Y493" t="s">
        <v>77</v>
      </c>
      <c r="Z493">
        <v>2.96</v>
      </c>
      <c r="AA493" t="s">
        <v>1788</v>
      </c>
      <c r="AB493">
        <v>176.69415670000001</v>
      </c>
      <c r="AC493" t="s">
        <v>1789</v>
      </c>
      <c r="AD493">
        <v>3.4742142999999999</v>
      </c>
      <c r="AE493">
        <v>217.107</v>
      </c>
      <c r="AF493">
        <v>7.88</v>
      </c>
      <c r="AG493">
        <v>5.4020000000000001</v>
      </c>
      <c r="AH493">
        <v>7.5817199999999998</v>
      </c>
    </row>
    <row r="494" spans="1:34" x14ac:dyDescent="0.25">
      <c r="A494" t="s">
        <v>1790</v>
      </c>
      <c r="B494" t="s">
        <v>1787</v>
      </c>
      <c r="C494">
        <v>1</v>
      </c>
      <c r="D494">
        <v>2</v>
      </c>
      <c r="E494" t="s">
        <v>73</v>
      </c>
      <c r="F494">
        <v>2018</v>
      </c>
      <c r="G494" t="s">
        <v>94</v>
      </c>
      <c r="H494">
        <v>0</v>
      </c>
      <c r="I494">
        <v>1123</v>
      </c>
      <c r="K494">
        <v>13.5</v>
      </c>
      <c r="L494">
        <v>1.21</v>
      </c>
      <c r="M494">
        <v>483.10160000000002</v>
      </c>
      <c r="N494">
        <v>1.52</v>
      </c>
      <c r="O494" t="s">
        <v>75</v>
      </c>
      <c r="P494">
        <v>0.20899999999999999</v>
      </c>
      <c r="S494">
        <v>0</v>
      </c>
      <c r="T494" t="s">
        <v>89</v>
      </c>
      <c r="U494">
        <v>4830</v>
      </c>
      <c r="V494">
        <v>6.3</v>
      </c>
      <c r="W494">
        <v>1.3</v>
      </c>
      <c r="X494">
        <v>0.3</v>
      </c>
      <c r="Y494" t="s">
        <v>77</v>
      </c>
      <c r="Z494">
        <v>3</v>
      </c>
      <c r="AA494" t="s">
        <v>1788</v>
      </c>
      <c r="AB494">
        <v>176.69415670000001</v>
      </c>
      <c r="AC494" t="s">
        <v>1789</v>
      </c>
      <c r="AD494">
        <v>3.4742142999999999</v>
      </c>
      <c r="AE494">
        <v>217.107</v>
      </c>
      <c r="AF494">
        <v>7.88</v>
      </c>
      <c r="AG494">
        <v>5.4020000000000001</v>
      </c>
      <c r="AH494">
        <v>7.5817199999999998</v>
      </c>
    </row>
    <row r="495" spans="1:34" x14ac:dyDescent="0.25">
      <c r="A495" t="s">
        <v>1791</v>
      </c>
      <c r="B495" t="s">
        <v>1792</v>
      </c>
      <c r="C495">
        <v>2</v>
      </c>
      <c r="D495">
        <v>1</v>
      </c>
      <c r="E495" t="s">
        <v>73</v>
      </c>
      <c r="F495">
        <v>2010</v>
      </c>
      <c r="G495" t="s">
        <v>243</v>
      </c>
      <c r="H495">
        <v>0</v>
      </c>
      <c r="I495">
        <v>122.1</v>
      </c>
      <c r="J495">
        <v>0.46</v>
      </c>
      <c r="K495">
        <v>4.1399999999999997</v>
      </c>
      <c r="L495">
        <v>0.36899999999999999</v>
      </c>
      <c r="M495">
        <v>16</v>
      </c>
      <c r="N495">
        <v>0.05</v>
      </c>
      <c r="O495" t="s">
        <v>75</v>
      </c>
      <c r="P495">
        <v>0.34</v>
      </c>
      <c r="S495">
        <v>0</v>
      </c>
      <c r="T495" t="s">
        <v>1793</v>
      </c>
      <c r="U495">
        <v>5630</v>
      </c>
      <c r="V495">
        <v>0.95</v>
      </c>
      <c r="W495">
        <v>0.85</v>
      </c>
      <c r="X495">
        <v>-0.26</v>
      </c>
      <c r="Y495" t="s">
        <v>77</v>
      </c>
      <c r="Z495">
        <v>4.57</v>
      </c>
      <c r="AA495" t="s">
        <v>1794</v>
      </c>
      <c r="AB495">
        <v>176.62080030000001</v>
      </c>
      <c r="AC495" t="s">
        <v>1795</v>
      </c>
      <c r="AD495">
        <v>-40.498621100000001</v>
      </c>
      <c r="AE495">
        <v>9.2894000000000005</v>
      </c>
      <c r="AF495">
        <v>4.8899999999999997</v>
      </c>
      <c r="AG495">
        <v>3.4889999999999999</v>
      </c>
      <c r="AH495">
        <v>4.7110700000000003</v>
      </c>
    </row>
    <row r="496" spans="1:34" x14ac:dyDescent="0.25">
      <c r="A496" t="s">
        <v>1796</v>
      </c>
      <c r="B496" t="s">
        <v>1797</v>
      </c>
      <c r="C496">
        <v>1</v>
      </c>
      <c r="D496">
        <v>1</v>
      </c>
      <c r="E496" t="s">
        <v>73</v>
      </c>
      <c r="F496">
        <v>2019</v>
      </c>
      <c r="G496" t="s">
        <v>1798</v>
      </c>
      <c r="H496">
        <v>0</v>
      </c>
      <c r="I496">
        <v>3090.942</v>
      </c>
      <c r="J496">
        <v>4.0739999999999998</v>
      </c>
      <c r="K496">
        <v>13.1</v>
      </c>
      <c r="L496">
        <v>1.17</v>
      </c>
      <c r="M496">
        <v>113.9</v>
      </c>
      <c r="N496">
        <v>0.35837000000000002</v>
      </c>
      <c r="O496" t="s">
        <v>75</v>
      </c>
      <c r="P496">
        <v>0.11</v>
      </c>
      <c r="S496">
        <v>0</v>
      </c>
      <c r="T496" t="s">
        <v>95</v>
      </c>
      <c r="U496">
        <v>5436</v>
      </c>
      <c r="V496">
        <v>0.96</v>
      </c>
      <c r="W496">
        <v>0.95</v>
      </c>
      <c r="X496">
        <v>0.16</v>
      </c>
      <c r="Y496" t="s">
        <v>200</v>
      </c>
      <c r="Z496">
        <v>4.46</v>
      </c>
      <c r="AA496" t="s">
        <v>1799</v>
      </c>
      <c r="AB496">
        <v>177.5854673</v>
      </c>
      <c r="AC496" t="s">
        <v>1800</v>
      </c>
      <c r="AD496">
        <v>-1.2522989</v>
      </c>
      <c r="AE496">
        <v>62.758000000000003</v>
      </c>
      <c r="AF496">
        <v>9.26</v>
      </c>
      <c r="AG496">
        <v>7.4950000000000001</v>
      </c>
      <c r="AH496">
        <v>9.0488300000000006</v>
      </c>
    </row>
    <row r="497" spans="1:34" x14ac:dyDescent="0.25">
      <c r="A497" t="s">
        <v>1801</v>
      </c>
      <c r="B497" t="s">
        <v>1802</v>
      </c>
      <c r="C497">
        <v>2</v>
      </c>
      <c r="D497">
        <v>1</v>
      </c>
      <c r="E497" t="s">
        <v>73</v>
      </c>
      <c r="F497">
        <v>2010</v>
      </c>
      <c r="G497" t="s">
        <v>94</v>
      </c>
      <c r="H497">
        <v>0</v>
      </c>
      <c r="I497">
        <v>6.4946999999999999</v>
      </c>
      <c r="J497">
        <v>8.0699999999999994E-2</v>
      </c>
      <c r="K497">
        <v>13.8</v>
      </c>
      <c r="L497">
        <v>1.23</v>
      </c>
      <c r="M497">
        <v>305.11680000000001</v>
      </c>
      <c r="N497">
        <v>0.96</v>
      </c>
      <c r="O497" t="s">
        <v>75</v>
      </c>
      <c r="P497">
        <v>3.6999999999999998E-2</v>
      </c>
      <c r="S497">
        <v>0</v>
      </c>
      <c r="T497" t="s">
        <v>301</v>
      </c>
      <c r="U497">
        <v>4985</v>
      </c>
      <c r="V497">
        <v>4.55</v>
      </c>
      <c r="W497">
        <v>1.66</v>
      </c>
      <c r="X497">
        <v>0.19</v>
      </c>
      <c r="Y497" t="s">
        <v>77</v>
      </c>
      <c r="Z497">
        <v>3.38</v>
      </c>
      <c r="AA497" t="s">
        <v>1803</v>
      </c>
      <c r="AB497">
        <v>177.8436988</v>
      </c>
      <c r="AC497" t="s">
        <v>1804</v>
      </c>
      <c r="AD497">
        <v>57.6406584</v>
      </c>
      <c r="AE497">
        <v>121.89</v>
      </c>
      <c r="AF497">
        <v>7.86</v>
      </c>
      <c r="AG497">
        <v>5.6630000000000003</v>
      </c>
      <c r="AH497">
        <v>7.6084399999999999</v>
      </c>
    </row>
    <row r="498" spans="1:34" x14ac:dyDescent="0.25">
      <c r="A498" t="s">
        <v>1805</v>
      </c>
      <c r="B498" t="s">
        <v>1806</v>
      </c>
      <c r="C498">
        <v>1</v>
      </c>
      <c r="D498">
        <v>1</v>
      </c>
      <c r="E498" t="s">
        <v>73</v>
      </c>
      <c r="F498">
        <v>2009</v>
      </c>
      <c r="G498" t="s">
        <v>363</v>
      </c>
      <c r="H498">
        <v>0</v>
      </c>
      <c r="I498">
        <v>47.84</v>
      </c>
      <c r="J498">
        <v>0.25</v>
      </c>
      <c r="K498">
        <v>5.83</v>
      </c>
      <c r="L498">
        <v>0.52</v>
      </c>
      <c r="M498">
        <v>28.604700000000001</v>
      </c>
      <c r="N498">
        <v>0.09</v>
      </c>
      <c r="O498" t="s">
        <v>75</v>
      </c>
      <c r="P498">
        <v>0</v>
      </c>
      <c r="S498">
        <v>0</v>
      </c>
      <c r="T498" t="s">
        <v>1807</v>
      </c>
      <c r="U498">
        <v>5250</v>
      </c>
      <c r="V498">
        <v>0.88</v>
      </c>
      <c r="W498">
        <v>0.8</v>
      </c>
      <c r="X498">
        <v>0.22</v>
      </c>
      <c r="Y498" t="s">
        <v>77</v>
      </c>
      <c r="Z498">
        <v>4.45</v>
      </c>
      <c r="AA498" t="s">
        <v>1808</v>
      </c>
      <c r="AB498">
        <v>178.22019710000001</v>
      </c>
      <c r="AC498" t="s">
        <v>1809</v>
      </c>
      <c r="AD498">
        <v>-50.292791100000002</v>
      </c>
      <c r="AE498">
        <v>57.146299999999997</v>
      </c>
      <c r="AF498">
        <v>9.4</v>
      </c>
      <c r="AG498">
        <v>7.4260000000000002</v>
      </c>
      <c r="AH498">
        <v>9.1642100000000006</v>
      </c>
    </row>
    <row r="499" spans="1:34" x14ac:dyDescent="0.25">
      <c r="A499" t="s">
        <v>1810</v>
      </c>
      <c r="B499" t="s">
        <v>1811</v>
      </c>
      <c r="C499">
        <v>1</v>
      </c>
      <c r="D499">
        <v>1</v>
      </c>
      <c r="E499" t="s">
        <v>73</v>
      </c>
      <c r="F499">
        <v>2014</v>
      </c>
      <c r="G499" t="s">
        <v>363</v>
      </c>
      <c r="H499">
        <v>0</v>
      </c>
      <c r="I499">
        <v>4.5556999999999999</v>
      </c>
      <c r="J499">
        <v>4.9799999999999997E-2</v>
      </c>
      <c r="K499">
        <v>14.1</v>
      </c>
      <c r="L499">
        <v>1.26</v>
      </c>
      <c r="M499">
        <v>197.04599999999999</v>
      </c>
      <c r="N499">
        <v>0.62</v>
      </c>
      <c r="O499" t="s">
        <v>75</v>
      </c>
      <c r="P499">
        <v>8.5999999999999993E-2</v>
      </c>
      <c r="S499">
        <v>0</v>
      </c>
      <c r="T499" t="s">
        <v>370</v>
      </c>
      <c r="U499">
        <v>5017</v>
      </c>
      <c r="V499">
        <v>0.73</v>
      </c>
      <c r="W499">
        <v>0.79</v>
      </c>
      <c r="X499">
        <v>-0.02</v>
      </c>
      <c r="Y499" t="s">
        <v>77</v>
      </c>
      <c r="Z499">
        <v>4.43</v>
      </c>
      <c r="AA499" t="s">
        <v>1812</v>
      </c>
      <c r="AB499">
        <v>179.17133079999999</v>
      </c>
      <c r="AC499" t="s">
        <v>1813</v>
      </c>
      <c r="AD499">
        <v>-2.7791393000000002</v>
      </c>
      <c r="AE499">
        <v>45.535200000000003</v>
      </c>
      <c r="AF499">
        <v>9.5</v>
      </c>
      <c r="AG499">
        <v>7.2830000000000004</v>
      </c>
      <c r="AH499">
        <v>9.2237600000000004</v>
      </c>
    </row>
    <row r="500" spans="1:34" x14ac:dyDescent="0.25">
      <c r="A500" t="s">
        <v>1814</v>
      </c>
      <c r="B500" t="s">
        <v>1815</v>
      </c>
      <c r="C500">
        <v>2</v>
      </c>
      <c r="D500">
        <v>1</v>
      </c>
      <c r="E500" t="s">
        <v>73</v>
      </c>
      <c r="F500">
        <v>2013</v>
      </c>
      <c r="G500" t="s">
        <v>363</v>
      </c>
      <c r="H500">
        <v>0</v>
      </c>
      <c r="I500">
        <v>5.8880999999999997</v>
      </c>
      <c r="J500">
        <v>7.0000000000000007E-2</v>
      </c>
      <c r="K500">
        <v>13.3</v>
      </c>
      <c r="L500">
        <v>1.19</v>
      </c>
      <c r="M500">
        <v>116</v>
      </c>
      <c r="N500">
        <v>0.36699999999999999</v>
      </c>
      <c r="O500" t="s">
        <v>75</v>
      </c>
      <c r="P500">
        <v>0.09</v>
      </c>
      <c r="S500">
        <v>0</v>
      </c>
      <c r="T500" t="s">
        <v>595</v>
      </c>
      <c r="U500">
        <v>6489</v>
      </c>
      <c r="V500">
        <v>1.58</v>
      </c>
      <c r="W500">
        <v>1.33</v>
      </c>
      <c r="X500">
        <v>0.28000000000000003</v>
      </c>
      <c r="Y500" t="s">
        <v>77</v>
      </c>
      <c r="Z500">
        <v>4.26</v>
      </c>
      <c r="AA500" t="s">
        <v>1816</v>
      </c>
      <c r="AB500">
        <v>179.23107289999999</v>
      </c>
      <c r="AC500" t="s">
        <v>1817</v>
      </c>
      <c r="AD500">
        <v>-12.1079951</v>
      </c>
      <c r="AE500">
        <v>56.408900000000003</v>
      </c>
      <c r="AF500">
        <v>7.1346299999999996</v>
      </c>
      <c r="AG500">
        <v>6</v>
      </c>
      <c r="AH500">
        <v>7.0093800000000002</v>
      </c>
    </row>
    <row r="501" spans="1:34" x14ac:dyDescent="0.25">
      <c r="A501" t="s">
        <v>1818</v>
      </c>
      <c r="B501" t="s">
        <v>1819</v>
      </c>
      <c r="C501">
        <v>1</v>
      </c>
      <c r="D501">
        <v>1</v>
      </c>
      <c r="E501" t="s">
        <v>73</v>
      </c>
      <c r="F501">
        <v>2022</v>
      </c>
      <c r="G501" t="s">
        <v>363</v>
      </c>
      <c r="H501">
        <v>0</v>
      </c>
      <c r="I501">
        <v>1919</v>
      </c>
      <c r="J501">
        <v>3.27</v>
      </c>
      <c r="K501">
        <v>13.6</v>
      </c>
      <c r="L501">
        <v>1.21</v>
      </c>
      <c r="M501">
        <v>457.67291</v>
      </c>
      <c r="N501">
        <v>1.44</v>
      </c>
      <c r="O501" t="s">
        <v>75</v>
      </c>
      <c r="P501">
        <v>0.31</v>
      </c>
      <c r="S501">
        <v>0</v>
      </c>
      <c r="T501" t="s">
        <v>504</v>
      </c>
      <c r="U501">
        <v>6072</v>
      </c>
      <c r="V501">
        <v>2.2200000000000002</v>
      </c>
      <c r="W501">
        <v>1.28</v>
      </c>
      <c r="X501">
        <v>-0.19</v>
      </c>
      <c r="Y501" t="s">
        <v>77</v>
      </c>
      <c r="Z501">
        <v>3.79</v>
      </c>
      <c r="AA501" t="s">
        <v>1820</v>
      </c>
      <c r="AB501">
        <v>179.43829070000001</v>
      </c>
      <c r="AC501" t="s">
        <v>1821</v>
      </c>
      <c r="AD501">
        <v>-8.5486194999999991</v>
      </c>
      <c r="AE501">
        <v>55.521299999999997</v>
      </c>
      <c r="AF501">
        <v>6.5945099999999996</v>
      </c>
      <c r="AG501">
        <v>5.1870000000000003</v>
      </c>
      <c r="AH501">
        <v>6.4359999999999999</v>
      </c>
    </row>
    <row r="502" spans="1:34" x14ac:dyDescent="0.25">
      <c r="A502" t="s">
        <v>1822</v>
      </c>
      <c r="B502" t="s">
        <v>1823</v>
      </c>
      <c r="C502">
        <v>1</v>
      </c>
      <c r="D502">
        <v>1</v>
      </c>
      <c r="E502" t="s">
        <v>73</v>
      </c>
      <c r="F502">
        <v>2019</v>
      </c>
      <c r="G502" t="s">
        <v>1798</v>
      </c>
      <c r="H502">
        <v>0</v>
      </c>
      <c r="I502">
        <v>120.878</v>
      </c>
      <c r="J502">
        <v>0.439</v>
      </c>
      <c r="K502">
        <v>3.35</v>
      </c>
      <c r="L502">
        <v>0.29899999999999999</v>
      </c>
      <c r="M502">
        <v>11.2</v>
      </c>
      <c r="N502">
        <v>3.524E-2</v>
      </c>
      <c r="O502" t="s">
        <v>75</v>
      </c>
      <c r="P502">
        <v>0.19</v>
      </c>
      <c r="S502">
        <v>0</v>
      </c>
      <c r="T502" t="s">
        <v>370</v>
      </c>
      <c r="U502">
        <v>4792</v>
      </c>
      <c r="V502">
        <v>0.75</v>
      </c>
      <c r="W502">
        <v>0.77</v>
      </c>
      <c r="X502">
        <v>-7.0000000000000007E-2</v>
      </c>
      <c r="Y502" t="s">
        <v>200</v>
      </c>
      <c r="Z502">
        <v>4.59</v>
      </c>
      <c r="AA502" t="s">
        <v>1824</v>
      </c>
      <c r="AB502">
        <v>179.54795580000001</v>
      </c>
      <c r="AC502" t="s">
        <v>1825</v>
      </c>
      <c r="AD502">
        <v>-23.924122100000002</v>
      </c>
      <c r="AE502">
        <v>26.499700000000001</v>
      </c>
      <c r="AF502">
        <v>8.6999999999999993</v>
      </c>
      <c r="AG502">
        <v>6.3140000000000001</v>
      </c>
      <c r="AH502">
        <v>8.3847900000000006</v>
      </c>
    </row>
    <row r="503" spans="1:34" x14ac:dyDescent="0.25">
      <c r="A503" t="s">
        <v>1826</v>
      </c>
      <c r="B503" t="s">
        <v>1827</v>
      </c>
      <c r="C503">
        <v>1</v>
      </c>
      <c r="D503">
        <v>1</v>
      </c>
      <c r="E503" t="s">
        <v>73</v>
      </c>
      <c r="F503">
        <v>2009</v>
      </c>
      <c r="G503" t="s">
        <v>363</v>
      </c>
      <c r="H503">
        <v>0</v>
      </c>
      <c r="I503">
        <v>55.805999999999997</v>
      </c>
      <c r="J503">
        <v>0.26</v>
      </c>
      <c r="K503">
        <v>8.18</v>
      </c>
      <c r="L503">
        <v>0.72899999999999998</v>
      </c>
      <c r="M503">
        <v>50.852800000000002</v>
      </c>
      <c r="N503">
        <v>0.16</v>
      </c>
      <c r="O503" t="s">
        <v>75</v>
      </c>
      <c r="P503">
        <v>0</v>
      </c>
      <c r="S503">
        <v>0</v>
      </c>
      <c r="T503" t="s">
        <v>279</v>
      </c>
      <c r="U503">
        <v>4937</v>
      </c>
      <c r="V503">
        <v>0.74</v>
      </c>
      <c r="W503">
        <v>0.62</v>
      </c>
      <c r="X503">
        <v>0</v>
      </c>
      <c r="Y503" t="s">
        <v>77</v>
      </c>
      <c r="Z503">
        <v>4.49</v>
      </c>
      <c r="AA503" t="s">
        <v>1828</v>
      </c>
      <c r="AB503">
        <v>179.7923543</v>
      </c>
      <c r="AC503" t="s">
        <v>1829</v>
      </c>
      <c r="AD503">
        <v>-20.355605799999999</v>
      </c>
      <c r="AE503">
        <v>20.363199999999999</v>
      </c>
      <c r="AF503">
        <v>7.92</v>
      </c>
      <c r="AG503">
        <v>5.6139999999999999</v>
      </c>
      <c r="AH503">
        <v>7.6202899999999998</v>
      </c>
    </row>
    <row r="504" spans="1:34" x14ac:dyDescent="0.25">
      <c r="A504" t="s">
        <v>1830</v>
      </c>
      <c r="B504" t="s">
        <v>1831</v>
      </c>
      <c r="C504">
        <v>1</v>
      </c>
      <c r="D504">
        <v>1</v>
      </c>
      <c r="E504" t="s">
        <v>73</v>
      </c>
      <c r="F504">
        <v>2014</v>
      </c>
      <c r="G504" t="s">
        <v>94</v>
      </c>
      <c r="H504">
        <v>0</v>
      </c>
      <c r="I504">
        <v>1032.3</v>
      </c>
      <c r="J504">
        <v>2.0099999999999998</v>
      </c>
      <c r="K504">
        <v>13.6</v>
      </c>
      <c r="L504">
        <v>1.21</v>
      </c>
      <c r="M504">
        <v>472.61320999999998</v>
      </c>
      <c r="N504">
        <v>1.4870000000000001</v>
      </c>
      <c r="O504" t="s">
        <v>75</v>
      </c>
      <c r="P504">
        <v>0.13200000000000001</v>
      </c>
      <c r="S504">
        <v>0</v>
      </c>
      <c r="T504" t="s">
        <v>130</v>
      </c>
      <c r="U504">
        <v>4912</v>
      </c>
      <c r="V504">
        <v>1.97</v>
      </c>
      <c r="W504">
        <v>1.01</v>
      </c>
      <c r="X504">
        <v>0.11</v>
      </c>
      <c r="Y504" t="s">
        <v>77</v>
      </c>
      <c r="Z504">
        <v>3.19</v>
      </c>
      <c r="AA504" t="s">
        <v>1832</v>
      </c>
      <c r="AB504">
        <v>25.471523999999999</v>
      </c>
      <c r="AC504" t="s">
        <v>1833</v>
      </c>
      <c r="AD504">
        <v>2.7044193000000001</v>
      </c>
      <c r="AE504">
        <v>135.374</v>
      </c>
      <c r="AF504">
        <v>7.8280000000000003</v>
      </c>
      <c r="AG504">
        <v>5.59</v>
      </c>
      <c r="AH504">
        <v>7.57742</v>
      </c>
    </row>
    <row r="505" spans="1:34" x14ac:dyDescent="0.25">
      <c r="A505" t="s">
        <v>1834</v>
      </c>
      <c r="B505" t="s">
        <v>1835</v>
      </c>
      <c r="C505">
        <v>1</v>
      </c>
      <c r="D505">
        <v>1</v>
      </c>
      <c r="E505" t="s">
        <v>73</v>
      </c>
      <c r="F505">
        <v>2003</v>
      </c>
      <c r="G505" t="s">
        <v>88</v>
      </c>
      <c r="H505">
        <v>0</v>
      </c>
      <c r="I505">
        <v>199.505</v>
      </c>
      <c r="J505">
        <v>0.95</v>
      </c>
      <c r="K505">
        <v>12.6</v>
      </c>
      <c r="L505">
        <v>1.1200000000000001</v>
      </c>
      <c r="M505">
        <v>2637.9</v>
      </c>
      <c r="N505">
        <v>8.3000000000000007</v>
      </c>
      <c r="O505" t="s">
        <v>75</v>
      </c>
      <c r="P505">
        <v>0.09</v>
      </c>
      <c r="S505">
        <v>0</v>
      </c>
      <c r="T505" t="s">
        <v>1753</v>
      </c>
      <c r="U505">
        <v>4877</v>
      </c>
      <c r="V505">
        <v>11</v>
      </c>
      <c r="W505">
        <v>2.2999999999999998</v>
      </c>
      <c r="X505">
        <v>-0.15</v>
      </c>
      <c r="Y505" t="s">
        <v>77</v>
      </c>
      <c r="Z505">
        <v>2.85</v>
      </c>
      <c r="AA505" t="s">
        <v>1836</v>
      </c>
      <c r="AB505">
        <v>181.31578540000001</v>
      </c>
      <c r="AC505" t="s">
        <v>1837</v>
      </c>
      <c r="AD505">
        <v>76.905335899999997</v>
      </c>
      <c r="AE505">
        <v>100.57599999999999</v>
      </c>
      <c r="AF505">
        <v>5.7938900000000002</v>
      </c>
      <c r="AG505">
        <v>3.274</v>
      </c>
      <c r="AH505">
        <v>5.4969799999999998</v>
      </c>
    </row>
    <row r="506" spans="1:34" x14ac:dyDescent="0.25">
      <c r="A506" t="s">
        <v>1838</v>
      </c>
      <c r="B506" t="s">
        <v>1839</v>
      </c>
      <c r="C506">
        <v>1</v>
      </c>
      <c r="D506">
        <v>1</v>
      </c>
      <c r="E506" t="s">
        <v>73</v>
      </c>
      <c r="F506">
        <v>2022</v>
      </c>
      <c r="G506" t="s">
        <v>363</v>
      </c>
      <c r="H506">
        <v>0</v>
      </c>
      <c r="I506">
        <v>2412</v>
      </c>
      <c r="J506">
        <v>3.38</v>
      </c>
      <c r="K506">
        <v>14.1</v>
      </c>
      <c r="L506">
        <v>1.26</v>
      </c>
      <c r="M506">
        <v>203.41018</v>
      </c>
      <c r="N506">
        <v>0.64</v>
      </c>
      <c r="O506" t="s">
        <v>75</v>
      </c>
      <c r="P506">
        <v>0</v>
      </c>
      <c r="S506">
        <v>0</v>
      </c>
      <c r="T506" t="s">
        <v>513</v>
      </c>
      <c r="U506">
        <v>5792</v>
      </c>
      <c r="V506">
        <v>0.94</v>
      </c>
      <c r="W506">
        <v>0.89</v>
      </c>
      <c r="X506">
        <v>-0.25</v>
      </c>
      <c r="Y506" t="s">
        <v>77</v>
      </c>
      <c r="Z506">
        <v>4.3600000000000003</v>
      </c>
      <c r="AA506" t="s">
        <v>1840</v>
      </c>
      <c r="AB506">
        <v>182.66120530000001</v>
      </c>
      <c r="AC506" t="s">
        <v>1841</v>
      </c>
      <c r="AD506">
        <v>-16.956490800000001</v>
      </c>
      <c r="AE506">
        <v>55.241100000000003</v>
      </c>
      <c r="AF506">
        <v>8.65</v>
      </c>
      <c r="AG506">
        <v>7.1109999999999998</v>
      </c>
      <c r="AH506">
        <v>8.4901800000000005</v>
      </c>
    </row>
    <row r="507" spans="1:34" x14ac:dyDescent="0.25">
      <c r="A507" t="s">
        <v>1842</v>
      </c>
      <c r="B507" t="s">
        <v>1843</v>
      </c>
      <c r="C507">
        <v>1</v>
      </c>
      <c r="D507">
        <v>1</v>
      </c>
      <c r="E507" t="s">
        <v>73</v>
      </c>
      <c r="F507">
        <v>2002</v>
      </c>
      <c r="G507" t="s">
        <v>106</v>
      </c>
      <c r="H507">
        <v>0</v>
      </c>
      <c r="I507">
        <v>1531</v>
      </c>
      <c r="J507">
        <v>2.61</v>
      </c>
      <c r="K507">
        <v>12.7</v>
      </c>
      <c r="L507">
        <v>1.1299999999999999</v>
      </c>
      <c r="M507">
        <v>2202.5619000000002</v>
      </c>
      <c r="N507">
        <v>6.93</v>
      </c>
      <c r="O507" t="s">
        <v>75</v>
      </c>
      <c r="P507">
        <v>0.48</v>
      </c>
      <c r="S507">
        <v>0</v>
      </c>
      <c r="T507" t="s">
        <v>358</v>
      </c>
      <c r="U507">
        <v>5874</v>
      </c>
      <c r="V507">
        <v>1.1000000000000001</v>
      </c>
      <c r="W507">
        <v>1.01</v>
      </c>
      <c r="X507">
        <v>-0.06</v>
      </c>
      <c r="Y507" t="s">
        <v>77</v>
      </c>
      <c r="Z507">
        <v>4.3600000000000003</v>
      </c>
      <c r="AA507" t="s">
        <v>1844</v>
      </c>
      <c r="AB507">
        <v>183.3730583</v>
      </c>
      <c r="AC507" t="s">
        <v>1845</v>
      </c>
      <c r="AD507">
        <v>10.040430199999999</v>
      </c>
      <c r="AE507">
        <v>38.185000000000002</v>
      </c>
      <c r="AF507">
        <v>7.41</v>
      </c>
      <c r="AG507">
        <v>5.9290000000000003</v>
      </c>
      <c r="AH507">
        <v>7.26281</v>
      </c>
    </row>
    <row r="508" spans="1:34" x14ac:dyDescent="0.25">
      <c r="A508" t="s">
        <v>1846</v>
      </c>
      <c r="B508" t="s">
        <v>1847</v>
      </c>
      <c r="C508">
        <v>1</v>
      </c>
      <c r="D508">
        <v>1</v>
      </c>
      <c r="E508" t="s">
        <v>73</v>
      </c>
      <c r="F508">
        <v>2011</v>
      </c>
      <c r="G508" t="s">
        <v>94</v>
      </c>
      <c r="H508">
        <v>0</v>
      </c>
      <c r="I508">
        <v>1888</v>
      </c>
      <c r="J508">
        <v>3.34</v>
      </c>
      <c r="K508">
        <v>12.5</v>
      </c>
      <c r="L508">
        <v>1.1100000000000001</v>
      </c>
      <c r="M508">
        <v>3219.6179000000002</v>
      </c>
      <c r="N508">
        <v>10.130000000000001</v>
      </c>
      <c r="O508" t="s">
        <v>75</v>
      </c>
      <c r="P508">
        <v>0.185</v>
      </c>
      <c r="S508">
        <v>0</v>
      </c>
      <c r="T508" t="s">
        <v>1848</v>
      </c>
      <c r="U508">
        <v>5509</v>
      </c>
      <c r="V508">
        <v>2.66</v>
      </c>
      <c r="W508">
        <v>1.39</v>
      </c>
      <c r="X508">
        <v>0.08</v>
      </c>
      <c r="Y508" t="s">
        <v>77</v>
      </c>
      <c r="Z508">
        <v>3.72</v>
      </c>
      <c r="AA508" t="s">
        <v>1849</v>
      </c>
      <c r="AB508">
        <v>183.4049258</v>
      </c>
      <c r="AC508" t="s">
        <v>1850</v>
      </c>
      <c r="AD508">
        <v>-9.5135644999999993</v>
      </c>
      <c r="AE508">
        <v>93.808000000000007</v>
      </c>
      <c r="AF508">
        <v>7.58</v>
      </c>
      <c r="AG508">
        <v>5.8620000000000001</v>
      </c>
      <c r="AH508">
        <v>7.3953100000000003</v>
      </c>
    </row>
    <row r="509" spans="1:34" x14ac:dyDescent="0.25">
      <c r="A509" t="s">
        <v>1851</v>
      </c>
      <c r="B509" t="s">
        <v>1852</v>
      </c>
      <c r="C509">
        <v>1</v>
      </c>
      <c r="D509">
        <v>2</v>
      </c>
      <c r="E509" t="s">
        <v>284</v>
      </c>
      <c r="F509">
        <v>2017</v>
      </c>
      <c r="G509" t="s">
        <v>321</v>
      </c>
      <c r="H509">
        <v>0</v>
      </c>
      <c r="I509">
        <v>9.5523699999999998</v>
      </c>
      <c r="J509">
        <v>9.0700000000000003E-2</v>
      </c>
      <c r="K509">
        <v>2.44</v>
      </c>
      <c r="L509">
        <v>0.218</v>
      </c>
      <c r="M509">
        <v>12.6</v>
      </c>
      <c r="N509">
        <v>3.9640000000000002E-2</v>
      </c>
      <c r="O509" t="s">
        <v>119</v>
      </c>
      <c r="P509">
        <v>9.2999999999999999E-2</v>
      </c>
      <c r="Q509">
        <v>240</v>
      </c>
      <c r="R509">
        <v>1153</v>
      </c>
      <c r="S509">
        <v>0</v>
      </c>
      <c r="T509" t="s">
        <v>595</v>
      </c>
      <c r="U509">
        <v>6327</v>
      </c>
      <c r="V509">
        <v>1.3</v>
      </c>
      <c r="W509">
        <v>1.0900000000000001</v>
      </c>
      <c r="X509">
        <v>-0.311</v>
      </c>
      <c r="Y509" t="s">
        <v>77</v>
      </c>
      <c r="Z509">
        <v>4.25</v>
      </c>
      <c r="AA509" t="s">
        <v>1853</v>
      </c>
      <c r="AB509">
        <v>183.47247419999999</v>
      </c>
      <c r="AC509" t="s">
        <v>1854</v>
      </c>
      <c r="AD509">
        <v>-0.3934357</v>
      </c>
      <c r="AE509">
        <v>109.35299999999999</v>
      </c>
      <c r="AF509">
        <v>8.9510000000000005</v>
      </c>
      <c r="AG509">
        <v>7.8529999999999998</v>
      </c>
      <c r="AH509">
        <v>8.8884100000000004</v>
      </c>
    </row>
    <row r="510" spans="1:34" x14ac:dyDescent="0.25">
      <c r="A510" t="s">
        <v>1855</v>
      </c>
      <c r="B510" t="s">
        <v>1852</v>
      </c>
      <c r="C510">
        <v>1</v>
      </c>
      <c r="D510">
        <v>2</v>
      </c>
      <c r="E510" t="s">
        <v>284</v>
      </c>
      <c r="F510">
        <v>2017</v>
      </c>
      <c r="G510" t="s">
        <v>321</v>
      </c>
      <c r="H510">
        <v>0</v>
      </c>
      <c r="I510">
        <v>21.057040000000001</v>
      </c>
      <c r="J510">
        <v>0.15359999999999999</v>
      </c>
      <c r="K510">
        <v>4.3499999999999996</v>
      </c>
      <c r="L510">
        <v>0.38800000000000001</v>
      </c>
      <c r="M510">
        <v>15.2</v>
      </c>
      <c r="N510">
        <v>4.7820000000000001E-2</v>
      </c>
      <c r="O510" t="s">
        <v>119</v>
      </c>
      <c r="P510">
        <v>0.22</v>
      </c>
      <c r="Q510">
        <v>83</v>
      </c>
      <c r="R510">
        <v>886</v>
      </c>
      <c r="S510">
        <v>0</v>
      </c>
      <c r="T510" t="s">
        <v>595</v>
      </c>
      <c r="U510">
        <v>6327</v>
      </c>
      <c r="V510">
        <v>1.3</v>
      </c>
      <c r="W510">
        <v>1.0900000000000001</v>
      </c>
      <c r="X510">
        <v>-0.311</v>
      </c>
      <c r="Y510" t="s">
        <v>77</v>
      </c>
      <c r="Z510">
        <v>4.25</v>
      </c>
      <c r="AA510" t="s">
        <v>1853</v>
      </c>
      <c r="AB510">
        <v>183.47247419999999</v>
      </c>
      <c r="AC510" t="s">
        <v>1854</v>
      </c>
      <c r="AD510">
        <v>-0.3934357</v>
      </c>
      <c r="AE510">
        <v>109.35299999999999</v>
      </c>
      <c r="AF510">
        <v>8.9510000000000005</v>
      </c>
      <c r="AG510">
        <v>7.8529999999999998</v>
      </c>
      <c r="AH510">
        <v>8.8884100000000004</v>
      </c>
    </row>
    <row r="511" spans="1:34" x14ac:dyDescent="0.25">
      <c r="A511" t="s">
        <v>1856</v>
      </c>
      <c r="B511" t="s">
        <v>1857</v>
      </c>
      <c r="C511">
        <v>1</v>
      </c>
      <c r="D511">
        <v>1</v>
      </c>
      <c r="E511" t="s">
        <v>73</v>
      </c>
      <c r="F511">
        <v>2006</v>
      </c>
      <c r="G511" t="s">
        <v>94</v>
      </c>
      <c r="H511">
        <v>0</v>
      </c>
      <c r="I511">
        <v>989.2</v>
      </c>
      <c r="J511">
        <v>2.0150000000000001</v>
      </c>
      <c r="K511">
        <v>13.8</v>
      </c>
      <c r="L511">
        <v>1.23</v>
      </c>
      <c r="M511">
        <v>298.75</v>
      </c>
      <c r="N511">
        <v>0.94</v>
      </c>
      <c r="O511" t="s">
        <v>75</v>
      </c>
      <c r="P511">
        <v>0.15</v>
      </c>
      <c r="S511">
        <v>0</v>
      </c>
      <c r="T511" t="s">
        <v>454</v>
      </c>
      <c r="U511">
        <v>6218</v>
      </c>
      <c r="V511">
        <v>1.1000000000000001</v>
      </c>
      <c r="W511">
        <v>1.1100000000000001</v>
      </c>
      <c r="X511">
        <v>0</v>
      </c>
      <c r="Y511" t="s">
        <v>77</v>
      </c>
      <c r="Z511">
        <v>4.62</v>
      </c>
      <c r="AA511" t="s">
        <v>1858</v>
      </c>
      <c r="AB511">
        <v>25.6233526</v>
      </c>
      <c r="AC511" t="s">
        <v>1859</v>
      </c>
      <c r="AD511">
        <v>-53.7412852</v>
      </c>
      <c r="AE511">
        <v>17.335699999999999</v>
      </c>
      <c r="AF511">
        <v>5.52</v>
      </c>
      <c r="AG511">
        <v>4.34</v>
      </c>
      <c r="AH511">
        <v>5.38178</v>
      </c>
    </row>
    <row r="512" spans="1:34" x14ac:dyDescent="0.25">
      <c r="A512" t="s">
        <v>1860</v>
      </c>
      <c r="B512" t="s">
        <v>1861</v>
      </c>
      <c r="C512">
        <v>2</v>
      </c>
      <c r="D512">
        <v>1</v>
      </c>
      <c r="E512" t="s">
        <v>73</v>
      </c>
      <c r="F512">
        <v>2012</v>
      </c>
      <c r="G512" t="s">
        <v>363</v>
      </c>
      <c r="H512">
        <v>0</v>
      </c>
      <c r="I512">
        <v>3630</v>
      </c>
      <c r="J512">
        <v>4.59</v>
      </c>
      <c r="K512">
        <v>12.5</v>
      </c>
      <c r="L512">
        <v>1.1100000000000001</v>
      </c>
      <c r="M512">
        <v>3054.22</v>
      </c>
      <c r="N512">
        <v>9.61</v>
      </c>
      <c r="O512" t="s">
        <v>75</v>
      </c>
      <c r="P512">
        <v>0.57199999999999995</v>
      </c>
      <c r="S512">
        <v>0</v>
      </c>
      <c r="T512" t="s">
        <v>301</v>
      </c>
      <c r="U512">
        <v>5362</v>
      </c>
      <c r="V512">
        <v>1.62</v>
      </c>
      <c r="W512">
        <v>0.97</v>
      </c>
      <c r="X512">
        <v>0.03</v>
      </c>
      <c r="Y512" t="s">
        <v>77</v>
      </c>
      <c r="Z512">
        <v>4.41</v>
      </c>
      <c r="AA512" t="s">
        <v>1862</v>
      </c>
      <c r="AB512">
        <v>183.77626989999999</v>
      </c>
      <c r="AC512" t="s">
        <v>1863</v>
      </c>
      <c r="AD512">
        <v>-7.2575412999999998</v>
      </c>
      <c r="AE512">
        <v>34.091500000000003</v>
      </c>
      <c r="AF512">
        <v>7.9710000000000001</v>
      </c>
      <c r="AG512">
        <v>6.1509999999999998</v>
      </c>
      <c r="AH512">
        <v>7.7777000000000003</v>
      </c>
    </row>
    <row r="513" spans="1:34" x14ac:dyDescent="0.25">
      <c r="A513" t="s">
        <v>1864</v>
      </c>
      <c r="B513" t="s">
        <v>1865</v>
      </c>
      <c r="C513">
        <v>1</v>
      </c>
      <c r="D513">
        <v>1</v>
      </c>
      <c r="E513" t="s">
        <v>117</v>
      </c>
      <c r="F513">
        <v>2013</v>
      </c>
      <c r="G513" t="s">
        <v>1798</v>
      </c>
      <c r="H513">
        <v>0</v>
      </c>
      <c r="J513">
        <v>650</v>
      </c>
      <c r="K513">
        <v>12.4</v>
      </c>
      <c r="L513">
        <v>1.1100000000000001</v>
      </c>
      <c r="M513">
        <v>3496</v>
      </c>
      <c r="N513">
        <v>11</v>
      </c>
      <c r="O513" t="s">
        <v>119</v>
      </c>
      <c r="R513">
        <v>1800</v>
      </c>
      <c r="S513">
        <v>0</v>
      </c>
      <c r="T513" t="s">
        <v>595</v>
      </c>
      <c r="U513">
        <v>6516</v>
      </c>
      <c r="V513">
        <v>2.12</v>
      </c>
      <c r="W513">
        <v>1.5</v>
      </c>
      <c r="X513">
        <v>0.04</v>
      </c>
      <c r="Y513" t="s">
        <v>77</v>
      </c>
      <c r="Z513">
        <v>3.9</v>
      </c>
      <c r="AA513" t="s">
        <v>1866</v>
      </c>
      <c r="AB513">
        <v>184.4713308</v>
      </c>
      <c r="AC513" t="s">
        <v>1867</v>
      </c>
      <c r="AD513">
        <v>-55.9755805</v>
      </c>
      <c r="AE513">
        <v>103.029</v>
      </c>
      <c r="AF513">
        <v>7.8</v>
      </c>
      <c r="AG513">
        <v>6.6829999999999998</v>
      </c>
      <c r="AH513">
        <v>7.6863900000000003</v>
      </c>
    </row>
    <row r="514" spans="1:34" x14ac:dyDescent="0.25">
      <c r="A514" t="s">
        <v>1868</v>
      </c>
      <c r="B514" t="s">
        <v>1869</v>
      </c>
      <c r="C514">
        <v>1</v>
      </c>
      <c r="D514">
        <v>1</v>
      </c>
      <c r="E514" t="s">
        <v>73</v>
      </c>
      <c r="F514">
        <v>1999</v>
      </c>
      <c r="G514" t="s">
        <v>94</v>
      </c>
      <c r="H514">
        <v>0</v>
      </c>
      <c r="I514">
        <v>1075.69</v>
      </c>
      <c r="J514">
        <v>2.14</v>
      </c>
      <c r="K514">
        <v>12.7</v>
      </c>
      <c r="L514">
        <v>1.1299999999999999</v>
      </c>
      <c r="M514">
        <v>2028.7088900000001</v>
      </c>
      <c r="N514">
        <v>6.383</v>
      </c>
      <c r="O514" t="s">
        <v>75</v>
      </c>
      <c r="P514">
        <v>0.1043</v>
      </c>
      <c r="S514">
        <v>0</v>
      </c>
      <c r="T514" t="s">
        <v>1848</v>
      </c>
      <c r="U514">
        <v>5600</v>
      </c>
      <c r="V514">
        <v>1.79</v>
      </c>
      <c r="W514">
        <v>1.1299999999999999</v>
      </c>
      <c r="X514">
        <v>0.17</v>
      </c>
      <c r="Y514" t="s">
        <v>77</v>
      </c>
      <c r="Z514">
        <v>3.96</v>
      </c>
      <c r="AA514" t="s">
        <v>1870</v>
      </c>
      <c r="AB514">
        <v>26.232407599999998</v>
      </c>
      <c r="AC514" t="s">
        <v>1871</v>
      </c>
      <c r="AD514">
        <v>20.082697400000001</v>
      </c>
      <c r="AE514">
        <v>33.1205</v>
      </c>
      <c r="AF514">
        <v>6.2826199999999996</v>
      </c>
      <c r="AG514">
        <v>4.601</v>
      </c>
      <c r="AH514">
        <v>6.1028599999999997</v>
      </c>
    </row>
    <row r="515" spans="1:34" x14ac:dyDescent="0.25">
      <c r="A515" t="s">
        <v>1872</v>
      </c>
      <c r="B515" t="s">
        <v>1873</v>
      </c>
      <c r="C515">
        <v>2</v>
      </c>
      <c r="D515">
        <v>2</v>
      </c>
      <c r="E515" t="s">
        <v>73</v>
      </c>
      <c r="F515">
        <v>2005</v>
      </c>
      <c r="G515" t="s">
        <v>94</v>
      </c>
      <c r="H515">
        <v>0</v>
      </c>
      <c r="I515">
        <v>48.055999999999997</v>
      </c>
      <c r="J515">
        <v>0.26900000000000002</v>
      </c>
      <c r="K515">
        <v>9.6</v>
      </c>
      <c r="L515">
        <v>0.85599999999999998</v>
      </c>
      <c r="M515">
        <v>66.741</v>
      </c>
      <c r="N515">
        <v>0.21</v>
      </c>
      <c r="O515" t="s">
        <v>75</v>
      </c>
      <c r="P515">
        <v>0.05</v>
      </c>
      <c r="S515">
        <v>0</v>
      </c>
      <c r="T515" t="s">
        <v>236</v>
      </c>
      <c r="U515">
        <v>5797</v>
      </c>
      <c r="V515">
        <v>1.17</v>
      </c>
      <c r="W515">
        <v>1.1200000000000001</v>
      </c>
      <c r="X515">
        <v>0.314</v>
      </c>
      <c r="Y515" t="s">
        <v>77</v>
      </c>
      <c r="Z515">
        <v>4.45</v>
      </c>
      <c r="AA515" t="s">
        <v>1874</v>
      </c>
      <c r="AB515">
        <v>184.8059773</v>
      </c>
      <c r="AC515" t="s">
        <v>1875</v>
      </c>
      <c r="AD515">
        <v>-3.3199926999999998</v>
      </c>
      <c r="AE515">
        <v>49.415599999999998</v>
      </c>
      <c r="AF515">
        <v>8.01</v>
      </c>
      <c r="AG515">
        <v>6.4740000000000002</v>
      </c>
      <c r="AH515">
        <v>7.8511100000000003</v>
      </c>
    </row>
    <row r="516" spans="1:34" x14ac:dyDescent="0.25">
      <c r="A516" t="s">
        <v>1876</v>
      </c>
      <c r="B516" t="s">
        <v>1873</v>
      </c>
      <c r="C516">
        <v>2</v>
      </c>
      <c r="D516">
        <v>2</v>
      </c>
      <c r="E516" t="s">
        <v>73</v>
      </c>
      <c r="F516">
        <v>2021</v>
      </c>
      <c r="G516" t="s">
        <v>100</v>
      </c>
      <c r="H516">
        <v>0</v>
      </c>
      <c r="I516">
        <v>18.326699999999999</v>
      </c>
      <c r="J516">
        <v>0.14069999999999999</v>
      </c>
      <c r="K516">
        <v>4.7</v>
      </c>
      <c r="L516">
        <v>0.42</v>
      </c>
      <c r="M516">
        <v>19.896059999999999</v>
      </c>
      <c r="N516">
        <v>6.2600000000000003E-2</v>
      </c>
      <c r="O516" t="s">
        <v>75</v>
      </c>
      <c r="P516">
        <v>0.34</v>
      </c>
      <c r="S516">
        <v>0</v>
      </c>
      <c r="T516" t="s">
        <v>236</v>
      </c>
      <c r="U516">
        <v>5752.92</v>
      </c>
      <c r="V516">
        <v>1.17</v>
      </c>
      <c r="W516">
        <v>1.1100000000000001</v>
      </c>
      <c r="X516">
        <v>0.29599999999999999</v>
      </c>
      <c r="Y516" t="s">
        <v>77</v>
      </c>
      <c r="Z516">
        <v>4.3499999999999996</v>
      </c>
      <c r="AA516" t="s">
        <v>1874</v>
      </c>
      <c r="AB516">
        <v>184.8059773</v>
      </c>
      <c r="AC516" t="s">
        <v>1875</v>
      </c>
      <c r="AD516">
        <v>-3.3199926999999998</v>
      </c>
      <c r="AE516">
        <v>49.415599999999998</v>
      </c>
      <c r="AF516">
        <v>8.01</v>
      </c>
      <c r="AG516">
        <v>6.4740000000000002</v>
      </c>
      <c r="AH516">
        <v>7.8511100000000003</v>
      </c>
    </row>
    <row r="517" spans="1:34" x14ac:dyDescent="0.25">
      <c r="A517" t="s">
        <v>1877</v>
      </c>
      <c r="B517" t="s">
        <v>1878</v>
      </c>
      <c r="C517">
        <v>1</v>
      </c>
      <c r="D517">
        <v>1</v>
      </c>
      <c r="E517" t="s">
        <v>73</v>
      </c>
      <c r="F517">
        <v>2002</v>
      </c>
      <c r="G517" t="s">
        <v>363</v>
      </c>
      <c r="H517">
        <v>0</v>
      </c>
      <c r="I517">
        <v>10.8985</v>
      </c>
      <c r="J517">
        <v>0.10199999999999999</v>
      </c>
      <c r="K517">
        <v>10.9</v>
      </c>
      <c r="L517">
        <v>0.97299999999999998</v>
      </c>
      <c r="M517">
        <v>82.95</v>
      </c>
      <c r="N517">
        <v>0.26100000000000001</v>
      </c>
      <c r="O517" t="s">
        <v>75</v>
      </c>
      <c r="P517">
        <v>0.53</v>
      </c>
      <c r="R517">
        <v>890</v>
      </c>
      <c r="S517">
        <v>0</v>
      </c>
      <c r="T517" t="s">
        <v>1879</v>
      </c>
      <c r="U517">
        <v>6255.73</v>
      </c>
      <c r="V517">
        <v>1.21</v>
      </c>
      <c r="W517">
        <v>1.22</v>
      </c>
      <c r="X517">
        <v>0.18</v>
      </c>
      <c r="Y517" t="s">
        <v>200</v>
      </c>
      <c r="Z517">
        <v>4.3600000000000003</v>
      </c>
      <c r="AA517" t="s">
        <v>1880</v>
      </c>
      <c r="AB517">
        <v>186.4409852</v>
      </c>
      <c r="AC517" t="s">
        <v>1881</v>
      </c>
      <c r="AD517">
        <v>-64.022349199999994</v>
      </c>
      <c r="AE517">
        <v>38.92</v>
      </c>
      <c r="AF517">
        <v>6.99</v>
      </c>
      <c r="AG517">
        <v>5.7210000000000001</v>
      </c>
      <c r="AH517">
        <v>6.8534499999999996</v>
      </c>
    </row>
    <row r="518" spans="1:34" x14ac:dyDescent="0.25">
      <c r="A518" t="s">
        <v>1882</v>
      </c>
      <c r="B518" t="s">
        <v>1883</v>
      </c>
      <c r="C518">
        <v>1</v>
      </c>
      <c r="D518">
        <v>5</v>
      </c>
      <c r="E518" t="s">
        <v>284</v>
      </c>
      <c r="F518">
        <v>2020</v>
      </c>
      <c r="G518" t="s">
        <v>285</v>
      </c>
      <c r="H518">
        <v>0</v>
      </c>
      <c r="I518">
        <v>3.795963</v>
      </c>
      <c r="J518">
        <v>4.5269999999999998E-2</v>
      </c>
      <c r="K518">
        <v>1.615</v>
      </c>
      <c r="L518">
        <v>0.14399999999999999</v>
      </c>
      <c r="M518">
        <v>3.24</v>
      </c>
      <c r="N518">
        <v>1.0200000000000001E-2</v>
      </c>
      <c r="O518" t="s">
        <v>614</v>
      </c>
      <c r="P518">
        <v>4.4999999999999998E-2</v>
      </c>
      <c r="R518">
        <v>1099</v>
      </c>
      <c r="S518">
        <v>0</v>
      </c>
      <c r="T518" t="s">
        <v>101</v>
      </c>
      <c r="U518">
        <v>5660</v>
      </c>
      <c r="V518">
        <v>0.88</v>
      </c>
      <c r="W518">
        <v>0.87</v>
      </c>
      <c r="X518">
        <v>-0.28000000000000003</v>
      </c>
      <c r="Y518" t="s">
        <v>77</v>
      </c>
      <c r="Z518">
        <v>4.49</v>
      </c>
      <c r="AA518" t="s">
        <v>1884</v>
      </c>
      <c r="AB518">
        <v>186.57406270000001</v>
      </c>
      <c r="AC518" t="s">
        <v>1885</v>
      </c>
      <c r="AD518">
        <v>-51.363051900000002</v>
      </c>
      <c r="AE518">
        <v>64.597800000000007</v>
      </c>
      <c r="AF518">
        <v>9.25</v>
      </c>
      <c r="AG518">
        <v>7.6369999999999996</v>
      </c>
      <c r="AH518">
        <v>9.0874500000000005</v>
      </c>
    </row>
    <row r="519" spans="1:34" x14ac:dyDescent="0.25">
      <c r="A519" t="s">
        <v>1886</v>
      </c>
      <c r="B519" t="s">
        <v>1883</v>
      </c>
      <c r="C519">
        <v>1</v>
      </c>
      <c r="D519">
        <v>5</v>
      </c>
      <c r="E519" t="s">
        <v>284</v>
      </c>
      <c r="F519">
        <v>2020</v>
      </c>
      <c r="G519" t="s">
        <v>285</v>
      </c>
      <c r="H519">
        <v>0</v>
      </c>
      <c r="I519">
        <v>6.203449</v>
      </c>
      <c r="J519">
        <v>6.2E-2</v>
      </c>
      <c r="K519">
        <v>2.0710000000000002</v>
      </c>
      <c r="L519">
        <v>0.185</v>
      </c>
      <c r="M519">
        <v>4.9400000000000004</v>
      </c>
      <c r="N519">
        <v>1.55E-2</v>
      </c>
      <c r="O519" t="s">
        <v>614</v>
      </c>
      <c r="P519">
        <v>3.4000000000000002E-2</v>
      </c>
      <c r="Q519">
        <v>81.400000000000006</v>
      </c>
      <c r="R519">
        <v>932</v>
      </c>
      <c r="S519">
        <v>0</v>
      </c>
      <c r="T519" t="s">
        <v>101</v>
      </c>
      <c r="U519">
        <v>5660</v>
      </c>
      <c r="V519">
        <v>0.88</v>
      </c>
      <c r="W519">
        <v>0.87</v>
      </c>
      <c r="X519">
        <v>-0.28000000000000003</v>
      </c>
      <c r="Y519" t="s">
        <v>77</v>
      </c>
      <c r="Z519">
        <v>4.49</v>
      </c>
      <c r="AA519" t="s">
        <v>1884</v>
      </c>
      <c r="AB519">
        <v>186.57406270000001</v>
      </c>
      <c r="AC519" t="s">
        <v>1885</v>
      </c>
      <c r="AD519">
        <v>-51.363051900000002</v>
      </c>
      <c r="AE519">
        <v>64.597800000000007</v>
      </c>
      <c r="AF519">
        <v>9.25</v>
      </c>
      <c r="AG519">
        <v>7.6369999999999996</v>
      </c>
      <c r="AH519">
        <v>9.0874500000000005</v>
      </c>
    </row>
    <row r="520" spans="1:34" x14ac:dyDescent="0.25">
      <c r="A520" t="s">
        <v>1887</v>
      </c>
      <c r="B520" t="s">
        <v>1883</v>
      </c>
      <c r="C520">
        <v>1</v>
      </c>
      <c r="D520">
        <v>5</v>
      </c>
      <c r="E520" t="s">
        <v>284</v>
      </c>
      <c r="F520">
        <v>2020</v>
      </c>
      <c r="G520" t="s">
        <v>285</v>
      </c>
      <c r="H520">
        <v>0</v>
      </c>
      <c r="I520">
        <v>14.175685</v>
      </c>
      <c r="J520">
        <v>0.1074</v>
      </c>
      <c r="K520">
        <v>2.5390000000000001</v>
      </c>
      <c r="L520">
        <v>0.22700000000000001</v>
      </c>
      <c r="M520">
        <v>6.98</v>
      </c>
      <c r="N520">
        <v>2.1999999999999999E-2</v>
      </c>
      <c r="O520" t="s">
        <v>614</v>
      </c>
      <c r="P520">
        <v>5.5E-2</v>
      </c>
      <c r="Q520">
        <v>68.16</v>
      </c>
      <c r="R520">
        <v>708</v>
      </c>
      <c r="S520">
        <v>0</v>
      </c>
      <c r="T520" t="s">
        <v>101</v>
      </c>
      <c r="U520">
        <v>5660</v>
      </c>
      <c r="V520">
        <v>0.88</v>
      </c>
      <c r="W520">
        <v>0.87</v>
      </c>
      <c r="X520">
        <v>-0.28000000000000003</v>
      </c>
      <c r="Y520" t="s">
        <v>77</v>
      </c>
      <c r="Z520">
        <v>4.49</v>
      </c>
      <c r="AA520" t="s">
        <v>1884</v>
      </c>
      <c r="AB520">
        <v>186.57406270000001</v>
      </c>
      <c r="AC520" t="s">
        <v>1885</v>
      </c>
      <c r="AD520">
        <v>-51.363051900000002</v>
      </c>
      <c r="AE520">
        <v>64.597800000000007</v>
      </c>
      <c r="AF520">
        <v>9.25</v>
      </c>
      <c r="AG520">
        <v>7.6369999999999996</v>
      </c>
      <c r="AH520">
        <v>9.0874500000000005</v>
      </c>
    </row>
    <row r="521" spans="1:34" x14ac:dyDescent="0.25">
      <c r="A521" t="s">
        <v>1888</v>
      </c>
      <c r="B521" t="s">
        <v>1883</v>
      </c>
      <c r="C521">
        <v>1</v>
      </c>
      <c r="D521">
        <v>5</v>
      </c>
      <c r="E521" t="s">
        <v>284</v>
      </c>
      <c r="F521">
        <v>2020</v>
      </c>
      <c r="G521" t="s">
        <v>285</v>
      </c>
      <c r="H521">
        <v>0</v>
      </c>
      <c r="I521">
        <v>19.590025000000001</v>
      </c>
      <c r="J521">
        <v>0.13669999999999999</v>
      </c>
      <c r="K521">
        <v>3.0830000000000002</v>
      </c>
      <c r="L521">
        <v>0.27500000000000002</v>
      </c>
      <c r="M521">
        <v>9.7100000000000009</v>
      </c>
      <c r="N521">
        <v>3.0599999999999999E-2</v>
      </c>
      <c r="O521" t="s">
        <v>614</v>
      </c>
      <c r="P521">
        <v>5.8000000000000003E-2</v>
      </c>
      <c r="Q521">
        <v>58.72</v>
      </c>
      <c r="R521">
        <v>636</v>
      </c>
      <c r="S521">
        <v>0</v>
      </c>
      <c r="T521" t="s">
        <v>101</v>
      </c>
      <c r="U521">
        <v>5660</v>
      </c>
      <c r="V521">
        <v>0.88</v>
      </c>
      <c r="W521">
        <v>0.87</v>
      </c>
      <c r="X521">
        <v>-0.28000000000000003</v>
      </c>
      <c r="Y521" t="s">
        <v>77</v>
      </c>
      <c r="Z521">
        <v>4.49</v>
      </c>
      <c r="AA521" t="s">
        <v>1884</v>
      </c>
      <c r="AB521">
        <v>186.57406270000001</v>
      </c>
      <c r="AC521" t="s">
        <v>1885</v>
      </c>
      <c r="AD521">
        <v>-51.363051900000002</v>
      </c>
      <c r="AE521">
        <v>64.597800000000007</v>
      </c>
      <c r="AF521">
        <v>9.25</v>
      </c>
      <c r="AG521">
        <v>7.6369999999999996</v>
      </c>
      <c r="AH521">
        <v>9.0874500000000005</v>
      </c>
    </row>
    <row r="522" spans="1:34" x14ac:dyDescent="0.25">
      <c r="A522" t="s">
        <v>1889</v>
      </c>
      <c r="B522" t="s">
        <v>1883</v>
      </c>
      <c r="C522">
        <v>1</v>
      </c>
      <c r="D522">
        <v>5</v>
      </c>
      <c r="E522" t="s">
        <v>284</v>
      </c>
      <c r="F522">
        <v>2021</v>
      </c>
      <c r="G522" t="s">
        <v>1890</v>
      </c>
      <c r="H522">
        <v>0</v>
      </c>
      <c r="I522">
        <v>29.541149999999998</v>
      </c>
      <c r="J522">
        <v>0.17580000000000001</v>
      </c>
      <c r="K522">
        <v>2.0169999999999999</v>
      </c>
      <c r="L522">
        <v>0.18</v>
      </c>
      <c r="M522">
        <v>4.72</v>
      </c>
      <c r="N522">
        <v>1.49E-2</v>
      </c>
      <c r="O522" t="s">
        <v>614</v>
      </c>
      <c r="P522">
        <v>5.0999999999999997E-2</v>
      </c>
      <c r="S522">
        <v>0</v>
      </c>
      <c r="T522" t="s">
        <v>101</v>
      </c>
      <c r="U522">
        <v>5660</v>
      </c>
      <c r="V522">
        <v>0.88</v>
      </c>
      <c r="W522">
        <v>0.87</v>
      </c>
      <c r="X522">
        <v>-0.28000000000000003</v>
      </c>
      <c r="Y522" t="s">
        <v>77</v>
      </c>
      <c r="Z522">
        <v>4.49</v>
      </c>
      <c r="AA522" t="s">
        <v>1884</v>
      </c>
      <c r="AB522">
        <v>186.57406270000001</v>
      </c>
      <c r="AC522" t="s">
        <v>1885</v>
      </c>
      <c r="AD522">
        <v>-51.363051900000002</v>
      </c>
      <c r="AE522">
        <v>64.597800000000007</v>
      </c>
      <c r="AF522">
        <v>9.25</v>
      </c>
      <c r="AG522">
        <v>7.6369999999999996</v>
      </c>
      <c r="AH522">
        <v>9.0874500000000005</v>
      </c>
    </row>
    <row r="523" spans="1:34" x14ac:dyDescent="0.25">
      <c r="A523" t="s">
        <v>1891</v>
      </c>
      <c r="B523" t="s">
        <v>1892</v>
      </c>
      <c r="C523">
        <v>2</v>
      </c>
      <c r="D523">
        <v>1</v>
      </c>
      <c r="E523" t="s">
        <v>73</v>
      </c>
      <c r="F523">
        <v>2014</v>
      </c>
      <c r="G523" t="s">
        <v>363</v>
      </c>
      <c r="H523">
        <v>0</v>
      </c>
      <c r="I523">
        <v>1129</v>
      </c>
      <c r="J523">
        <v>2</v>
      </c>
      <c r="K523">
        <v>13.1</v>
      </c>
      <c r="L523">
        <v>1.17</v>
      </c>
      <c r="M523">
        <v>1112.4000000000001</v>
      </c>
      <c r="N523">
        <v>3.5</v>
      </c>
      <c r="O523" t="s">
        <v>75</v>
      </c>
      <c r="P523">
        <v>0.85</v>
      </c>
      <c r="S523">
        <v>0</v>
      </c>
      <c r="T523" t="s">
        <v>279</v>
      </c>
      <c r="U523">
        <v>5122</v>
      </c>
      <c r="V523">
        <v>0.79</v>
      </c>
      <c r="W523">
        <v>0.84</v>
      </c>
      <c r="X523">
        <v>0.04</v>
      </c>
      <c r="Y523" t="s">
        <v>77</v>
      </c>
      <c r="Z523">
        <v>4.45</v>
      </c>
      <c r="AA523" t="s">
        <v>1893</v>
      </c>
      <c r="AB523">
        <v>186.87917239999999</v>
      </c>
      <c r="AC523" t="s">
        <v>1894</v>
      </c>
      <c r="AD523">
        <v>-71.422489600000006</v>
      </c>
      <c r="AE523">
        <v>48.910200000000003</v>
      </c>
      <c r="AF523">
        <v>9.3800000000000008</v>
      </c>
      <c r="AG523">
        <v>7.3259999999999996</v>
      </c>
      <c r="AH523">
        <v>9.1433700000000009</v>
      </c>
    </row>
    <row r="524" spans="1:34" x14ac:dyDescent="0.25">
      <c r="A524" t="s">
        <v>1895</v>
      </c>
      <c r="B524" t="s">
        <v>1896</v>
      </c>
      <c r="C524">
        <v>1</v>
      </c>
      <c r="D524">
        <v>1</v>
      </c>
      <c r="E524" t="s">
        <v>73</v>
      </c>
      <c r="F524">
        <v>2011</v>
      </c>
      <c r="G524" t="s">
        <v>94</v>
      </c>
      <c r="H524">
        <v>0</v>
      </c>
      <c r="I524">
        <v>437.7</v>
      </c>
      <c r="J524">
        <v>1.32</v>
      </c>
      <c r="K524">
        <v>13.3</v>
      </c>
      <c r="L524">
        <v>1.18</v>
      </c>
      <c r="M524">
        <v>767.24162000000001</v>
      </c>
      <c r="N524">
        <v>2.4140000000000001</v>
      </c>
      <c r="O524" t="s">
        <v>75</v>
      </c>
      <c r="P524">
        <v>3.2000000000000001E-2</v>
      </c>
      <c r="S524">
        <v>0</v>
      </c>
      <c r="T524" t="s">
        <v>261</v>
      </c>
      <c r="U524">
        <v>4878</v>
      </c>
      <c r="V524">
        <v>5.74</v>
      </c>
      <c r="W524">
        <v>1.59</v>
      </c>
      <c r="X524">
        <v>0.2</v>
      </c>
      <c r="Y524" t="s">
        <v>77</v>
      </c>
      <c r="Z524">
        <v>3.07</v>
      </c>
      <c r="AA524" t="s">
        <v>1897</v>
      </c>
      <c r="AB524">
        <v>187.58260809999999</v>
      </c>
      <c r="AC524" t="s">
        <v>1898</v>
      </c>
      <c r="AD524">
        <v>21.948099299999999</v>
      </c>
      <c r="AE524">
        <v>164.74199999999999</v>
      </c>
      <c r="AF524">
        <v>7.71</v>
      </c>
      <c r="AG524">
        <v>5.3920000000000003</v>
      </c>
      <c r="AH524">
        <v>7.4542200000000003</v>
      </c>
    </row>
    <row r="525" spans="1:34" x14ac:dyDescent="0.25">
      <c r="A525" t="s">
        <v>1899</v>
      </c>
      <c r="B525" t="s">
        <v>1900</v>
      </c>
      <c r="C525">
        <v>1</v>
      </c>
      <c r="D525">
        <v>2</v>
      </c>
      <c r="E525" t="s">
        <v>73</v>
      </c>
      <c r="F525">
        <v>2002</v>
      </c>
      <c r="G525" t="s">
        <v>94</v>
      </c>
      <c r="H525">
        <v>0</v>
      </c>
      <c r="I525">
        <v>394.48122999999998</v>
      </c>
      <c r="J525">
        <v>1.04</v>
      </c>
      <c r="K525">
        <v>13.6</v>
      </c>
      <c r="L525">
        <v>1.21</v>
      </c>
      <c r="M525">
        <v>451.3186</v>
      </c>
      <c r="N525">
        <v>1.42</v>
      </c>
      <c r="O525" t="s">
        <v>75</v>
      </c>
      <c r="P525">
        <v>0.13</v>
      </c>
      <c r="S525">
        <v>0</v>
      </c>
      <c r="T525" t="s">
        <v>301</v>
      </c>
      <c r="U525">
        <v>5600</v>
      </c>
      <c r="V525">
        <v>1.05</v>
      </c>
      <c r="W525">
        <v>1.1000000000000001</v>
      </c>
      <c r="X525">
        <v>0.26</v>
      </c>
      <c r="Y525" t="s">
        <v>77</v>
      </c>
      <c r="Z525">
        <v>4.4400000000000004</v>
      </c>
      <c r="AA525" t="s">
        <v>1901</v>
      </c>
      <c r="AB525">
        <v>187.61260290000001</v>
      </c>
      <c r="AC525" t="s">
        <v>1902</v>
      </c>
      <c r="AD525">
        <v>22.879439900000001</v>
      </c>
      <c r="AE525">
        <v>59.517499999999998</v>
      </c>
      <c r="AF525">
        <v>8.76</v>
      </c>
      <c r="AG525">
        <v>7.06</v>
      </c>
      <c r="AH525">
        <v>8.5750200000000003</v>
      </c>
    </row>
    <row r="526" spans="1:34" x14ac:dyDescent="0.25">
      <c r="A526" t="s">
        <v>1903</v>
      </c>
      <c r="B526" t="s">
        <v>1900</v>
      </c>
      <c r="C526">
        <v>1</v>
      </c>
      <c r="D526">
        <v>2</v>
      </c>
      <c r="E526" t="s">
        <v>73</v>
      </c>
      <c r="F526">
        <v>2005</v>
      </c>
      <c r="G526" t="s">
        <v>94</v>
      </c>
      <c r="H526">
        <v>0</v>
      </c>
      <c r="I526">
        <v>1624</v>
      </c>
      <c r="J526">
        <v>2.6589999999999998</v>
      </c>
      <c r="K526">
        <v>13.8</v>
      </c>
      <c r="L526">
        <v>1.23</v>
      </c>
      <c r="M526">
        <v>314.64</v>
      </c>
      <c r="N526">
        <v>0.99</v>
      </c>
      <c r="O526" t="s">
        <v>75</v>
      </c>
      <c r="P526">
        <v>0.23899999999999999</v>
      </c>
      <c r="S526">
        <v>0</v>
      </c>
      <c r="T526" t="s">
        <v>301</v>
      </c>
      <c r="U526">
        <v>5551</v>
      </c>
      <c r="V526">
        <v>1.0900000000000001</v>
      </c>
      <c r="W526">
        <v>0.95</v>
      </c>
      <c r="X526">
        <v>0.19</v>
      </c>
      <c r="Y526" t="s">
        <v>77</v>
      </c>
      <c r="Z526">
        <v>4.3600000000000003</v>
      </c>
      <c r="AA526" t="s">
        <v>1901</v>
      </c>
      <c r="AB526">
        <v>187.61260290000001</v>
      </c>
      <c r="AC526" t="s">
        <v>1902</v>
      </c>
      <c r="AD526">
        <v>22.879439900000001</v>
      </c>
      <c r="AE526">
        <v>59.517499999999998</v>
      </c>
      <c r="AF526">
        <v>8.76</v>
      </c>
      <c r="AG526">
        <v>7.06</v>
      </c>
      <c r="AH526">
        <v>8.5750200000000003</v>
      </c>
    </row>
    <row r="527" spans="1:34" x14ac:dyDescent="0.25">
      <c r="A527" t="s">
        <v>1904</v>
      </c>
      <c r="B527" t="s">
        <v>1905</v>
      </c>
      <c r="C527">
        <v>1</v>
      </c>
      <c r="D527">
        <v>1</v>
      </c>
      <c r="E527" t="s">
        <v>73</v>
      </c>
      <c r="F527">
        <v>2010</v>
      </c>
      <c r="G527" t="s">
        <v>214</v>
      </c>
      <c r="H527">
        <v>0</v>
      </c>
      <c r="I527">
        <v>68.27</v>
      </c>
      <c r="J527">
        <v>0.33</v>
      </c>
      <c r="K527">
        <v>13.9</v>
      </c>
      <c r="L527">
        <v>1.24</v>
      </c>
      <c r="M527">
        <v>273.3338</v>
      </c>
      <c r="N527">
        <v>0.86</v>
      </c>
      <c r="O527" t="s">
        <v>75</v>
      </c>
      <c r="P527">
        <v>0.12</v>
      </c>
      <c r="S527">
        <v>0</v>
      </c>
      <c r="T527" t="s">
        <v>199</v>
      </c>
      <c r="U527">
        <v>5844</v>
      </c>
      <c r="V527">
        <v>1.07</v>
      </c>
      <c r="W527">
        <v>1.2</v>
      </c>
      <c r="X527">
        <v>0.1</v>
      </c>
      <c r="Y527" t="s">
        <v>77</v>
      </c>
      <c r="Z527">
        <v>4.46</v>
      </c>
      <c r="AA527" t="s">
        <v>1906</v>
      </c>
      <c r="AB527">
        <v>188.02718400000001</v>
      </c>
      <c r="AC527" t="s">
        <v>1907</v>
      </c>
      <c r="AD527">
        <v>74.489337899999995</v>
      </c>
      <c r="AE527">
        <v>67.834900000000005</v>
      </c>
      <c r="AF527">
        <v>8.7509999999999994</v>
      </c>
      <c r="AG527">
        <v>7.2160000000000002</v>
      </c>
      <c r="AH527">
        <v>8.5873000000000008</v>
      </c>
    </row>
    <row r="528" spans="1:34" x14ac:dyDescent="0.25">
      <c r="A528" t="s">
        <v>1908</v>
      </c>
      <c r="B528" t="s">
        <v>1909</v>
      </c>
      <c r="C528">
        <v>1</v>
      </c>
      <c r="D528">
        <v>2</v>
      </c>
      <c r="E528" t="s">
        <v>73</v>
      </c>
      <c r="F528">
        <v>2013</v>
      </c>
      <c r="G528" t="s">
        <v>363</v>
      </c>
      <c r="H528">
        <v>0</v>
      </c>
      <c r="I528">
        <v>7.8543000000000003</v>
      </c>
      <c r="J528">
        <v>7.9000000000000001E-2</v>
      </c>
      <c r="K528">
        <v>4.3099999999999996</v>
      </c>
      <c r="L528">
        <v>0.38500000000000001</v>
      </c>
      <c r="M528">
        <v>17.161999999999999</v>
      </c>
      <c r="N528">
        <v>5.3999999999999999E-2</v>
      </c>
      <c r="O528" t="s">
        <v>75</v>
      </c>
      <c r="P528">
        <v>0.25</v>
      </c>
      <c r="S528">
        <v>0</v>
      </c>
      <c r="T528" t="s">
        <v>236</v>
      </c>
      <c r="U528">
        <v>5783</v>
      </c>
      <c r="V528">
        <v>1.29</v>
      </c>
      <c r="W528">
        <v>1.05</v>
      </c>
      <c r="X528">
        <v>0.1</v>
      </c>
      <c r="Y528" t="s">
        <v>77</v>
      </c>
      <c r="Z528">
        <v>4.28</v>
      </c>
      <c r="AA528" t="s">
        <v>1910</v>
      </c>
      <c r="AB528">
        <v>188.39739700000001</v>
      </c>
      <c r="AC528" t="s">
        <v>1911</v>
      </c>
      <c r="AD528">
        <v>-11.6215204</v>
      </c>
      <c r="AE528">
        <v>55.871600000000001</v>
      </c>
      <c r="AF528">
        <v>8.0399999999999991</v>
      </c>
      <c r="AG528">
        <v>6.4950000000000001</v>
      </c>
      <c r="AH528">
        <v>7.8781600000000003</v>
      </c>
    </row>
    <row r="529" spans="1:34" x14ac:dyDescent="0.25">
      <c r="A529" t="s">
        <v>1912</v>
      </c>
      <c r="B529" t="s">
        <v>1909</v>
      </c>
      <c r="C529">
        <v>1</v>
      </c>
      <c r="D529">
        <v>2</v>
      </c>
      <c r="E529" t="s">
        <v>73</v>
      </c>
      <c r="F529">
        <v>2013</v>
      </c>
      <c r="G529" t="s">
        <v>363</v>
      </c>
      <c r="H529">
        <v>0</v>
      </c>
      <c r="I529">
        <v>30.93</v>
      </c>
      <c r="J529">
        <v>0.19600000000000001</v>
      </c>
      <c r="K529">
        <v>5.27</v>
      </c>
      <c r="L529">
        <v>0.47</v>
      </c>
      <c r="M529">
        <v>24.154</v>
      </c>
      <c r="N529">
        <v>7.5999999999999998E-2</v>
      </c>
      <c r="O529" t="s">
        <v>75</v>
      </c>
      <c r="P529">
        <v>0.15</v>
      </c>
      <c r="S529">
        <v>0</v>
      </c>
      <c r="T529" t="s">
        <v>236</v>
      </c>
      <c r="U529">
        <v>5783</v>
      </c>
      <c r="V529">
        <v>1.29</v>
      </c>
      <c r="W529">
        <v>1.05</v>
      </c>
      <c r="X529">
        <v>0.1</v>
      </c>
      <c r="Y529" t="s">
        <v>77</v>
      </c>
      <c r="Z529">
        <v>4.28</v>
      </c>
      <c r="AA529" t="s">
        <v>1910</v>
      </c>
      <c r="AB529">
        <v>188.39739700000001</v>
      </c>
      <c r="AC529" t="s">
        <v>1911</v>
      </c>
      <c r="AD529">
        <v>-11.6215204</v>
      </c>
      <c r="AE529">
        <v>55.871600000000001</v>
      </c>
      <c r="AF529">
        <v>8.0399999999999991</v>
      </c>
      <c r="AG529">
        <v>6.4950000000000001</v>
      </c>
      <c r="AH529">
        <v>7.8781600000000003</v>
      </c>
    </row>
    <row r="530" spans="1:34" x14ac:dyDescent="0.25">
      <c r="A530" t="s">
        <v>1913</v>
      </c>
      <c r="B530" t="s">
        <v>1914</v>
      </c>
      <c r="C530">
        <v>1</v>
      </c>
      <c r="D530">
        <v>1</v>
      </c>
      <c r="E530" t="s">
        <v>73</v>
      </c>
      <c r="F530">
        <v>2021</v>
      </c>
      <c r="G530" t="s">
        <v>214</v>
      </c>
      <c r="H530">
        <v>0</v>
      </c>
      <c r="I530">
        <v>520.1</v>
      </c>
      <c r="J530">
        <v>1.2589999999999999</v>
      </c>
      <c r="K530">
        <v>13.2</v>
      </c>
      <c r="L530">
        <v>1.17</v>
      </c>
      <c r="M530">
        <v>950.30694000000005</v>
      </c>
      <c r="N530">
        <v>2.99</v>
      </c>
      <c r="O530" t="s">
        <v>75</v>
      </c>
      <c r="P530">
        <v>0.33800000000000002</v>
      </c>
      <c r="Q530">
        <v>0.71</v>
      </c>
      <c r="R530">
        <v>259</v>
      </c>
      <c r="S530">
        <v>0</v>
      </c>
      <c r="T530" t="s">
        <v>1915</v>
      </c>
      <c r="U530">
        <v>5694</v>
      </c>
      <c r="V530">
        <v>1.0900000000000001</v>
      </c>
      <c r="W530">
        <v>0.98</v>
      </c>
      <c r="X530">
        <v>0.05</v>
      </c>
      <c r="Y530" t="s">
        <v>77</v>
      </c>
      <c r="Z530">
        <v>4.4400000000000004</v>
      </c>
      <c r="AA530" t="s">
        <v>1916</v>
      </c>
      <c r="AB530">
        <v>188.3958418</v>
      </c>
      <c r="AC530" t="s">
        <v>1917</v>
      </c>
      <c r="AD530">
        <v>7.2809064000000001</v>
      </c>
      <c r="AE530">
        <v>55.415599999999998</v>
      </c>
      <c r="AF530">
        <v>8.7799999999999994</v>
      </c>
      <c r="AG530">
        <v>7.1619999999999999</v>
      </c>
      <c r="AH530">
        <v>8.61599</v>
      </c>
    </row>
    <row r="531" spans="1:34" x14ac:dyDescent="0.25">
      <c r="A531" t="s">
        <v>1918</v>
      </c>
      <c r="B531" t="s">
        <v>1919</v>
      </c>
      <c r="C531">
        <v>2</v>
      </c>
      <c r="D531">
        <v>1</v>
      </c>
      <c r="E531" t="s">
        <v>73</v>
      </c>
      <c r="F531">
        <v>2005</v>
      </c>
      <c r="G531" t="s">
        <v>94</v>
      </c>
      <c r="H531">
        <v>0</v>
      </c>
      <c r="I531">
        <v>5.2398910000000001</v>
      </c>
      <c r="J531">
        <v>6.1499999999999999E-2</v>
      </c>
      <c r="K531">
        <v>11.1</v>
      </c>
      <c r="L531">
        <v>0.99299999999999999</v>
      </c>
      <c r="M531">
        <v>85.814099999999996</v>
      </c>
      <c r="N531">
        <v>0.27</v>
      </c>
      <c r="O531" t="s">
        <v>75</v>
      </c>
      <c r="P531">
        <v>0</v>
      </c>
      <c r="S531">
        <v>0</v>
      </c>
      <c r="T531" t="s">
        <v>101</v>
      </c>
      <c r="U531">
        <v>5824</v>
      </c>
      <c r="V531">
        <v>1.22</v>
      </c>
      <c r="W531">
        <v>1.1299999999999999</v>
      </c>
      <c r="X531">
        <v>0.24</v>
      </c>
      <c r="Y531" t="s">
        <v>77</v>
      </c>
      <c r="Z531">
        <v>4.3099999999999996</v>
      </c>
      <c r="AA531" t="s">
        <v>1920</v>
      </c>
      <c r="AB531">
        <v>189.31734890000001</v>
      </c>
      <c r="AC531" t="s">
        <v>1921</v>
      </c>
      <c r="AD531">
        <v>-40.812145800000003</v>
      </c>
      <c r="AE531">
        <v>63.082099999999997</v>
      </c>
      <c r="AF531">
        <v>8.08</v>
      </c>
      <c r="AG531">
        <v>6.6779999999999999</v>
      </c>
      <c r="AH531">
        <v>8.0245599999999992</v>
      </c>
    </row>
    <row r="532" spans="1:34" x14ac:dyDescent="0.25">
      <c r="A532" t="s">
        <v>1922</v>
      </c>
      <c r="B532" t="s">
        <v>1923</v>
      </c>
      <c r="C532">
        <v>1</v>
      </c>
      <c r="D532">
        <v>1</v>
      </c>
      <c r="E532" t="s">
        <v>73</v>
      </c>
      <c r="F532">
        <v>2021</v>
      </c>
      <c r="G532" t="s">
        <v>88</v>
      </c>
      <c r="H532">
        <v>0</v>
      </c>
      <c r="I532">
        <v>283.8</v>
      </c>
      <c r="J532">
        <v>0.95</v>
      </c>
      <c r="K532">
        <v>14.3</v>
      </c>
      <c r="L532">
        <v>1.28</v>
      </c>
      <c r="M532">
        <v>143.02278000000001</v>
      </c>
      <c r="N532">
        <v>0.45</v>
      </c>
      <c r="O532" t="s">
        <v>75</v>
      </c>
      <c r="P532">
        <v>0.442</v>
      </c>
      <c r="S532">
        <v>0</v>
      </c>
      <c r="T532" t="s">
        <v>89</v>
      </c>
      <c r="U532">
        <v>4840</v>
      </c>
      <c r="V532">
        <v>11.16</v>
      </c>
      <c r="W532">
        <v>1.41</v>
      </c>
      <c r="X532">
        <v>-0.21</v>
      </c>
      <c r="Y532" t="s">
        <v>77</v>
      </c>
      <c r="Z532">
        <v>2.48</v>
      </c>
      <c r="AA532" t="s">
        <v>1924</v>
      </c>
      <c r="AB532">
        <v>27.162802500000002</v>
      </c>
      <c r="AC532" t="s">
        <v>1925</v>
      </c>
      <c r="AD532">
        <v>37.952754200000001</v>
      </c>
      <c r="AE532">
        <v>116.506</v>
      </c>
      <c r="AF532">
        <v>5.9418800000000003</v>
      </c>
      <c r="AG532">
        <v>3.875</v>
      </c>
      <c r="AH532">
        <v>5.67103</v>
      </c>
    </row>
    <row r="533" spans="1:34" x14ac:dyDescent="0.25">
      <c r="A533" t="s">
        <v>1926</v>
      </c>
      <c r="B533" t="s">
        <v>1927</v>
      </c>
      <c r="C533">
        <v>1</v>
      </c>
      <c r="D533">
        <v>1</v>
      </c>
      <c r="E533" t="s">
        <v>73</v>
      </c>
      <c r="F533">
        <v>2009</v>
      </c>
      <c r="G533" t="s">
        <v>363</v>
      </c>
      <c r="H533">
        <v>0</v>
      </c>
      <c r="I533">
        <v>835.47699999999998</v>
      </c>
      <c r="J533">
        <v>2.14</v>
      </c>
      <c r="K533">
        <v>12.4</v>
      </c>
      <c r="L533">
        <v>1.1100000000000001</v>
      </c>
      <c r="M533">
        <v>3524.59</v>
      </c>
      <c r="N533">
        <v>11.09</v>
      </c>
      <c r="O533" t="s">
        <v>75</v>
      </c>
      <c r="P533">
        <v>0.46200000000000002</v>
      </c>
      <c r="S533">
        <v>0</v>
      </c>
      <c r="T533" t="s">
        <v>1928</v>
      </c>
      <c r="U533">
        <v>4445</v>
      </c>
      <c r="V533">
        <v>20.9</v>
      </c>
      <c r="W533">
        <v>2.17</v>
      </c>
      <c r="X533">
        <v>0.19</v>
      </c>
      <c r="Y533" t="s">
        <v>77</v>
      </c>
      <c r="Z533">
        <v>2.1</v>
      </c>
      <c r="AA533" t="s">
        <v>1929</v>
      </c>
      <c r="AB533">
        <v>189.8111935</v>
      </c>
      <c r="AC533" t="s">
        <v>1930</v>
      </c>
      <c r="AD533">
        <v>-7.9956702000000002</v>
      </c>
      <c r="AE533">
        <v>100.758</v>
      </c>
      <c r="AF533">
        <v>4.6459700000000002</v>
      </c>
      <c r="AG533">
        <v>2.0110000000000001</v>
      </c>
      <c r="AH533">
        <v>4.3104800000000001</v>
      </c>
    </row>
    <row r="534" spans="1:34" x14ac:dyDescent="0.25">
      <c r="A534" t="s">
        <v>1931</v>
      </c>
      <c r="B534" t="s">
        <v>1932</v>
      </c>
      <c r="C534">
        <v>2</v>
      </c>
      <c r="D534">
        <v>1</v>
      </c>
      <c r="E534" t="s">
        <v>284</v>
      </c>
      <c r="F534">
        <v>2021</v>
      </c>
      <c r="G534" t="s">
        <v>285</v>
      </c>
      <c r="H534">
        <v>0</v>
      </c>
      <c r="I534">
        <v>10.18271</v>
      </c>
      <c r="J534">
        <v>0.113</v>
      </c>
      <c r="K534">
        <v>3.2</v>
      </c>
      <c r="L534">
        <v>0.28499999999999998</v>
      </c>
      <c r="M534">
        <v>10.3</v>
      </c>
      <c r="N534">
        <v>3.2500000000000001E-2</v>
      </c>
      <c r="O534" t="s">
        <v>614</v>
      </c>
      <c r="P534">
        <v>0.2</v>
      </c>
      <c r="Q534">
        <v>196.7</v>
      </c>
      <c r="R534">
        <v>955</v>
      </c>
      <c r="S534">
        <v>0</v>
      </c>
      <c r="T534" t="s">
        <v>587</v>
      </c>
      <c r="U534">
        <v>6200</v>
      </c>
      <c r="V534">
        <v>1.19</v>
      </c>
      <c r="W534">
        <v>1.21</v>
      </c>
      <c r="X534">
        <v>0.08</v>
      </c>
      <c r="Y534" t="s">
        <v>77</v>
      </c>
      <c r="Z534">
        <v>4.2</v>
      </c>
      <c r="AA534" t="s">
        <v>1933</v>
      </c>
      <c r="AB534">
        <v>192.58928549999999</v>
      </c>
      <c r="AC534" t="s">
        <v>1934</v>
      </c>
      <c r="AD534">
        <v>-88.121110700000003</v>
      </c>
      <c r="AE534">
        <v>105.096</v>
      </c>
      <c r="AF534">
        <v>9.23</v>
      </c>
      <c r="AG534">
        <v>8.0020000000000007</v>
      </c>
      <c r="AH534">
        <v>9.1152300000000004</v>
      </c>
    </row>
    <row r="535" spans="1:34" x14ac:dyDescent="0.25">
      <c r="A535" t="s">
        <v>1935</v>
      </c>
      <c r="B535" t="s">
        <v>1936</v>
      </c>
      <c r="C535">
        <v>1</v>
      </c>
      <c r="D535">
        <v>2</v>
      </c>
      <c r="E535" t="s">
        <v>284</v>
      </c>
      <c r="F535">
        <v>2021</v>
      </c>
      <c r="G535" t="s">
        <v>285</v>
      </c>
      <c r="H535">
        <v>0</v>
      </c>
      <c r="I535">
        <v>2.5409999999999999</v>
      </c>
      <c r="J535">
        <v>3.5000000000000003E-2</v>
      </c>
      <c r="K535">
        <v>2.0499999999999998</v>
      </c>
      <c r="L535">
        <v>0.183</v>
      </c>
      <c r="M535">
        <v>4.55</v>
      </c>
      <c r="N535">
        <v>1.4319999999999999E-2</v>
      </c>
      <c r="O535" t="s">
        <v>119</v>
      </c>
      <c r="P535">
        <v>9.2999999999999999E-2</v>
      </c>
      <c r="Q535">
        <v>735.49</v>
      </c>
      <c r="R535">
        <v>1371</v>
      </c>
      <c r="S535">
        <v>0</v>
      </c>
      <c r="T535" t="s">
        <v>322</v>
      </c>
      <c r="U535">
        <v>5732</v>
      </c>
      <c r="V535">
        <v>0.97</v>
      </c>
      <c r="W535">
        <v>1</v>
      </c>
      <c r="X535">
        <v>0.14000000000000001</v>
      </c>
      <c r="Y535" t="s">
        <v>77</v>
      </c>
      <c r="Z535">
        <v>4.46</v>
      </c>
      <c r="AA535" t="s">
        <v>1937</v>
      </c>
      <c r="AB535">
        <v>190.03656359999999</v>
      </c>
      <c r="AC535" t="s">
        <v>1938</v>
      </c>
      <c r="AD535">
        <v>-44.312077700000003</v>
      </c>
      <c r="AE535">
        <v>106.307</v>
      </c>
      <c r="AF535">
        <v>10.09</v>
      </c>
      <c r="AG535">
        <v>8.5020000000000007</v>
      </c>
      <c r="AH535">
        <v>9.9103600000000007</v>
      </c>
    </row>
    <row r="536" spans="1:34" x14ac:dyDescent="0.25">
      <c r="A536" t="s">
        <v>1939</v>
      </c>
      <c r="B536" t="s">
        <v>1936</v>
      </c>
      <c r="C536">
        <v>1</v>
      </c>
      <c r="D536">
        <v>2</v>
      </c>
      <c r="E536" t="s">
        <v>73</v>
      </c>
      <c r="F536">
        <v>2021</v>
      </c>
      <c r="G536" t="s">
        <v>363</v>
      </c>
      <c r="H536">
        <v>0</v>
      </c>
      <c r="I536">
        <v>6.7439999999999998</v>
      </c>
      <c r="J536">
        <v>6.8000000000000005E-2</v>
      </c>
      <c r="K536">
        <v>3.23</v>
      </c>
      <c r="L536">
        <v>0.28799999999999998</v>
      </c>
      <c r="M536">
        <v>10.5</v>
      </c>
      <c r="N536">
        <v>3.304E-2</v>
      </c>
      <c r="O536" t="s">
        <v>75</v>
      </c>
      <c r="P536">
        <v>4.4999999999999998E-2</v>
      </c>
      <c r="Q536">
        <v>199.9</v>
      </c>
      <c r="R536">
        <v>990</v>
      </c>
      <c r="S536">
        <v>0</v>
      </c>
      <c r="T536" t="s">
        <v>322</v>
      </c>
      <c r="U536">
        <v>5732</v>
      </c>
      <c r="V536">
        <v>0.97</v>
      </c>
      <c r="W536">
        <v>1</v>
      </c>
      <c r="X536">
        <v>0.14000000000000001</v>
      </c>
      <c r="Y536" t="s">
        <v>77</v>
      </c>
      <c r="Z536">
        <v>4.46</v>
      </c>
      <c r="AA536" t="s">
        <v>1937</v>
      </c>
      <c r="AB536">
        <v>190.03656359999999</v>
      </c>
      <c r="AC536" t="s">
        <v>1938</v>
      </c>
      <c r="AD536">
        <v>-44.312077700000003</v>
      </c>
      <c r="AE536">
        <v>106.307</v>
      </c>
      <c r="AF536">
        <v>10.09</v>
      </c>
      <c r="AG536">
        <v>8.5020000000000007</v>
      </c>
      <c r="AH536">
        <v>9.9103600000000007</v>
      </c>
    </row>
    <row r="537" spans="1:34" x14ac:dyDescent="0.25">
      <c r="A537" t="s">
        <v>1940</v>
      </c>
      <c r="B537" t="s">
        <v>1941</v>
      </c>
      <c r="C537">
        <v>1</v>
      </c>
      <c r="D537">
        <v>1</v>
      </c>
      <c r="E537" t="s">
        <v>73</v>
      </c>
      <c r="F537">
        <v>2003</v>
      </c>
      <c r="G537" t="s">
        <v>363</v>
      </c>
      <c r="H537">
        <v>0</v>
      </c>
      <c r="I537">
        <v>1143</v>
      </c>
      <c r="J537">
        <v>1.97</v>
      </c>
      <c r="K537">
        <v>12.7</v>
      </c>
      <c r="L537">
        <v>1.1299999999999999</v>
      </c>
      <c r="M537">
        <v>2269.3062</v>
      </c>
      <c r="N537">
        <v>7.14</v>
      </c>
      <c r="O537" t="s">
        <v>75</v>
      </c>
      <c r="P537">
        <v>0.2</v>
      </c>
      <c r="S537">
        <v>0</v>
      </c>
      <c r="T537" t="s">
        <v>236</v>
      </c>
      <c r="U537">
        <v>5512</v>
      </c>
      <c r="V537">
        <v>0.9</v>
      </c>
      <c r="W537">
        <v>0.84</v>
      </c>
      <c r="X537">
        <v>-0.43</v>
      </c>
      <c r="Y537" t="s">
        <v>77</v>
      </c>
      <c r="Z537">
        <v>4.45</v>
      </c>
      <c r="AA537" t="s">
        <v>1942</v>
      </c>
      <c r="AB537">
        <v>192.21595529999999</v>
      </c>
      <c r="AC537" t="s">
        <v>1943</v>
      </c>
      <c r="AD537">
        <v>-68.424667900000003</v>
      </c>
      <c r="AE537">
        <v>28.957100000000001</v>
      </c>
      <c r="AF537">
        <v>7.59</v>
      </c>
      <c r="AG537">
        <v>5.8979999999999997</v>
      </c>
      <c r="AH537">
        <v>7.4053500000000003</v>
      </c>
    </row>
    <row r="538" spans="1:34" x14ac:dyDescent="0.25">
      <c r="A538" t="s">
        <v>1944</v>
      </c>
      <c r="B538" t="s">
        <v>1945</v>
      </c>
      <c r="C538">
        <v>1</v>
      </c>
      <c r="D538">
        <v>1</v>
      </c>
      <c r="E538" t="s">
        <v>73</v>
      </c>
      <c r="F538">
        <v>2017</v>
      </c>
      <c r="G538" t="s">
        <v>100</v>
      </c>
      <c r="H538">
        <v>0</v>
      </c>
      <c r="I538">
        <v>1056.4000000000001</v>
      </c>
      <c r="J538">
        <v>2.5</v>
      </c>
      <c r="K538">
        <v>12.9</v>
      </c>
      <c r="L538">
        <v>1.1499999999999999</v>
      </c>
      <c r="M538">
        <v>1398.452</v>
      </c>
      <c r="N538">
        <v>4.4000000000000004</v>
      </c>
      <c r="O538" t="s">
        <v>75</v>
      </c>
      <c r="P538">
        <v>0.26</v>
      </c>
      <c r="S538">
        <v>0</v>
      </c>
      <c r="T538" t="s">
        <v>89</v>
      </c>
      <c r="U538">
        <v>4884</v>
      </c>
      <c r="V538">
        <v>8.0299999999999994</v>
      </c>
      <c r="W538">
        <v>1.94</v>
      </c>
      <c r="X538">
        <v>7.0000000000000007E-2</v>
      </c>
      <c r="Y538" t="s">
        <v>77</v>
      </c>
      <c r="Z538">
        <v>3.1</v>
      </c>
      <c r="AA538" t="s">
        <v>1946</v>
      </c>
      <c r="AB538">
        <v>192.57254829999999</v>
      </c>
      <c r="AC538" t="s">
        <v>1947</v>
      </c>
      <c r="AD538">
        <v>22.863128499999998</v>
      </c>
      <c r="AE538">
        <v>114.166</v>
      </c>
      <c r="AF538">
        <v>6.4169999999999998</v>
      </c>
      <c r="AH538">
        <v>6.15212</v>
      </c>
    </row>
    <row r="539" spans="1:34" x14ac:dyDescent="0.25">
      <c r="A539" t="s">
        <v>1948</v>
      </c>
      <c r="B539" t="s">
        <v>1949</v>
      </c>
      <c r="C539">
        <v>1</v>
      </c>
      <c r="D539">
        <v>1</v>
      </c>
      <c r="E539" t="s">
        <v>73</v>
      </c>
      <c r="F539">
        <v>2016</v>
      </c>
      <c r="G539" t="s">
        <v>363</v>
      </c>
      <c r="H539">
        <v>0</v>
      </c>
      <c r="I539">
        <v>825.9</v>
      </c>
      <c r="J539">
        <v>1.82</v>
      </c>
      <c r="K539">
        <v>12.9</v>
      </c>
      <c r="L539">
        <v>1.1499999999999999</v>
      </c>
      <c r="M539">
        <v>1433.4132999999999</v>
      </c>
      <c r="N539">
        <v>4.51</v>
      </c>
      <c r="O539" t="s">
        <v>75</v>
      </c>
      <c r="P539">
        <v>0.03</v>
      </c>
      <c r="S539">
        <v>0</v>
      </c>
      <c r="T539" t="s">
        <v>595</v>
      </c>
      <c r="U539">
        <v>6557</v>
      </c>
      <c r="V539">
        <v>1.45</v>
      </c>
      <c r="W539">
        <v>1.18</v>
      </c>
      <c r="X539">
        <v>7.0000000000000007E-2</v>
      </c>
      <c r="Y539" t="s">
        <v>77</v>
      </c>
      <c r="Z539">
        <v>4.1900000000000004</v>
      </c>
      <c r="AA539" t="s">
        <v>1950</v>
      </c>
      <c r="AB539">
        <v>193.2953521</v>
      </c>
      <c r="AC539" t="s">
        <v>1951</v>
      </c>
      <c r="AD539">
        <v>-3.5531133000000001</v>
      </c>
      <c r="AE539">
        <v>33.223700000000001</v>
      </c>
      <c r="AF539">
        <v>6.1100599999999998</v>
      </c>
      <c r="AG539">
        <v>4.9930000000000003</v>
      </c>
      <c r="AH539">
        <v>5.9954799999999997</v>
      </c>
    </row>
    <row r="540" spans="1:34" x14ac:dyDescent="0.25">
      <c r="A540" t="s">
        <v>1952</v>
      </c>
      <c r="B540" t="s">
        <v>1953</v>
      </c>
      <c r="C540">
        <v>1</v>
      </c>
      <c r="D540">
        <v>1</v>
      </c>
      <c r="E540" t="s">
        <v>73</v>
      </c>
      <c r="F540">
        <v>2020</v>
      </c>
      <c r="G540" t="s">
        <v>260</v>
      </c>
      <c r="H540">
        <v>0</v>
      </c>
      <c r="I540">
        <v>613.20000000000005</v>
      </c>
      <c r="J540">
        <v>1.7</v>
      </c>
      <c r="K540">
        <v>12.9</v>
      </c>
      <c r="L540">
        <v>1.1499999999999999</v>
      </c>
      <c r="M540">
        <v>1589.15</v>
      </c>
      <c r="N540">
        <v>5</v>
      </c>
      <c r="O540" t="s">
        <v>75</v>
      </c>
      <c r="P540">
        <v>0.24</v>
      </c>
      <c r="S540">
        <v>0</v>
      </c>
      <c r="T540" t="s">
        <v>89</v>
      </c>
      <c r="U540">
        <v>4155</v>
      </c>
      <c r="V540">
        <v>39</v>
      </c>
      <c r="W540">
        <v>1.8</v>
      </c>
      <c r="X540">
        <v>-0.09</v>
      </c>
      <c r="Y540" t="s">
        <v>77</v>
      </c>
      <c r="Z540">
        <v>1.7</v>
      </c>
      <c r="AA540" t="s">
        <v>1954</v>
      </c>
      <c r="AB540">
        <v>194.24151710000001</v>
      </c>
      <c r="AC540" t="s">
        <v>1955</v>
      </c>
      <c r="AD540">
        <v>67.242912200000006</v>
      </c>
      <c r="AE540">
        <v>323.33499999999998</v>
      </c>
      <c r="AF540">
        <v>6.5364899999999997</v>
      </c>
      <c r="AG540">
        <v>3.613</v>
      </c>
      <c r="AH540">
        <v>6.0766400000000003</v>
      </c>
    </row>
    <row r="541" spans="1:34" x14ac:dyDescent="0.25">
      <c r="A541" t="s">
        <v>1956</v>
      </c>
      <c r="B541" t="s">
        <v>1957</v>
      </c>
      <c r="C541">
        <v>1</v>
      </c>
      <c r="D541">
        <v>1</v>
      </c>
      <c r="E541" t="s">
        <v>73</v>
      </c>
      <c r="F541">
        <v>2013</v>
      </c>
      <c r="G541" t="s">
        <v>214</v>
      </c>
      <c r="H541">
        <v>0</v>
      </c>
      <c r="I541">
        <v>324</v>
      </c>
      <c r="J541">
        <v>0.92</v>
      </c>
      <c r="K541">
        <v>13.2</v>
      </c>
      <c r="L541">
        <v>1.18</v>
      </c>
      <c r="M541">
        <v>899.42</v>
      </c>
      <c r="N541">
        <v>2.83</v>
      </c>
      <c r="O541" t="s">
        <v>75</v>
      </c>
      <c r="P541">
        <v>0.46</v>
      </c>
      <c r="S541">
        <v>0</v>
      </c>
      <c r="T541" t="s">
        <v>184</v>
      </c>
      <c r="U541">
        <v>6576.6</v>
      </c>
      <c r="V541">
        <v>1.5</v>
      </c>
      <c r="W541">
        <v>1.4</v>
      </c>
      <c r="X541">
        <v>7.0000000000000007E-2</v>
      </c>
      <c r="Y541" t="s">
        <v>77</v>
      </c>
      <c r="Z541">
        <v>4.21</v>
      </c>
      <c r="AA541" t="s">
        <v>1958</v>
      </c>
      <c r="AB541">
        <v>195.44384959999999</v>
      </c>
      <c r="AC541" t="s">
        <v>1959</v>
      </c>
      <c r="AD541">
        <v>63.610328000000003</v>
      </c>
      <c r="AE541">
        <v>36.18</v>
      </c>
      <c r="AF541">
        <v>6.0207800000000002</v>
      </c>
      <c r="AG541">
        <v>5.0049999999999999</v>
      </c>
      <c r="AH541">
        <v>5.9116799999999996</v>
      </c>
    </row>
    <row r="542" spans="1:34" x14ac:dyDescent="0.25">
      <c r="A542" t="s">
        <v>1960</v>
      </c>
      <c r="B542" t="s">
        <v>1961</v>
      </c>
      <c r="C542">
        <v>1</v>
      </c>
      <c r="D542">
        <v>2</v>
      </c>
      <c r="E542" t="s">
        <v>73</v>
      </c>
      <c r="F542">
        <v>2010</v>
      </c>
      <c r="G542" t="s">
        <v>363</v>
      </c>
      <c r="H542">
        <v>0</v>
      </c>
      <c r="I542">
        <v>663.2</v>
      </c>
      <c r="J542">
        <v>1.24</v>
      </c>
      <c r="K542">
        <v>13.2</v>
      </c>
      <c r="L542">
        <v>1.18</v>
      </c>
      <c r="M542">
        <v>114.41</v>
      </c>
      <c r="N542">
        <v>0.36</v>
      </c>
      <c r="O542" t="s">
        <v>75</v>
      </c>
      <c r="P542">
        <v>0.14000000000000001</v>
      </c>
      <c r="S542">
        <v>0</v>
      </c>
      <c r="T542" t="s">
        <v>1962</v>
      </c>
      <c r="U542">
        <v>4462</v>
      </c>
      <c r="V542">
        <v>0.53</v>
      </c>
      <c r="W542">
        <v>0.57999999999999996</v>
      </c>
      <c r="X542">
        <v>-0.24</v>
      </c>
      <c r="Y542" t="s">
        <v>77</v>
      </c>
      <c r="Z542">
        <v>3.79</v>
      </c>
      <c r="AA542" t="s">
        <v>1963</v>
      </c>
      <c r="AB542">
        <v>196.23393300000001</v>
      </c>
      <c r="AC542" t="s">
        <v>1964</v>
      </c>
      <c r="AD542">
        <v>-52.446350199999998</v>
      </c>
      <c r="AE542">
        <v>16.281700000000001</v>
      </c>
      <c r="AF542">
        <v>9.0500000000000007</v>
      </c>
      <c r="AG542">
        <v>5.6369999999999996</v>
      </c>
      <c r="AH542">
        <v>8.4428000000000001</v>
      </c>
    </row>
    <row r="543" spans="1:34" x14ac:dyDescent="0.25">
      <c r="A543" t="s">
        <v>1965</v>
      </c>
      <c r="B543" t="s">
        <v>1961</v>
      </c>
      <c r="C543">
        <v>1</v>
      </c>
      <c r="D543">
        <v>2</v>
      </c>
      <c r="E543" t="s">
        <v>73</v>
      </c>
      <c r="F543">
        <v>2010</v>
      </c>
      <c r="G543" t="s">
        <v>363</v>
      </c>
      <c r="H543">
        <v>0</v>
      </c>
      <c r="I543">
        <v>1818</v>
      </c>
      <c r="J543">
        <v>2.44</v>
      </c>
      <c r="K543">
        <v>13.8</v>
      </c>
      <c r="L543">
        <v>1.24</v>
      </c>
      <c r="M543">
        <v>295.57</v>
      </c>
      <c r="N543">
        <v>0.93</v>
      </c>
      <c r="O543" t="s">
        <v>75</v>
      </c>
      <c r="P543">
        <v>0.2</v>
      </c>
      <c r="S543">
        <v>0</v>
      </c>
      <c r="T543" t="s">
        <v>1962</v>
      </c>
      <c r="U543">
        <v>4462</v>
      </c>
      <c r="V543">
        <v>0.53</v>
      </c>
      <c r="W543">
        <v>0.57999999999999996</v>
      </c>
      <c r="X543">
        <v>-0.24</v>
      </c>
      <c r="Y543" t="s">
        <v>77</v>
      </c>
      <c r="Z543">
        <v>3.79</v>
      </c>
      <c r="AA543" t="s">
        <v>1963</v>
      </c>
      <c r="AB543">
        <v>196.23393300000001</v>
      </c>
      <c r="AC543" t="s">
        <v>1964</v>
      </c>
      <c r="AD543">
        <v>-52.446350199999998</v>
      </c>
      <c r="AE543">
        <v>16.281700000000001</v>
      </c>
      <c r="AF543">
        <v>9.0500000000000007</v>
      </c>
      <c r="AG543">
        <v>5.6369999999999996</v>
      </c>
      <c r="AH543">
        <v>8.4428000000000001</v>
      </c>
    </row>
    <row r="544" spans="1:34" x14ac:dyDescent="0.25">
      <c r="A544" t="s">
        <v>1966</v>
      </c>
      <c r="B544" t="s">
        <v>1967</v>
      </c>
      <c r="C544">
        <v>2</v>
      </c>
      <c r="D544">
        <v>1</v>
      </c>
      <c r="E544" t="s">
        <v>73</v>
      </c>
      <c r="F544">
        <v>2017</v>
      </c>
      <c r="G544" t="s">
        <v>260</v>
      </c>
      <c r="H544">
        <v>0</v>
      </c>
      <c r="I544">
        <v>610.20000000000005</v>
      </c>
      <c r="J544">
        <v>1.6</v>
      </c>
      <c r="K544">
        <v>12.7</v>
      </c>
      <c r="L544">
        <v>1.1399999999999999</v>
      </c>
      <c r="M544">
        <v>2002.329</v>
      </c>
      <c r="N544">
        <v>6.3</v>
      </c>
      <c r="O544" t="s">
        <v>75</v>
      </c>
      <c r="P544">
        <v>0.28000000000000003</v>
      </c>
      <c r="S544">
        <v>0</v>
      </c>
      <c r="T544" t="s">
        <v>316</v>
      </c>
      <c r="U544">
        <v>4181</v>
      </c>
      <c r="V544">
        <v>25.11</v>
      </c>
      <c r="W544">
        <v>1.49</v>
      </c>
      <c r="X544">
        <v>0.13</v>
      </c>
      <c r="Y544" t="s">
        <v>77</v>
      </c>
      <c r="Z544">
        <v>1.86</v>
      </c>
      <c r="AA544" t="s">
        <v>1968</v>
      </c>
      <c r="AB544">
        <v>196.79487399999999</v>
      </c>
      <c r="AC544" t="s">
        <v>1969</v>
      </c>
      <c r="AD544">
        <v>27.624438399999999</v>
      </c>
      <c r="AE544">
        <v>116.334</v>
      </c>
      <c r="AF544">
        <v>4.7704399999999998</v>
      </c>
      <c r="AG544">
        <v>1.4930000000000001</v>
      </c>
      <c r="AH544">
        <v>4.2227399999999999</v>
      </c>
    </row>
    <row r="545" spans="1:34" x14ac:dyDescent="0.25">
      <c r="A545" t="s">
        <v>1970</v>
      </c>
      <c r="B545" t="s">
        <v>1971</v>
      </c>
      <c r="C545">
        <v>1</v>
      </c>
      <c r="D545">
        <v>1</v>
      </c>
      <c r="E545" t="s">
        <v>73</v>
      </c>
      <c r="F545">
        <v>2003</v>
      </c>
      <c r="G545" t="s">
        <v>363</v>
      </c>
      <c r="H545">
        <v>0</v>
      </c>
      <c r="I545">
        <v>937.70001000000002</v>
      </c>
      <c r="J545">
        <v>1.73</v>
      </c>
      <c r="K545">
        <v>13.7</v>
      </c>
      <c r="L545">
        <v>1.22</v>
      </c>
      <c r="M545">
        <v>362.32619999999997</v>
      </c>
      <c r="N545">
        <v>1.1399999999999999</v>
      </c>
      <c r="O545" t="s">
        <v>75</v>
      </c>
      <c r="P545">
        <v>0.23</v>
      </c>
      <c r="S545">
        <v>0</v>
      </c>
      <c r="T545" t="s">
        <v>1972</v>
      </c>
      <c r="U545">
        <v>4836</v>
      </c>
      <c r="V545">
        <v>0.76</v>
      </c>
      <c r="W545">
        <v>0.6</v>
      </c>
      <c r="X545">
        <v>-0.05</v>
      </c>
      <c r="Y545" t="s">
        <v>77</v>
      </c>
      <c r="Z545">
        <v>4.45</v>
      </c>
      <c r="AA545" t="s">
        <v>1973</v>
      </c>
      <c r="AB545">
        <v>197.6652124</v>
      </c>
      <c r="AC545" t="s">
        <v>1974</v>
      </c>
      <c r="AD545">
        <v>-35.056180699999999</v>
      </c>
      <c r="AE545">
        <v>27.924299999999999</v>
      </c>
      <c r="AF545">
        <v>8.73</v>
      </c>
      <c r="AG545">
        <v>6.351</v>
      </c>
      <c r="AH545">
        <v>8.4182299999999994</v>
      </c>
    </row>
    <row r="546" spans="1:34" x14ac:dyDescent="0.25">
      <c r="A546" t="s">
        <v>1975</v>
      </c>
      <c r="B546" t="s">
        <v>1976</v>
      </c>
      <c r="C546">
        <v>1</v>
      </c>
      <c r="D546">
        <v>1</v>
      </c>
      <c r="E546" t="s">
        <v>73</v>
      </c>
      <c r="F546">
        <v>2014</v>
      </c>
      <c r="G546" t="s">
        <v>243</v>
      </c>
      <c r="H546">
        <v>0</v>
      </c>
      <c r="I546">
        <v>4000</v>
      </c>
      <c r="J546">
        <v>5.34</v>
      </c>
      <c r="K546">
        <v>13.1</v>
      </c>
      <c r="L546">
        <v>1.17</v>
      </c>
      <c r="M546">
        <v>113.46531</v>
      </c>
      <c r="N546">
        <v>0.35699999999999998</v>
      </c>
      <c r="O546" t="s">
        <v>75</v>
      </c>
      <c r="P546">
        <v>0.45800000000000002</v>
      </c>
      <c r="S546">
        <v>0</v>
      </c>
      <c r="T546" t="s">
        <v>1977</v>
      </c>
      <c r="U546">
        <v>5641</v>
      </c>
      <c r="V546">
        <v>2.14</v>
      </c>
      <c r="W546">
        <v>1.27</v>
      </c>
      <c r="X546">
        <v>0.18</v>
      </c>
      <c r="Y546" t="s">
        <v>77</v>
      </c>
      <c r="Z546">
        <v>3.87</v>
      </c>
      <c r="AA546" t="s">
        <v>1978</v>
      </c>
      <c r="AB546">
        <v>198.0111842</v>
      </c>
      <c r="AC546" t="s">
        <v>1979</v>
      </c>
      <c r="AD546">
        <v>-37.802823600000004</v>
      </c>
      <c r="AE546">
        <v>20.2836</v>
      </c>
      <c r="AF546">
        <v>4.8499999999999996</v>
      </c>
      <c r="AG546">
        <v>3.3029999999999999</v>
      </c>
      <c r="AH546">
        <v>4.66174</v>
      </c>
    </row>
    <row r="547" spans="1:34" x14ac:dyDescent="0.25">
      <c r="A547" t="s">
        <v>1980</v>
      </c>
      <c r="B547" t="s">
        <v>1981</v>
      </c>
      <c r="C547">
        <v>2</v>
      </c>
      <c r="D547">
        <v>1</v>
      </c>
      <c r="E547" t="s">
        <v>73</v>
      </c>
      <c r="F547">
        <v>2002</v>
      </c>
      <c r="G547" t="s">
        <v>94</v>
      </c>
      <c r="H547">
        <v>0</v>
      </c>
      <c r="I547">
        <v>1121.79</v>
      </c>
      <c r="J547">
        <v>2.0670000000000002</v>
      </c>
      <c r="K547">
        <v>13.9</v>
      </c>
      <c r="L547">
        <v>1.24</v>
      </c>
      <c r="M547">
        <v>262.20974999999999</v>
      </c>
      <c r="N547">
        <v>0.82499999999999996</v>
      </c>
      <c r="O547" t="s">
        <v>75</v>
      </c>
      <c r="P547">
        <v>7.9000000000000001E-2</v>
      </c>
      <c r="S547">
        <v>0</v>
      </c>
      <c r="T547" t="s">
        <v>199</v>
      </c>
      <c r="U547">
        <v>5844</v>
      </c>
      <c r="V547">
        <v>1.47</v>
      </c>
      <c r="W547">
        <v>0.94</v>
      </c>
      <c r="X547">
        <v>-0.33</v>
      </c>
      <c r="Y547" t="s">
        <v>77</v>
      </c>
      <c r="Z547">
        <v>4.05</v>
      </c>
      <c r="AA547" t="s">
        <v>1982</v>
      </c>
      <c r="AB547">
        <v>198.1833997</v>
      </c>
      <c r="AC547" t="s">
        <v>1983</v>
      </c>
      <c r="AD547">
        <v>-31.8746756</v>
      </c>
      <c r="AE547">
        <v>37.8063</v>
      </c>
      <c r="AF547">
        <v>6.68</v>
      </c>
      <c r="AG547">
        <v>5.1360000000000001</v>
      </c>
      <c r="AH547">
        <v>6.5138199999999999</v>
      </c>
    </row>
    <row r="548" spans="1:34" x14ac:dyDescent="0.25">
      <c r="A548" t="s">
        <v>1984</v>
      </c>
      <c r="B548" t="s">
        <v>1985</v>
      </c>
      <c r="C548">
        <v>2</v>
      </c>
      <c r="D548">
        <v>1</v>
      </c>
      <c r="E548" t="s">
        <v>73</v>
      </c>
      <c r="F548">
        <v>1989</v>
      </c>
      <c r="G548" t="s">
        <v>1986</v>
      </c>
      <c r="H548">
        <v>0</v>
      </c>
      <c r="I548">
        <v>83.915099999999995</v>
      </c>
      <c r="J548">
        <v>0.36</v>
      </c>
      <c r="K548">
        <v>12.44</v>
      </c>
      <c r="L548">
        <v>1.1100000000000001</v>
      </c>
      <c r="M548">
        <v>3397.6026999999999</v>
      </c>
      <c r="N548">
        <v>10.69</v>
      </c>
      <c r="O548" t="s">
        <v>75</v>
      </c>
      <c r="P548">
        <v>0.34</v>
      </c>
      <c r="S548">
        <v>0</v>
      </c>
      <c r="T548" t="s">
        <v>1194</v>
      </c>
      <c r="U548">
        <v>5869</v>
      </c>
      <c r="V548">
        <v>1.2</v>
      </c>
      <c r="W548">
        <v>0.8</v>
      </c>
      <c r="X548">
        <v>-0.72</v>
      </c>
      <c r="Y548" t="s">
        <v>77</v>
      </c>
      <c r="Z548">
        <v>4.18</v>
      </c>
      <c r="AA548" t="s">
        <v>1987</v>
      </c>
      <c r="AB548">
        <v>198.07963100000001</v>
      </c>
      <c r="AC548" t="s">
        <v>1988</v>
      </c>
      <c r="AD548">
        <v>17.517123999999999</v>
      </c>
      <c r="AE548">
        <v>40.194899999999997</v>
      </c>
      <c r="AF548">
        <v>7.3</v>
      </c>
      <c r="AG548">
        <v>5.8129999999999997</v>
      </c>
      <c r="AH548">
        <v>7.1395499999999998</v>
      </c>
    </row>
    <row r="549" spans="1:34" x14ac:dyDescent="0.25">
      <c r="A549" t="s">
        <v>1989</v>
      </c>
      <c r="B549" t="s">
        <v>1990</v>
      </c>
      <c r="C549">
        <v>1</v>
      </c>
      <c r="D549">
        <v>2</v>
      </c>
      <c r="E549" t="s">
        <v>73</v>
      </c>
      <c r="F549">
        <v>2001</v>
      </c>
      <c r="G549" t="s">
        <v>94</v>
      </c>
      <c r="H549">
        <v>0</v>
      </c>
      <c r="I549">
        <v>493.7</v>
      </c>
      <c r="J549">
        <v>1.1599999999999999</v>
      </c>
      <c r="K549">
        <v>13.7</v>
      </c>
      <c r="L549">
        <v>1.23</v>
      </c>
      <c r="M549">
        <v>349.6</v>
      </c>
      <c r="N549">
        <v>1.1000000000000001</v>
      </c>
      <c r="O549" t="s">
        <v>75</v>
      </c>
      <c r="P549">
        <v>0.14399999999999999</v>
      </c>
      <c r="S549">
        <v>0</v>
      </c>
      <c r="T549" t="s">
        <v>261</v>
      </c>
      <c r="U549">
        <v>5135</v>
      </c>
      <c r="V549">
        <v>0.84</v>
      </c>
      <c r="W549">
        <v>0.85</v>
      </c>
      <c r="X549">
        <v>0.21</v>
      </c>
      <c r="Y549" t="s">
        <v>77</v>
      </c>
      <c r="Z549">
        <v>4.53</v>
      </c>
      <c r="AA549" t="s">
        <v>1991</v>
      </c>
      <c r="AB549">
        <v>198.18184360000001</v>
      </c>
      <c r="AC549" t="s">
        <v>1992</v>
      </c>
      <c r="AD549">
        <v>-2.2649921000000002</v>
      </c>
      <c r="AE549">
        <v>21.062799999999999</v>
      </c>
      <c r="AF549">
        <v>7.56</v>
      </c>
      <c r="AG549">
        <v>5.4749999999999996</v>
      </c>
      <c r="AH549">
        <v>7.3178299999999998</v>
      </c>
    </row>
    <row r="550" spans="1:34" x14ac:dyDescent="0.25">
      <c r="A550" t="s">
        <v>1993</v>
      </c>
      <c r="B550" t="s">
        <v>1990</v>
      </c>
      <c r="C550">
        <v>1</v>
      </c>
      <c r="D550">
        <v>2</v>
      </c>
      <c r="E550" t="s">
        <v>73</v>
      </c>
      <c r="F550">
        <v>2018</v>
      </c>
      <c r="G550" t="s">
        <v>94</v>
      </c>
      <c r="H550">
        <v>0</v>
      </c>
      <c r="I550">
        <v>4319</v>
      </c>
      <c r="J550">
        <v>4.97</v>
      </c>
      <c r="K550">
        <v>14.1</v>
      </c>
      <c r="L550">
        <v>1.26</v>
      </c>
      <c r="M550">
        <v>194.19413</v>
      </c>
      <c r="N550">
        <v>0.61099999999999999</v>
      </c>
      <c r="O550" t="s">
        <v>75</v>
      </c>
      <c r="P550">
        <v>0</v>
      </c>
      <c r="S550">
        <v>0</v>
      </c>
      <c r="T550" t="s">
        <v>1085</v>
      </c>
      <c r="U550">
        <v>5126.74</v>
      </c>
      <c r="V550">
        <v>0.84</v>
      </c>
      <c r="W550">
        <v>0.85</v>
      </c>
      <c r="X550">
        <v>0.151</v>
      </c>
      <c r="Y550" t="s">
        <v>77</v>
      </c>
      <c r="Z550">
        <v>4.53</v>
      </c>
      <c r="AA550" t="s">
        <v>1991</v>
      </c>
      <c r="AB550">
        <v>198.18184360000001</v>
      </c>
      <c r="AC550" t="s">
        <v>1992</v>
      </c>
      <c r="AD550">
        <v>-2.2649921000000002</v>
      </c>
      <c r="AE550">
        <v>21.062799999999999</v>
      </c>
      <c r="AF550">
        <v>7.56</v>
      </c>
      <c r="AG550">
        <v>5.4749999999999996</v>
      </c>
      <c r="AH550">
        <v>7.3178299999999998</v>
      </c>
    </row>
    <row r="551" spans="1:34" x14ac:dyDescent="0.25">
      <c r="A551" t="s">
        <v>1994</v>
      </c>
      <c r="B551" t="s">
        <v>1995</v>
      </c>
      <c r="C551">
        <v>1</v>
      </c>
      <c r="D551">
        <v>2</v>
      </c>
      <c r="E551" t="s">
        <v>73</v>
      </c>
      <c r="F551">
        <v>2007</v>
      </c>
      <c r="G551" t="s">
        <v>94</v>
      </c>
      <c r="H551">
        <v>0</v>
      </c>
      <c r="I551">
        <v>1622.1</v>
      </c>
      <c r="J551">
        <v>2.9</v>
      </c>
      <c r="K551">
        <v>12.9</v>
      </c>
      <c r="L551">
        <v>1.1499999999999999</v>
      </c>
      <c r="M551">
        <v>1535.1188999999999</v>
      </c>
      <c r="N551">
        <v>4.83</v>
      </c>
      <c r="O551" t="s">
        <v>75</v>
      </c>
      <c r="P551">
        <v>0.37430000000000002</v>
      </c>
      <c r="S551">
        <v>0</v>
      </c>
      <c r="T551" t="s">
        <v>199</v>
      </c>
      <c r="U551">
        <v>6030</v>
      </c>
      <c r="V551">
        <v>1.34</v>
      </c>
      <c r="W551">
        <v>1.24</v>
      </c>
      <c r="X551">
        <v>0.34</v>
      </c>
      <c r="Y551" t="s">
        <v>77</v>
      </c>
      <c r="Z551">
        <v>4.43</v>
      </c>
      <c r="AA551" t="s">
        <v>1996</v>
      </c>
      <c r="AB551">
        <v>28.210660699999998</v>
      </c>
      <c r="AC551" t="s">
        <v>1997</v>
      </c>
      <c r="AD551">
        <v>-19.507396</v>
      </c>
      <c r="AE551">
        <v>51.261000000000003</v>
      </c>
      <c r="AF551">
        <v>7.51</v>
      </c>
      <c r="AG551">
        <v>6.1680000000000001</v>
      </c>
      <c r="AH551">
        <v>7.3738200000000003</v>
      </c>
    </row>
    <row r="552" spans="1:34" x14ac:dyDescent="0.25">
      <c r="A552" t="s">
        <v>1998</v>
      </c>
      <c r="B552" t="s">
        <v>1995</v>
      </c>
      <c r="C552">
        <v>1</v>
      </c>
      <c r="D552">
        <v>2</v>
      </c>
      <c r="E552" t="s">
        <v>73</v>
      </c>
      <c r="F552">
        <v>2008</v>
      </c>
      <c r="G552" t="s">
        <v>94</v>
      </c>
      <c r="H552">
        <v>0</v>
      </c>
      <c r="I552">
        <v>223.41</v>
      </c>
      <c r="J552">
        <v>0.77400000000000002</v>
      </c>
      <c r="K552">
        <v>14.2</v>
      </c>
      <c r="L552">
        <v>1.27</v>
      </c>
      <c r="M552">
        <v>129.67464000000001</v>
      </c>
      <c r="N552">
        <v>0.40799999999999997</v>
      </c>
      <c r="O552" t="s">
        <v>75</v>
      </c>
      <c r="P552">
        <v>0.193</v>
      </c>
      <c r="S552">
        <v>0</v>
      </c>
      <c r="T552" t="s">
        <v>199</v>
      </c>
      <c r="U552">
        <v>6030</v>
      </c>
      <c r="V552">
        <v>1.34</v>
      </c>
      <c r="W552">
        <v>1.24</v>
      </c>
      <c r="X552">
        <v>0.34</v>
      </c>
      <c r="Y552" t="s">
        <v>77</v>
      </c>
      <c r="Z552">
        <v>4.3</v>
      </c>
      <c r="AA552" t="s">
        <v>1996</v>
      </c>
      <c r="AB552">
        <v>28.210660699999998</v>
      </c>
      <c r="AC552" t="s">
        <v>1997</v>
      </c>
      <c r="AD552">
        <v>-19.507396</v>
      </c>
      <c r="AE552">
        <v>51.261000000000003</v>
      </c>
      <c r="AF552">
        <v>7.51</v>
      </c>
      <c r="AG552">
        <v>6.1680000000000001</v>
      </c>
      <c r="AH552">
        <v>7.3738200000000003</v>
      </c>
    </row>
    <row r="553" spans="1:34" x14ac:dyDescent="0.25">
      <c r="A553" t="s">
        <v>1999</v>
      </c>
      <c r="B553" t="s">
        <v>2000</v>
      </c>
      <c r="C553">
        <v>1</v>
      </c>
      <c r="D553">
        <v>1</v>
      </c>
      <c r="E553" t="s">
        <v>73</v>
      </c>
      <c r="F553">
        <v>2021</v>
      </c>
      <c r="G553" t="s">
        <v>214</v>
      </c>
      <c r="H553">
        <v>0</v>
      </c>
      <c r="I553">
        <v>3700</v>
      </c>
      <c r="J553">
        <v>5</v>
      </c>
      <c r="K553">
        <v>12.6</v>
      </c>
      <c r="L553">
        <v>1.1200000000000001</v>
      </c>
      <c r="M553">
        <v>2634.7974899999999</v>
      </c>
      <c r="N553">
        <v>8.2899999999999991</v>
      </c>
      <c r="O553" t="s">
        <v>75</v>
      </c>
      <c r="P553">
        <v>0.48699999999999999</v>
      </c>
      <c r="Q553">
        <v>0.06</v>
      </c>
      <c r="R553">
        <v>145</v>
      </c>
      <c r="S553">
        <v>0</v>
      </c>
      <c r="T553" t="s">
        <v>199</v>
      </c>
      <c r="U553">
        <v>5957</v>
      </c>
      <c r="V553">
        <v>1.21</v>
      </c>
      <c r="W553">
        <v>1.18</v>
      </c>
      <c r="X553">
        <v>0.34</v>
      </c>
      <c r="Y553" t="s">
        <v>77</v>
      </c>
      <c r="Z553">
        <v>4.1500000000000004</v>
      </c>
      <c r="AA553" t="s">
        <v>2001</v>
      </c>
      <c r="AB553">
        <v>199.9853694</v>
      </c>
      <c r="AC553" t="s">
        <v>2002</v>
      </c>
      <c r="AD553">
        <v>38.369138300000003</v>
      </c>
      <c r="AE553">
        <v>87.643699999999995</v>
      </c>
      <c r="AF553">
        <v>8.34</v>
      </c>
      <c r="AG553">
        <v>6.87</v>
      </c>
      <c r="AH553">
        <v>8.18736</v>
      </c>
    </row>
    <row r="554" spans="1:34" x14ac:dyDescent="0.25">
      <c r="A554" t="s">
        <v>2003</v>
      </c>
      <c r="B554" t="s">
        <v>2004</v>
      </c>
      <c r="C554">
        <v>2</v>
      </c>
      <c r="D554">
        <v>2</v>
      </c>
      <c r="E554" t="s">
        <v>73</v>
      </c>
      <c r="F554">
        <v>2011</v>
      </c>
      <c r="G554" t="s">
        <v>94</v>
      </c>
      <c r="H554">
        <v>0</v>
      </c>
      <c r="I554">
        <v>670</v>
      </c>
      <c r="J554">
        <v>1.65</v>
      </c>
      <c r="K554">
        <v>13.6</v>
      </c>
      <c r="L554">
        <v>1.21</v>
      </c>
      <c r="M554">
        <v>444.96199999999999</v>
      </c>
      <c r="N554">
        <v>1.4</v>
      </c>
      <c r="O554" t="s">
        <v>75</v>
      </c>
      <c r="P554">
        <v>0</v>
      </c>
      <c r="S554">
        <v>0</v>
      </c>
      <c r="T554" t="s">
        <v>261</v>
      </c>
      <c r="U554">
        <v>4819</v>
      </c>
      <c r="V554">
        <v>4.8899999999999997</v>
      </c>
      <c r="W554">
        <v>0.83</v>
      </c>
      <c r="X554">
        <v>0.09</v>
      </c>
      <c r="Y554" t="s">
        <v>77</v>
      </c>
      <c r="Z554">
        <v>2.98</v>
      </c>
      <c r="AA554" t="s">
        <v>2005</v>
      </c>
      <c r="AB554">
        <v>200.16469050000001</v>
      </c>
      <c r="AC554" t="s">
        <v>2006</v>
      </c>
      <c r="AD554">
        <v>24.6484725</v>
      </c>
      <c r="AE554">
        <v>123.245</v>
      </c>
      <c r="AF554">
        <v>7.88</v>
      </c>
      <c r="AG554">
        <v>5.5339999999999998</v>
      </c>
      <c r="AH554">
        <v>7.6090900000000001</v>
      </c>
    </row>
    <row r="555" spans="1:34" x14ac:dyDescent="0.25">
      <c r="A555" t="s">
        <v>2007</v>
      </c>
      <c r="B555" t="s">
        <v>2004</v>
      </c>
      <c r="C555">
        <v>2</v>
      </c>
      <c r="D555">
        <v>2</v>
      </c>
      <c r="E555" t="s">
        <v>73</v>
      </c>
      <c r="F555">
        <v>2018</v>
      </c>
      <c r="G555" t="s">
        <v>94</v>
      </c>
      <c r="H555">
        <v>0</v>
      </c>
      <c r="I555">
        <v>907</v>
      </c>
      <c r="K555">
        <v>13.7</v>
      </c>
      <c r="L555">
        <v>1.22</v>
      </c>
      <c r="M555">
        <v>403.64409999999998</v>
      </c>
      <c r="N555">
        <v>1.27</v>
      </c>
      <c r="O555" t="s">
        <v>75</v>
      </c>
      <c r="P555">
        <v>3.7999999999999999E-2</v>
      </c>
      <c r="S555">
        <v>0</v>
      </c>
      <c r="T555" t="s">
        <v>261</v>
      </c>
      <c r="U555">
        <v>4951</v>
      </c>
      <c r="V555">
        <v>4.5999999999999996</v>
      </c>
      <c r="W555">
        <v>1.33</v>
      </c>
      <c r="X555">
        <v>0.18</v>
      </c>
      <c r="Y555" t="s">
        <v>77</v>
      </c>
      <c r="Z555">
        <v>3.4</v>
      </c>
      <c r="AA555" t="s">
        <v>2005</v>
      </c>
      <c r="AB555">
        <v>200.16469050000001</v>
      </c>
      <c r="AC555" t="s">
        <v>2006</v>
      </c>
      <c r="AD555">
        <v>24.6484725</v>
      </c>
      <c r="AE555">
        <v>123.245</v>
      </c>
      <c r="AF555">
        <v>7.88</v>
      </c>
      <c r="AG555">
        <v>5.5339999999999998</v>
      </c>
      <c r="AH555">
        <v>7.6090900000000001</v>
      </c>
    </row>
    <row r="556" spans="1:34" x14ac:dyDescent="0.25">
      <c r="A556" t="s">
        <v>2008</v>
      </c>
      <c r="B556" t="s">
        <v>2009</v>
      </c>
      <c r="C556">
        <v>1</v>
      </c>
      <c r="D556">
        <v>1</v>
      </c>
      <c r="E556" t="s">
        <v>73</v>
      </c>
      <c r="F556">
        <v>2004</v>
      </c>
      <c r="G556" t="s">
        <v>94</v>
      </c>
      <c r="H556">
        <v>0</v>
      </c>
      <c r="I556">
        <v>2621.75</v>
      </c>
      <c r="J556">
        <v>3.7869999999999999</v>
      </c>
      <c r="K556">
        <v>13.4</v>
      </c>
      <c r="L556">
        <v>1.2</v>
      </c>
      <c r="M556">
        <v>612.14058</v>
      </c>
      <c r="N556">
        <v>1.9259999999999999</v>
      </c>
      <c r="O556" t="s">
        <v>75</v>
      </c>
      <c r="P556">
        <v>0.157</v>
      </c>
      <c r="S556">
        <v>0</v>
      </c>
      <c r="T556" t="s">
        <v>745</v>
      </c>
      <c r="U556">
        <v>5732</v>
      </c>
      <c r="V556">
        <v>1.07</v>
      </c>
      <c r="W556">
        <v>1.05</v>
      </c>
      <c r="X556">
        <v>0.19</v>
      </c>
      <c r="Y556" t="s">
        <v>77</v>
      </c>
      <c r="Z556">
        <v>4.37</v>
      </c>
      <c r="AA556" t="s">
        <v>2010</v>
      </c>
      <c r="AB556">
        <v>202.3368806</v>
      </c>
      <c r="AC556" t="s">
        <v>2011</v>
      </c>
      <c r="AD556">
        <v>-35.571304099999999</v>
      </c>
      <c r="AE556">
        <v>32.354700000000001</v>
      </c>
      <c r="AF556">
        <v>7.26</v>
      </c>
      <c r="AG556">
        <v>5.65</v>
      </c>
      <c r="AH556">
        <v>7.0773700000000002</v>
      </c>
    </row>
    <row r="557" spans="1:34" x14ac:dyDescent="0.25">
      <c r="A557" t="s">
        <v>2012</v>
      </c>
      <c r="B557" t="s">
        <v>2013</v>
      </c>
      <c r="C557">
        <v>1</v>
      </c>
      <c r="D557">
        <v>1</v>
      </c>
      <c r="E557" t="s">
        <v>73</v>
      </c>
      <c r="F557">
        <v>2015</v>
      </c>
      <c r="G557" t="s">
        <v>260</v>
      </c>
      <c r="H557">
        <v>0</v>
      </c>
      <c r="I557">
        <v>433.70001000000002</v>
      </c>
      <c r="J557">
        <v>1.0900000000000001</v>
      </c>
      <c r="K557">
        <v>12.8</v>
      </c>
      <c r="L557">
        <v>1.1399999999999999</v>
      </c>
      <c r="M557">
        <v>1789.3829000000001</v>
      </c>
      <c r="N557">
        <v>5.63</v>
      </c>
      <c r="O557" t="s">
        <v>75</v>
      </c>
      <c r="P557">
        <v>0.19</v>
      </c>
      <c r="S557">
        <v>0</v>
      </c>
      <c r="T557" t="s">
        <v>301</v>
      </c>
      <c r="U557">
        <v>4312</v>
      </c>
      <c r="V557">
        <v>20.58</v>
      </c>
      <c r="W557">
        <v>0.72</v>
      </c>
      <c r="X557">
        <v>-0.74</v>
      </c>
      <c r="Y557" t="s">
        <v>77</v>
      </c>
      <c r="Z557">
        <v>1.67</v>
      </c>
      <c r="AA557" t="s">
        <v>2014</v>
      </c>
      <c r="AB557">
        <v>29.707836</v>
      </c>
      <c r="AC557" t="s">
        <v>2015</v>
      </c>
      <c r="AD557">
        <v>73.152137199999999</v>
      </c>
      <c r="AE557">
        <v>235.04499999999999</v>
      </c>
      <c r="AF557">
        <v>6.8826900000000002</v>
      </c>
      <c r="AG557">
        <v>3.76</v>
      </c>
      <c r="AH557">
        <v>6.4637799999999999</v>
      </c>
    </row>
    <row r="558" spans="1:34" x14ac:dyDescent="0.25">
      <c r="A558" t="s">
        <v>2016</v>
      </c>
      <c r="B558" t="s">
        <v>2017</v>
      </c>
      <c r="C558">
        <v>1</v>
      </c>
      <c r="D558">
        <v>1</v>
      </c>
      <c r="E558" t="s">
        <v>73</v>
      </c>
      <c r="F558">
        <v>2004</v>
      </c>
      <c r="G558" t="s">
        <v>243</v>
      </c>
      <c r="H558">
        <v>0</v>
      </c>
      <c r="I558">
        <v>25.8</v>
      </c>
      <c r="J558">
        <v>0.18</v>
      </c>
      <c r="K558">
        <v>8.59</v>
      </c>
      <c r="L558">
        <v>0.76600000000000001</v>
      </c>
      <c r="M558">
        <v>55.302419999999998</v>
      </c>
      <c r="N558">
        <v>0.17399999999999999</v>
      </c>
      <c r="O558" t="s">
        <v>75</v>
      </c>
      <c r="P558">
        <v>0.15</v>
      </c>
      <c r="S558">
        <v>0</v>
      </c>
      <c r="T558" t="s">
        <v>463</v>
      </c>
      <c r="U558">
        <v>5990</v>
      </c>
      <c r="V558">
        <v>1.2</v>
      </c>
      <c r="W558">
        <v>1.08</v>
      </c>
      <c r="X558">
        <v>2.8000000000000001E-2</v>
      </c>
      <c r="Y558" t="s">
        <v>200</v>
      </c>
      <c r="Z558">
        <v>4.41</v>
      </c>
      <c r="AA558" t="s">
        <v>2018</v>
      </c>
      <c r="AB558">
        <v>203.10664180000001</v>
      </c>
      <c r="AC558" t="s">
        <v>2019</v>
      </c>
      <c r="AD558">
        <v>-47.271904900000003</v>
      </c>
      <c r="AE558">
        <v>37.778100000000002</v>
      </c>
      <c r="AF558">
        <v>7.17</v>
      </c>
      <c r="AG558">
        <v>5.7370000000000001</v>
      </c>
      <c r="AH558">
        <v>7.0216000000000003</v>
      </c>
    </row>
    <row r="559" spans="1:34" x14ac:dyDescent="0.25">
      <c r="A559" t="s">
        <v>2020</v>
      </c>
      <c r="B559" t="s">
        <v>2021</v>
      </c>
      <c r="C559">
        <v>1</v>
      </c>
      <c r="D559">
        <v>1</v>
      </c>
      <c r="E559" t="s">
        <v>73</v>
      </c>
      <c r="F559">
        <v>2005</v>
      </c>
      <c r="G559" t="s">
        <v>214</v>
      </c>
      <c r="H559">
        <v>0</v>
      </c>
      <c r="I559">
        <v>6.1334999999999997</v>
      </c>
      <c r="J559">
        <v>7.0000000000000007E-2</v>
      </c>
      <c r="K559">
        <v>13.2</v>
      </c>
      <c r="L559">
        <v>1.18</v>
      </c>
      <c r="M559">
        <v>886.74570000000006</v>
      </c>
      <c r="N559">
        <v>2.79</v>
      </c>
      <c r="O559" t="s">
        <v>75</v>
      </c>
      <c r="P559">
        <v>0.31</v>
      </c>
      <c r="S559">
        <v>0</v>
      </c>
      <c r="T559" t="s">
        <v>261</v>
      </c>
      <c r="U559">
        <v>5864</v>
      </c>
      <c r="V559">
        <v>2.06</v>
      </c>
      <c r="W559">
        <v>1.84</v>
      </c>
      <c r="X559">
        <v>0.23</v>
      </c>
      <c r="Y559" t="s">
        <v>77</v>
      </c>
      <c r="Z559">
        <v>4.08</v>
      </c>
      <c r="AA559" t="s">
        <v>2022</v>
      </c>
      <c r="AB559">
        <v>203.50995599999999</v>
      </c>
      <c r="AC559" t="s">
        <v>2023</v>
      </c>
      <c r="AD559">
        <v>53.728187599999998</v>
      </c>
      <c r="AE559">
        <v>92.258899999999997</v>
      </c>
      <c r="AF559">
        <v>8.0500000000000007</v>
      </c>
      <c r="AG559">
        <v>6.5430000000000001</v>
      </c>
      <c r="AH559">
        <v>7.89255</v>
      </c>
    </row>
    <row r="560" spans="1:34" x14ac:dyDescent="0.25">
      <c r="A560" t="s">
        <v>2024</v>
      </c>
      <c r="B560" t="s">
        <v>2025</v>
      </c>
      <c r="C560">
        <v>2</v>
      </c>
      <c r="D560">
        <v>2</v>
      </c>
      <c r="E560" t="s">
        <v>73</v>
      </c>
      <c r="F560">
        <v>2005</v>
      </c>
      <c r="G560" t="s">
        <v>94</v>
      </c>
      <c r="H560">
        <v>0</v>
      </c>
      <c r="I560">
        <v>1945</v>
      </c>
      <c r="J560">
        <v>3.16</v>
      </c>
      <c r="K560">
        <v>14.1</v>
      </c>
      <c r="L560">
        <v>1.26</v>
      </c>
      <c r="M560">
        <v>198</v>
      </c>
      <c r="N560">
        <v>0.622</v>
      </c>
      <c r="O560" t="s">
        <v>75</v>
      </c>
      <c r="P560">
        <v>4.1000000000000002E-2</v>
      </c>
      <c r="S560">
        <v>0</v>
      </c>
      <c r="T560" t="s">
        <v>2026</v>
      </c>
      <c r="U560">
        <v>5303</v>
      </c>
      <c r="V560">
        <v>2.0099999999999998</v>
      </c>
      <c r="W560">
        <v>0.91</v>
      </c>
      <c r="X560">
        <v>0.1</v>
      </c>
      <c r="Y560" t="s">
        <v>200</v>
      </c>
      <c r="Z560">
        <v>3.79</v>
      </c>
      <c r="AA560" t="s">
        <v>2027</v>
      </c>
      <c r="AB560">
        <v>29.288425199999999</v>
      </c>
      <c r="AC560" t="s">
        <v>2028</v>
      </c>
      <c r="AD560">
        <v>-10.243469299999999</v>
      </c>
      <c r="AE560">
        <v>33.536900000000003</v>
      </c>
      <c r="AF560">
        <v>6.4152500000000003</v>
      </c>
      <c r="AG560">
        <v>4.4909999999999997</v>
      </c>
      <c r="AH560">
        <v>6.2089999999999996</v>
      </c>
    </row>
    <row r="561" spans="1:34" x14ac:dyDescent="0.25">
      <c r="A561" t="s">
        <v>2029</v>
      </c>
      <c r="B561" t="s">
        <v>2025</v>
      </c>
      <c r="C561">
        <v>2</v>
      </c>
      <c r="D561">
        <v>2</v>
      </c>
      <c r="E561" t="s">
        <v>73</v>
      </c>
      <c r="F561">
        <v>2008</v>
      </c>
      <c r="G561" t="s">
        <v>94</v>
      </c>
      <c r="H561">
        <v>0</v>
      </c>
      <c r="I561">
        <v>37.909999999999997</v>
      </c>
      <c r="J561">
        <v>0.22900000000000001</v>
      </c>
      <c r="K561">
        <v>5.38</v>
      </c>
      <c r="L561">
        <v>0.48</v>
      </c>
      <c r="M561">
        <v>25</v>
      </c>
      <c r="N561">
        <v>7.8799999999999995E-2</v>
      </c>
      <c r="O561" t="s">
        <v>75</v>
      </c>
      <c r="P561">
        <v>0.3</v>
      </c>
      <c r="S561">
        <v>0</v>
      </c>
      <c r="T561" t="s">
        <v>2026</v>
      </c>
      <c r="U561">
        <v>5303</v>
      </c>
      <c r="V561">
        <v>2.0099999999999998</v>
      </c>
      <c r="W561">
        <v>0.91</v>
      </c>
      <c r="X561">
        <v>0.1</v>
      </c>
      <c r="Y561" t="s">
        <v>200</v>
      </c>
      <c r="Z561">
        <v>3.79</v>
      </c>
      <c r="AA561" t="s">
        <v>2027</v>
      </c>
      <c r="AB561">
        <v>29.288425199999999</v>
      </c>
      <c r="AC561" t="s">
        <v>2028</v>
      </c>
      <c r="AD561">
        <v>-10.243469299999999</v>
      </c>
      <c r="AE561">
        <v>33.536900000000003</v>
      </c>
      <c r="AF561">
        <v>6.4152500000000003</v>
      </c>
      <c r="AG561">
        <v>4.4909999999999997</v>
      </c>
      <c r="AH561">
        <v>6.2089999999999996</v>
      </c>
    </row>
    <row r="562" spans="1:34" x14ac:dyDescent="0.25">
      <c r="A562" t="s">
        <v>2030</v>
      </c>
      <c r="B562" t="s">
        <v>2031</v>
      </c>
      <c r="C562">
        <v>1</v>
      </c>
      <c r="D562">
        <v>1</v>
      </c>
      <c r="E562" t="s">
        <v>73</v>
      </c>
      <c r="F562">
        <v>2005</v>
      </c>
      <c r="G562" t="s">
        <v>363</v>
      </c>
      <c r="H562">
        <v>0</v>
      </c>
      <c r="I562">
        <v>711</v>
      </c>
      <c r="J562">
        <v>1.93</v>
      </c>
      <c r="K562">
        <v>12.7</v>
      </c>
      <c r="L562">
        <v>1.1299999999999999</v>
      </c>
      <c r="M562">
        <v>2080</v>
      </c>
      <c r="N562">
        <v>6.54</v>
      </c>
      <c r="O562" t="s">
        <v>75</v>
      </c>
      <c r="P562">
        <v>0.4</v>
      </c>
      <c r="S562">
        <v>0</v>
      </c>
      <c r="T562" t="s">
        <v>2032</v>
      </c>
      <c r="U562">
        <v>4970</v>
      </c>
      <c r="V562">
        <v>10.09</v>
      </c>
      <c r="W562">
        <v>1.91</v>
      </c>
      <c r="X562">
        <v>-0.21</v>
      </c>
      <c r="Y562" t="s">
        <v>77</v>
      </c>
      <c r="Z562">
        <v>2.9</v>
      </c>
      <c r="AA562" t="s">
        <v>2033</v>
      </c>
      <c r="AB562">
        <v>28.734740299999999</v>
      </c>
      <c r="AC562" t="s">
        <v>2034</v>
      </c>
      <c r="AD562">
        <v>-67.646987100000004</v>
      </c>
      <c r="AE562">
        <v>67.933099999999996</v>
      </c>
      <c r="AF562">
        <v>4.68</v>
      </c>
      <c r="AG562">
        <v>2.59</v>
      </c>
      <c r="AH562">
        <v>4.4386299999999999</v>
      </c>
    </row>
    <row r="563" spans="1:34" x14ac:dyDescent="0.25">
      <c r="A563" t="s">
        <v>2035</v>
      </c>
      <c r="B563" t="s">
        <v>2036</v>
      </c>
      <c r="C563">
        <v>1</v>
      </c>
      <c r="D563">
        <v>1</v>
      </c>
      <c r="E563" t="s">
        <v>73</v>
      </c>
      <c r="F563">
        <v>2013</v>
      </c>
      <c r="G563" t="s">
        <v>88</v>
      </c>
      <c r="H563">
        <v>0</v>
      </c>
      <c r="I563">
        <v>2082</v>
      </c>
      <c r="J563">
        <v>4.3</v>
      </c>
      <c r="K563">
        <v>12.9</v>
      </c>
      <c r="L563">
        <v>1.1499999999999999</v>
      </c>
      <c r="M563">
        <v>1430.2</v>
      </c>
      <c r="N563">
        <v>4.5</v>
      </c>
      <c r="O563" t="s">
        <v>75</v>
      </c>
      <c r="P563">
        <v>0.66</v>
      </c>
      <c r="S563">
        <v>0</v>
      </c>
      <c r="T563" t="s">
        <v>2037</v>
      </c>
      <c r="U563">
        <v>4892</v>
      </c>
      <c r="V563">
        <v>9.1199999999999992</v>
      </c>
      <c r="W563">
        <v>2.39</v>
      </c>
      <c r="X563">
        <v>0.09</v>
      </c>
      <c r="Y563" t="s">
        <v>77</v>
      </c>
      <c r="Z563">
        <v>2.71</v>
      </c>
      <c r="AA563" t="s">
        <v>2038</v>
      </c>
      <c r="AB563">
        <v>205.66198900000001</v>
      </c>
      <c r="AC563" t="s">
        <v>2039</v>
      </c>
      <c r="AD563">
        <v>78.064637599999998</v>
      </c>
      <c r="AE563">
        <v>103.044</v>
      </c>
      <c r="AF563">
        <v>5.90686</v>
      </c>
      <c r="AG563">
        <v>3.5720000000000001</v>
      </c>
      <c r="AH563">
        <v>5.6521100000000004</v>
      </c>
    </row>
    <row r="564" spans="1:34" x14ac:dyDescent="0.25">
      <c r="A564" t="s">
        <v>2040</v>
      </c>
      <c r="B564" t="s">
        <v>2041</v>
      </c>
      <c r="C564">
        <v>1</v>
      </c>
      <c r="D564">
        <v>1</v>
      </c>
      <c r="E564" t="s">
        <v>73</v>
      </c>
      <c r="F564">
        <v>2003</v>
      </c>
      <c r="G564" t="s">
        <v>363</v>
      </c>
      <c r="H564">
        <v>0</v>
      </c>
      <c r="I564">
        <v>63.33</v>
      </c>
      <c r="J564">
        <v>0.33</v>
      </c>
      <c r="K564">
        <v>13.6</v>
      </c>
      <c r="L564">
        <v>1.21</v>
      </c>
      <c r="M564">
        <v>479.92329999999998</v>
      </c>
      <c r="N564">
        <v>1.51</v>
      </c>
      <c r="O564" t="s">
        <v>75</v>
      </c>
      <c r="P564">
        <v>0.03</v>
      </c>
      <c r="S564">
        <v>0</v>
      </c>
      <c r="T564" t="s">
        <v>463</v>
      </c>
      <c r="U564">
        <v>6027</v>
      </c>
      <c r="V564">
        <v>1.07</v>
      </c>
      <c r="W564">
        <v>1.62</v>
      </c>
      <c r="X564">
        <v>0.15</v>
      </c>
      <c r="Y564" t="s">
        <v>77</v>
      </c>
      <c r="Z564">
        <v>4.59</v>
      </c>
      <c r="AA564" t="s">
        <v>2042</v>
      </c>
      <c r="AB564">
        <v>209.31990619999999</v>
      </c>
      <c r="AC564" t="s">
        <v>2043</v>
      </c>
      <c r="AD564">
        <v>-56.040408499999998</v>
      </c>
      <c r="AE564">
        <v>41.659199999999998</v>
      </c>
      <c r="AF564">
        <v>7.54</v>
      </c>
      <c r="AG564">
        <v>6.1239999999999997</v>
      </c>
      <c r="AH564">
        <v>7.3902299999999999</v>
      </c>
    </row>
    <row r="565" spans="1:34" x14ac:dyDescent="0.25">
      <c r="A565" t="s">
        <v>2044</v>
      </c>
      <c r="B565" t="s">
        <v>2045</v>
      </c>
      <c r="C565">
        <v>1</v>
      </c>
      <c r="D565">
        <v>1</v>
      </c>
      <c r="E565" t="s">
        <v>73</v>
      </c>
      <c r="F565">
        <v>2021</v>
      </c>
      <c r="G565" t="s">
        <v>214</v>
      </c>
      <c r="H565">
        <v>0</v>
      </c>
      <c r="I565">
        <v>270.66000000000003</v>
      </c>
      <c r="J565">
        <v>0.86</v>
      </c>
      <c r="K565">
        <v>14</v>
      </c>
      <c r="L565">
        <v>1.25</v>
      </c>
      <c r="M565">
        <v>238.37130999999999</v>
      </c>
      <c r="N565">
        <v>0.75</v>
      </c>
      <c r="O565" t="s">
        <v>75</v>
      </c>
      <c r="P565">
        <v>0.34</v>
      </c>
      <c r="S565">
        <v>0</v>
      </c>
      <c r="T565" t="s">
        <v>1977</v>
      </c>
      <c r="U565">
        <v>5873</v>
      </c>
      <c r="V565">
        <v>1.3</v>
      </c>
      <c r="W565">
        <v>1.1499999999999999</v>
      </c>
      <c r="X565">
        <v>0.22</v>
      </c>
      <c r="Y565" t="s">
        <v>77</v>
      </c>
      <c r="Z565">
        <v>4.24</v>
      </c>
      <c r="AA565" t="s">
        <v>2046</v>
      </c>
      <c r="AB565">
        <v>212.8207093</v>
      </c>
      <c r="AC565" t="s">
        <v>2047</v>
      </c>
      <c r="AD565">
        <v>54.408973099999997</v>
      </c>
      <c r="AE565">
        <v>60.197699999999998</v>
      </c>
      <c r="AF565">
        <v>7.88</v>
      </c>
      <c r="AG565">
        <v>6.3890000000000002</v>
      </c>
      <c r="AH565">
        <v>7.7167399999999997</v>
      </c>
    </row>
    <row r="566" spans="1:34" x14ac:dyDescent="0.25">
      <c r="A566" t="s">
        <v>2048</v>
      </c>
      <c r="B566" t="s">
        <v>2049</v>
      </c>
      <c r="C566">
        <v>1</v>
      </c>
      <c r="D566">
        <v>1</v>
      </c>
      <c r="E566" t="s">
        <v>73</v>
      </c>
      <c r="F566">
        <v>2016</v>
      </c>
      <c r="G566" t="s">
        <v>214</v>
      </c>
      <c r="H566">
        <v>0</v>
      </c>
      <c r="I566">
        <v>58.83</v>
      </c>
      <c r="J566">
        <v>0.29699999999999999</v>
      </c>
      <c r="K566">
        <v>13.2</v>
      </c>
      <c r="L566">
        <v>1.17</v>
      </c>
      <c r="M566">
        <v>947.13340000000005</v>
      </c>
      <c r="N566">
        <v>2.98</v>
      </c>
      <c r="O566" t="s">
        <v>75</v>
      </c>
      <c r="P566">
        <v>7.0000000000000007E-2</v>
      </c>
      <c r="S566">
        <v>0</v>
      </c>
      <c r="T566" t="s">
        <v>1194</v>
      </c>
      <c r="U566">
        <v>5920</v>
      </c>
      <c r="V566">
        <v>1</v>
      </c>
      <c r="W566">
        <v>1.01</v>
      </c>
      <c r="X566">
        <v>0.05</v>
      </c>
      <c r="Y566" t="s">
        <v>77</v>
      </c>
      <c r="Z566">
        <v>4.6500000000000004</v>
      </c>
      <c r="AA566" t="s">
        <v>2050</v>
      </c>
      <c r="AB566">
        <v>30.611532199999999</v>
      </c>
      <c r="AC566" t="s">
        <v>2051</v>
      </c>
      <c r="AD566">
        <v>2.8158078</v>
      </c>
      <c r="AE566">
        <v>48.3367</v>
      </c>
      <c r="AF566">
        <v>8.18</v>
      </c>
      <c r="AG566">
        <v>6.7060000000000004</v>
      </c>
      <c r="AH566">
        <v>8.0446299999999997</v>
      </c>
    </row>
    <row r="567" spans="1:34" x14ac:dyDescent="0.25">
      <c r="A567" t="s">
        <v>2052</v>
      </c>
      <c r="B567" t="s">
        <v>2053</v>
      </c>
      <c r="C567">
        <v>1</v>
      </c>
      <c r="D567">
        <v>1</v>
      </c>
      <c r="E567" t="s">
        <v>73</v>
      </c>
      <c r="F567">
        <v>2019</v>
      </c>
      <c r="G567" t="s">
        <v>94</v>
      </c>
      <c r="H567">
        <v>0</v>
      </c>
      <c r="I567">
        <v>1756.2</v>
      </c>
      <c r="J567">
        <v>3.16</v>
      </c>
      <c r="K567">
        <v>12</v>
      </c>
      <c r="L567">
        <v>1.07</v>
      </c>
      <c r="M567">
        <v>7043.1127999999999</v>
      </c>
      <c r="N567">
        <v>22.16</v>
      </c>
      <c r="O567" t="s">
        <v>75</v>
      </c>
      <c r="P567">
        <v>0.59099999999999997</v>
      </c>
      <c r="S567">
        <v>0</v>
      </c>
      <c r="T567" t="s">
        <v>2054</v>
      </c>
      <c r="U567">
        <v>4850</v>
      </c>
      <c r="V567">
        <v>6.47</v>
      </c>
      <c r="W567">
        <v>1.36</v>
      </c>
      <c r="X567">
        <v>-0.01</v>
      </c>
      <c r="Y567" t="s">
        <v>200</v>
      </c>
      <c r="Z567">
        <v>3.13</v>
      </c>
      <c r="AA567" t="s">
        <v>2055</v>
      </c>
      <c r="AB567">
        <v>214.53874630000001</v>
      </c>
      <c r="AC567" t="s">
        <v>2056</v>
      </c>
      <c r="AD567">
        <v>38.9669132</v>
      </c>
      <c r="AE567">
        <v>153.64699999999999</v>
      </c>
      <c r="AF567">
        <v>8.2100000000000009</v>
      </c>
      <c r="AG567">
        <v>5.875</v>
      </c>
      <c r="AH567">
        <v>7.9406100000000004</v>
      </c>
    </row>
    <row r="568" spans="1:34" x14ac:dyDescent="0.25">
      <c r="A568" t="s">
        <v>2057</v>
      </c>
      <c r="B568" t="s">
        <v>2058</v>
      </c>
      <c r="C568">
        <v>1</v>
      </c>
      <c r="D568">
        <v>1</v>
      </c>
      <c r="E568" t="s">
        <v>73</v>
      </c>
      <c r="F568">
        <v>2009</v>
      </c>
      <c r="G568" t="s">
        <v>363</v>
      </c>
      <c r="H568">
        <v>0</v>
      </c>
      <c r="I568">
        <v>9.6737000000000002</v>
      </c>
      <c r="J568">
        <v>0.08</v>
      </c>
      <c r="K568">
        <v>2.4</v>
      </c>
      <c r="L568">
        <v>0.214</v>
      </c>
      <c r="M568">
        <v>6.3566000000000003</v>
      </c>
      <c r="N568">
        <v>0.02</v>
      </c>
      <c r="O568" t="s">
        <v>75</v>
      </c>
      <c r="P568">
        <v>0</v>
      </c>
      <c r="S568">
        <v>0</v>
      </c>
      <c r="T568" t="s">
        <v>2059</v>
      </c>
      <c r="U568">
        <v>4691</v>
      </c>
      <c r="V568">
        <v>0.74</v>
      </c>
      <c r="W568">
        <v>0.28999999999999998</v>
      </c>
      <c r="X568">
        <v>0.08</v>
      </c>
      <c r="Y568" t="s">
        <v>77</v>
      </c>
      <c r="Z568">
        <v>4.17</v>
      </c>
      <c r="AA568" t="s">
        <v>2060</v>
      </c>
      <c r="AB568">
        <v>215.3434326</v>
      </c>
      <c r="AC568" t="s">
        <v>2061</v>
      </c>
      <c r="AD568">
        <v>-40.394244299999997</v>
      </c>
      <c r="AE568">
        <v>28.198899999999998</v>
      </c>
      <c r="AF568">
        <v>9.0299999999999994</v>
      </c>
      <c r="AG568">
        <v>6.4470000000000001</v>
      </c>
      <c r="AH568">
        <v>8.6555</v>
      </c>
    </row>
    <row r="569" spans="1:34" x14ac:dyDescent="0.25">
      <c r="A569" t="s">
        <v>2062</v>
      </c>
      <c r="B569" t="s">
        <v>2063</v>
      </c>
      <c r="C569">
        <v>2</v>
      </c>
      <c r="D569">
        <v>3</v>
      </c>
      <c r="E569" t="s">
        <v>73</v>
      </c>
      <c r="F569">
        <v>2007</v>
      </c>
      <c r="G569" t="s">
        <v>94</v>
      </c>
      <c r="H569">
        <v>0</v>
      </c>
      <c r="I569">
        <v>557.04</v>
      </c>
      <c r="J569">
        <v>1.3720000000000001</v>
      </c>
      <c r="K569">
        <v>13.1</v>
      </c>
      <c r="L569">
        <v>1.17</v>
      </c>
      <c r="M569">
        <v>985.27300000000002</v>
      </c>
      <c r="N569">
        <v>3.1</v>
      </c>
      <c r="O569" t="s">
        <v>75</v>
      </c>
      <c r="P569">
        <v>0.45529999999999998</v>
      </c>
      <c r="S569">
        <v>0</v>
      </c>
      <c r="T569" t="s">
        <v>101</v>
      </c>
      <c r="U569">
        <v>5841</v>
      </c>
      <c r="V569">
        <v>1.05</v>
      </c>
      <c r="W569">
        <v>1.1100000000000001</v>
      </c>
      <c r="X569">
        <v>0.22</v>
      </c>
      <c r="Y569" t="s">
        <v>77</v>
      </c>
      <c r="Z569">
        <v>4.45</v>
      </c>
      <c r="AA569" t="s">
        <v>2064</v>
      </c>
      <c r="AB569">
        <v>215.2227183</v>
      </c>
      <c r="AC569" t="s">
        <v>2065</v>
      </c>
      <c r="AD569">
        <v>-17.481814700000001</v>
      </c>
      <c r="AE569">
        <v>57.620699999999999</v>
      </c>
      <c r="AF569">
        <v>8.31</v>
      </c>
      <c r="AG569">
        <v>6.8380000000000001</v>
      </c>
      <c r="AH569">
        <v>8.1559000000000008</v>
      </c>
    </row>
    <row r="570" spans="1:34" x14ac:dyDescent="0.25">
      <c r="A570" t="s">
        <v>2066</v>
      </c>
      <c r="B570" t="s">
        <v>2063</v>
      </c>
      <c r="C570">
        <v>2</v>
      </c>
      <c r="D570">
        <v>3</v>
      </c>
      <c r="E570" t="s">
        <v>73</v>
      </c>
      <c r="F570">
        <v>2009</v>
      </c>
      <c r="G570" t="s">
        <v>363</v>
      </c>
      <c r="H570">
        <v>0</v>
      </c>
      <c r="I570">
        <v>4.1551400000000003</v>
      </c>
      <c r="J570">
        <v>5.2400000000000002E-2</v>
      </c>
      <c r="K570">
        <v>4.3600000000000003</v>
      </c>
      <c r="L570">
        <v>0.38900000000000001</v>
      </c>
      <c r="M570">
        <v>17.480650000000001</v>
      </c>
      <c r="N570">
        <v>5.5E-2</v>
      </c>
      <c r="O570" t="s">
        <v>75</v>
      </c>
      <c r="P570">
        <v>4.9000000000000002E-2</v>
      </c>
      <c r="S570">
        <v>0</v>
      </c>
      <c r="T570" t="s">
        <v>101</v>
      </c>
      <c r="U570">
        <v>5841</v>
      </c>
      <c r="V570">
        <v>1.05</v>
      </c>
      <c r="W570">
        <v>1.1100000000000001</v>
      </c>
      <c r="X570">
        <v>0.22</v>
      </c>
      <c r="Y570" t="s">
        <v>77</v>
      </c>
      <c r="Z570">
        <v>4.41</v>
      </c>
      <c r="AA570" t="s">
        <v>2064</v>
      </c>
      <c r="AB570">
        <v>215.2227183</v>
      </c>
      <c r="AC570" t="s">
        <v>2065</v>
      </c>
      <c r="AD570">
        <v>-17.481814700000001</v>
      </c>
      <c r="AE570">
        <v>57.620699999999999</v>
      </c>
      <c r="AF570">
        <v>8.31</v>
      </c>
      <c r="AG570">
        <v>6.8380000000000001</v>
      </c>
      <c r="AH570">
        <v>8.1559000000000008</v>
      </c>
    </row>
    <row r="571" spans="1:34" x14ac:dyDescent="0.25">
      <c r="A571" t="s">
        <v>2067</v>
      </c>
      <c r="B571" t="s">
        <v>2063</v>
      </c>
      <c r="C571">
        <v>2</v>
      </c>
      <c r="D571">
        <v>3</v>
      </c>
      <c r="E571" t="s">
        <v>73</v>
      </c>
      <c r="F571">
        <v>2009</v>
      </c>
      <c r="G571" t="s">
        <v>363</v>
      </c>
      <c r="H571">
        <v>0</v>
      </c>
      <c r="I571">
        <v>2835</v>
      </c>
      <c r="J571">
        <v>4.0599999999999996</v>
      </c>
      <c r="K571">
        <v>12.6</v>
      </c>
      <c r="L571">
        <v>1.1299999999999999</v>
      </c>
      <c r="M571">
        <v>2313.8024</v>
      </c>
      <c r="N571">
        <v>7.28</v>
      </c>
      <c r="O571" t="s">
        <v>75</v>
      </c>
      <c r="P571">
        <v>0.1172</v>
      </c>
      <c r="S571">
        <v>0</v>
      </c>
      <c r="T571" t="s">
        <v>101</v>
      </c>
      <c r="U571">
        <v>5841</v>
      </c>
      <c r="V571">
        <v>1.05</v>
      </c>
      <c r="W571">
        <v>1.1100000000000001</v>
      </c>
      <c r="X571">
        <v>0.22</v>
      </c>
      <c r="Y571" t="s">
        <v>77</v>
      </c>
      <c r="Z571">
        <v>4.41</v>
      </c>
      <c r="AA571" t="s">
        <v>2064</v>
      </c>
      <c r="AB571">
        <v>215.2227183</v>
      </c>
      <c r="AC571" t="s">
        <v>2065</v>
      </c>
      <c r="AD571">
        <v>-17.481814700000001</v>
      </c>
      <c r="AE571">
        <v>57.620699999999999</v>
      </c>
      <c r="AF571">
        <v>8.31</v>
      </c>
      <c r="AG571">
        <v>6.8380000000000001</v>
      </c>
      <c r="AH571">
        <v>8.1559000000000008</v>
      </c>
    </row>
    <row r="572" spans="1:34" x14ac:dyDescent="0.25">
      <c r="A572" t="s">
        <v>2068</v>
      </c>
      <c r="B572" t="s">
        <v>2069</v>
      </c>
      <c r="C572">
        <v>1</v>
      </c>
      <c r="D572">
        <v>1</v>
      </c>
      <c r="E572" t="s">
        <v>73</v>
      </c>
      <c r="F572">
        <v>2015</v>
      </c>
      <c r="G572" t="s">
        <v>260</v>
      </c>
      <c r="H572">
        <v>0</v>
      </c>
      <c r="I572">
        <v>133.60001</v>
      </c>
      <c r="J572">
        <v>0.54</v>
      </c>
      <c r="K572">
        <v>13.4</v>
      </c>
      <c r="L572">
        <v>1.2</v>
      </c>
      <c r="M572">
        <v>622.94680000000005</v>
      </c>
      <c r="N572">
        <v>1.96</v>
      </c>
      <c r="O572" t="s">
        <v>75</v>
      </c>
      <c r="P572">
        <v>0.04</v>
      </c>
      <c r="S572">
        <v>0</v>
      </c>
      <c r="T572" t="s">
        <v>301</v>
      </c>
      <c r="U572">
        <v>4835</v>
      </c>
      <c r="V572">
        <v>11.02</v>
      </c>
      <c r="W572">
        <v>0.67</v>
      </c>
      <c r="X572">
        <v>-0.56999999999999995</v>
      </c>
      <c r="Y572" t="s">
        <v>77</v>
      </c>
      <c r="Z572">
        <v>2.1800000000000002</v>
      </c>
      <c r="AA572" t="s">
        <v>2070</v>
      </c>
      <c r="AB572">
        <v>34.748071799999998</v>
      </c>
      <c r="AC572" t="s">
        <v>2071</v>
      </c>
      <c r="AD572">
        <v>85.7365329</v>
      </c>
      <c r="AE572">
        <v>182.19200000000001</v>
      </c>
      <c r="AF572">
        <v>6.9865599999999999</v>
      </c>
      <c r="AG572">
        <v>4.7430000000000003</v>
      </c>
      <c r="AH572">
        <v>6.7183999999999999</v>
      </c>
    </row>
    <row r="573" spans="1:34" x14ac:dyDescent="0.25">
      <c r="A573" t="s">
        <v>2072</v>
      </c>
      <c r="B573" t="s">
        <v>2073</v>
      </c>
      <c r="C573">
        <v>1</v>
      </c>
      <c r="D573">
        <v>1</v>
      </c>
      <c r="E573" t="s">
        <v>73</v>
      </c>
      <c r="F573">
        <v>2018</v>
      </c>
      <c r="G573" t="s">
        <v>363</v>
      </c>
      <c r="H573">
        <v>0</v>
      </c>
      <c r="I573">
        <v>960.41</v>
      </c>
      <c r="J573">
        <v>1.837</v>
      </c>
      <c r="K573">
        <v>10.3</v>
      </c>
      <c r="L573">
        <v>0.91900000000000004</v>
      </c>
      <c r="M573">
        <v>75.325710000000001</v>
      </c>
      <c r="N573">
        <v>0.23699999999999999</v>
      </c>
      <c r="O573" t="s">
        <v>75</v>
      </c>
      <c r="P573">
        <v>3.5000000000000003E-2</v>
      </c>
      <c r="S573">
        <v>0</v>
      </c>
      <c r="T573" t="s">
        <v>1915</v>
      </c>
      <c r="U573">
        <v>5638</v>
      </c>
      <c r="V573">
        <v>0.98</v>
      </c>
      <c r="W573">
        <v>0.9</v>
      </c>
      <c r="X573">
        <v>-0.1</v>
      </c>
      <c r="Y573" t="s">
        <v>77</v>
      </c>
      <c r="Z573">
        <v>4.38</v>
      </c>
      <c r="AA573" t="s">
        <v>2074</v>
      </c>
      <c r="AB573">
        <v>216.88525139999999</v>
      </c>
      <c r="AC573" t="s">
        <v>2075</v>
      </c>
      <c r="AD573">
        <v>-51.932911799999999</v>
      </c>
      <c r="AE573">
        <v>37.650599999999997</v>
      </c>
      <c r="AF573">
        <v>7.85</v>
      </c>
      <c r="AG573">
        <v>6.2149999999999999</v>
      </c>
      <c r="AH573">
        <v>7.6697800000000003</v>
      </c>
    </row>
    <row r="574" spans="1:34" x14ac:dyDescent="0.25">
      <c r="A574" t="s">
        <v>2076</v>
      </c>
      <c r="B574" t="s">
        <v>2077</v>
      </c>
      <c r="C574">
        <v>1</v>
      </c>
      <c r="D574">
        <v>2</v>
      </c>
      <c r="E574" t="s">
        <v>73</v>
      </c>
      <c r="F574">
        <v>2000</v>
      </c>
      <c r="G574" t="s">
        <v>100</v>
      </c>
      <c r="H574">
        <v>0</v>
      </c>
      <c r="I574">
        <v>262.70862</v>
      </c>
      <c r="J574">
        <v>0.84</v>
      </c>
      <c r="K574">
        <v>13.3</v>
      </c>
      <c r="L574">
        <v>1.18</v>
      </c>
      <c r="M574">
        <v>772.32690000000002</v>
      </c>
      <c r="N574">
        <v>2.4300000000000002</v>
      </c>
      <c r="O574" t="s">
        <v>75</v>
      </c>
      <c r="P574">
        <v>0.38</v>
      </c>
      <c r="S574">
        <v>0</v>
      </c>
      <c r="T574" t="s">
        <v>261</v>
      </c>
      <c r="U574">
        <v>5645</v>
      </c>
      <c r="V574">
        <v>1.2</v>
      </c>
      <c r="W574">
        <v>1.2</v>
      </c>
      <c r="X574">
        <v>0.36</v>
      </c>
      <c r="Y574" t="s">
        <v>77</v>
      </c>
      <c r="Z574">
        <v>4.3600000000000003</v>
      </c>
      <c r="AA574" t="s">
        <v>2078</v>
      </c>
      <c r="AB574">
        <v>31.142352500000001</v>
      </c>
      <c r="AC574" t="s">
        <v>2079</v>
      </c>
      <c r="AD574">
        <v>25.413563199999999</v>
      </c>
      <c r="AE574">
        <v>37.847799999999999</v>
      </c>
      <c r="AF574">
        <v>7.43</v>
      </c>
      <c r="AG574">
        <v>5.8609999999999998</v>
      </c>
      <c r="AH574">
        <v>7.2474600000000002</v>
      </c>
    </row>
    <row r="575" spans="1:34" x14ac:dyDescent="0.25">
      <c r="A575" t="s">
        <v>2080</v>
      </c>
      <c r="B575" t="s">
        <v>2077</v>
      </c>
      <c r="C575">
        <v>1</v>
      </c>
      <c r="D575">
        <v>2</v>
      </c>
      <c r="E575" t="s">
        <v>73</v>
      </c>
      <c r="F575">
        <v>2002</v>
      </c>
      <c r="G575" t="s">
        <v>100</v>
      </c>
      <c r="H575">
        <v>0</v>
      </c>
      <c r="I575">
        <v>1708</v>
      </c>
      <c r="J575">
        <v>2.8144999999999998</v>
      </c>
      <c r="K575">
        <v>13.4</v>
      </c>
      <c r="L575">
        <v>1.2</v>
      </c>
      <c r="M575">
        <v>575.88400000000001</v>
      </c>
      <c r="N575">
        <v>1.8120000000000001</v>
      </c>
      <c r="O575" t="s">
        <v>75</v>
      </c>
      <c r="P575">
        <v>3.1E-2</v>
      </c>
      <c r="S575">
        <v>0</v>
      </c>
      <c r="T575" t="s">
        <v>261</v>
      </c>
      <c r="U575">
        <v>5748</v>
      </c>
      <c r="V575">
        <v>1.1100000000000001</v>
      </c>
      <c r="W575">
        <v>1.02</v>
      </c>
      <c r="X575">
        <v>0.36</v>
      </c>
      <c r="Y575" t="s">
        <v>77</v>
      </c>
      <c r="Z575">
        <v>4.32</v>
      </c>
      <c r="AA575" t="s">
        <v>2078</v>
      </c>
      <c r="AB575">
        <v>31.142352500000001</v>
      </c>
      <c r="AC575" t="s">
        <v>2079</v>
      </c>
      <c r="AD575">
        <v>25.413563199999999</v>
      </c>
      <c r="AE575">
        <v>37.847799999999999</v>
      </c>
      <c r="AF575">
        <v>7.43</v>
      </c>
      <c r="AG575">
        <v>5.8609999999999998</v>
      </c>
      <c r="AH575">
        <v>7.2474600000000002</v>
      </c>
    </row>
    <row r="576" spans="1:34" x14ac:dyDescent="0.25">
      <c r="A576" t="s">
        <v>2081</v>
      </c>
      <c r="B576" t="s">
        <v>2082</v>
      </c>
      <c r="C576">
        <v>3</v>
      </c>
      <c r="D576">
        <v>1</v>
      </c>
      <c r="E576" t="s">
        <v>73</v>
      </c>
      <c r="F576">
        <v>2009</v>
      </c>
      <c r="G576" t="s">
        <v>94</v>
      </c>
      <c r="H576">
        <v>0</v>
      </c>
      <c r="I576">
        <v>1244</v>
      </c>
      <c r="J576">
        <v>2.37</v>
      </c>
      <c r="K576">
        <v>14.2</v>
      </c>
      <c r="L576">
        <v>1.27</v>
      </c>
      <c r="M576">
        <v>130.31030000000001</v>
      </c>
      <c r="N576">
        <v>0.41</v>
      </c>
      <c r="O576" t="s">
        <v>75</v>
      </c>
      <c r="P576">
        <v>0.41</v>
      </c>
      <c r="S576">
        <v>0</v>
      </c>
      <c r="T576" t="s">
        <v>2083</v>
      </c>
      <c r="U576">
        <v>5568</v>
      </c>
      <c r="V576">
        <v>1.32</v>
      </c>
      <c r="W576">
        <v>1.26</v>
      </c>
      <c r="X576">
        <v>0.54</v>
      </c>
      <c r="Y576" t="s">
        <v>77</v>
      </c>
      <c r="Z576">
        <v>4.3</v>
      </c>
      <c r="AA576" t="s">
        <v>2084</v>
      </c>
      <c r="AB576">
        <v>216.70051710000001</v>
      </c>
      <c r="AC576" t="s">
        <v>2085</v>
      </c>
      <c r="AD576">
        <v>-5.1784093000000002</v>
      </c>
      <c r="AE576">
        <v>73.096100000000007</v>
      </c>
      <c r="AF576">
        <v>8.81</v>
      </c>
      <c r="AG576">
        <v>7.06</v>
      </c>
      <c r="AH576">
        <v>8.6190700000000007</v>
      </c>
    </row>
    <row r="577" spans="1:34" x14ac:dyDescent="0.25">
      <c r="A577" t="s">
        <v>2086</v>
      </c>
      <c r="B577" t="s">
        <v>2087</v>
      </c>
      <c r="C577">
        <v>1</v>
      </c>
      <c r="D577">
        <v>2</v>
      </c>
      <c r="E577" t="s">
        <v>73</v>
      </c>
      <c r="F577">
        <v>2002</v>
      </c>
      <c r="G577" t="s">
        <v>94</v>
      </c>
      <c r="H577">
        <v>0</v>
      </c>
      <c r="I577">
        <v>453.01900000000001</v>
      </c>
      <c r="J577">
        <v>1.0840000000000001</v>
      </c>
      <c r="K577">
        <v>13.5</v>
      </c>
      <c r="L577">
        <v>1.2</v>
      </c>
      <c r="M577">
        <v>562.24126999999999</v>
      </c>
      <c r="N577">
        <v>1.7689999999999999</v>
      </c>
      <c r="O577" t="s">
        <v>75</v>
      </c>
      <c r="P577">
        <v>0.30299999999999999</v>
      </c>
      <c r="S577">
        <v>0</v>
      </c>
      <c r="T577" t="s">
        <v>261</v>
      </c>
      <c r="U577">
        <v>4965</v>
      </c>
      <c r="V577">
        <v>0.76</v>
      </c>
      <c r="W577">
        <v>0.83</v>
      </c>
      <c r="X577">
        <v>0.08</v>
      </c>
      <c r="Y577" t="s">
        <v>77</v>
      </c>
      <c r="Z577">
        <v>4.6100000000000003</v>
      </c>
      <c r="AA577" t="s">
        <v>2088</v>
      </c>
      <c r="AB577">
        <v>219.00322919999999</v>
      </c>
      <c r="AC577" t="s">
        <v>2089</v>
      </c>
      <c r="AD577">
        <v>9.7454368000000002</v>
      </c>
      <c r="AE577">
        <v>16.3292</v>
      </c>
      <c r="AF577">
        <v>7.48</v>
      </c>
      <c r="AG577">
        <v>5.1420000000000003</v>
      </c>
      <c r="AH577">
        <v>7.1671899999999997</v>
      </c>
    </row>
    <row r="578" spans="1:34" x14ac:dyDescent="0.25">
      <c r="A578" t="s">
        <v>2090</v>
      </c>
      <c r="B578" t="s">
        <v>2087</v>
      </c>
      <c r="C578">
        <v>1</v>
      </c>
      <c r="D578">
        <v>2</v>
      </c>
      <c r="E578" t="s">
        <v>73</v>
      </c>
      <c r="F578">
        <v>2005</v>
      </c>
      <c r="G578" t="s">
        <v>94</v>
      </c>
      <c r="H578">
        <v>0</v>
      </c>
      <c r="I578">
        <v>921.53800000000001</v>
      </c>
      <c r="J578">
        <v>1.74</v>
      </c>
      <c r="K578">
        <v>13</v>
      </c>
      <c r="L578">
        <v>1.1599999999999999</v>
      </c>
      <c r="M578">
        <v>1204.2578699999999</v>
      </c>
      <c r="N578">
        <v>3.7890000000000001</v>
      </c>
      <c r="O578" t="s">
        <v>119</v>
      </c>
      <c r="P578">
        <v>0.159</v>
      </c>
      <c r="S578">
        <v>0</v>
      </c>
      <c r="T578" t="s">
        <v>261</v>
      </c>
      <c r="U578">
        <v>4965</v>
      </c>
      <c r="V578">
        <v>0.76</v>
      </c>
      <c r="W578">
        <v>0.83</v>
      </c>
      <c r="X578">
        <v>0.08</v>
      </c>
      <c r="Y578" t="s">
        <v>77</v>
      </c>
      <c r="Z578">
        <v>4.6100000000000003</v>
      </c>
      <c r="AA578" t="s">
        <v>2088</v>
      </c>
      <c r="AB578">
        <v>219.00322919999999</v>
      </c>
      <c r="AC578" t="s">
        <v>2089</v>
      </c>
      <c r="AD578">
        <v>9.7454368000000002</v>
      </c>
      <c r="AE578">
        <v>16.3292</v>
      </c>
      <c r="AF578">
        <v>7.48</v>
      </c>
      <c r="AG578">
        <v>5.1420000000000003</v>
      </c>
      <c r="AH578">
        <v>7.1671899999999997</v>
      </c>
    </row>
    <row r="579" spans="1:34" x14ac:dyDescent="0.25">
      <c r="A579" t="s">
        <v>2091</v>
      </c>
      <c r="B579" t="s">
        <v>2092</v>
      </c>
      <c r="C579">
        <v>1</v>
      </c>
      <c r="D579">
        <v>1</v>
      </c>
      <c r="E579" t="s">
        <v>73</v>
      </c>
      <c r="F579">
        <v>2016</v>
      </c>
      <c r="G579" t="s">
        <v>100</v>
      </c>
      <c r="H579">
        <v>0</v>
      </c>
      <c r="I579">
        <v>298.2</v>
      </c>
      <c r="J579">
        <v>0.87</v>
      </c>
      <c r="K579">
        <v>13.9</v>
      </c>
      <c r="L579">
        <v>1.24</v>
      </c>
      <c r="M579">
        <v>282.86869999999999</v>
      </c>
      <c r="N579">
        <v>0.89</v>
      </c>
      <c r="O579" t="s">
        <v>75</v>
      </c>
      <c r="P579">
        <v>0.56999999999999995</v>
      </c>
      <c r="S579">
        <v>0</v>
      </c>
      <c r="T579" t="s">
        <v>370</v>
      </c>
      <c r="U579">
        <v>4875</v>
      </c>
      <c r="V579">
        <v>0.85</v>
      </c>
      <c r="W579">
        <v>0.65</v>
      </c>
      <c r="X579">
        <v>0.17</v>
      </c>
      <c r="Y579" t="s">
        <v>77</v>
      </c>
      <c r="Z579">
        <v>4.5199999999999996</v>
      </c>
      <c r="AA579" t="s">
        <v>2093</v>
      </c>
      <c r="AB579">
        <v>219.2702793</v>
      </c>
      <c r="AC579" t="s">
        <v>2094</v>
      </c>
      <c r="AD579">
        <v>-25.803172799999999</v>
      </c>
      <c r="AE579">
        <v>26.154800000000002</v>
      </c>
      <c r="AF579">
        <v>8.2410999999999994</v>
      </c>
      <c r="AG579">
        <v>5.9969999999999999</v>
      </c>
      <c r="AH579">
        <v>7.9774500000000002</v>
      </c>
    </row>
    <row r="580" spans="1:34" x14ac:dyDescent="0.25">
      <c r="A580" t="s">
        <v>2095</v>
      </c>
      <c r="B580" t="s">
        <v>2096</v>
      </c>
      <c r="C580">
        <v>1</v>
      </c>
      <c r="D580">
        <v>1</v>
      </c>
      <c r="E580" t="s">
        <v>73</v>
      </c>
      <c r="F580">
        <v>2009</v>
      </c>
      <c r="G580" t="s">
        <v>1798</v>
      </c>
      <c r="H580">
        <v>0</v>
      </c>
      <c r="I580">
        <v>1840</v>
      </c>
      <c r="J580">
        <v>2.9</v>
      </c>
      <c r="K580">
        <v>13.5</v>
      </c>
      <c r="L580">
        <v>1.21</v>
      </c>
      <c r="M580">
        <v>508.50700000000001</v>
      </c>
      <c r="N580">
        <v>1.6</v>
      </c>
      <c r="O580" t="s">
        <v>75</v>
      </c>
      <c r="P580">
        <v>0.7</v>
      </c>
      <c r="S580">
        <v>0</v>
      </c>
      <c r="T580" t="s">
        <v>609</v>
      </c>
      <c r="U580">
        <v>5605</v>
      </c>
      <c r="V580">
        <v>1.18</v>
      </c>
      <c r="W580">
        <v>0.99</v>
      </c>
      <c r="X580">
        <v>0.25</v>
      </c>
      <c r="Y580" t="s">
        <v>77</v>
      </c>
      <c r="Z580">
        <v>4.3099999999999996</v>
      </c>
      <c r="AA580" t="s">
        <v>2097</v>
      </c>
      <c r="AB580">
        <v>221.51041960000001</v>
      </c>
      <c r="AC580" t="s">
        <v>2098</v>
      </c>
      <c r="AD580">
        <v>-68.762990099999996</v>
      </c>
      <c r="AE580">
        <v>67.438599999999994</v>
      </c>
      <c r="AF580">
        <v>8.8000000000000007</v>
      </c>
      <c r="AG580">
        <v>7.1669999999999998</v>
      </c>
      <c r="AH580">
        <v>8.6178000000000008</v>
      </c>
    </row>
    <row r="581" spans="1:34" x14ac:dyDescent="0.25">
      <c r="A581" t="s">
        <v>2099</v>
      </c>
      <c r="B581" t="s">
        <v>2100</v>
      </c>
      <c r="C581">
        <v>1</v>
      </c>
      <c r="D581">
        <v>1</v>
      </c>
      <c r="E581" t="s">
        <v>73</v>
      </c>
      <c r="F581">
        <v>1999</v>
      </c>
      <c r="G581" t="s">
        <v>363</v>
      </c>
      <c r="H581">
        <v>0</v>
      </c>
      <c r="I581">
        <v>10.70871</v>
      </c>
      <c r="J581">
        <v>9.2499999999999999E-2</v>
      </c>
      <c r="K581">
        <v>13.7</v>
      </c>
      <c r="L581">
        <v>1.22</v>
      </c>
      <c r="M581">
        <v>365.49</v>
      </c>
      <c r="N581">
        <v>1.1499999999999999</v>
      </c>
      <c r="O581" t="s">
        <v>75</v>
      </c>
      <c r="P581">
        <v>2.9000000000000001E-2</v>
      </c>
      <c r="R581">
        <v>720</v>
      </c>
      <c r="S581">
        <v>0</v>
      </c>
      <c r="T581" t="s">
        <v>95</v>
      </c>
      <c r="U581">
        <v>5387</v>
      </c>
      <c r="V581">
        <v>0.85</v>
      </c>
      <c r="W581">
        <v>0.92</v>
      </c>
      <c r="X581">
        <v>-0.02</v>
      </c>
      <c r="Y581" t="s">
        <v>77</v>
      </c>
      <c r="Z581">
        <v>4.5199999999999996</v>
      </c>
      <c r="AA581" t="s">
        <v>2101</v>
      </c>
      <c r="AB581">
        <v>221.8857975</v>
      </c>
      <c r="AC581" t="s">
        <v>2102</v>
      </c>
      <c r="AD581">
        <v>-0.2820782</v>
      </c>
      <c r="AE581">
        <v>31.8766</v>
      </c>
      <c r="AF581">
        <v>8.0399999999999991</v>
      </c>
      <c r="AG581">
        <v>6.234</v>
      </c>
      <c r="AH581">
        <v>7.8344800000000001</v>
      </c>
    </row>
    <row r="582" spans="1:34" x14ac:dyDescent="0.25">
      <c r="A582" t="s">
        <v>2103</v>
      </c>
      <c r="B582" t="s">
        <v>2104</v>
      </c>
      <c r="C582">
        <v>1</v>
      </c>
      <c r="D582">
        <v>1</v>
      </c>
      <c r="E582" t="s">
        <v>73</v>
      </c>
      <c r="F582">
        <v>2011</v>
      </c>
      <c r="G582" t="s">
        <v>94</v>
      </c>
      <c r="H582">
        <v>0</v>
      </c>
      <c r="I582">
        <v>896</v>
      </c>
      <c r="J582">
        <v>2.0099999999999998</v>
      </c>
      <c r="K582">
        <v>13.4</v>
      </c>
      <c r="L582">
        <v>1.2</v>
      </c>
      <c r="M582">
        <v>572.09400000000005</v>
      </c>
      <c r="N582">
        <v>1.8</v>
      </c>
      <c r="O582" t="s">
        <v>75</v>
      </c>
      <c r="P582">
        <v>0.18099999999999999</v>
      </c>
      <c r="S582">
        <v>0</v>
      </c>
      <c r="T582" t="s">
        <v>261</v>
      </c>
      <c r="U582">
        <v>4846</v>
      </c>
      <c r="V582">
        <v>4.4400000000000004</v>
      </c>
      <c r="W582">
        <v>1.34</v>
      </c>
      <c r="X582">
        <v>0.25</v>
      </c>
      <c r="Y582" t="s">
        <v>77</v>
      </c>
      <c r="Z582">
        <v>3.18</v>
      </c>
      <c r="AA582" t="s">
        <v>2105</v>
      </c>
      <c r="AB582">
        <v>223.3461495</v>
      </c>
      <c r="AC582" t="s">
        <v>2106</v>
      </c>
      <c r="AD582">
        <v>18.2352618</v>
      </c>
      <c r="AE582">
        <v>131.84899999999999</v>
      </c>
      <c r="AF582">
        <v>7.8</v>
      </c>
      <c r="AG582">
        <v>5.4370000000000003</v>
      </c>
      <c r="AH582">
        <v>7.5212399999999997</v>
      </c>
    </row>
    <row r="583" spans="1:34" x14ac:dyDescent="0.25">
      <c r="A583" t="s">
        <v>2107</v>
      </c>
      <c r="B583" t="s">
        <v>2108</v>
      </c>
      <c r="C583">
        <v>1</v>
      </c>
      <c r="D583">
        <v>1</v>
      </c>
      <c r="E583" t="s">
        <v>73</v>
      </c>
      <c r="F583">
        <v>2008</v>
      </c>
      <c r="G583" t="s">
        <v>363</v>
      </c>
      <c r="H583">
        <v>0</v>
      </c>
      <c r="I583">
        <v>1951</v>
      </c>
      <c r="J583">
        <v>3.17</v>
      </c>
      <c r="K583">
        <v>12.1</v>
      </c>
      <c r="L583">
        <v>1.08</v>
      </c>
      <c r="M583">
        <v>6076.9096</v>
      </c>
      <c r="N583">
        <v>19.12</v>
      </c>
      <c r="O583" t="s">
        <v>75</v>
      </c>
      <c r="P583">
        <v>0.64</v>
      </c>
      <c r="S583">
        <v>0</v>
      </c>
      <c r="T583" t="s">
        <v>101</v>
      </c>
      <c r="U583">
        <v>5892</v>
      </c>
      <c r="V583">
        <v>1.08</v>
      </c>
      <c r="W583">
        <v>1.19</v>
      </c>
      <c r="X583">
        <v>0.3</v>
      </c>
      <c r="Y583" t="s">
        <v>77</v>
      </c>
      <c r="Z583">
        <v>4.45</v>
      </c>
      <c r="AA583" t="s">
        <v>2109</v>
      </c>
      <c r="AB583">
        <v>225.0254554</v>
      </c>
      <c r="AC583" t="s">
        <v>2110</v>
      </c>
      <c r="AD583">
        <v>-73.535234500000001</v>
      </c>
      <c r="AE583">
        <v>52.812800000000003</v>
      </c>
      <c r="AF583">
        <v>8.1300000000000008</v>
      </c>
      <c r="AG583">
        <v>6.6470000000000002</v>
      </c>
      <c r="AH583">
        <v>7.96631</v>
      </c>
    </row>
    <row r="584" spans="1:34" x14ac:dyDescent="0.25">
      <c r="A584" t="s">
        <v>2111</v>
      </c>
      <c r="B584" t="s">
        <v>2112</v>
      </c>
      <c r="C584">
        <v>1</v>
      </c>
      <c r="D584">
        <v>1</v>
      </c>
      <c r="E584" t="s">
        <v>73</v>
      </c>
      <c r="F584">
        <v>2018</v>
      </c>
      <c r="G584" t="s">
        <v>94</v>
      </c>
      <c r="H584">
        <v>0</v>
      </c>
      <c r="I584">
        <v>2613</v>
      </c>
      <c r="J584">
        <v>4.0999999999999996</v>
      </c>
      <c r="K584">
        <v>13.1</v>
      </c>
      <c r="L584">
        <v>1.17</v>
      </c>
      <c r="M584">
        <v>1052.0173</v>
      </c>
      <c r="N584">
        <v>3.31</v>
      </c>
      <c r="O584" t="s">
        <v>75</v>
      </c>
      <c r="P584">
        <v>0.56299999999999994</v>
      </c>
      <c r="S584">
        <v>0</v>
      </c>
      <c r="T584" t="s">
        <v>101</v>
      </c>
      <c r="U584">
        <v>5671</v>
      </c>
      <c r="V584">
        <v>2.39</v>
      </c>
      <c r="W584">
        <v>1.35</v>
      </c>
      <c r="X584">
        <v>0.19</v>
      </c>
      <c r="Y584" t="s">
        <v>200</v>
      </c>
      <c r="Z584">
        <v>3.72</v>
      </c>
      <c r="AA584" t="s">
        <v>2113</v>
      </c>
      <c r="AB584">
        <v>32.057634999999998</v>
      </c>
      <c r="AC584" t="s">
        <v>2114</v>
      </c>
      <c r="AD584">
        <v>-24.695575000000002</v>
      </c>
      <c r="AE584">
        <v>148.934</v>
      </c>
      <c r="AF584">
        <v>8.34</v>
      </c>
      <c r="AG584">
        <v>6.7110000000000003</v>
      </c>
      <c r="AH584">
        <v>8.1599699999999995</v>
      </c>
    </row>
    <row r="585" spans="1:34" x14ac:dyDescent="0.25">
      <c r="A585" t="s">
        <v>2115</v>
      </c>
      <c r="B585" t="s">
        <v>2116</v>
      </c>
      <c r="C585">
        <v>1</v>
      </c>
      <c r="D585">
        <v>1</v>
      </c>
      <c r="E585" t="s">
        <v>73</v>
      </c>
      <c r="F585">
        <v>2005</v>
      </c>
      <c r="G585" t="s">
        <v>82</v>
      </c>
      <c r="H585">
        <v>0</v>
      </c>
      <c r="I585">
        <v>471.60001</v>
      </c>
      <c r="J585">
        <v>1.25</v>
      </c>
      <c r="K585">
        <v>12.4</v>
      </c>
      <c r="L585">
        <v>1.1100000000000001</v>
      </c>
      <c r="M585">
        <v>3480.2384999999999</v>
      </c>
      <c r="N585">
        <v>10.95</v>
      </c>
      <c r="O585" t="s">
        <v>75</v>
      </c>
      <c r="P585">
        <v>0.27</v>
      </c>
      <c r="S585">
        <v>0</v>
      </c>
      <c r="T585" t="s">
        <v>321</v>
      </c>
      <c r="U585">
        <v>4175</v>
      </c>
      <c r="V585">
        <v>38.409999999999997</v>
      </c>
      <c r="W585">
        <v>2.2400000000000002</v>
      </c>
      <c r="X585">
        <v>-0.37</v>
      </c>
      <c r="Y585" t="s">
        <v>77</v>
      </c>
      <c r="Z585">
        <v>1.62</v>
      </c>
      <c r="AA585" t="s">
        <v>2117</v>
      </c>
      <c r="AB585">
        <v>32.417396400000001</v>
      </c>
      <c r="AC585" t="s">
        <v>2118</v>
      </c>
      <c r="AD585">
        <v>32.316454800000002</v>
      </c>
      <c r="AE585">
        <v>497.82299999999998</v>
      </c>
      <c r="AF585">
        <v>7.57</v>
      </c>
      <c r="AG585">
        <v>3.9969999999999999</v>
      </c>
      <c r="AH585">
        <v>7.0174300000000001</v>
      </c>
    </row>
    <row r="586" spans="1:34" x14ac:dyDescent="0.25">
      <c r="A586" t="s">
        <v>2119</v>
      </c>
      <c r="B586" t="s">
        <v>2120</v>
      </c>
      <c r="C586">
        <v>1</v>
      </c>
      <c r="D586">
        <v>1</v>
      </c>
      <c r="E586" t="s">
        <v>73</v>
      </c>
      <c r="F586">
        <v>2007</v>
      </c>
      <c r="G586" t="s">
        <v>214</v>
      </c>
      <c r="H586">
        <v>0</v>
      </c>
      <c r="I586">
        <v>974</v>
      </c>
      <c r="J586">
        <v>1.98</v>
      </c>
      <c r="K586">
        <v>12.8</v>
      </c>
      <c r="L586">
        <v>1.1399999999999999</v>
      </c>
      <c r="M586">
        <v>1709.9254000000001</v>
      </c>
      <c r="N586">
        <v>5.38</v>
      </c>
      <c r="O586" t="s">
        <v>75</v>
      </c>
      <c r="P586">
        <v>0.34</v>
      </c>
      <c r="S586">
        <v>0</v>
      </c>
      <c r="T586" t="s">
        <v>358</v>
      </c>
      <c r="U586">
        <v>5783</v>
      </c>
      <c r="V586">
        <v>1.34</v>
      </c>
      <c r="W586">
        <v>1.03</v>
      </c>
      <c r="X586">
        <v>0.14000000000000001</v>
      </c>
      <c r="Y586" t="s">
        <v>77</v>
      </c>
      <c r="Z586">
        <v>4.2</v>
      </c>
      <c r="AA586" t="s">
        <v>2121</v>
      </c>
      <c r="AB586">
        <v>224.22761209999999</v>
      </c>
      <c r="AC586" t="s">
        <v>2122</v>
      </c>
      <c r="AD586">
        <v>53.380961499999998</v>
      </c>
      <c r="AE586">
        <v>70.783199999999994</v>
      </c>
      <c r="AF586">
        <v>8.4499999999999993</v>
      </c>
      <c r="AG586">
        <v>6.87</v>
      </c>
      <c r="AH586">
        <v>8.2807499999999994</v>
      </c>
    </row>
    <row r="587" spans="1:34" x14ac:dyDescent="0.25">
      <c r="A587" t="s">
        <v>2123</v>
      </c>
      <c r="B587" t="s">
        <v>2124</v>
      </c>
      <c r="C587">
        <v>3</v>
      </c>
      <c r="D587">
        <v>1</v>
      </c>
      <c r="E587" t="s">
        <v>73</v>
      </c>
      <c r="F587">
        <v>2011</v>
      </c>
      <c r="G587" t="s">
        <v>300</v>
      </c>
      <c r="H587">
        <v>0</v>
      </c>
      <c r="I587">
        <v>1544</v>
      </c>
      <c r="J587">
        <v>2.62</v>
      </c>
      <c r="K587">
        <v>13.6</v>
      </c>
      <c r="L587">
        <v>1.21</v>
      </c>
      <c r="M587">
        <v>473.54700000000003</v>
      </c>
      <c r="N587">
        <v>1.49</v>
      </c>
      <c r="O587" t="s">
        <v>75</v>
      </c>
      <c r="P587">
        <v>0.22</v>
      </c>
      <c r="S587">
        <v>0</v>
      </c>
      <c r="T587" t="s">
        <v>1194</v>
      </c>
      <c r="U587">
        <v>6289</v>
      </c>
      <c r="V587">
        <v>1.3</v>
      </c>
      <c r="W587">
        <v>1.23</v>
      </c>
      <c r="X587">
        <v>-0.06</v>
      </c>
      <c r="Y587" t="s">
        <v>77</v>
      </c>
      <c r="Z587">
        <v>4.3</v>
      </c>
      <c r="AA587" t="s">
        <v>2125</v>
      </c>
      <c r="AB587">
        <v>224.5892892</v>
      </c>
      <c r="AC587" t="s">
        <v>2126</v>
      </c>
      <c r="AD587">
        <v>44.042857099999999</v>
      </c>
      <c r="AE587">
        <v>105.155</v>
      </c>
      <c r="AF587">
        <v>8.9280010000000001</v>
      </c>
      <c r="AG587">
        <v>7.431</v>
      </c>
      <c r="AH587">
        <v>8.8582099999999997</v>
      </c>
    </row>
    <row r="588" spans="1:34" x14ac:dyDescent="0.25">
      <c r="A588" t="s">
        <v>2127</v>
      </c>
      <c r="B588" t="s">
        <v>2128</v>
      </c>
      <c r="C588">
        <v>2</v>
      </c>
      <c r="D588">
        <v>3</v>
      </c>
      <c r="E588" t="s">
        <v>73</v>
      </c>
      <c r="F588">
        <v>2016</v>
      </c>
      <c r="G588" t="s">
        <v>1798</v>
      </c>
      <c r="H588">
        <v>0</v>
      </c>
      <c r="I588">
        <v>649</v>
      </c>
      <c r="J588">
        <v>1.44</v>
      </c>
      <c r="K588">
        <v>13.6</v>
      </c>
      <c r="L588">
        <v>1.21</v>
      </c>
      <c r="M588">
        <v>451.3186</v>
      </c>
      <c r="N588">
        <v>1.42</v>
      </c>
      <c r="O588" t="s">
        <v>75</v>
      </c>
      <c r="P588">
        <v>0.33</v>
      </c>
      <c r="S588">
        <v>0</v>
      </c>
      <c r="T588" t="s">
        <v>463</v>
      </c>
      <c r="U588">
        <v>5799</v>
      </c>
      <c r="V588">
        <v>0.96</v>
      </c>
      <c r="W588">
        <v>0.95</v>
      </c>
      <c r="X588">
        <v>-0.30599999999999999</v>
      </c>
      <c r="Y588" t="s">
        <v>77</v>
      </c>
      <c r="Z588">
        <v>4.3899999999999997</v>
      </c>
      <c r="AA588" t="s">
        <v>2129</v>
      </c>
      <c r="AB588">
        <v>225.8984524</v>
      </c>
      <c r="AC588" t="s">
        <v>2130</v>
      </c>
      <c r="AD588">
        <v>-27.843136900000001</v>
      </c>
      <c r="AE588">
        <v>51.473599999999998</v>
      </c>
      <c r="AF588">
        <v>7.66</v>
      </c>
      <c r="AG588">
        <v>6.8949999999999996</v>
      </c>
      <c r="AH588">
        <v>8.2753200000000007</v>
      </c>
    </row>
    <row r="589" spans="1:34" x14ac:dyDescent="0.25">
      <c r="A589" t="s">
        <v>2131</v>
      </c>
      <c r="B589" t="s">
        <v>2128</v>
      </c>
      <c r="C589">
        <v>2</v>
      </c>
      <c r="D589">
        <v>3</v>
      </c>
      <c r="E589" t="s">
        <v>73</v>
      </c>
      <c r="F589">
        <v>2016</v>
      </c>
      <c r="G589" t="s">
        <v>1798</v>
      </c>
      <c r="H589">
        <v>0</v>
      </c>
      <c r="I589">
        <v>3568</v>
      </c>
      <c r="J589">
        <v>4.49</v>
      </c>
      <c r="K589">
        <v>14.3</v>
      </c>
      <c r="L589">
        <v>1.28</v>
      </c>
      <c r="M589">
        <v>133.48859999999999</v>
      </c>
      <c r="N589">
        <v>0.42</v>
      </c>
      <c r="O589" t="s">
        <v>75</v>
      </c>
      <c r="P589">
        <v>0.49</v>
      </c>
      <c r="S589">
        <v>0</v>
      </c>
      <c r="T589" t="s">
        <v>463</v>
      </c>
      <c r="U589">
        <v>5799</v>
      </c>
      <c r="V589">
        <v>0.96</v>
      </c>
      <c r="W589">
        <v>0.95</v>
      </c>
      <c r="X589">
        <v>-0.30599999999999999</v>
      </c>
      <c r="Y589" t="s">
        <v>77</v>
      </c>
      <c r="Z589">
        <v>4.3899999999999997</v>
      </c>
      <c r="AA589" t="s">
        <v>2129</v>
      </c>
      <c r="AB589">
        <v>225.8984524</v>
      </c>
      <c r="AC589" t="s">
        <v>2130</v>
      </c>
      <c r="AD589">
        <v>-27.843136900000001</v>
      </c>
      <c r="AE589">
        <v>51.473599999999998</v>
      </c>
      <c r="AF589">
        <v>7.66</v>
      </c>
      <c r="AG589">
        <v>6.8949999999999996</v>
      </c>
      <c r="AH589">
        <v>8.2753200000000007</v>
      </c>
    </row>
    <row r="590" spans="1:34" x14ac:dyDescent="0.25">
      <c r="A590" t="s">
        <v>2132</v>
      </c>
      <c r="B590" t="s">
        <v>2133</v>
      </c>
      <c r="C590">
        <v>2</v>
      </c>
      <c r="D590">
        <v>3</v>
      </c>
      <c r="E590" t="s">
        <v>73</v>
      </c>
      <c r="F590">
        <v>2016</v>
      </c>
      <c r="G590" t="s">
        <v>1798</v>
      </c>
      <c r="H590">
        <v>0</v>
      </c>
      <c r="I590">
        <v>5769</v>
      </c>
      <c r="J590">
        <v>6.15</v>
      </c>
      <c r="K590">
        <v>13.3</v>
      </c>
      <c r="L590">
        <v>1.18</v>
      </c>
      <c r="M590">
        <v>794.57500000000005</v>
      </c>
      <c r="N590">
        <v>2.5</v>
      </c>
      <c r="O590" t="s">
        <v>75</v>
      </c>
      <c r="P590">
        <v>0.61</v>
      </c>
      <c r="S590">
        <v>0</v>
      </c>
      <c r="T590" t="s">
        <v>463</v>
      </c>
      <c r="U590">
        <v>5805</v>
      </c>
      <c r="V590">
        <v>0.99</v>
      </c>
      <c r="W590">
        <v>0.93</v>
      </c>
      <c r="X590">
        <v>-0.28100000000000003</v>
      </c>
      <c r="Y590" t="s">
        <v>77</v>
      </c>
      <c r="Z590">
        <v>4.41</v>
      </c>
      <c r="AA590" t="s">
        <v>2134</v>
      </c>
      <c r="AB590">
        <v>225.89997450000001</v>
      </c>
      <c r="AC590" t="s">
        <v>2135</v>
      </c>
      <c r="AD590">
        <v>-27.841594700000002</v>
      </c>
      <c r="AE590">
        <v>51.299300000000002</v>
      </c>
      <c r="AF590">
        <v>8.4130000000000003</v>
      </c>
      <c r="AG590">
        <v>6.8959999999999999</v>
      </c>
      <c r="AH590">
        <v>8.2567400000000006</v>
      </c>
    </row>
    <row r="591" spans="1:34" x14ac:dyDescent="0.25">
      <c r="A591" t="s">
        <v>2136</v>
      </c>
      <c r="B591" t="s">
        <v>2137</v>
      </c>
      <c r="C591">
        <v>1</v>
      </c>
      <c r="D591">
        <v>2</v>
      </c>
      <c r="E591" t="s">
        <v>73</v>
      </c>
      <c r="F591">
        <v>2019</v>
      </c>
      <c r="G591" t="s">
        <v>363</v>
      </c>
      <c r="H591">
        <v>0</v>
      </c>
      <c r="I591">
        <v>3.2696000000000001</v>
      </c>
      <c r="J591">
        <v>4.4400000000000002E-2</v>
      </c>
      <c r="K591">
        <v>3.16</v>
      </c>
      <c r="L591">
        <v>0.28199999999999997</v>
      </c>
      <c r="M591">
        <v>10.1</v>
      </c>
      <c r="N591">
        <v>3.1800000000000002E-2</v>
      </c>
      <c r="O591" t="s">
        <v>75</v>
      </c>
      <c r="P591">
        <v>0.45</v>
      </c>
      <c r="S591">
        <v>0</v>
      </c>
      <c r="T591" t="s">
        <v>125</v>
      </c>
      <c r="U591">
        <v>5966</v>
      </c>
      <c r="V591">
        <v>1.1599999999999999</v>
      </c>
      <c r="W591">
        <v>1.0900000000000001</v>
      </c>
      <c r="X591">
        <v>0.14000000000000001</v>
      </c>
      <c r="Y591" t="s">
        <v>77</v>
      </c>
      <c r="Z591">
        <v>4.43</v>
      </c>
      <c r="AA591" t="s">
        <v>2138</v>
      </c>
      <c r="AB591">
        <v>227.6847587</v>
      </c>
      <c r="AC591" t="s">
        <v>2139</v>
      </c>
      <c r="AD591">
        <v>-61.422374699999999</v>
      </c>
      <c r="AE591">
        <v>24.012499999999999</v>
      </c>
      <c r="AF591">
        <v>6.29</v>
      </c>
      <c r="AG591">
        <v>4.8360000000000003</v>
      </c>
      <c r="AH591">
        <v>6.1395099999999996</v>
      </c>
    </row>
    <row r="592" spans="1:34" x14ac:dyDescent="0.25">
      <c r="A592" t="s">
        <v>2140</v>
      </c>
      <c r="B592" t="s">
        <v>2137</v>
      </c>
      <c r="C592">
        <v>1</v>
      </c>
      <c r="D592">
        <v>2</v>
      </c>
      <c r="E592" t="s">
        <v>73</v>
      </c>
      <c r="F592">
        <v>2019</v>
      </c>
      <c r="G592" t="s">
        <v>363</v>
      </c>
      <c r="H592">
        <v>0</v>
      </c>
      <c r="I592">
        <v>1291.5645999999999</v>
      </c>
      <c r="J592">
        <v>2.3927999999999998</v>
      </c>
      <c r="K592">
        <v>5.91</v>
      </c>
      <c r="L592">
        <v>0.52700000000000002</v>
      </c>
      <c r="M592">
        <v>29.29</v>
      </c>
      <c r="N592">
        <v>9.2200000000000004E-2</v>
      </c>
      <c r="O592" t="s">
        <v>75</v>
      </c>
      <c r="P592">
        <v>0.11</v>
      </c>
      <c r="S592">
        <v>0</v>
      </c>
      <c r="T592" t="s">
        <v>125</v>
      </c>
      <c r="U592">
        <v>5966</v>
      </c>
      <c r="V592">
        <v>1.1599999999999999</v>
      </c>
      <c r="W592">
        <v>1.0900000000000001</v>
      </c>
      <c r="X592">
        <v>0.14000000000000001</v>
      </c>
      <c r="Y592" t="s">
        <v>77</v>
      </c>
      <c r="Z592">
        <v>4.43</v>
      </c>
      <c r="AA592" t="s">
        <v>2138</v>
      </c>
      <c r="AB592">
        <v>227.6847587</v>
      </c>
      <c r="AC592" t="s">
        <v>2139</v>
      </c>
      <c r="AD592">
        <v>-61.422374699999999</v>
      </c>
      <c r="AE592">
        <v>24.012499999999999</v>
      </c>
      <c r="AF592">
        <v>6.29</v>
      </c>
      <c r="AG592">
        <v>4.8360000000000003</v>
      </c>
      <c r="AH592">
        <v>6.1395099999999996</v>
      </c>
    </row>
    <row r="593" spans="1:34" x14ac:dyDescent="0.25">
      <c r="A593" t="s">
        <v>2141</v>
      </c>
      <c r="B593" t="s">
        <v>2142</v>
      </c>
      <c r="C593">
        <v>1</v>
      </c>
      <c r="D593">
        <v>2</v>
      </c>
      <c r="E593" t="s">
        <v>73</v>
      </c>
      <c r="F593">
        <v>1999</v>
      </c>
      <c r="G593" t="s">
        <v>94</v>
      </c>
      <c r="H593">
        <v>0</v>
      </c>
      <c r="I593">
        <v>258.17998999999998</v>
      </c>
      <c r="J593">
        <v>0.81</v>
      </c>
      <c r="K593">
        <v>13.5</v>
      </c>
      <c r="L593">
        <v>1.21</v>
      </c>
      <c r="M593">
        <v>511.7063</v>
      </c>
      <c r="N593">
        <v>1.61</v>
      </c>
      <c r="O593" t="s">
        <v>75</v>
      </c>
      <c r="P593">
        <v>0.23</v>
      </c>
      <c r="S593">
        <v>0</v>
      </c>
      <c r="T593" t="s">
        <v>236</v>
      </c>
      <c r="U593">
        <v>5736</v>
      </c>
      <c r="V593">
        <v>1.22</v>
      </c>
      <c r="W593">
        <v>1.1000000000000001</v>
      </c>
      <c r="X593">
        <v>0.28000000000000003</v>
      </c>
      <c r="Y593" t="s">
        <v>77</v>
      </c>
      <c r="Z593">
        <v>4.3099999999999996</v>
      </c>
      <c r="AA593" t="s">
        <v>2143</v>
      </c>
      <c r="AB593">
        <v>228.36753970000001</v>
      </c>
      <c r="AC593" t="s">
        <v>2144</v>
      </c>
      <c r="AD593">
        <v>-25.3096721</v>
      </c>
      <c r="AE593">
        <v>26.180399999999999</v>
      </c>
      <c r="AF593">
        <v>6.47</v>
      </c>
      <c r="AG593">
        <v>4.8819999999999997</v>
      </c>
      <c r="AH593">
        <v>6.2899399999999996</v>
      </c>
    </row>
    <row r="594" spans="1:34" x14ac:dyDescent="0.25">
      <c r="A594" t="s">
        <v>2145</v>
      </c>
      <c r="B594" t="s">
        <v>2142</v>
      </c>
      <c r="C594">
        <v>1</v>
      </c>
      <c r="D594">
        <v>2</v>
      </c>
      <c r="E594" t="s">
        <v>73</v>
      </c>
      <c r="F594">
        <v>2009</v>
      </c>
      <c r="G594" t="s">
        <v>100</v>
      </c>
      <c r="H594">
        <v>0</v>
      </c>
      <c r="I594">
        <v>5000</v>
      </c>
      <c r="J594">
        <v>5.8</v>
      </c>
      <c r="K594">
        <v>13.9</v>
      </c>
      <c r="L594">
        <v>1.24</v>
      </c>
      <c r="M594">
        <v>260</v>
      </c>
      <c r="N594">
        <v>0.82</v>
      </c>
      <c r="O594" t="s">
        <v>75</v>
      </c>
      <c r="P594">
        <v>0.12</v>
      </c>
      <c r="S594">
        <v>0</v>
      </c>
      <c r="T594" t="s">
        <v>236</v>
      </c>
      <c r="U594">
        <v>5585</v>
      </c>
      <c r="V594">
        <v>1.25</v>
      </c>
      <c r="W594">
        <v>1.1000000000000001</v>
      </c>
      <c r="X594">
        <v>0.28000000000000003</v>
      </c>
      <c r="Y594" t="s">
        <v>77</v>
      </c>
      <c r="Z594">
        <v>4.25</v>
      </c>
      <c r="AA594" t="s">
        <v>2143</v>
      </c>
      <c r="AB594">
        <v>228.36753970000001</v>
      </c>
      <c r="AC594" t="s">
        <v>2144</v>
      </c>
      <c r="AD594">
        <v>-25.3096721</v>
      </c>
      <c r="AE594">
        <v>26.180399999999999</v>
      </c>
      <c r="AF594">
        <v>6.47</v>
      </c>
      <c r="AG594">
        <v>4.8819999999999997</v>
      </c>
      <c r="AH594">
        <v>6.2899399999999996</v>
      </c>
    </row>
    <row r="595" spans="1:34" x14ac:dyDescent="0.25">
      <c r="A595" t="s">
        <v>2146</v>
      </c>
      <c r="B595" t="s">
        <v>2147</v>
      </c>
      <c r="C595">
        <v>1</v>
      </c>
      <c r="D595">
        <v>3</v>
      </c>
      <c r="E595" t="s">
        <v>73</v>
      </c>
      <c r="F595">
        <v>2019</v>
      </c>
      <c r="G595" t="s">
        <v>363</v>
      </c>
      <c r="H595">
        <v>0</v>
      </c>
      <c r="I595">
        <v>11.577970000000001</v>
      </c>
      <c r="J595">
        <v>9.64E-2</v>
      </c>
      <c r="K595">
        <v>1.6639999999999999</v>
      </c>
      <c r="L595">
        <v>0.14799999999999999</v>
      </c>
      <c r="M595">
        <v>4.72</v>
      </c>
      <c r="N595">
        <v>1.485E-2</v>
      </c>
      <c r="O595" t="s">
        <v>119</v>
      </c>
      <c r="P595">
        <v>0</v>
      </c>
      <c r="Q595">
        <v>111.6</v>
      </c>
      <c r="R595">
        <v>905</v>
      </c>
      <c r="S595">
        <v>0</v>
      </c>
      <c r="T595" t="s">
        <v>1915</v>
      </c>
      <c r="U595">
        <v>5664</v>
      </c>
      <c r="V595">
        <v>1.06</v>
      </c>
      <c r="W595">
        <v>0.87</v>
      </c>
      <c r="X595">
        <v>-0.24</v>
      </c>
      <c r="Y595" t="s">
        <v>200</v>
      </c>
      <c r="Z595">
        <v>4.3899999999999997</v>
      </c>
      <c r="AA595" t="s">
        <v>2148</v>
      </c>
      <c r="AB595">
        <v>230.44011470000001</v>
      </c>
      <c r="AC595" t="s">
        <v>2149</v>
      </c>
      <c r="AD595">
        <v>-48.3188174</v>
      </c>
      <c r="AE595">
        <v>14.682</v>
      </c>
      <c r="AF595">
        <v>5.65</v>
      </c>
      <c r="AG595">
        <v>4.1589999999999998</v>
      </c>
      <c r="AH595">
        <v>5.4849500000000004</v>
      </c>
    </row>
    <row r="596" spans="1:34" x14ac:dyDescent="0.25">
      <c r="A596" t="s">
        <v>2150</v>
      </c>
      <c r="B596" t="s">
        <v>2147</v>
      </c>
      <c r="C596">
        <v>1</v>
      </c>
      <c r="D596">
        <v>3</v>
      </c>
      <c r="E596" t="s">
        <v>73</v>
      </c>
      <c r="F596">
        <v>2019</v>
      </c>
      <c r="G596" t="s">
        <v>363</v>
      </c>
      <c r="H596">
        <v>0</v>
      </c>
      <c r="I596">
        <v>27.592210000000001</v>
      </c>
      <c r="J596">
        <v>0.1721</v>
      </c>
      <c r="K596">
        <v>2.9159999999999999</v>
      </c>
      <c r="L596">
        <v>0.26</v>
      </c>
      <c r="M596">
        <v>11.24</v>
      </c>
      <c r="N596">
        <v>3.5360000000000003E-2</v>
      </c>
      <c r="O596" t="s">
        <v>119</v>
      </c>
      <c r="P596">
        <v>0</v>
      </c>
      <c r="Q596">
        <v>35.1</v>
      </c>
      <c r="R596">
        <v>677</v>
      </c>
      <c r="S596">
        <v>0</v>
      </c>
      <c r="T596" t="s">
        <v>1915</v>
      </c>
      <c r="U596">
        <v>5664</v>
      </c>
      <c r="V596">
        <v>1.06</v>
      </c>
      <c r="W596">
        <v>0.87</v>
      </c>
      <c r="X596">
        <v>-0.24</v>
      </c>
      <c r="Y596" t="s">
        <v>200</v>
      </c>
      <c r="Z596">
        <v>4.3899999999999997</v>
      </c>
      <c r="AA596" t="s">
        <v>2148</v>
      </c>
      <c r="AB596">
        <v>230.44011470000001</v>
      </c>
      <c r="AC596" t="s">
        <v>2149</v>
      </c>
      <c r="AD596">
        <v>-48.3188174</v>
      </c>
      <c r="AE596">
        <v>14.682</v>
      </c>
      <c r="AF596">
        <v>5.65</v>
      </c>
      <c r="AG596">
        <v>4.1589999999999998</v>
      </c>
      <c r="AH596">
        <v>5.4849500000000004</v>
      </c>
    </row>
    <row r="597" spans="1:34" x14ac:dyDescent="0.25">
      <c r="A597" t="s">
        <v>2151</v>
      </c>
      <c r="B597" t="s">
        <v>2147</v>
      </c>
      <c r="C597">
        <v>1</v>
      </c>
      <c r="D597">
        <v>3</v>
      </c>
      <c r="E597" t="s">
        <v>73</v>
      </c>
      <c r="F597">
        <v>2019</v>
      </c>
      <c r="G597" t="s">
        <v>363</v>
      </c>
      <c r="H597">
        <v>0</v>
      </c>
      <c r="I597">
        <v>107.245</v>
      </c>
      <c r="J597">
        <v>0.42499999999999999</v>
      </c>
      <c r="K597">
        <v>2.5619999999999998</v>
      </c>
      <c r="L597">
        <v>0.22900000000000001</v>
      </c>
      <c r="M597">
        <v>8.82</v>
      </c>
      <c r="N597">
        <v>2.775E-2</v>
      </c>
      <c r="O597" t="s">
        <v>119</v>
      </c>
      <c r="P597">
        <v>0</v>
      </c>
      <c r="Q597">
        <v>5.74</v>
      </c>
      <c r="R597">
        <v>431</v>
      </c>
      <c r="S597">
        <v>0</v>
      </c>
      <c r="T597" t="s">
        <v>1915</v>
      </c>
      <c r="U597">
        <v>5664</v>
      </c>
      <c r="V597">
        <v>1.06</v>
      </c>
      <c r="W597">
        <v>0.87</v>
      </c>
      <c r="X597">
        <v>-0.24</v>
      </c>
      <c r="Y597" t="s">
        <v>200</v>
      </c>
      <c r="Z597">
        <v>4.3899999999999997</v>
      </c>
      <c r="AA597" t="s">
        <v>2148</v>
      </c>
      <c r="AB597">
        <v>230.44011470000001</v>
      </c>
      <c r="AC597" t="s">
        <v>2149</v>
      </c>
      <c r="AD597">
        <v>-48.3188174</v>
      </c>
      <c r="AE597">
        <v>14.682</v>
      </c>
      <c r="AF597">
        <v>5.65</v>
      </c>
      <c r="AG597">
        <v>4.1589999999999998</v>
      </c>
      <c r="AH597">
        <v>5.4849500000000004</v>
      </c>
    </row>
    <row r="598" spans="1:34" x14ac:dyDescent="0.25">
      <c r="A598" t="s">
        <v>2152</v>
      </c>
      <c r="B598" t="s">
        <v>2153</v>
      </c>
      <c r="C598">
        <v>1</v>
      </c>
      <c r="D598">
        <v>1</v>
      </c>
      <c r="E598" t="s">
        <v>73</v>
      </c>
      <c r="F598">
        <v>2009</v>
      </c>
      <c r="G598" t="s">
        <v>94</v>
      </c>
      <c r="H598">
        <v>0</v>
      </c>
      <c r="I598">
        <v>464.29998999999998</v>
      </c>
      <c r="J598">
        <v>1.29</v>
      </c>
      <c r="K598">
        <v>13.3</v>
      </c>
      <c r="L598">
        <v>1.19</v>
      </c>
      <c r="M598">
        <v>680.15620000000001</v>
      </c>
      <c r="N598">
        <v>2.14</v>
      </c>
      <c r="O598" t="s">
        <v>75</v>
      </c>
      <c r="P598">
        <v>0.25</v>
      </c>
      <c r="S598">
        <v>0</v>
      </c>
      <c r="T598" t="s">
        <v>301</v>
      </c>
      <c r="U598">
        <v>4989</v>
      </c>
      <c r="V598">
        <v>3.78</v>
      </c>
      <c r="W598">
        <v>1.48</v>
      </c>
      <c r="X598">
        <v>-0.11</v>
      </c>
      <c r="Y598" t="s">
        <v>77</v>
      </c>
      <c r="Z598">
        <v>3.45</v>
      </c>
      <c r="AA598" t="s">
        <v>2154</v>
      </c>
      <c r="AB598">
        <v>229.77564380000001</v>
      </c>
      <c r="AC598" t="s">
        <v>2155</v>
      </c>
      <c r="AD598">
        <v>41.732422999999997</v>
      </c>
      <c r="AE598">
        <v>105.16800000000001</v>
      </c>
      <c r="AF598">
        <v>7.8490000000000002</v>
      </c>
      <c r="AH598">
        <v>7.6094600000000003</v>
      </c>
    </row>
    <row r="599" spans="1:34" x14ac:dyDescent="0.25">
      <c r="A599" t="s">
        <v>2156</v>
      </c>
      <c r="B599" t="s">
        <v>2157</v>
      </c>
      <c r="C599">
        <v>1</v>
      </c>
      <c r="D599">
        <v>1</v>
      </c>
      <c r="E599" t="s">
        <v>73</v>
      </c>
      <c r="F599">
        <v>2021</v>
      </c>
      <c r="G599" t="s">
        <v>100</v>
      </c>
      <c r="H599">
        <v>0</v>
      </c>
      <c r="I599">
        <v>4540</v>
      </c>
      <c r="J599">
        <v>5.13</v>
      </c>
      <c r="K599">
        <v>13.9</v>
      </c>
      <c r="L599">
        <v>1.24</v>
      </c>
      <c r="M599">
        <v>266.97586000000001</v>
      </c>
      <c r="N599">
        <v>0.84</v>
      </c>
      <c r="O599" t="s">
        <v>75</v>
      </c>
      <c r="P599">
        <v>0.10299999999999999</v>
      </c>
      <c r="S599">
        <v>0</v>
      </c>
      <c r="U599">
        <v>5773.19</v>
      </c>
      <c r="V599">
        <v>1.19</v>
      </c>
      <c r="W599">
        <v>0.88</v>
      </c>
      <c r="X599">
        <v>-0.217</v>
      </c>
      <c r="Y599" t="s">
        <v>77</v>
      </c>
      <c r="Z599">
        <v>4.2300000000000004</v>
      </c>
      <c r="AA599" t="s">
        <v>2158</v>
      </c>
      <c r="AB599">
        <v>230.71575089999999</v>
      </c>
      <c r="AC599" t="s">
        <v>2159</v>
      </c>
      <c r="AD599">
        <v>13.366311700000001</v>
      </c>
      <c r="AE599">
        <v>47.874000000000002</v>
      </c>
      <c r="AF599">
        <v>7.9143299999999996</v>
      </c>
      <c r="AG599">
        <v>6.359</v>
      </c>
      <c r="AH599">
        <v>7.7444699999999997</v>
      </c>
    </row>
    <row r="600" spans="1:34" x14ac:dyDescent="0.25">
      <c r="A600" t="s">
        <v>2160</v>
      </c>
      <c r="B600" t="s">
        <v>2161</v>
      </c>
      <c r="C600">
        <v>1</v>
      </c>
      <c r="D600">
        <v>1</v>
      </c>
      <c r="E600" t="s">
        <v>73</v>
      </c>
      <c r="F600">
        <v>2011</v>
      </c>
      <c r="G600" t="s">
        <v>363</v>
      </c>
      <c r="H600">
        <v>0</v>
      </c>
      <c r="I600">
        <v>330</v>
      </c>
      <c r="J600">
        <v>0.89</v>
      </c>
      <c r="K600">
        <v>9.32</v>
      </c>
      <c r="L600">
        <v>0.83199999999999996</v>
      </c>
      <c r="M600">
        <v>63.566000000000003</v>
      </c>
      <c r="N600">
        <v>0.2</v>
      </c>
      <c r="O600" t="s">
        <v>75</v>
      </c>
      <c r="P600">
        <v>0.36</v>
      </c>
      <c r="S600">
        <v>0</v>
      </c>
      <c r="T600" t="s">
        <v>2162</v>
      </c>
      <c r="U600">
        <v>5181</v>
      </c>
      <c r="V600">
        <v>0.88</v>
      </c>
      <c r="W600">
        <v>0.68</v>
      </c>
      <c r="X600">
        <v>0.19</v>
      </c>
      <c r="Y600" t="s">
        <v>77</v>
      </c>
      <c r="Z600">
        <v>4.3899999999999997</v>
      </c>
      <c r="AA600" t="s">
        <v>2163</v>
      </c>
      <c r="AB600">
        <v>233.91508200000001</v>
      </c>
      <c r="AC600" t="s">
        <v>2164</v>
      </c>
      <c r="AD600">
        <v>-80.204416899999998</v>
      </c>
      <c r="AE600">
        <v>40.484099999999998</v>
      </c>
      <c r="AF600">
        <v>8.7100000000000009</v>
      </c>
      <c r="AG600">
        <v>6.7629999999999999</v>
      </c>
      <c r="AH600">
        <v>8.4799600000000002</v>
      </c>
    </row>
    <row r="601" spans="1:34" x14ac:dyDescent="0.25">
      <c r="A601" t="s">
        <v>2165</v>
      </c>
      <c r="B601" t="s">
        <v>2166</v>
      </c>
      <c r="C601">
        <v>1</v>
      </c>
      <c r="D601">
        <v>2</v>
      </c>
      <c r="E601" t="s">
        <v>284</v>
      </c>
      <c r="F601">
        <v>2021</v>
      </c>
      <c r="G601" t="s">
        <v>321</v>
      </c>
      <c r="H601">
        <v>0</v>
      </c>
      <c r="I601">
        <v>1.6211599999999999</v>
      </c>
      <c r="J601">
        <v>2.7320000000000001E-2</v>
      </c>
      <c r="K601">
        <v>1.31</v>
      </c>
      <c r="L601">
        <v>0.11700000000000001</v>
      </c>
      <c r="M601">
        <v>4.04</v>
      </c>
      <c r="N601">
        <v>1.2710000000000001E-2</v>
      </c>
      <c r="O601" t="s">
        <v>119</v>
      </c>
      <c r="P601">
        <v>0</v>
      </c>
      <c r="R601">
        <v>2130</v>
      </c>
      <c r="S601">
        <v>0</v>
      </c>
      <c r="T601" t="s">
        <v>322</v>
      </c>
      <c r="U601">
        <v>5799</v>
      </c>
      <c r="V601">
        <v>1.59</v>
      </c>
      <c r="W601">
        <v>1.04</v>
      </c>
      <c r="X601">
        <v>-0.03</v>
      </c>
      <c r="Y601" t="s">
        <v>77</v>
      </c>
      <c r="Z601">
        <v>4.05</v>
      </c>
      <c r="AA601" t="s">
        <v>2167</v>
      </c>
      <c r="AB601">
        <v>231.74205430000001</v>
      </c>
      <c r="AC601" t="s">
        <v>2168</v>
      </c>
      <c r="AD601">
        <v>-16.509001399999999</v>
      </c>
      <c r="AE601">
        <v>155.31700000000001</v>
      </c>
      <c r="AF601">
        <v>9.8989999999999991</v>
      </c>
      <c r="AG601">
        <v>8.2439999999999998</v>
      </c>
      <c r="AH601">
        <v>9.7716799999999999</v>
      </c>
    </row>
    <row r="602" spans="1:34" x14ac:dyDescent="0.25">
      <c r="A602" t="s">
        <v>2169</v>
      </c>
      <c r="B602" t="s">
        <v>2166</v>
      </c>
      <c r="C602">
        <v>1</v>
      </c>
      <c r="D602">
        <v>2</v>
      </c>
      <c r="E602" t="s">
        <v>73</v>
      </c>
      <c r="F602">
        <v>2021</v>
      </c>
      <c r="G602" t="s">
        <v>100</v>
      </c>
      <c r="H602">
        <v>0</v>
      </c>
      <c r="I602">
        <v>479.9</v>
      </c>
      <c r="J602">
        <v>1.2162999999999999</v>
      </c>
      <c r="K602">
        <v>12.6</v>
      </c>
      <c r="L602">
        <v>1.1299999999999999</v>
      </c>
      <c r="M602">
        <v>2434.5655999999999</v>
      </c>
      <c r="N602">
        <v>7.66</v>
      </c>
      <c r="O602" t="s">
        <v>75</v>
      </c>
      <c r="P602">
        <v>0.47699999999999998</v>
      </c>
      <c r="R602">
        <v>370</v>
      </c>
      <c r="S602">
        <v>0</v>
      </c>
      <c r="T602" t="s">
        <v>322</v>
      </c>
      <c r="U602">
        <v>5799</v>
      </c>
      <c r="V602">
        <v>1.59</v>
      </c>
      <c r="W602">
        <v>1.04</v>
      </c>
      <c r="X602">
        <v>-0.03</v>
      </c>
      <c r="Y602" t="s">
        <v>77</v>
      </c>
      <c r="Z602">
        <v>4.05</v>
      </c>
      <c r="AA602" t="s">
        <v>2167</v>
      </c>
      <c r="AB602">
        <v>231.74205430000001</v>
      </c>
      <c r="AC602" t="s">
        <v>2168</v>
      </c>
      <c r="AD602">
        <v>-16.509001399999999</v>
      </c>
      <c r="AE602">
        <v>155.31700000000001</v>
      </c>
      <c r="AF602">
        <v>9.8989999999999991</v>
      </c>
      <c r="AG602">
        <v>8.2439999999999998</v>
      </c>
      <c r="AH602">
        <v>9.7716799999999999</v>
      </c>
    </row>
    <row r="603" spans="1:34" x14ac:dyDescent="0.25">
      <c r="A603" t="s">
        <v>2170</v>
      </c>
      <c r="B603" t="s">
        <v>2171</v>
      </c>
      <c r="C603">
        <v>1</v>
      </c>
      <c r="D603">
        <v>2</v>
      </c>
      <c r="E603" t="s">
        <v>73</v>
      </c>
      <c r="F603">
        <v>2021</v>
      </c>
      <c r="G603" t="s">
        <v>363</v>
      </c>
      <c r="H603">
        <v>0</v>
      </c>
      <c r="I603">
        <v>14.1815</v>
      </c>
      <c r="J603">
        <v>0.10519000000000001</v>
      </c>
      <c r="K603">
        <v>3.35</v>
      </c>
      <c r="L603">
        <v>0.29899999999999999</v>
      </c>
      <c r="M603">
        <v>11.2</v>
      </c>
      <c r="N603">
        <v>3.524E-2</v>
      </c>
      <c r="O603" t="s">
        <v>75</v>
      </c>
      <c r="P603">
        <v>7.0999999999999994E-2</v>
      </c>
      <c r="S603">
        <v>0</v>
      </c>
      <c r="T603" t="s">
        <v>279</v>
      </c>
      <c r="U603">
        <v>5035</v>
      </c>
      <c r="V603">
        <v>0.78</v>
      </c>
      <c r="W603">
        <v>0.77</v>
      </c>
      <c r="X603">
        <v>-0.21</v>
      </c>
      <c r="Y603" t="s">
        <v>77</v>
      </c>
      <c r="Z603">
        <v>4.58</v>
      </c>
      <c r="AA603" t="s">
        <v>2172</v>
      </c>
      <c r="AB603">
        <v>33.1780708</v>
      </c>
      <c r="AC603" t="s">
        <v>2173</v>
      </c>
      <c r="AD603">
        <v>-53.743759099999998</v>
      </c>
      <c r="AE603">
        <v>28.230499999999999</v>
      </c>
      <c r="AF603">
        <v>8.36</v>
      </c>
      <c r="AG603">
        <v>6.25</v>
      </c>
      <c r="AH603">
        <v>8.1100600000000007</v>
      </c>
    </row>
    <row r="604" spans="1:34" x14ac:dyDescent="0.25">
      <c r="A604" t="s">
        <v>2174</v>
      </c>
      <c r="B604" t="s">
        <v>2171</v>
      </c>
      <c r="C604">
        <v>1</v>
      </c>
      <c r="D604">
        <v>2</v>
      </c>
      <c r="E604" t="s">
        <v>73</v>
      </c>
      <c r="F604">
        <v>2021</v>
      </c>
      <c r="G604" t="s">
        <v>363</v>
      </c>
      <c r="H604">
        <v>0</v>
      </c>
      <c r="I604">
        <v>53.753</v>
      </c>
      <c r="J604">
        <v>0.25540000000000002</v>
      </c>
      <c r="K604">
        <v>3.13</v>
      </c>
      <c r="L604">
        <v>0.27900000000000003</v>
      </c>
      <c r="M604">
        <v>9.9600000000000009</v>
      </c>
      <c r="N604">
        <v>3.134E-2</v>
      </c>
      <c r="O604" t="s">
        <v>75</v>
      </c>
      <c r="P604">
        <v>0.156</v>
      </c>
      <c r="S604">
        <v>0</v>
      </c>
      <c r="T604" t="s">
        <v>279</v>
      </c>
      <c r="U604">
        <v>5035</v>
      </c>
      <c r="V604">
        <v>0.78</v>
      </c>
      <c r="W604">
        <v>0.77</v>
      </c>
      <c r="X604">
        <v>-0.21</v>
      </c>
      <c r="Y604" t="s">
        <v>77</v>
      </c>
      <c r="Z604">
        <v>4.58</v>
      </c>
      <c r="AA604" t="s">
        <v>2172</v>
      </c>
      <c r="AB604">
        <v>33.1780708</v>
      </c>
      <c r="AC604" t="s">
        <v>2173</v>
      </c>
      <c r="AD604">
        <v>-53.743759099999998</v>
      </c>
      <c r="AE604">
        <v>28.230499999999999</v>
      </c>
      <c r="AF604">
        <v>8.36</v>
      </c>
      <c r="AG604">
        <v>6.25</v>
      </c>
      <c r="AH604">
        <v>8.1100600000000007</v>
      </c>
    </row>
    <row r="605" spans="1:34" x14ac:dyDescent="0.25">
      <c r="A605" t="s">
        <v>2175</v>
      </c>
      <c r="B605" t="s">
        <v>2176</v>
      </c>
      <c r="C605">
        <v>1</v>
      </c>
      <c r="D605">
        <v>2</v>
      </c>
      <c r="E605" t="s">
        <v>73</v>
      </c>
      <c r="F605">
        <v>2013</v>
      </c>
      <c r="G605" t="s">
        <v>214</v>
      </c>
      <c r="H605">
        <v>0</v>
      </c>
      <c r="I605">
        <v>19.382000000000001</v>
      </c>
      <c r="J605">
        <v>0.154</v>
      </c>
      <c r="K605">
        <v>13.9</v>
      </c>
      <c r="L605">
        <v>1.24</v>
      </c>
      <c r="M605">
        <v>274.91000000000003</v>
      </c>
      <c r="N605">
        <v>0.86499999999999999</v>
      </c>
      <c r="O605" t="s">
        <v>75</v>
      </c>
      <c r="P605">
        <v>0.02</v>
      </c>
      <c r="S605">
        <v>0</v>
      </c>
      <c r="T605" t="s">
        <v>587</v>
      </c>
      <c r="U605">
        <v>6255</v>
      </c>
      <c r="V605">
        <v>1.67</v>
      </c>
      <c r="W605">
        <v>1.29</v>
      </c>
      <c r="X605">
        <v>0.01</v>
      </c>
      <c r="Y605" t="s">
        <v>77</v>
      </c>
      <c r="Z605">
        <v>4.1100000000000003</v>
      </c>
      <c r="AA605" t="s">
        <v>2177</v>
      </c>
      <c r="AB605">
        <v>34.560910200000002</v>
      </c>
      <c r="AC605" t="s">
        <v>2178</v>
      </c>
      <c r="AD605">
        <v>65.594190100000006</v>
      </c>
      <c r="AE605">
        <v>79.551500000000004</v>
      </c>
      <c r="AF605">
        <v>7.52</v>
      </c>
      <c r="AG605">
        <v>6.21</v>
      </c>
      <c r="AH605">
        <v>7.3845000000000001</v>
      </c>
    </row>
    <row r="606" spans="1:34" x14ac:dyDescent="0.25">
      <c r="A606" t="s">
        <v>2179</v>
      </c>
      <c r="B606" t="s">
        <v>2176</v>
      </c>
      <c r="C606">
        <v>1</v>
      </c>
      <c r="D606">
        <v>2</v>
      </c>
      <c r="E606" t="s">
        <v>73</v>
      </c>
      <c r="F606">
        <v>2013</v>
      </c>
      <c r="G606" t="s">
        <v>214</v>
      </c>
      <c r="H606">
        <v>0</v>
      </c>
      <c r="I606">
        <v>931</v>
      </c>
      <c r="J606">
        <v>2.0299999999999998</v>
      </c>
      <c r="K606">
        <v>12.8</v>
      </c>
      <c r="L606">
        <v>1.1499999999999999</v>
      </c>
      <c r="M606">
        <v>1630.4</v>
      </c>
      <c r="N606">
        <v>5.13</v>
      </c>
      <c r="O606" t="s">
        <v>75</v>
      </c>
      <c r="P606">
        <v>0.12</v>
      </c>
      <c r="S606">
        <v>0</v>
      </c>
      <c r="T606" t="s">
        <v>587</v>
      </c>
      <c r="U606">
        <v>6255</v>
      </c>
      <c r="V606">
        <v>1.67</v>
      </c>
      <c r="W606">
        <v>1.29</v>
      </c>
      <c r="X606">
        <v>0.01</v>
      </c>
      <c r="Y606" t="s">
        <v>77</v>
      </c>
      <c r="Z606">
        <v>4.1100000000000003</v>
      </c>
      <c r="AA606" t="s">
        <v>2177</v>
      </c>
      <c r="AB606">
        <v>34.560910200000002</v>
      </c>
      <c r="AC606" t="s">
        <v>2178</v>
      </c>
      <c r="AD606">
        <v>65.594190100000006</v>
      </c>
      <c r="AE606">
        <v>79.551500000000004</v>
      </c>
      <c r="AF606">
        <v>7.52</v>
      </c>
      <c r="AG606">
        <v>6.21</v>
      </c>
      <c r="AH606">
        <v>7.3845000000000001</v>
      </c>
    </row>
    <row r="607" spans="1:34" x14ac:dyDescent="0.25">
      <c r="A607" t="s">
        <v>2180</v>
      </c>
      <c r="B607" t="s">
        <v>2181</v>
      </c>
      <c r="C607">
        <v>1</v>
      </c>
      <c r="D607">
        <v>1</v>
      </c>
      <c r="E607" t="s">
        <v>73</v>
      </c>
      <c r="F607">
        <v>2009</v>
      </c>
      <c r="G607" t="s">
        <v>94</v>
      </c>
      <c r="H607">
        <v>0</v>
      </c>
      <c r="I607">
        <v>4218</v>
      </c>
      <c r="J607">
        <v>5.15</v>
      </c>
      <c r="K607">
        <v>13.3</v>
      </c>
      <c r="L607">
        <v>1.19</v>
      </c>
      <c r="M607">
        <v>699.226</v>
      </c>
      <c r="N607">
        <v>2.2000000000000002</v>
      </c>
      <c r="O607" t="s">
        <v>75</v>
      </c>
      <c r="P607">
        <v>0.02</v>
      </c>
      <c r="S607">
        <v>0</v>
      </c>
      <c r="T607" t="s">
        <v>358</v>
      </c>
      <c r="U607">
        <v>5867</v>
      </c>
      <c r="V607">
        <v>1.25</v>
      </c>
      <c r="W607">
        <v>1.3</v>
      </c>
      <c r="X607">
        <v>0.05</v>
      </c>
      <c r="Y607" t="s">
        <v>77</v>
      </c>
      <c r="Z607">
        <v>4.3600000000000003</v>
      </c>
      <c r="AA607" t="s">
        <v>2182</v>
      </c>
      <c r="AB607">
        <v>34.197999099999997</v>
      </c>
      <c r="AC607" t="s">
        <v>2183</v>
      </c>
      <c r="AD607">
        <v>43.772206500000003</v>
      </c>
      <c r="AE607">
        <v>47.396299999999997</v>
      </c>
      <c r="AF607">
        <v>7.61</v>
      </c>
      <c r="AG607">
        <v>6.1390000000000002</v>
      </c>
      <c r="AH607">
        <v>7.4546400000000004</v>
      </c>
    </row>
    <row r="608" spans="1:34" x14ac:dyDescent="0.25">
      <c r="A608" t="s">
        <v>2184</v>
      </c>
      <c r="B608" t="s">
        <v>2185</v>
      </c>
      <c r="C608">
        <v>1</v>
      </c>
      <c r="D608">
        <v>1</v>
      </c>
      <c r="E608" t="s">
        <v>73</v>
      </c>
      <c r="F608">
        <v>2008</v>
      </c>
      <c r="G608" t="s">
        <v>82</v>
      </c>
      <c r="H608">
        <v>0</v>
      </c>
      <c r="I608">
        <v>1125.7</v>
      </c>
      <c r="J608">
        <v>2.36</v>
      </c>
      <c r="K608">
        <v>12.5</v>
      </c>
      <c r="L608">
        <v>1.1100000000000001</v>
      </c>
      <c r="M608">
        <v>3101.89</v>
      </c>
      <c r="N608">
        <v>9.76</v>
      </c>
      <c r="O608" t="s">
        <v>75</v>
      </c>
      <c r="P608">
        <v>0.1</v>
      </c>
      <c r="S608">
        <v>0</v>
      </c>
      <c r="T608" t="s">
        <v>261</v>
      </c>
      <c r="U608">
        <v>4700</v>
      </c>
      <c r="V608">
        <v>11.47</v>
      </c>
      <c r="W608">
        <v>1.35</v>
      </c>
      <c r="X608">
        <v>-0.13</v>
      </c>
      <c r="Y608" t="s">
        <v>77</v>
      </c>
      <c r="Z608">
        <v>2.9</v>
      </c>
      <c r="AA608" t="s">
        <v>2186</v>
      </c>
      <c r="AB608">
        <v>233.81735639999999</v>
      </c>
      <c r="AC608" t="s">
        <v>2187</v>
      </c>
      <c r="AD608">
        <v>53.922150500000001</v>
      </c>
      <c r="AE608">
        <v>112.09</v>
      </c>
      <c r="AF608">
        <v>5.9727199999999998</v>
      </c>
      <c r="AG608">
        <v>3.4060000000000001</v>
      </c>
      <c r="AH608">
        <v>5.6303000000000001</v>
      </c>
    </row>
    <row r="609" spans="1:34" x14ac:dyDescent="0.25">
      <c r="A609" t="s">
        <v>2188</v>
      </c>
      <c r="B609" t="s">
        <v>2189</v>
      </c>
      <c r="C609">
        <v>1</v>
      </c>
      <c r="D609">
        <v>1</v>
      </c>
      <c r="E609" t="s">
        <v>284</v>
      </c>
      <c r="F609">
        <v>2018</v>
      </c>
      <c r="G609" t="s">
        <v>285</v>
      </c>
      <c r="H609">
        <v>0</v>
      </c>
      <c r="I609">
        <v>11.53533</v>
      </c>
      <c r="J609">
        <v>0.10970000000000001</v>
      </c>
      <c r="K609">
        <v>11.5</v>
      </c>
      <c r="L609">
        <v>1.026</v>
      </c>
      <c r="M609">
        <v>131.89945</v>
      </c>
      <c r="N609">
        <v>0.41499999999999998</v>
      </c>
      <c r="O609" t="s">
        <v>119</v>
      </c>
      <c r="P609">
        <v>0.251</v>
      </c>
      <c r="Q609">
        <v>356</v>
      </c>
      <c r="R609">
        <v>1228</v>
      </c>
      <c r="S609">
        <v>0</v>
      </c>
      <c r="T609" t="s">
        <v>2190</v>
      </c>
      <c r="U609">
        <v>5521</v>
      </c>
      <c r="V609">
        <v>2.34</v>
      </c>
      <c r="W609">
        <v>1.32</v>
      </c>
      <c r="X609">
        <v>0.28999999999999998</v>
      </c>
      <c r="Y609" t="s">
        <v>77</v>
      </c>
      <c r="Z609">
        <v>3.82</v>
      </c>
      <c r="AA609" t="s">
        <v>2191</v>
      </c>
      <c r="AB609">
        <v>4.4471631</v>
      </c>
      <c r="AC609" t="s">
        <v>2192</v>
      </c>
      <c r="AD609">
        <v>-66.358928500000005</v>
      </c>
      <c r="AE609">
        <v>79.5702</v>
      </c>
      <c r="AF609">
        <v>7.79</v>
      </c>
      <c r="AG609">
        <v>5.9880000000000004</v>
      </c>
      <c r="AH609">
        <v>7.5933599999999997</v>
      </c>
    </row>
    <row r="610" spans="1:34" x14ac:dyDescent="0.25">
      <c r="A610" t="s">
        <v>2193</v>
      </c>
      <c r="B610" t="s">
        <v>2194</v>
      </c>
      <c r="C610">
        <v>1</v>
      </c>
      <c r="D610">
        <v>1</v>
      </c>
      <c r="E610" t="s">
        <v>73</v>
      </c>
      <c r="F610">
        <v>2014</v>
      </c>
      <c r="G610" t="s">
        <v>88</v>
      </c>
      <c r="H610">
        <v>0</v>
      </c>
      <c r="I610">
        <v>1455</v>
      </c>
      <c r="J610">
        <v>3.4</v>
      </c>
      <c r="K610">
        <v>12.6</v>
      </c>
      <c r="L610">
        <v>1.1200000000000001</v>
      </c>
      <c r="M610">
        <v>2479</v>
      </c>
      <c r="N610">
        <v>7.8</v>
      </c>
      <c r="O610" t="s">
        <v>75</v>
      </c>
      <c r="P610">
        <v>0.53300000000000003</v>
      </c>
      <c r="S610">
        <v>0</v>
      </c>
      <c r="T610" t="s">
        <v>1753</v>
      </c>
      <c r="U610">
        <v>4815</v>
      </c>
      <c r="V610">
        <v>12.4</v>
      </c>
      <c r="W610">
        <v>2.4</v>
      </c>
      <c r="X610">
        <v>-0.1</v>
      </c>
      <c r="Y610" t="s">
        <v>77</v>
      </c>
      <c r="Z610">
        <v>2.61</v>
      </c>
      <c r="AA610" t="s">
        <v>2195</v>
      </c>
      <c r="AB610">
        <v>34.293348000000002</v>
      </c>
      <c r="AC610" t="s">
        <v>2196</v>
      </c>
      <c r="AD610">
        <v>23.7676546</v>
      </c>
      <c r="AE610">
        <v>142.024</v>
      </c>
      <c r="AF610">
        <v>6.53329</v>
      </c>
      <c r="AG610">
        <v>4.0970000000000004</v>
      </c>
      <c r="AH610">
        <v>6.2375100000000003</v>
      </c>
    </row>
    <row r="611" spans="1:34" x14ac:dyDescent="0.25">
      <c r="A611" t="s">
        <v>2197</v>
      </c>
      <c r="B611" t="s">
        <v>2198</v>
      </c>
      <c r="C611">
        <v>1</v>
      </c>
      <c r="D611">
        <v>1</v>
      </c>
      <c r="E611" t="s">
        <v>73</v>
      </c>
      <c r="F611">
        <v>2021</v>
      </c>
      <c r="G611" t="s">
        <v>100</v>
      </c>
      <c r="H611">
        <v>0</v>
      </c>
      <c r="I611">
        <v>15.5083</v>
      </c>
      <c r="J611">
        <v>0.12379999999999999</v>
      </c>
      <c r="K611">
        <v>3.77</v>
      </c>
      <c r="L611">
        <v>0.33600000000000002</v>
      </c>
      <c r="M611">
        <v>13.634840000000001</v>
      </c>
      <c r="N611">
        <v>4.2900000000000001E-2</v>
      </c>
      <c r="O611" t="s">
        <v>75</v>
      </c>
      <c r="P611">
        <v>0.16</v>
      </c>
      <c r="S611">
        <v>0</v>
      </c>
      <c r="T611" t="s">
        <v>2199</v>
      </c>
      <c r="U611">
        <v>5885.38</v>
      </c>
      <c r="V611">
        <v>1.39</v>
      </c>
      <c r="W611">
        <v>1.05</v>
      </c>
      <c r="X611">
        <v>2.5000000000000001E-2</v>
      </c>
      <c r="Y611" t="s">
        <v>77</v>
      </c>
      <c r="Z611">
        <v>4.17</v>
      </c>
      <c r="AA611" t="s">
        <v>2200</v>
      </c>
      <c r="AB611">
        <v>236.60992049999999</v>
      </c>
      <c r="AC611" t="s">
        <v>2201</v>
      </c>
      <c r="AD611">
        <v>7.3527684000000004</v>
      </c>
      <c r="AE611">
        <v>11.8148</v>
      </c>
      <c r="AF611">
        <v>4.4154</v>
      </c>
      <c r="AG611">
        <v>2.9889999999999999</v>
      </c>
      <c r="AH611">
        <v>4.2796500000000002</v>
      </c>
    </row>
    <row r="612" spans="1:34" x14ac:dyDescent="0.25">
      <c r="A612" t="s">
        <v>2202</v>
      </c>
      <c r="B612" t="s">
        <v>2203</v>
      </c>
      <c r="C612">
        <v>1</v>
      </c>
      <c r="D612">
        <v>4</v>
      </c>
      <c r="E612" t="s">
        <v>73</v>
      </c>
      <c r="F612">
        <v>2014</v>
      </c>
      <c r="G612" t="s">
        <v>100</v>
      </c>
      <c r="H612">
        <v>0</v>
      </c>
      <c r="I612">
        <v>94.44</v>
      </c>
      <c r="J612">
        <v>0.41499999999999998</v>
      </c>
      <c r="K612">
        <v>14.3</v>
      </c>
      <c r="L612">
        <v>1.28</v>
      </c>
      <c r="M612">
        <v>143.34133</v>
      </c>
      <c r="N612">
        <v>0.45100000000000001</v>
      </c>
      <c r="O612" t="s">
        <v>75</v>
      </c>
      <c r="P612">
        <v>0.04</v>
      </c>
      <c r="S612">
        <v>0</v>
      </c>
      <c r="T612" t="s">
        <v>261</v>
      </c>
      <c r="U612">
        <v>5600</v>
      </c>
      <c r="V612">
        <v>1.39</v>
      </c>
      <c r="W612">
        <v>1.07</v>
      </c>
      <c r="X612">
        <v>0.35</v>
      </c>
      <c r="Y612" t="s">
        <v>77</v>
      </c>
      <c r="Z612">
        <v>4.28</v>
      </c>
      <c r="AA612" t="s">
        <v>2204</v>
      </c>
      <c r="AB612">
        <v>236.7235392</v>
      </c>
      <c r="AC612" t="s">
        <v>2205</v>
      </c>
      <c r="AD612">
        <v>46.986288000000002</v>
      </c>
      <c r="AE612">
        <v>37.0169</v>
      </c>
      <c r="AF612">
        <v>7.2085600000000003</v>
      </c>
      <c r="AG612">
        <v>5.4989999999999997</v>
      </c>
      <c r="AH612">
        <v>7.0092600000000003</v>
      </c>
    </row>
    <row r="613" spans="1:34" x14ac:dyDescent="0.25">
      <c r="A613" t="s">
        <v>2206</v>
      </c>
      <c r="B613" t="s">
        <v>2203</v>
      </c>
      <c r="C613">
        <v>1</v>
      </c>
      <c r="D613">
        <v>4</v>
      </c>
      <c r="E613" t="s">
        <v>73</v>
      </c>
      <c r="F613">
        <v>2014</v>
      </c>
      <c r="G613" t="s">
        <v>100</v>
      </c>
      <c r="H613">
        <v>0</v>
      </c>
      <c r="I613">
        <v>201.99</v>
      </c>
      <c r="J613">
        <v>0.68899999999999995</v>
      </c>
      <c r="K613">
        <v>13.6</v>
      </c>
      <c r="L613">
        <v>1.22</v>
      </c>
      <c r="M613">
        <v>422.71390000000002</v>
      </c>
      <c r="N613">
        <v>1.33</v>
      </c>
      <c r="O613" t="s">
        <v>75</v>
      </c>
      <c r="P613">
        <v>4.8000000000000001E-2</v>
      </c>
      <c r="S613">
        <v>0</v>
      </c>
      <c r="T613" t="s">
        <v>261</v>
      </c>
      <c r="U613">
        <v>5600</v>
      </c>
      <c r="V613">
        <v>1.39</v>
      </c>
      <c r="W613">
        <v>1.07</v>
      </c>
      <c r="X613">
        <v>0.35</v>
      </c>
      <c r="Y613" t="s">
        <v>77</v>
      </c>
      <c r="Z613">
        <v>4.28</v>
      </c>
      <c r="AA613" t="s">
        <v>2204</v>
      </c>
      <c r="AB613">
        <v>236.7235392</v>
      </c>
      <c r="AC613" t="s">
        <v>2205</v>
      </c>
      <c r="AD613">
        <v>46.986288000000002</v>
      </c>
      <c r="AE613">
        <v>37.0169</v>
      </c>
      <c r="AF613">
        <v>7.2085600000000003</v>
      </c>
      <c r="AG613">
        <v>5.4989999999999997</v>
      </c>
      <c r="AH613">
        <v>7.0092600000000003</v>
      </c>
    </row>
    <row r="614" spans="1:34" x14ac:dyDescent="0.25">
      <c r="A614" t="s">
        <v>2207</v>
      </c>
      <c r="B614" t="s">
        <v>2203</v>
      </c>
      <c r="C614">
        <v>1</v>
      </c>
      <c r="D614">
        <v>4</v>
      </c>
      <c r="E614" t="s">
        <v>73</v>
      </c>
      <c r="F614">
        <v>2014</v>
      </c>
      <c r="G614" t="s">
        <v>100</v>
      </c>
      <c r="H614">
        <v>0</v>
      </c>
      <c r="I614">
        <v>1069.8</v>
      </c>
      <c r="J614">
        <v>2.09</v>
      </c>
      <c r="K614">
        <v>13.7</v>
      </c>
      <c r="L614">
        <v>1.22</v>
      </c>
      <c r="M614">
        <v>375.0394</v>
      </c>
      <c r="N614">
        <v>1.18</v>
      </c>
      <c r="O614" t="s">
        <v>75</v>
      </c>
      <c r="P614">
        <v>7.3999999999999996E-2</v>
      </c>
      <c r="S614">
        <v>0</v>
      </c>
      <c r="T614" t="s">
        <v>261</v>
      </c>
      <c r="U614">
        <v>5600</v>
      </c>
      <c r="V614">
        <v>1.39</v>
      </c>
      <c r="W614">
        <v>1.07</v>
      </c>
      <c r="X614">
        <v>0.35</v>
      </c>
      <c r="Y614" t="s">
        <v>77</v>
      </c>
      <c r="Z614">
        <v>4.28</v>
      </c>
      <c r="AA614" t="s">
        <v>2204</v>
      </c>
      <c r="AB614">
        <v>236.7235392</v>
      </c>
      <c r="AC614" t="s">
        <v>2205</v>
      </c>
      <c r="AD614">
        <v>46.986288000000002</v>
      </c>
      <c r="AE614">
        <v>37.0169</v>
      </c>
      <c r="AF614">
        <v>7.2085600000000003</v>
      </c>
      <c r="AG614">
        <v>5.4989999999999997</v>
      </c>
      <c r="AH614">
        <v>7.0092600000000003</v>
      </c>
    </row>
    <row r="615" spans="1:34" x14ac:dyDescent="0.25">
      <c r="A615" t="s">
        <v>2208</v>
      </c>
      <c r="B615" t="s">
        <v>2203</v>
      </c>
      <c r="C615">
        <v>1</v>
      </c>
      <c r="D615">
        <v>4</v>
      </c>
      <c r="E615" t="s">
        <v>73</v>
      </c>
      <c r="F615">
        <v>2014</v>
      </c>
      <c r="G615" t="s">
        <v>100</v>
      </c>
      <c r="H615">
        <v>0</v>
      </c>
      <c r="I615">
        <v>5000</v>
      </c>
      <c r="J615">
        <v>5</v>
      </c>
      <c r="K615">
        <v>14.1</v>
      </c>
      <c r="L615">
        <v>1.25</v>
      </c>
      <c r="M615">
        <v>209.76779999999999</v>
      </c>
      <c r="N615">
        <v>0.66</v>
      </c>
      <c r="O615" t="s">
        <v>75</v>
      </c>
      <c r="P615">
        <v>0.26</v>
      </c>
      <c r="S615">
        <v>0</v>
      </c>
      <c r="T615" t="s">
        <v>261</v>
      </c>
      <c r="U615">
        <v>5600</v>
      </c>
      <c r="V615">
        <v>1.39</v>
      </c>
      <c r="W615">
        <v>1.07</v>
      </c>
      <c r="X615">
        <v>0.35</v>
      </c>
      <c r="Y615" t="s">
        <v>77</v>
      </c>
      <c r="Z615">
        <v>4.28</v>
      </c>
      <c r="AA615" t="s">
        <v>2204</v>
      </c>
      <c r="AB615">
        <v>236.7235392</v>
      </c>
      <c r="AC615" t="s">
        <v>2205</v>
      </c>
      <c r="AD615">
        <v>46.986288000000002</v>
      </c>
      <c r="AE615">
        <v>37.0169</v>
      </c>
      <c r="AF615">
        <v>7.2085600000000003</v>
      </c>
      <c r="AG615">
        <v>5.4989999999999997</v>
      </c>
      <c r="AH615">
        <v>7.0092600000000003</v>
      </c>
    </row>
    <row r="616" spans="1:34" x14ac:dyDescent="0.25">
      <c r="A616" t="s">
        <v>2209</v>
      </c>
      <c r="B616" t="s">
        <v>2210</v>
      </c>
      <c r="C616">
        <v>1</v>
      </c>
      <c r="D616">
        <v>1</v>
      </c>
      <c r="E616" t="s">
        <v>73</v>
      </c>
      <c r="F616">
        <v>2002</v>
      </c>
      <c r="G616" t="s">
        <v>363</v>
      </c>
      <c r="H616">
        <v>0</v>
      </c>
      <c r="I616">
        <v>653.21996999999999</v>
      </c>
      <c r="J616">
        <v>1.5</v>
      </c>
      <c r="K616">
        <v>12.5</v>
      </c>
      <c r="L616">
        <v>1.1100000000000001</v>
      </c>
      <c r="M616">
        <v>3079.7727</v>
      </c>
      <c r="N616">
        <v>9.69</v>
      </c>
      <c r="O616" t="s">
        <v>75</v>
      </c>
      <c r="P616">
        <v>0.41</v>
      </c>
      <c r="S616">
        <v>0</v>
      </c>
      <c r="T616" t="s">
        <v>2211</v>
      </c>
      <c r="U616">
        <v>5870</v>
      </c>
      <c r="V616">
        <v>1.03</v>
      </c>
      <c r="W616">
        <v>1.0900000000000001</v>
      </c>
      <c r="X616">
        <v>0.11</v>
      </c>
      <c r="Y616" t="s">
        <v>77</v>
      </c>
      <c r="Z616">
        <v>4.45</v>
      </c>
      <c r="AA616" t="s">
        <v>2212</v>
      </c>
      <c r="AB616">
        <v>238.07355849999999</v>
      </c>
      <c r="AC616" t="s">
        <v>2213</v>
      </c>
      <c r="AD616">
        <v>-18.435971599999998</v>
      </c>
      <c r="AE616">
        <v>33.362200000000001</v>
      </c>
      <c r="AF616">
        <v>7.25</v>
      </c>
      <c r="AG616">
        <v>5.7640000000000002</v>
      </c>
      <c r="AH616">
        <v>7.0914900000000003</v>
      </c>
    </row>
    <row r="617" spans="1:34" x14ac:dyDescent="0.25">
      <c r="A617" t="s">
        <v>2214</v>
      </c>
      <c r="B617" t="s">
        <v>2215</v>
      </c>
      <c r="C617">
        <v>2</v>
      </c>
      <c r="D617">
        <v>2</v>
      </c>
      <c r="E617" t="s">
        <v>73</v>
      </c>
      <c r="F617">
        <v>2001</v>
      </c>
      <c r="G617" t="s">
        <v>243</v>
      </c>
      <c r="H617">
        <v>0</v>
      </c>
      <c r="I617">
        <v>349.7</v>
      </c>
      <c r="J617">
        <v>1.02</v>
      </c>
      <c r="K617">
        <v>13.7</v>
      </c>
      <c r="L617">
        <v>1.22</v>
      </c>
      <c r="M617">
        <v>397.27</v>
      </c>
      <c r="N617">
        <v>1.25</v>
      </c>
      <c r="O617" t="s">
        <v>75</v>
      </c>
      <c r="P617">
        <v>0.17</v>
      </c>
      <c r="S617">
        <v>0</v>
      </c>
      <c r="T617" t="s">
        <v>2216</v>
      </c>
      <c r="U617">
        <v>6245</v>
      </c>
      <c r="V617">
        <v>1.47</v>
      </c>
      <c r="W617">
        <v>1.23</v>
      </c>
      <c r="X617">
        <v>0.09</v>
      </c>
      <c r="Y617" t="s">
        <v>77</v>
      </c>
      <c r="Z617">
        <v>4.62</v>
      </c>
      <c r="AA617" t="s">
        <v>2217</v>
      </c>
      <c r="AB617">
        <v>1.5836771000000001</v>
      </c>
      <c r="AC617" t="s">
        <v>2218</v>
      </c>
      <c r="AD617">
        <v>-49.075362499999997</v>
      </c>
      <c r="AE617">
        <v>26.185300000000002</v>
      </c>
      <c r="AF617">
        <v>5.7</v>
      </c>
      <c r="AG617">
        <v>4.4740000000000002</v>
      </c>
      <c r="AH617">
        <v>5.5844199999999997</v>
      </c>
    </row>
    <row r="618" spans="1:34" x14ac:dyDescent="0.25">
      <c r="A618" t="s">
        <v>2219</v>
      </c>
      <c r="B618" t="s">
        <v>2215</v>
      </c>
      <c r="C618">
        <v>2</v>
      </c>
      <c r="D618">
        <v>2</v>
      </c>
      <c r="E618" t="s">
        <v>73</v>
      </c>
      <c r="F618">
        <v>2012</v>
      </c>
      <c r="G618" t="s">
        <v>243</v>
      </c>
      <c r="H618">
        <v>0</v>
      </c>
      <c r="I618">
        <v>6005</v>
      </c>
      <c r="J618">
        <v>6.8</v>
      </c>
      <c r="K618">
        <v>12.8</v>
      </c>
      <c r="L618">
        <v>1.1399999999999999</v>
      </c>
      <c r="M618">
        <v>1684.4</v>
      </c>
      <c r="N618">
        <v>5.3</v>
      </c>
      <c r="O618" t="s">
        <v>75</v>
      </c>
      <c r="P618">
        <v>0.21</v>
      </c>
      <c r="S618">
        <v>0</v>
      </c>
      <c r="T618" t="s">
        <v>2220</v>
      </c>
      <c r="U618">
        <v>6245</v>
      </c>
      <c r="V618">
        <v>1.47</v>
      </c>
      <c r="W618">
        <v>1.23</v>
      </c>
      <c r="X618">
        <v>0.09</v>
      </c>
      <c r="Y618" t="s">
        <v>77</v>
      </c>
      <c r="Z618">
        <v>4.62</v>
      </c>
      <c r="AA618" t="s">
        <v>2217</v>
      </c>
      <c r="AB618">
        <v>1.5836771000000001</v>
      </c>
      <c r="AC618" t="s">
        <v>2218</v>
      </c>
      <c r="AD618">
        <v>-49.075362499999997</v>
      </c>
      <c r="AE618">
        <v>26.185300000000002</v>
      </c>
      <c r="AF618">
        <v>5.7</v>
      </c>
      <c r="AG618">
        <v>4.4740000000000002</v>
      </c>
      <c r="AH618">
        <v>5.5844199999999997</v>
      </c>
    </row>
    <row r="619" spans="1:34" x14ac:dyDescent="0.25">
      <c r="A619" t="s">
        <v>2221</v>
      </c>
      <c r="B619" t="s">
        <v>2222</v>
      </c>
      <c r="C619">
        <v>2</v>
      </c>
      <c r="D619">
        <v>1</v>
      </c>
      <c r="E619" t="s">
        <v>73</v>
      </c>
      <c r="F619">
        <v>2005</v>
      </c>
      <c r="G619" t="s">
        <v>363</v>
      </c>
      <c r="H619">
        <v>0</v>
      </c>
      <c r="I619">
        <v>1928</v>
      </c>
      <c r="J619">
        <v>2.93</v>
      </c>
      <c r="K619">
        <v>12.9</v>
      </c>
      <c r="L619">
        <v>1.1499999999999999</v>
      </c>
      <c r="M619">
        <v>1411.1651999999999</v>
      </c>
      <c r="N619">
        <v>4.4400000000000004</v>
      </c>
      <c r="O619" t="s">
        <v>75</v>
      </c>
      <c r="P619">
        <v>0.53</v>
      </c>
      <c r="S619">
        <v>0</v>
      </c>
      <c r="T619" t="s">
        <v>261</v>
      </c>
      <c r="U619">
        <v>5421</v>
      </c>
      <c r="V619">
        <v>1.04</v>
      </c>
      <c r="W619">
        <v>0.9</v>
      </c>
      <c r="X619">
        <v>0.19</v>
      </c>
      <c r="Y619" t="s">
        <v>77</v>
      </c>
      <c r="Z619">
        <v>4.3499999999999996</v>
      </c>
      <c r="AA619" t="s">
        <v>2223</v>
      </c>
      <c r="AB619">
        <v>242.54817310000001</v>
      </c>
      <c r="AC619" t="s">
        <v>2224</v>
      </c>
      <c r="AD619">
        <v>-84.231749399999998</v>
      </c>
      <c r="AE619">
        <v>34.280200000000001</v>
      </c>
      <c r="AF619">
        <v>7.7</v>
      </c>
      <c r="AG619">
        <v>5.9640000000000004</v>
      </c>
      <c r="AH619">
        <v>7.5142300000000004</v>
      </c>
    </row>
    <row r="620" spans="1:34" x14ac:dyDescent="0.25">
      <c r="A620" t="s">
        <v>2225</v>
      </c>
      <c r="B620" t="s">
        <v>2226</v>
      </c>
      <c r="C620">
        <v>3</v>
      </c>
      <c r="D620">
        <v>1</v>
      </c>
      <c r="E620" t="s">
        <v>73</v>
      </c>
      <c r="F620">
        <v>2011</v>
      </c>
      <c r="G620" t="s">
        <v>94</v>
      </c>
      <c r="H620">
        <v>0</v>
      </c>
      <c r="I620">
        <v>1299</v>
      </c>
      <c r="J620">
        <v>2.78</v>
      </c>
      <c r="K620">
        <v>13.1</v>
      </c>
      <c r="L620">
        <v>1.17</v>
      </c>
      <c r="M620">
        <v>975.73810000000003</v>
      </c>
      <c r="N620">
        <v>3.07</v>
      </c>
      <c r="O620" t="s">
        <v>75</v>
      </c>
      <c r="P620">
        <v>0</v>
      </c>
      <c r="S620">
        <v>0</v>
      </c>
      <c r="T620" t="s">
        <v>261</v>
      </c>
      <c r="U620">
        <v>4922</v>
      </c>
      <c r="V620">
        <v>4.63</v>
      </c>
      <c r="W620">
        <v>3.5</v>
      </c>
      <c r="X620">
        <v>0.17</v>
      </c>
      <c r="Y620" t="s">
        <v>77</v>
      </c>
      <c r="Z620">
        <v>3.65</v>
      </c>
      <c r="AA620" t="s">
        <v>2227</v>
      </c>
      <c r="AB620">
        <v>238.2342443</v>
      </c>
      <c r="AC620" t="s">
        <v>2228</v>
      </c>
      <c r="AD620">
        <v>15.430611799999999</v>
      </c>
      <c r="AE620">
        <v>97.230500000000006</v>
      </c>
      <c r="AF620">
        <v>7.46</v>
      </c>
      <c r="AG620">
        <v>5.1100000000000003</v>
      </c>
      <c r="AH620">
        <v>7.1894900000000002</v>
      </c>
    </row>
    <row r="621" spans="1:34" x14ac:dyDescent="0.25">
      <c r="A621" t="s">
        <v>2229</v>
      </c>
      <c r="B621" t="s">
        <v>2230</v>
      </c>
      <c r="C621">
        <v>1</v>
      </c>
      <c r="D621">
        <v>1</v>
      </c>
      <c r="E621" t="s">
        <v>73</v>
      </c>
      <c r="F621">
        <v>2003</v>
      </c>
      <c r="G621" t="s">
        <v>363</v>
      </c>
      <c r="H621">
        <v>0</v>
      </c>
      <c r="I621">
        <v>386.29998999999998</v>
      </c>
      <c r="J621">
        <v>1.06</v>
      </c>
      <c r="K621">
        <v>13.5</v>
      </c>
      <c r="L621">
        <v>1.2</v>
      </c>
      <c r="M621">
        <v>530.77610000000004</v>
      </c>
      <c r="N621">
        <v>1.67</v>
      </c>
      <c r="O621" t="s">
        <v>75</v>
      </c>
      <c r="P621">
        <v>0.5</v>
      </c>
      <c r="S621">
        <v>0</v>
      </c>
      <c r="T621" t="s">
        <v>204</v>
      </c>
      <c r="U621">
        <v>5940</v>
      </c>
      <c r="V621">
        <v>1.04</v>
      </c>
      <c r="W621">
        <v>1.07</v>
      </c>
      <c r="X621">
        <v>0.13</v>
      </c>
      <c r="Y621" t="s">
        <v>77</v>
      </c>
      <c r="Z621">
        <v>4.4400000000000004</v>
      </c>
      <c r="AA621" t="s">
        <v>2231</v>
      </c>
      <c r="AB621">
        <v>239.41898900000001</v>
      </c>
      <c r="AC621" t="s">
        <v>2232</v>
      </c>
      <c r="AD621">
        <v>-60.200694800000001</v>
      </c>
      <c r="AE621">
        <v>35.531799999999997</v>
      </c>
      <c r="AF621">
        <v>7.33</v>
      </c>
      <c r="AG621">
        <v>5.8920000000000003</v>
      </c>
      <c r="AH621">
        <v>7.1778899999999997</v>
      </c>
    </row>
    <row r="622" spans="1:34" x14ac:dyDescent="0.25">
      <c r="A622" t="s">
        <v>2233</v>
      </c>
      <c r="B622" t="s">
        <v>2234</v>
      </c>
      <c r="C622">
        <v>1</v>
      </c>
      <c r="D622">
        <v>1</v>
      </c>
      <c r="E622" t="s">
        <v>73</v>
      </c>
      <c r="F622">
        <v>2016</v>
      </c>
      <c r="G622" t="s">
        <v>214</v>
      </c>
      <c r="H622">
        <v>0</v>
      </c>
      <c r="I622">
        <v>2.1974</v>
      </c>
      <c r="J622">
        <v>3.7900000000000003E-2</v>
      </c>
      <c r="K622">
        <v>13.7</v>
      </c>
      <c r="L622">
        <v>1.22</v>
      </c>
      <c r="M622">
        <v>384.57429999999999</v>
      </c>
      <c r="N622">
        <v>1.21</v>
      </c>
      <c r="O622" t="s">
        <v>75</v>
      </c>
      <c r="P622">
        <v>7.0000000000000007E-2</v>
      </c>
      <c r="S622">
        <v>0</v>
      </c>
      <c r="T622" t="s">
        <v>1347</v>
      </c>
      <c r="U622">
        <v>6380</v>
      </c>
      <c r="V622">
        <v>1.65</v>
      </c>
      <c r="W622">
        <v>1.51</v>
      </c>
      <c r="X622">
        <v>0.15</v>
      </c>
      <c r="Y622" t="s">
        <v>77</v>
      </c>
      <c r="Z622">
        <v>4.37</v>
      </c>
      <c r="AA622" t="s">
        <v>2235</v>
      </c>
      <c r="AB622">
        <v>238.40235469999999</v>
      </c>
      <c r="AC622" t="s">
        <v>2236</v>
      </c>
      <c r="AD622">
        <v>68.719977900000004</v>
      </c>
      <c r="AE622">
        <v>46.7789</v>
      </c>
      <c r="AF622">
        <v>6.7700500000000003</v>
      </c>
      <c r="AG622">
        <v>5.5190000000000001</v>
      </c>
      <c r="AH622">
        <v>6.6258299999999997</v>
      </c>
    </row>
    <row r="623" spans="1:34" x14ac:dyDescent="0.25">
      <c r="A623" t="s">
        <v>2237</v>
      </c>
      <c r="B623" t="s">
        <v>2238</v>
      </c>
      <c r="C623">
        <v>1</v>
      </c>
      <c r="D623">
        <v>1</v>
      </c>
      <c r="E623" t="s">
        <v>73</v>
      </c>
      <c r="F623">
        <v>2008</v>
      </c>
      <c r="G623" t="s">
        <v>1798</v>
      </c>
      <c r="H623">
        <v>0</v>
      </c>
      <c r="I623">
        <v>1039.1500000000001</v>
      </c>
      <c r="J623">
        <v>1.988</v>
      </c>
      <c r="K623">
        <v>13.1</v>
      </c>
      <c r="L623">
        <v>1.1599999999999999</v>
      </c>
      <c r="M623">
        <v>1122.57556</v>
      </c>
      <c r="N623">
        <v>3.532</v>
      </c>
      <c r="O623" t="s">
        <v>75</v>
      </c>
      <c r="P623">
        <v>0.19700000000000001</v>
      </c>
      <c r="S623">
        <v>0</v>
      </c>
      <c r="T623" t="s">
        <v>609</v>
      </c>
      <c r="U623">
        <v>5507</v>
      </c>
      <c r="V623">
        <v>0.92</v>
      </c>
      <c r="W623">
        <v>0.97</v>
      </c>
      <c r="X623">
        <v>0.14000000000000001</v>
      </c>
      <c r="Y623" t="s">
        <v>77</v>
      </c>
      <c r="Z623">
        <v>4.47</v>
      </c>
      <c r="AA623" t="s">
        <v>2239</v>
      </c>
      <c r="AB623">
        <v>240.45884050000001</v>
      </c>
      <c r="AC623" t="s">
        <v>2240</v>
      </c>
      <c r="AD623">
        <v>-44.435057499999999</v>
      </c>
      <c r="AE623">
        <v>68.514600000000002</v>
      </c>
      <c r="AF623">
        <v>9.1999999999999993</v>
      </c>
      <c r="AG623">
        <v>7.4880000000000004</v>
      </c>
      <c r="AH623">
        <v>9.0160199999999993</v>
      </c>
    </row>
    <row r="624" spans="1:34" x14ac:dyDescent="0.25">
      <c r="A624" t="s">
        <v>2241</v>
      </c>
      <c r="B624" t="s">
        <v>2242</v>
      </c>
      <c r="C624">
        <v>1</v>
      </c>
      <c r="D624">
        <v>1</v>
      </c>
      <c r="E624" t="s">
        <v>73</v>
      </c>
      <c r="F624">
        <v>2008</v>
      </c>
      <c r="G624" t="s">
        <v>363</v>
      </c>
      <c r="H624">
        <v>0</v>
      </c>
      <c r="I624">
        <v>103.95</v>
      </c>
      <c r="J624">
        <v>0.45</v>
      </c>
      <c r="K624">
        <v>12.8</v>
      </c>
      <c r="L624">
        <v>1.1399999999999999</v>
      </c>
      <c r="M624">
        <v>1913.3366000000001</v>
      </c>
      <c r="N624">
        <v>6.02</v>
      </c>
      <c r="O624" t="s">
        <v>75</v>
      </c>
      <c r="P624">
        <v>0.31</v>
      </c>
      <c r="S624">
        <v>0</v>
      </c>
      <c r="T624" t="s">
        <v>101</v>
      </c>
      <c r="U624">
        <v>6014</v>
      </c>
      <c r="V624">
        <v>1.05</v>
      </c>
      <c r="W624">
        <v>1.2</v>
      </c>
      <c r="X624">
        <v>0.11</v>
      </c>
      <c r="Y624" t="s">
        <v>77</v>
      </c>
      <c r="Z624">
        <v>4.47</v>
      </c>
      <c r="AA624" t="s">
        <v>2243</v>
      </c>
      <c r="AB624">
        <v>242.9019658</v>
      </c>
      <c r="AC624" t="s">
        <v>2244</v>
      </c>
      <c r="AD624">
        <v>-27.078119900000001</v>
      </c>
      <c r="AE624">
        <v>53.488399999999999</v>
      </c>
      <c r="AF624">
        <v>9.2360000000000007</v>
      </c>
      <c r="AG624">
        <v>6.7060000000000004</v>
      </c>
      <c r="AH624">
        <v>7.9699900000000001</v>
      </c>
    </row>
    <row r="625" spans="1:34" x14ac:dyDescent="0.25">
      <c r="A625" t="s">
        <v>2245</v>
      </c>
      <c r="B625" t="s">
        <v>2246</v>
      </c>
      <c r="C625">
        <v>1</v>
      </c>
      <c r="D625">
        <v>1</v>
      </c>
      <c r="E625" t="s">
        <v>73</v>
      </c>
      <c r="F625">
        <v>2010</v>
      </c>
      <c r="G625" t="s">
        <v>136</v>
      </c>
      <c r="H625">
        <v>0</v>
      </c>
      <c r="I625">
        <v>176.3</v>
      </c>
      <c r="J625">
        <v>0.76</v>
      </c>
      <c r="K625">
        <v>13.3</v>
      </c>
      <c r="L625">
        <v>1.19</v>
      </c>
      <c r="M625">
        <v>708.76089999999999</v>
      </c>
      <c r="N625">
        <v>2.23</v>
      </c>
      <c r="O625" t="s">
        <v>75</v>
      </c>
      <c r="P625">
        <v>0.11</v>
      </c>
      <c r="S625">
        <v>0</v>
      </c>
      <c r="T625" t="s">
        <v>261</v>
      </c>
      <c r="U625">
        <v>4769</v>
      </c>
      <c r="V625">
        <v>10.52</v>
      </c>
      <c r="W625">
        <v>1.23</v>
      </c>
      <c r="X625">
        <v>-0.25</v>
      </c>
      <c r="Y625" t="s">
        <v>77</v>
      </c>
      <c r="Z625">
        <v>2.48</v>
      </c>
      <c r="AA625" t="s">
        <v>2247</v>
      </c>
      <c r="AB625">
        <v>242.5162215</v>
      </c>
      <c r="AC625" t="s">
        <v>2248</v>
      </c>
      <c r="AD625">
        <v>26.7429068</v>
      </c>
      <c r="AE625">
        <v>135.292</v>
      </c>
      <c r="AF625">
        <v>6.57226</v>
      </c>
      <c r="AG625">
        <v>4.1219999999999999</v>
      </c>
      <c r="AH625">
        <v>6.2830899999999996</v>
      </c>
    </row>
    <row r="626" spans="1:34" x14ac:dyDescent="0.25">
      <c r="A626" t="s">
        <v>2249</v>
      </c>
      <c r="B626" t="s">
        <v>93</v>
      </c>
      <c r="C626">
        <v>1</v>
      </c>
      <c r="D626">
        <v>2</v>
      </c>
      <c r="E626" t="s">
        <v>73</v>
      </c>
      <c r="F626">
        <v>2021</v>
      </c>
      <c r="G626" t="s">
        <v>100</v>
      </c>
      <c r="H626">
        <v>0</v>
      </c>
      <c r="I626">
        <v>25000</v>
      </c>
      <c r="J626">
        <v>16.399999999999999</v>
      </c>
      <c r="K626">
        <v>12.8</v>
      </c>
      <c r="L626">
        <v>1.1399999999999999</v>
      </c>
      <c r="M626">
        <v>1843.4047599999999</v>
      </c>
      <c r="N626">
        <v>5.8</v>
      </c>
      <c r="O626" t="s">
        <v>75</v>
      </c>
      <c r="P626">
        <v>0.45</v>
      </c>
      <c r="S626">
        <v>0</v>
      </c>
      <c r="T626" t="s">
        <v>2250</v>
      </c>
      <c r="U626">
        <v>5314.94</v>
      </c>
      <c r="V626">
        <v>1</v>
      </c>
      <c r="W626">
        <v>0.97</v>
      </c>
      <c r="X626">
        <v>0.40500000000000003</v>
      </c>
      <c r="Y626" t="s">
        <v>77</v>
      </c>
      <c r="Z626">
        <v>4.43</v>
      </c>
      <c r="AA626" t="s">
        <v>96</v>
      </c>
      <c r="AB626">
        <v>242.60210140000001</v>
      </c>
      <c r="AC626" t="s">
        <v>97</v>
      </c>
      <c r="AD626">
        <v>43.816362099999999</v>
      </c>
      <c r="AE626">
        <v>17.932300000000001</v>
      </c>
      <c r="AF626">
        <v>6.6193499999999998</v>
      </c>
      <c r="AG626">
        <v>4.7140000000000004</v>
      </c>
      <c r="AH626">
        <v>6.383</v>
      </c>
    </row>
    <row r="627" spans="1:34" x14ac:dyDescent="0.25">
      <c r="A627" t="s">
        <v>2251</v>
      </c>
      <c r="B627" t="s">
        <v>2252</v>
      </c>
      <c r="C627">
        <v>1</v>
      </c>
      <c r="D627">
        <v>1</v>
      </c>
      <c r="E627" t="s">
        <v>73</v>
      </c>
      <c r="F627">
        <v>2015</v>
      </c>
      <c r="G627" t="s">
        <v>94</v>
      </c>
      <c r="H627">
        <v>0</v>
      </c>
      <c r="I627">
        <v>2730</v>
      </c>
      <c r="J627">
        <v>4.5999999999999996</v>
      </c>
      <c r="K627">
        <v>13.3</v>
      </c>
      <c r="L627">
        <v>1.19</v>
      </c>
      <c r="M627">
        <v>724.62</v>
      </c>
      <c r="N627">
        <v>2.2799999999999998</v>
      </c>
      <c r="O627" t="s">
        <v>75</v>
      </c>
      <c r="P627">
        <v>5.2999999999999999E-2</v>
      </c>
      <c r="S627">
        <v>0</v>
      </c>
      <c r="T627" t="s">
        <v>261</v>
      </c>
      <c r="U627">
        <v>4823.75</v>
      </c>
      <c r="V627">
        <v>5.38</v>
      </c>
      <c r="W627">
        <v>1.75</v>
      </c>
      <c r="X627">
        <v>9.5000000000000001E-2</v>
      </c>
      <c r="Y627" t="s">
        <v>77</v>
      </c>
      <c r="Z627">
        <v>3.23</v>
      </c>
      <c r="AA627" t="s">
        <v>2253</v>
      </c>
      <c r="AB627">
        <v>243.2912249</v>
      </c>
      <c r="AC627" t="s">
        <v>2254</v>
      </c>
      <c r="AD627">
        <v>13.239452699999999</v>
      </c>
      <c r="AE627">
        <v>227.881</v>
      </c>
      <c r="AF627">
        <v>8.4949999999999992</v>
      </c>
      <c r="AG627">
        <v>6.1449999999999996</v>
      </c>
      <c r="AH627">
        <v>8.2406500000000005</v>
      </c>
    </row>
    <row r="628" spans="1:34" x14ac:dyDescent="0.25">
      <c r="A628" t="s">
        <v>2255</v>
      </c>
      <c r="B628" t="s">
        <v>2256</v>
      </c>
      <c r="C628">
        <v>1</v>
      </c>
      <c r="D628">
        <v>2</v>
      </c>
      <c r="E628" t="s">
        <v>73</v>
      </c>
      <c r="F628">
        <v>2010</v>
      </c>
      <c r="G628" t="s">
        <v>94</v>
      </c>
      <c r="H628">
        <v>0</v>
      </c>
      <c r="I628">
        <v>5.7715199999999998</v>
      </c>
      <c r="J628">
        <v>6.3399999999999998E-2</v>
      </c>
      <c r="K628">
        <v>2.42</v>
      </c>
      <c r="L628">
        <v>0.216</v>
      </c>
      <c r="M628">
        <v>6.44</v>
      </c>
      <c r="N628">
        <v>2.026E-2</v>
      </c>
      <c r="O628" t="s">
        <v>75</v>
      </c>
      <c r="P628">
        <v>0.17199999999999999</v>
      </c>
      <c r="S628">
        <v>0</v>
      </c>
      <c r="T628" t="s">
        <v>199</v>
      </c>
      <c r="U628">
        <v>5765</v>
      </c>
      <c r="V628">
        <v>1.1499999999999999</v>
      </c>
      <c r="W628">
        <v>1.02</v>
      </c>
      <c r="X628">
        <v>0.19</v>
      </c>
      <c r="Y628" t="s">
        <v>77</v>
      </c>
      <c r="Z628">
        <v>4.38</v>
      </c>
      <c r="AA628" t="s">
        <v>2257</v>
      </c>
      <c r="AB628">
        <v>4.6762645000000003</v>
      </c>
      <c r="AC628" t="s">
        <v>2258</v>
      </c>
      <c r="AD628">
        <v>-8.0536206000000004</v>
      </c>
      <c r="AE628">
        <v>23.453399999999998</v>
      </c>
      <c r="AF628">
        <v>6.47933</v>
      </c>
      <c r="AG628">
        <v>4.8970000000000002</v>
      </c>
      <c r="AH628">
        <v>6.2945399999999996</v>
      </c>
    </row>
    <row r="629" spans="1:34" x14ac:dyDescent="0.25">
      <c r="A629" t="s">
        <v>2259</v>
      </c>
      <c r="B629" t="s">
        <v>2256</v>
      </c>
      <c r="C629">
        <v>1</v>
      </c>
      <c r="D629">
        <v>2</v>
      </c>
      <c r="E629" t="s">
        <v>73</v>
      </c>
      <c r="F629">
        <v>2015</v>
      </c>
      <c r="G629" t="s">
        <v>363</v>
      </c>
      <c r="H629">
        <v>0</v>
      </c>
      <c r="I629">
        <v>13.5052</v>
      </c>
      <c r="J629">
        <v>0.11169999999999999</v>
      </c>
      <c r="K629">
        <v>2.23</v>
      </c>
      <c r="L629">
        <v>0.19900000000000001</v>
      </c>
      <c r="M629">
        <v>5.59</v>
      </c>
      <c r="N629">
        <v>1.7590000000000001E-2</v>
      </c>
      <c r="O629" t="s">
        <v>75</v>
      </c>
      <c r="P629">
        <v>0.30499999999999999</v>
      </c>
      <c r="S629">
        <v>0</v>
      </c>
      <c r="T629" t="s">
        <v>199</v>
      </c>
      <c r="U629">
        <v>5765</v>
      </c>
      <c r="V629">
        <v>1.1499999999999999</v>
      </c>
      <c r="W629">
        <v>1.02</v>
      </c>
      <c r="X629">
        <v>0.19</v>
      </c>
      <c r="Y629" t="s">
        <v>77</v>
      </c>
      <c r="Z629">
        <v>4.38</v>
      </c>
      <c r="AA629" t="s">
        <v>2257</v>
      </c>
      <c r="AB629">
        <v>4.6762645000000003</v>
      </c>
      <c r="AC629" t="s">
        <v>2258</v>
      </c>
      <c r="AD629">
        <v>-8.0536206000000004</v>
      </c>
      <c r="AE629">
        <v>23.453399999999998</v>
      </c>
      <c r="AF629">
        <v>6.47933</v>
      </c>
      <c r="AG629">
        <v>4.8970000000000002</v>
      </c>
      <c r="AH629">
        <v>6.2945399999999996</v>
      </c>
    </row>
    <row r="630" spans="1:34" x14ac:dyDescent="0.25">
      <c r="A630" t="s">
        <v>2260</v>
      </c>
      <c r="B630" t="s">
        <v>2261</v>
      </c>
      <c r="C630">
        <v>1</v>
      </c>
      <c r="D630">
        <v>2</v>
      </c>
      <c r="E630" t="s">
        <v>73</v>
      </c>
      <c r="F630">
        <v>2009</v>
      </c>
      <c r="G630" t="s">
        <v>363</v>
      </c>
      <c r="H630">
        <v>0</v>
      </c>
      <c r="I630">
        <v>44.235999999999997</v>
      </c>
      <c r="J630">
        <v>0.23880000000000001</v>
      </c>
      <c r="K630">
        <v>13.4</v>
      </c>
      <c r="L630">
        <v>1.19</v>
      </c>
      <c r="M630">
        <v>674</v>
      </c>
      <c r="N630">
        <v>2.12</v>
      </c>
      <c r="O630" t="s">
        <v>75</v>
      </c>
      <c r="P630">
        <v>0.46860000000000002</v>
      </c>
      <c r="S630">
        <v>0</v>
      </c>
      <c r="T630" t="s">
        <v>468</v>
      </c>
      <c r="U630">
        <v>5441</v>
      </c>
      <c r="V630">
        <v>0.94</v>
      </c>
      <c r="W630">
        <v>0.93</v>
      </c>
      <c r="X630">
        <v>0.1</v>
      </c>
      <c r="Y630" t="s">
        <v>77</v>
      </c>
      <c r="Z630">
        <v>4.42</v>
      </c>
      <c r="AA630" t="s">
        <v>2262</v>
      </c>
      <c r="AB630">
        <v>245.74900120000001</v>
      </c>
      <c r="AC630" t="s">
        <v>2263</v>
      </c>
      <c r="AD630">
        <v>-61.6901291</v>
      </c>
      <c r="AE630">
        <v>40.425600000000003</v>
      </c>
      <c r="AF630">
        <v>8.3000000000000007</v>
      </c>
      <c r="AG630">
        <v>6.5709999999999997</v>
      </c>
      <c r="AH630">
        <v>8.1114499999999996</v>
      </c>
    </row>
    <row r="631" spans="1:34" x14ac:dyDescent="0.25">
      <c r="A631" t="s">
        <v>2264</v>
      </c>
      <c r="B631" t="s">
        <v>2261</v>
      </c>
      <c r="C631">
        <v>1</v>
      </c>
      <c r="D631">
        <v>2</v>
      </c>
      <c r="E631" t="s">
        <v>73</v>
      </c>
      <c r="F631">
        <v>2009</v>
      </c>
      <c r="G631" t="s">
        <v>363</v>
      </c>
      <c r="H631">
        <v>0</v>
      </c>
      <c r="I631">
        <v>1008</v>
      </c>
      <c r="J631">
        <v>1.9219999999999999</v>
      </c>
      <c r="K631">
        <v>12.7</v>
      </c>
      <c r="L631">
        <v>1.1299999999999999</v>
      </c>
      <c r="M631">
        <v>2080</v>
      </c>
      <c r="N631">
        <v>6.56</v>
      </c>
      <c r="O631" t="s">
        <v>75</v>
      </c>
      <c r="P631">
        <v>0.13300000000000001</v>
      </c>
      <c r="S631">
        <v>0</v>
      </c>
      <c r="T631" t="s">
        <v>468</v>
      </c>
      <c r="U631">
        <v>5441</v>
      </c>
      <c r="V631">
        <v>0.94</v>
      </c>
      <c r="W631">
        <v>0.93</v>
      </c>
      <c r="X631">
        <v>0.1</v>
      </c>
      <c r="Y631" t="s">
        <v>77</v>
      </c>
      <c r="Z631">
        <v>4.42</v>
      </c>
      <c r="AA631" t="s">
        <v>2262</v>
      </c>
      <c r="AB631">
        <v>245.74900120000001</v>
      </c>
      <c r="AC631" t="s">
        <v>2263</v>
      </c>
      <c r="AD631">
        <v>-61.6901291</v>
      </c>
      <c r="AE631">
        <v>40.425600000000003</v>
      </c>
      <c r="AF631">
        <v>8.3000000000000007</v>
      </c>
      <c r="AG631">
        <v>6.5709999999999997</v>
      </c>
      <c r="AH631">
        <v>8.1114499999999996</v>
      </c>
    </row>
    <row r="632" spans="1:34" x14ac:dyDescent="0.25">
      <c r="A632" t="s">
        <v>2265</v>
      </c>
      <c r="B632" t="s">
        <v>2266</v>
      </c>
      <c r="C632">
        <v>2</v>
      </c>
      <c r="D632">
        <v>1</v>
      </c>
      <c r="E632" t="s">
        <v>73</v>
      </c>
      <c r="F632">
        <v>2017</v>
      </c>
      <c r="G632" t="s">
        <v>396</v>
      </c>
      <c r="H632">
        <v>0</v>
      </c>
      <c r="I632">
        <v>86.78</v>
      </c>
      <c r="J632">
        <v>0.32300000000000001</v>
      </c>
      <c r="K632">
        <v>5.82</v>
      </c>
      <c r="L632">
        <v>0.51900000000000002</v>
      </c>
      <c r="M632">
        <v>28.55</v>
      </c>
      <c r="N632">
        <v>8.9829999999999993E-2</v>
      </c>
      <c r="O632" t="s">
        <v>75</v>
      </c>
      <c r="P632">
        <v>7.0000000000000007E-2</v>
      </c>
      <c r="S632">
        <v>0</v>
      </c>
      <c r="T632" t="s">
        <v>286</v>
      </c>
      <c r="U632">
        <v>4156</v>
      </c>
      <c r="V632">
        <v>0.63</v>
      </c>
      <c r="W632">
        <v>0.6</v>
      </c>
      <c r="X632">
        <v>0.19</v>
      </c>
      <c r="Y632" t="s">
        <v>77</v>
      </c>
      <c r="Z632">
        <v>4.6500000000000004</v>
      </c>
      <c r="AA632" t="s">
        <v>2267</v>
      </c>
      <c r="AB632">
        <v>244.17256860000001</v>
      </c>
      <c r="AC632" t="s">
        <v>2268</v>
      </c>
      <c r="AD632">
        <v>67.239204099999995</v>
      </c>
      <c r="AE632">
        <v>10.7643</v>
      </c>
      <c r="AF632">
        <v>8.61</v>
      </c>
      <c r="AG632">
        <v>4.9530000000000003</v>
      </c>
      <c r="AH632">
        <v>7.9005200000000002</v>
      </c>
    </row>
    <row r="633" spans="1:34" x14ac:dyDescent="0.25">
      <c r="A633" t="s">
        <v>2269</v>
      </c>
      <c r="B633" t="s">
        <v>2270</v>
      </c>
      <c r="C633">
        <v>2</v>
      </c>
      <c r="D633">
        <v>1</v>
      </c>
      <c r="E633" t="s">
        <v>73</v>
      </c>
      <c r="F633">
        <v>2003</v>
      </c>
      <c r="G633" t="s">
        <v>363</v>
      </c>
      <c r="H633">
        <v>0</v>
      </c>
      <c r="I633">
        <v>528.4</v>
      </c>
      <c r="J633">
        <v>1.32</v>
      </c>
      <c r="K633">
        <v>13.7</v>
      </c>
      <c r="L633">
        <v>1.22</v>
      </c>
      <c r="M633">
        <v>385</v>
      </c>
      <c r="N633">
        <v>1.21</v>
      </c>
      <c r="O633" t="s">
        <v>75</v>
      </c>
      <c r="P633">
        <v>0.26</v>
      </c>
      <c r="S633">
        <v>0</v>
      </c>
      <c r="T633" t="s">
        <v>1793</v>
      </c>
      <c r="U633">
        <v>5883</v>
      </c>
      <c r="V633">
        <v>0.98</v>
      </c>
      <c r="W633">
        <v>1.1100000000000001</v>
      </c>
      <c r="X633">
        <v>0.06</v>
      </c>
      <c r="Y633" t="s">
        <v>77</v>
      </c>
      <c r="Z633">
        <v>4.51</v>
      </c>
      <c r="AA633" t="s">
        <v>2271</v>
      </c>
      <c r="AB633">
        <v>246.0057894</v>
      </c>
      <c r="AC633" t="s">
        <v>2272</v>
      </c>
      <c r="AD633">
        <v>-39.1929661</v>
      </c>
      <c r="AE633">
        <v>12.9032</v>
      </c>
      <c r="AF633">
        <v>5.37</v>
      </c>
      <c r="AG633">
        <v>3.9329999999999998</v>
      </c>
      <c r="AH633">
        <v>5.2266399999999997</v>
      </c>
    </row>
    <row r="634" spans="1:34" x14ac:dyDescent="0.25">
      <c r="A634" t="s">
        <v>2273</v>
      </c>
      <c r="B634" t="s">
        <v>2274</v>
      </c>
      <c r="C634">
        <v>1</v>
      </c>
      <c r="D634">
        <v>1</v>
      </c>
      <c r="E634" t="s">
        <v>73</v>
      </c>
      <c r="F634">
        <v>2018</v>
      </c>
      <c r="G634" t="s">
        <v>94</v>
      </c>
      <c r="H634">
        <v>0</v>
      </c>
      <c r="I634">
        <v>676.6</v>
      </c>
      <c r="J634">
        <v>1.7</v>
      </c>
      <c r="K634">
        <v>13.7</v>
      </c>
      <c r="L634">
        <v>1.23</v>
      </c>
      <c r="M634">
        <v>356.28742999999997</v>
      </c>
      <c r="N634">
        <v>1.121</v>
      </c>
      <c r="O634" t="s">
        <v>75</v>
      </c>
      <c r="P634">
        <v>0.155</v>
      </c>
      <c r="S634">
        <v>0</v>
      </c>
      <c r="T634" t="s">
        <v>301</v>
      </c>
      <c r="U634">
        <v>4946</v>
      </c>
      <c r="V634">
        <v>5.01</v>
      </c>
      <c r="W634">
        <v>1.43</v>
      </c>
      <c r="X634">
        <v>0</v>
      </c>
      <c r="Y634" t="s">
        <v>200</v>
      </c>
      <c r="Z634">
        <v>3.23</v>
      </c>
      <c r="AA634" t="s">
        <v>2275</v>
      </c>
      <c r="AB634">
        <v>35.808509899999997</v>
      </c>
      <c r="AC634" t="s">
        <v>2276</v>
      </c>
      <c r="AD634">
        <v>10.836797199999999</v>
      </c>
      <c r="AE634">
        <v>119.137</v>
      </c>
      <c r="AF634">
        <v>7.63</v>
      </c>
      <c r="AG634">
        <v>5.3879999999999999</v>
      </c>
      <c r="AH634">
        <v>7.3783899999999996</v>
      </c>
    </row>
    <row r="635" spans="1:34" x14ac:dyDescent="0.25">
      <c r="A635" t="s">
        <v>2277</v>
      </c>
      <c r="B635" t="s">
        <v>2278</v>
      </c>
      <c r="C635">
        <v>2</v>
      </c>
      <c r="D635">
        <v>2</v>
      </c>
      <c r="E635" t="s">
        <v>73</v>
      </c>
      <c r="F635">
        <v>2016</v>
      </c>
      <c r="G635" t="s">
        <v>100</v>
      </c>
      <c r="H635">
        <v>0</v>
      </c>
      <c r="I635">
        <v>116.596</v>
      </c>
      <c r="J635">
        <v>0.52200000000000002</v>
      </c>
      <c r="K635">
        <v>12.8</v>
      </c>
      <c r="L635">
        <v>1.1499999999999999</v>
      </c>
      <c r="M635">
        <v>1633.6461999999999</v>
      </c>
      <c r="N635">
        <v>5.14</v>
      </c>
      <c r="O635" t="s">
        <v>75</v>
      </c>
      <c r="P635">
        <v>0.20699999999999999</v>
      </c>
      <c r="S635">
        <v>0</v>
      </c>
      <c r="T635" t="s">
        <v>204</v>
      </c>
      <c r="U635">
        <v>5972</v>
      </c>
      <c r="V635">
        <v>2.29</v>
      </c>
      <c r="W635">
        <v>1.38</v>
      </c>
      <c r="X635">
        <v>0.03</v>
      </c>
      <c r="Y635" t="s">
        <v>77</v>
      </c>
      <c r="Z635">
        <v>3.86</v>
      </c>
      <c r="AA635" t="s">
        <v>2279</v>
      </c>
      <c r="AB635">
        <v>246.43804710000001</v>
      </c>
      <c r="AC635" t="s">
        <v>2280</v>
      </c>
      <c r="AD635">
        <v>-33.567221699999997</v>
      </c>
      <c r="AE635">
        <v>109.05500000000001</v>
      </c>
      <c r="AF635">
        <v>7.96</v>
      </c>
      <c r="AG635">
        <v>6.5810000000000004</v>
      </c>
      <c r="AH635">
        <v>7.8182799999999997</v>
      </c>
    </row>
    <row r="636" spans="1:34" x14ac:dyDescent="0.25">
      <c r="A636" t="s">
        <v>2281</v>
      </c>
      <c r="B636" t="s">
        <v>2278</v>
      </c>
      <c r="C636">
        <v>2</v>
      </c>
      <c r="D636">
        <v>2</v>
      </c>
      <c r="E636" t="s">
        <v>73</v>
      </c>
      <c r="F636">
        <v>2016</v>
      </c>
      <c r="G636" t="s">
        <v>100</v>
      </c>
      <c r="H636">
        <v>0</v>
      </c>
      <c r="I636">
        <v>491.54</v>
      </c>
      <c r="J636">
        <v>1.36</v>
      </c>
      <c r="K636">
        <v>13.3</v>
      </c>
      <c r="L636">
        <v>1.19</v>
      </c>
      <c r="M636">
        <v>731.00900000000001</v>
      </c>
      <c r="N636">
        <v>2.2999999999999998</v>
      </c>
      <c r="O636" t="s">
        <v>75</v>
      </c>
      <c r="P636">
        <v>0.23</v>
      </c>
      <c r="S636">
        <v>0</v>
      </c>
      <c r="T636" t="s">
        <v>204</v>
      </c>
      <c r="U636">
        <v>5972</v>
      </c>
      <c r="V636">
        <v>2.29</v>
      </c>
      <c r="W636">
        <v>1.38</v>
      </c>
      <c r="X636">
        <v>0.03</v>
      </c>
      <c r="Y636" t="s">
        <v>77</v>
      </c>
      <c r="Z636">
        <v>3.86</v>
      </c>
      <c r="AA636" t="s">
        <v>2279</v>
      </c>
      <c r="AB636">
        <v>246.43804710000001</v>
      </c>
      <c r="AC636" t="s">
        <v>2280</v>
      </c>
      <c r="AD636">
        <v>-33.567221699999997</v>
      </c>
      <c r="AE636">
        <v>109.05500000000001</v>
      </c>
      <c r="AF636">
        <v>7.96</v>
      </c>
      <c r="AG636">
        <v>6.5810000000000004</v>
      </c>
      <c r="AH636">
        <v>7.8182799999999997</v>
      </c>
    </row>
    <row r="637" spans="1:34" x14ac:dyDescent="0.25">
      <c r="A637" t="s">
        <v>2282</v>
      </c>
      <c r="B637" t="s">
        <v>2283</v>
      </c>
      <c r="C637">
        <v>1</v>
      </c>
      <c r="D637">
        <v>1</v>
      </c>
      <c r="E637" t="s">
        <v>73</v>
      </c>
      <c r="F637">
        <v>2009</v>
      </c>
      <c r="G637" t="s">
        <v>363</v>
      </c>
      <c r="H637">
        <v>0</v>
      </c>
      <c r="I637">
        <v>1027</v>
      </c>
      <c r="J637">
        <v>2.4500000000000002</v>
      </c>
      <c r="K637">
        <v>13.9</v>
      </c>
      <c r="L637">
        <v>1.24</v>
      </c>
      <c r="M637">
        <v>270.14400000000001</v>
      </c>
      <c r="N637">
        <v>0.85</v>
      </c>
      <c r="O637" t="s">
        <v>75</v>
      </c>
      <c r="P637">
        <v>0.52</v>
      </c>
      <c r="S637">
        <v>0</v>
      </c>
      <c r="T637" t="s">
        <v>2284</v>
      </c>
      <c r="U637">
        <v>6308</v>
      </c>
      <c r="V637">
        <v>1.21</v>
      </c>
      <c r="W637">
        <v>1.22</v>
      </c>
      <c r="X637">
        <v>0.28999999999999998</v>
      </c>
      <c r="Y637" t="s">
        <v>77</v>
      </c>
      <c r="Z637">
        <v>4.5599999999999996</v>
      </c>
      <c r="AA637" t="s">
        <v>2285</v>
      </c>
      <c r="AB637">
        <v>247.0723035</v>
      </c>
      <c r="AC637" t="s">
        <v>2286</v>
      </c>
      <c r="AD637">
        <v>-46.317508500000002</v>
      </c>
      <c r="AE637">
        <v>57.128900000000002</v>
      </c>
      <c r="AF637">
        <v>7.69</v>
      </c>
      <c r="AG637">
        <v>6.3970000000000002</v>
      </c>
      <c r="AH637">
        <v>7.5550800000000002</v>
      </c>
    </row>
    <row r="638" spans="1:34" x14ac:dyDescent="0.25">
      <c r="A638" t="s">
        <v>2287</v>
      </c>
      <c r="B638" t="s">
        <v>2288</v>
      </c>
      <c r="C638">
        <v>1</v>
      </c>
      <c r="D638">
        <v>2</v>
      </c>
      <c r="E638" t="s">
        <v>73</v>
      </c>
      <c r="F638">
        <v>2018</v>
      </c>
      <c r="G638" t="s">
        <v>94</v>
      </c>
      <c r="H638">
        <v>0</v>
      </c>
      <c r="I638">
        <v>328.55</v>
      </c>
      <c r="J638">
        <v>0.99299999999999999</v>
      </c>
      <c r="K638">
        <v>13.7</v>
      </c>
      <c r="L638">
        <v>1.22</v>
      </c>
      <c r="M638">
        <v>390.93090000000001</v>
      </c>
      <c r="N638">
        <v>1.23</v>
      </c>
      <c r="O638" t="s">
        <v>75</v>
      </c>
      <c r="P638">
        <v>0.58699999999999997</v>
      </c>
      <c r="S638">
        <v>0</v>
      </c>
      <c r="T638" t="s">
        <v>1194</v>
      </c>
      <c r="U638">
        <v>6032</v>
      </c>
      <c r="V638">
        <v>1.34</v>
      </c>
      <c r="W638">
        <v>1.21</v>
      </c>
      <c r="X638">
        <v>0.24</v>
      </c>
      <c r="Y638" t="s">
        <v>77</v>
      </c>
      <c r="Z638">
        <v>4.16</v>
      </c>
      <c r="AA638" t="s">
        <v>2289</v>
      </c>
      <c r="AB638">
        <v>246.43516779999999</v>
      </c>
      <c r="AC638" t="s">
        <v>2290</v>
      </c>
      <c r="AD638">
        <v>11.9190729</v>
      </c>
      <c r="AE638">
        <v>77.197100000000006</v>
      </c>
      <c r="AF638">
        <v>8.23</v>
      </c>
      <c r="AG638">
        <v>6.9059999999999997</v>
      </c>
      <c r="AH638">
        <v>8.0907</v>
      </c>
    </row>
    <row r="639" spans="1:34" x14ac:dyDescent="0.25">
      <c r="A639" t="s">
        <v>2291</v>
      </c>
      <c r="B639" t="s">
        <v>2288</v>
      </c>
      <c r="C639">
        <v>1</v>
      </c>
      <c r="D639">
        <v>2</v>
      </c>
      <c r="E639" t="s">
        <v>73</v>
      </c>
      <c r="F639">
        <v>2018</v>
      </c>
      <c r="G639" t="s">
        <v>94</v>
      </c>
      <c r="H639">
        <v>0</v>
      </c>
      <c r="I639">
        <v>5062</v>
      </c>
      <c r="J639">
        <v>6.15</v>
      </c>
      <c r="K639">
        <v>12.8</v>
      </c>
      <c r="L639">
        <v>1.1499999999999999</v>
      </c>
      <c r="M639">
        <v>1640.0028</v>
      </c>
      <c r="N639">
        <v>5.16</v>
      </c>
      <c r="O639" t="s">
        <v>75</v>
      </c>
      <c r="P639">
        <v>0.125</v>
      </c>
      <c r="S639">
        <v>0</v>
      </c>
      <c r="T639" t="s">
        <v>1194</v>
      </c>
      <c r="U639">
        <v>6032</v>
      </c>
      <c r="V639">
        <v>1.34</v>
      </c>
      <c r="W639">
        <v>1.21</v>
      </c>
      <c r="X639">
        <v>0.24</v>
      </c>
      <c r="Y639" t="s">
        <v>77</v>
      </c>
      <c r="Z639">
        <v>4.16</v>
      </c>
      <c r="AA639" t="s">
        <v>2289</v>
      </c>
      <c r="AB639">
        <v>246.43516779999999</v>
      </c>
      <c r="AC639" t="s">
        <v>2290</v>
      </c>
      <c r="AD639">
        <v>11.9190729</v>
      </c>
      <c r="AE639">
        <v>77.197100000000006</v>
      </c>
      <c r="AF639">
        <v>8.23</v>
      </c>
      <c r="AG639">
        <v>6.9059999999999997</v>
      </c>
      <c r="AH639">
        <v>8.0907</v>
      </c>
    </row>
    <row r="640" spans="1:34" x14ac:dyDescent="0.25">
      <c r="A640" t="s">
        <v>2292</v>
      </c>
      <c r="B640" t="s">
        <v>2293</v>
      </c>
      <c r="C640">
        <v>1</v>
      </c>
      <c r="D640">
        <v>1</v>
      </c>
      <c r="E640" t="s">
        <v>73</v>
      </c>
      <c r="F640">
        <v>2009</v>
      </c>
      <c r="G640" t="s">
        <v>106</v>
      </c>
      <c r="H640">
        <v>0</v>
      </c>
      <c r="I640">
        <v>331.5</v>
      </c>
      <c r="J640">
        <v>1.04</v>
      </c>
      <c r="K640">
        <v>13.6</v>
      </c>
      <c r="L640">
        <v>1.22</v>
      </c>
      <c r="M640">
        <v>413.17899999999997</v>
      </c>
      <c r="N640">
        <v>1.3</v>
      </c>
      <c r="O640" t="s">
        <v>75</v>
      </c>
      <c r="P640">
        <v>0.16</v>
      </c>
      <c r="S640">
        <v>0</v>
      </c>
      <c r="T640" t="s">
        <v>2294</v>
      </c>
      <c r="U640">
        <v>5025</v>
      </c>
      <c r="V640">
        <v>3.86</v>
      </c>
      <c r="W640">
        <v>1.64</v>
      </c>
      <c r="X640">
        <v>0.08</v>
      </c>
      <c r="Y640" t="s">
        <v>77</v>
      </c>
      <c r="Z640">
        <v>3.48</v>
      </c>
      <c r="AA640" t="s">
        <v>2295</v>
      </c>
      <c r="AB640">
        <v>247.11713109999999</v>
      </c>
      <c r="AC640" t="s">
        <v>2296</v>
      </c>
      <c r="AD640">
        <v>-13.399623099999999</v>
      </c>
      <c r="AE640">
        <v>71.349900000000005</v>
      </c>
      <c r="AF640">
        <v>6.9049800000000001</v>
      </c>
      <c r="AG640">
        <v>4.6820000000000004</v>
      </c>
      <c r="AH640">
        <v>6.6354199999999999</v>
      </c>
    </row>
    <row r="641" spans="1:34" x14ac:dyDescent="0.25">
      <c r="A641" t="s">
        <v>2297</v>
      </c>
      <c r="B641" t="s">
        <v>2298</v>
      </c>
      <c r="C641">
        <v>1</v>
      </c>
      <c r="D641">
        <v>1</v>
      </c>
      <c r="E641" t="s">
        <v>73</v>
      </c>
      <c r="F641">
        <v>2005</v>
      </c>
      <c r="G641" t="s">
        <v>136</v>
      </c>
      <c r="H641">
        <v>0</v>
      </c>
      <c r="I641">
        <v>2.8758900000000001</v>
      </c>
      <c r="J641">
        <v>4.3639999999999998E-2</v>
      </c>
      <c r="K641">
        <v>8.2949999999999999</v>
      </c>
      <c r="L641">
        <v>0.74</v>
      </c>
      <c r="M641">
        <v>120.7754</v>
      </c>
      <c r="N641">
        <v>0.38</v>
      </c>
      <c r="O641" t="s">
        <v>119</v>
      </c>
      <c r="P641">
        <v>0</v>
      </c>
      <c r="R641">
        <v>1626</v>
      </c>
      <c r="S641">
        <v>0</v>
      </c>
      <c r="T641" t="s">
        <v>358</v>
      </c>
      <c r="U641">
        <v>6179</v>
      </c>
      <c r="V641">
        <v>1.41</v>
      </c>
      <c r="W641">
        <v>1.42</v>
      </c>
      <c r="X641">
        <v>0.32</v>
      </c>
      <c r="Y641" t="s">
        <v>77</v>
      </c>
      <c r="Z641">
        <v>4.37</v>
      </c>
      <c r="AA641" t="s">
        <v>2299</v>
      </c>
      <c r="AB641">
        <v>247.62298269999999</v>
      </c>
      <c r="AC641" t="s">
        <v>2300</v>
      </c>
      <c r="AD641">
        <v>38.347534899999999</v>
      </c>
      <c r="AE641">
        <v>75.8643</v>
      </c>
      <c r="AF641">
        <v>8.15</v>
      </c>
      <c r="AG641">
        <v>6.819</v>
      </c>
      <c r="AH641">
        <v>8.0141600000000004</v>
      </c>
    </row>
    <row r="642" spans="1:34" x14ac:dyDescent="0.25">
      <c r="A642" t="s">
        <v>2301</v>
      </c>
      <c r="B642" t="s">
        <v>2302</v>
      </c>
      <c r="C642">
        <v>1</v>
      </c>
      <c r="D642">
        <v>1</v>
      </c>
      <c r="E642" t="s">
        <v>73</v>
      </c>
      <c r="F642">
        <v>2005</v>
      </c>
      <c r="G642" t="s">
        <v>214</v>
      </c>
      <c r="H642">
        <v>0</v>
      </c>
      <c r="I642">
        <v>4.0718199999999998</v>
      </c>
      <c r="J642">
        <v>5.2999999999999999E-2</v>
      </c>
      <c r="K642">
        <v>13.6</v>
      </c>
      <c r="L642">
        <v>1.22</v>
      </c>
      <c r="M642">
        <v>422.71390000000002</v>
      </c>
      <c r="N642">
        <v>1.33</v>
      </c>
      <c r="O642" t="s">
        <v>75</v>
      </c>
      <c r="P642">
        <v>1.67E-2</v>
      </c>
      <c r="S642">
        <v>0</v>
      </c>
      <c r="T642" t="s">
        <v>358</v>
      </c>
      <c r="U642">
        <v>5856</v>
      </c>
      <c r="V642">
        <v>1.44</v>
      </c>
      <c r="W642">
        <v>1.2</v>
      </c>
      <c r="X642">
        <v>0.28999999999999998</v>
      </c>
      <c r="Y642" t="s">
        <v>77</v>
      </c>
      <c r="Z642">
        <v>4.25</v>
      </c>
      <c r="AA642" t="s">
        <v>2303</v>
      </c>
      <c r="AB642">
        <v>248.2126715</v>
      </c>
      <c r="AC642" t="s">
        <v>2304</v>
      </c>
      <c r="AD642">
        <v>2.0844547000000002</v>
      </c>
      <c r="AE642">
        <v>73.280100000000004</v>
      </c>
      <c r="AF642">
        <v>7.89</v>
      </c>
      <c r="AG642">
        <v>6.4340000000000002</v>
      </c>
      <c r="AH642">
        <v>7.7408099999999997</v>
      </c>
    </row>
    <row r="643" spans="1:34" x14ac:dyDescent="0.25">
      <c r="A643" t="s">
        <v>2305</v>
      </c>
      <c r="B643" t="s">
        <v>2306</v>
      </c>
      <c r="C643">
        <v>1</v>
      </c>
      <c r="D643">
        <v>1</v>
      </c>
      <c r="E643" t="s">
        <v>73</v>
      </c>
      <c r="F643">
        <v>2011</v>
      </c>
      <c r="G643" t="s">
        <v>94</v>
      </c>
      <c r="H643">
        <v>0</v>
      </c>
      <c r="I643">
        <v>428.5</v>
      </c>
      <c r="J643">
        <v>1.262</v>
      </c>
      <c r="K643">
        <v>13.2</v>
      </c>
      <c r="L643">
        <v>1.18</v>
      </c>
      <c r="M643">
        <v>874.03250000000003</v>
      </c>
      <c r="N643">
        <v>2.75</v>
      </c>
      <c r="O643" t="s">
        <v>75</v>
      </c>
      <c r="P643">
        <v>3.1E-2</v>
      </c>
      <c r="S643">
        <v>0</v>
      </c>
      <c r="T643" t="s">
        <v>261</v>
      </c>
      <c r="U643">
        <v>4947</v>
      </c>
      <c r="V643">
        <v>4.67</v>
      </c>
      <c r="W643">
        <v>1.46</v>
      </c>
      <c r="X643">
        <v>0.09</v>
      </c>
      <c r="Y643" t="s">
        <v>77</v>
      </c>
      <c r="Z643">
        <v>3.18</v>
      </c>
      <c r="AA643" t="s">
        <v>2307</v>
      </c>
      <c r="AB643">
        <v>4.8214389000000004</v>
      </c>
      <c r="AC643" t="s">
        <v>2308</v>
      </c>
      <c r="AD643">
        <v>14.054683000000001</v>
      </c>
      <c r="AE643">
        <v>190.953</v>
      </c>
      <c r="AF643">
        <v>8.36</v>
      </c>
      <c r="AG643">
        <v>6.12</v>
      </c>
      <c r="AH643">
        <v>8.1041699999999999</v>
      </c>
    </row>
    <row r="644" spans="1:34" x14ac:dyDescent="0.25">
      <c r="A644" t="s">
        <v>2309</v>
      </c>
      <c r="B644" t="s">
        <v>2310</v>
      </c>
      <c r="C644">
        <v>1</v>
      </c>
      <c r="D644">
        <v>1</v>
      </c>
      <c r="E644" t="s">
        <v>73</v>
      </c>
      <c r="F644">
        <v>2012</v>
      </c>
      <c r="G644" t="s">
        <v>214</v>
      </c>
      <c r="H644">
        <v>0</v>
      </c>
      <c r="I644">
        <v>5894</v>
      </c>
      <c r="J644">
        <v>6.7</v>
      </c>
      <c r="K644">
        <v>13.2</v>
      </c>
      <c r="L644">
        <v>1.18</v>
      </c>
      <c r="M644">
        <v>861.28</v>
      </c>
      <c r="N644">
        <v>2.71</v>
      </c>
      <c r="O644" t="s">
        <v>75</v>
      </c>
      <c r="P644">
        <v>0.38</v>
      </c>
      <c r="S644">
        <v>0</v>
      </c>
      <c r="T644" t="s">
        <v>199</v>
      </c>
      <c r="U644">
        <v>5961</v>
      </c>
      <c r="V644">
        <v>0.96</v>
      </c>
      <c r="W644">
        <v>1.17</v>
      </c>
      <c r="X644">
        <v>-0.01</v>
      </c>
      <c r="Y644" t="s">
        <v>77</v>
      </c>
      <c r="Z644">
        <v>4.5</v>
      </c>
      <c r="AA644" t="s">
        <v>2311</v>
      </c>
      <c r="AB644">
        <v>247.82556869999999</v>
      </c>
      <c r="AC644" t="s">
        <v>2312</v>
      </c>
      <c r="AD644">
        <v>79.789403199999995</v>
      </c>
      <c r="AE644">
        <v>28.2697</v>
      </c>
      <c r="AF644">
        <v>7.03</v>
      </c>
      <c r="AG644">
        <v>5.5650000000000004</v>
      </c>
      <c r="AH644">
        <v>6.8503800000000004</v>
      </c>
    </row>
    <row r="645" spans="1:34" x14ac:dyDescent="0.25">
      <c r="A645" t="s">
        <v>2313</v>
      </c>
      <c r="B645" t="s">
        <v>2314</v>
      </c>
      <c r="C645">
        <v>1</v>
      </c>
      <c r="D645">
        <v>1</v>
      </c>
      <c r="E645" t="s">
        <v>73</v>
      </c>
      <c r="F645">
        <v>2009</v>
      </c>
      <c r="G645" t="s">
        <v>1798</v>
      </c>
      <c r="H645">
        <v>0</v>
      </c>
      <c r="I645">
        <v>2918.92</v>
      </c>
      <c r="J645">
        <v>4.1870000000000003</v>
      </c>
      <c r="K645">
        <v>13.2</v>
      </c>
      <c r="L645">
        <v>1.18</v>
      </c>
      <c r="M645">
        <v>845.74563000000001</v>
      </c>
      <c r="N645">
        <v>2.661</v>
      </c>
      <c r="O645" t="s">
        <v>75</v>
      </c>
      <c r="P645">
        <v>0.53200000000000003</v>
      </c>
      <c r="S645">
        <v>0</v>
      </c>
      <c r="T645" t="s">
        <v>609</v>
      </c>
      <c r="U645">
        <v>5907</v>
      </c>
      <c r="V645">
        <v>1.1299999999999999</v>
      </c>
      <c r="W645">
        <v>1.1499999999999999</v>
      </c>
      <c r="X645">
        <v>0.28999999999999998</v>
      </c>
      <c r="Y645" t="s">
        <v>77</v>
      </c>
      <c r="Z645">
        <v>4.37</v>
      </c>
      <c r="AA645" t="s">
        <v>2315</v>
      </c>
      <c r="AB645">
        <v>253.37323129999999</v>
      </c>
      <c r="AC645" t="s">
        <v>2316</v>
      </c>
      <c r="AD645">
        <v>-46.333358199999999</v>
      </c>
      <c r="AE645">
        <v>87.888800000000003</v>
      </c>
      <c r="AF645">
        <v>9.18</v>
      </c>
      <c r="AG645">
        <v>7.6340000000000003</v>
      </c>
      <c r="AH645">
        <v>9.01051</v>
      </c>
    </row>
    <row r="646" spans="1:34" x14ac:dyDescent="0.25">
      <c r="A646" t="s">
        <v>2317</v>
      </c>
      <c r="B646" t="s">
        <v>2318</v>
      </c>
      <c r="C646">
        <v>1</v>
      </c>
      <c r="D646">
        <v>1</v>
      </c>
      <c r="E646" t="s">
        <v>73</v>
      </c>
      <c r="F646">
        <v>2011</v>
      </c>
      <c r="G646" t="s">
        <v>94</v>
      </c>
      <c r="H646">
        <v>0</v>
      </c>
      <c r="I646">
        <v>686.5</v>
      </c>
      <c r="J646">
        <v>1.66</v>
      </c>
      <c r="K646">
        <v>13.4</v>
      </c>
      <c r="L646">
        <v>1.2</v>
      </c>
      <c r="M646">
        <v>594.02427</v>
      </c>
      <c r="N646">
        <v>1.869</v>
      </c>
      <c r="O646" t="s">
        <v>75</v>
      </c>
      <c r="P646">
        <v>0.04</v>
      </c>
      <c r="S646">
        <v>0</v>
      </c>
      <c r="T646" t="s">
        <v>261</v>
      </c>
      <c r="U646">
        <v>5027</v>
      </c>
      <c r="V646">
        <v>5.14</v>
      </c>
      <c r="W646">
        <v>1.3</v>
      </c>
      <c r="X646">
        <v>-0.46</v>
      </c>
      <c r="Y646" t="s">
        <v>77</v>
      </c>
      <c r="Z646">
        <v>3.29</v>
      </c>
      <c r="AA646" t="s">
        <v>2319</v>
      </c>
      <c r="AB646">
        <v>253.4316451</v>
      </c>
      <c r="AC646" t="s">
        <v>2320</v>
      </c>
      <c r="AD646">
        <v>11.973682800000001</v>
      </c>
      <c r="AE646">
        <v>165.76</v>
      </c>
      <c r="AF646">
        <v>8.3800000000000008</v>
      </c>
      <c r="AG646">
        <v>6.173</v>
      </c>
      <c r="AH646">
        <v>8.1274599999999992</v>
      </c>
    </row>
    <row r="647" spans="1:34" x14ac:dyDescent="0.25">
      <c r="A647" t="s">
        <v>2321</v>
      </c>
      <c r="B647" t="s">
        <v>2322</v>
      </c>
      <c r="C647">
        <v>1</v>
      </c>
      <c r="D647">
        <v>2</v>
      </c>
      <c r="E647" t="s">
        <v>284</v>
      </c>
      <c r="F647">
        <v>2021</v>
      </c>
      <c r="G647" t="s">
        <v>285</v>
      </c>
      <c r="H647">
        <v>0</v>
      </c>
      <c r="I647">
        <v>11.6264</v>
      </c>
      <c r="J647">
        <v>0.1053</v>
      </c>
      <c r="K647">
        <v>3.41</v>
      </c>
      <c r="L647">
        <v>0.30399999999999999</v>
      </c>
      <c r="M647">
        <v>11.56</v>
      </c>
      <c r="N647">
        <v>3.637E-2</v>
      </c>
      <c r="O647" t="s">
        <v>119</v>
      </c>
      <c r="P647">
        <v>0.14000000000000001</v>
      </c>
      <c r="Q647">
        <v>255.7</v>
      </c>
      <c r="R647">
        <v>1120</v>
      </c>
      <c r="S647">
        <v>0</v>
      </c>
      <c r="T647" t="s">
        <v>358</v>
      </c>
      <c r="U647">
        <v>6310</v>
      </c>
      <c r="V647">
        <v>1.43</v>
      </c>
      <c r="W647">
        <v>1.1499999999999999</v>
      </c>
      <c r="X647">
        <v>-0.16</v>
      </c>
      <c r="Y647" t="s">
        <v>77</v>
      </c>
      <c r="Z647">
        <v>4.1900000000000004</v>
      </c>
      <c r="AA647" t="s">
        <v>2323</v>
      </c>
      <c r="AB647">
        <v>253.78488530000001</v>
      </c>
      <c r="AC647" t="s">
        <v>2324</v>
      </c>
      <c r="AD647">
        <v>20.491523999999998</v>
      </c>
      <c r="AE647">
        <v>107.898</v>
      </c>
      <c r="AF647">
        <v>8.8550000000000004</v>
      </c>
      <c r="AG647">
        <v>7.6289999999999996</v>
      </c>
      <c r="AH647">
        <v>8.7641200000000001</v>
      </c>
    </row>
    <row r="648" spans="1:34" x14ac:dyDescent="0.25">
      <c r="A648" t="s">
        <v>2325</v>
      </c>
      <c r="B648" t="s">
        <v>2322</v>
      </c>
      <c r="C648">
        <v>1</v>
      </c>
      <c r="D648">
        <v>2</v>
      </c>
      <c r="E648" t="s">
        <v>284</v>
      </c>
      <c r="F648">
        <v>2021</v>
      </c>
      <c r="G648" t="s">
        <v>285</v>
      </c>
      <c r="H648">
        <v>0</v>
      </c>
      <c r="I648">
        <v>24.38</v>
      </c>
      <c r="K648">
        <v>5.83</v>
      </c>
      <c r="L648">
        <v>0.52</v>
      </c>
      <c r="M648">
        <v>27.5</v>
      </c>
      <c r="N648">
        <v>8.652E-2</v>
      </c>
      <c r="O648" t="s">
        <v>119</v>
      </c>
      <c r="P648">
        <v>0.115</v>
      </c>
      <c r="S648">
        <v>0</v>
      </c>
      <c r="T648" t="s">
        <v>358</v>
      </c>
      <c r="U648">
        <v>6310</v>
      </c>
      <c r="V648">
        <v>1.43</v>
      </c>
      <c r="W648">
        <v>1.1499999999999999</v>
      </c>
      <c r="X648">
        <v>-0.16</v>
      </c>
      <c r="Y648" t="s">
        <v>77</v>
      </c>
      <c r="Z648">
        <v>4.1900000000000004</v>
      </c>
      <c r="AA648" t="s">
        <v>2323</v>
      </c>
      <c r="AB648">
        <v>253.78488530000001</v>
      </c>
      <c r="AC648" t="s">
        <v>2324</v>
      </c>
      <c r="AD648">
        <v>20.491523999999998</v>
      </c>
      <c r="AE648">
        <v>107.898</v>
      </c>
      <c r="AF648">
        <v>8.8550000000000004</v>
      </c>
      <c r="AG648">
        <v>7.6289999999999996</v>
      </c>
      <c r="AH648">
        <v>8.7641200000000001</v>
      </c>
    </row>
    <row r="649" spans="1:34" x14ac:dyDescent="0.25">
      <c r="A649" t="s">
        <v>2326</v>
      </c>
      <c r="B649" t="s">
        <v>2327</v>
      </c>
      <c r="C649">
        <v>1</v>
      </c>
      <c r="D649">
        <v>2</v>
      </c>
      <c r="E649" t="s">
        <v>284</v>
      </c>
      <c r="F649">
        <v>2019</v>
      </c>
      <c r="G649" t="s">
        <v>285</v>
      </c>
      <c r="H649">
        <v>0</v>
      </c>
      <c r="I649">
        <v>4.7561499999999999</v>
      </c>
      <c r="J649">
        <v>5.2200000000000003E-2</v>
      </c>
      <c r="K649">
        <v>1.64</v>
      </c>
      <c r="L649">
        <v>0.14599999999999999</v>
      </c>
      <c r="M649">
        <v>7.51</v>
      </c>
      <c r="N649">
        <v>2.3630000000000002E-2</v>
      </c>
      <c r="O649" t="s">
        <v>119</v>
      </c>
      <c r="P649">
        <v>0.09</v>
      </c>
      <c r="Q649">
        <v>161.66999999999999</v>
      </c>
      <c r="R649">
        <v>1001</v>
      </c>
      <c r="S649">
        <v>0</v>
      </c>
      <c r="T649" t="s">
        <v>437</v>
      </c>
      <c r="U649">
        <v>5125</v>
      </c>
      <c r="V649">
        <v>0.86</v>
      </c>
      <c r="W649">
        <v>0.9</v>
      </c>
      <c r="X649">
        <v>0.15</v>
      </c>
      <c r="Y649" t="s">
        <v>77</v>
      </c>
      <c r="Z649">
        <v>4.53</v>
      </c>
      <c r="AA649" t="s">
        <v>2328</v>
      </c>
      <c r="AB649">
        <v>36.867884599999996</v>
      </c>
      <c r="AC649" t="s">
        <v>2329</v>
      </c>
      <c r="AD649">
        <v>-27.6361171</v>
      </c>
      <c r="AE649">
        <v>44.8155</v>
      </c>
      <c r="AF649">
        <v>9.1</v>
      </c>
      <c r="AG649">
        <v>7.0439999999999996</v>
      </c>
      <c r="AH649">
        <v>8.8559800000000006</v>
      </c>
    </row>
    <row r="650" spans="1:34" x14ac:dyDescent="0.25">
      <c r="A650" t="s">
        <v>2330</v>
      </c>
      <c r="B650" t="s">
        <v>2327</v>
      </c>
      <c r="C650">
        <v>1</v>
      </c>
      <c r="D650">
        <v>2</v>
      </c>
      <c r="E650" t="s">
        <v>284</v>
      </c>
      <c r="F650">
        <v>2019</v>
      </c>
      <c r="G650" t="s">
        <v>285</v>
      </c>
      <c r="H650">
        <v>0</v>
      </c>
      <c r="I650">
        <v>17.1784</v>
      </c>
      <c r="J650">
        <v>0.1268</v>
      </c>
      <c r="K650">
        <v>2.39</v>
      </c>
      <c r="L650">
        <v>0.21299999999999999</v>
      </c>
      <c r="M650">
        <v>8.11</v>
      </c>
      <c r="N650">
        <v>2.5520000000000001E-2</v>
      </c>
      <c r="O650" t="s">
        <v>119</v>
      </c>
      <c r="P650">
        <v>0.05</v>
      </c>
      <c r="Q650">
        <v>8.36</v>
      </c>
      <c r="R650">
        <v>642</v>
      </c>
      <c r="S650">
        <v>0</v>
      </c>
      <c r="T650" t="s">
        <v>437</v>
      </c>
      <c r="U650">
        <v>5125</v>
      </c>
      <c r="V650">
        <v>0.86</v>
      </c>
      <c r="W650">
        <v>0.9</v>
      </c>
      <c r="X650">
        <v>0.15</v>
      </c>
      <c r="Y650" t="s">
        <v>77</v>
      </c>
      <c r="Z650">
        <v>4.53</v>
      </c>
      <c r="AA650" t="s">
        <v>2328</v>
      </c>
      <c r="AB650">
        <v>36.867884599999996</v>
      </c>
      <c r="AC650" t="s">
        <v>2329</v>
      </c>
      <c r="AD650">
        <v>-27.6361171</v>
      </c>
      <c r="AE650">
        <v>44.8155</v>
      </c>
      <c r="AF650">
        <v>9.1</v>
      </c>
      <c r="AG650">
        <v>7.0439999999999996</v>
      </c>
      <c r="AH650">
        <v>8.8559800000000006</v>
      </c>
    </row>
    <row r="651" spans="1:34" x14ac:dyDescent="0.25">
      <c r="A651" t="s">
        <v>2331</v>
      </c>
      <c r="B651" t="s">
        <v>2332</v>
      </c>
      <c r="C651">
        <v>1</v>
      </c>
      <c r="D651">
        <v>1</v>
      </c>
      <c r="E651" t="s">
        <v>73</v>
      </c>
      <c r="F651">
        <v>2008</v>
      </c>
      <c r="G651" t="s">
        <v>363</v>
      </c>
      <c r="H651">
        <v>0</v>
      </c>
      <c r="I651">
        <v>499.39999</v>
      </c>
      <c r="J651">
        <v>1.28</v>
      </c>
      <c r="K651">
        <v>13.2</v>
      </c>
      <c r="L651">
        <v>1.17</v>
      </c>
      <c r="M651">
        <v>937.59849999999994</v>
      </c>
      <c r="N651">
        <v>2.95</v>
      </c>
      <c r="O651" t="s">
        <v>75</v>
      </c>
      <c r="P651">
        <v>0.34</v>
      </c>
      <c r="S651">
        <v>0</v>
      </c>
      <c r="T651" t="s">
        <v>587</v>
      </c>
      <c r="U651">
        <v>6124</v>
      </c>
      <c r="V651">
        <v>1.28</v>
      </c>
      <c r="W651">
        <v>1.25</v>
      </c>
      <c r="X651">
        <v>-0.01</v>
      </c>
      <c r="Y651" t="s">
        <v>77</v>
      </c>
      <c r="Z651">
        <v>4.32</v>
      </c>
      <c r="AA651" t="s">
        <v>2333</v>
      </c>
      <c r="AB651">
        <v>256.12928260000001</v>
      </c>
      <c r="AC651" t="s">
        <v>2334</v>
      </c>
      <c r="AD651">
        <v>-43.310375299999997</v>
      </c>
      <c r="AE651">
        <v>48.454900000000002</v>
      </c>
      <c r="AF651">
        <v>7.39</v>
      </c>
      <c r="AG651">
        <v>6.0060000000000002</v>
      </c>
      <c r="AH651">
        <v>7.23813</v>
      </c>
    </row>
    <row r="652" spans="1:34" x14ac:dyDescent="0.25">
      <c r="A652" t="s">
        <v>2335</v>
      </c>
      <c r="B652" t="s">
        <v>2336</v>
      </c>
      <c r="C652">
        <v>1</v>
      </c>
      <c r="D652">
        <v>1</v>
      </c>
      <c r="E652" t="s">
        <v>73</v>
      </c>
      <c r="F652">
        <v>2021</v>
      </c>
      <c r="G652" t="s">
        <v>363</v>
      </c>
      <c r="H652">
        <v>0</v>
      </c>
      <c r="I652">
        <v>18.559999999999999</v>
      </c>
      <c r="J652">
        <v>0.13400000000000001</v>
      </c>
      <c r="K652">
        <v>2.46</v>
      </c>
      <c r="L652">
        <v>0.219</v>
      </c>
      <c r="M652">
        <v>6.6</v>
      </c>
      <c r="N652">
        <v>2.077E-2</v>
      </c>
      <c r="O652" t="s">
        <v>75</v>
      </c>
      <c r="P652">
        <v>0.34399999999999997</v>
      </c>
      <c r="S652">
        <v>0</v>
      </c>
      <c r="T652" t="s">
        <v>220</v>
      </c>
      <c r="U652">
        <v>5374</v>
      </c>
      <c r="V652">
        <v>0.95</v>
      </c>
      <c r="W652">
        <v>0.91</v>
      </c>
      <c r="X652">
        <v>0.28000000000000003</v>
      </c>
      <c r="Y652" t="s">
        <v>77</v>
      </c>
      <c r="Z652">
        <v>4.37</v>
      </c>
      <c r="AA652" t="s">
        <v>2337</v>
      </c>
      <c r="AB652">
        <v>256.11642139999998</v>
      </c>
      <c r="AC652" t="s">
        <v>2338</v>
      </c>
      <c r="AD652">
        <v>-28.583834199999998</v>
      </c>
      <c r="AE652">
        <v>18.269200000000001</v>
      </c>
      <c r="AF652">
        <v>6.59</v>
      </c>
      <c r="AG652">
        <v>4.758</v>
      </c>
      <c r="AH652">
        <v>6.36693</v>
      </c>
    </row>
    <row r="653" spans="1:34" x14ac:dyDescent="0.25">
      <c r="A653" t="s">
        <v>2339</v>
      </c>
      <c r="B653" t="s">
        <v>2340</v>
      </c>
      <c r="C653">
        <v>1</v>
      </c>
      <c r="D653">
        <v>1</v>
      </c>
      <c r="E653" t="s">
        <v>73</v>
      </c>
      <c r="F653">
        <v>2006</v>
      </c>
      <c r="G653" t="s">
        <v>94</v>
      </c>
      <c r="H653">
        <v>0</v>
      </c>
      <c r="I653">
        <v>3341.5588400000001</v>
      </c>
      <c r="J653">
        <v>4.21</v>
      </c>
      <c r="K653">
        <v>13.9</v>
      </c>
      <c r="L653">
        <v>1.24</v>
      </c>
      <c r="M653">
        <v>260.62060000000002</v>
      </c>
      <c r="N653">
        <v>0.82</v>
      </c>
      <c r="O653" t="s">
        <v>75</v>
      </c>
      <c r="P653">
        <v>0.04</v>
      </c>
      <c r="S653">
        <v>0</v>
      </c>
      <c r="T653" t="s">
        <v>225</v>
      </c>
      <c r="U653">
        <v>5468</v>
      </c>
      <c r="V653">
        <v>0.85</v>
      </c>
      <c r="W653">
        <v>0.71</v>
      </c>
      <c r="X653">
        <v>-0.11</v>
      </c>
      <c r="Y653" t="s">
        <v>77</v>
      </c>
      <c r="Z653">
        <v>4.43</v>
      </c>
      <c r="AA653" t="s">
        <v>2341</v>
      </c>
      <c r="AB653">
        <v>255.65246189999999</v>
      </c>
      <c r="AC653" t="s">
        <v>2342</v>
      </c>
      <c r="AD653">
        <v>47.085554399999999</v>
      </c>
      <c r="AE653">
        <v>18.283999999999999</v>
      </c>
      <c r="AF653">
        <v>6.76</v>
      </c>
      <c r="AG653">
        <v>5.0030000000000001</v>
      </c>
      <c r="AH653">
        <v>6.5677099999999999</v>
      </c>
    </row>
    <row r="654" spans="1:34" x14ac:dyDescent="0.25">
      <c r="A654" t="s">
        <v>2343</v>
      </c>
      <c r="B654" t="s">
        <v>2344</v>
      </c>
      <c r="C654">
        <v>1</v>
      </c>
      <c r="D654">
        <v>1</v>
      </c>
      <c r="E654" t="s">
        <v>73</v>
      </c>
      <c r="F654">
        <v>2008</v>
      </c>
      <c r="G654" t="s">
        <v>1798</v>
      </c>
      <c r="H654">
        <v>0</v>
      </c>
      <c r="I654">
        <v>163.94</v>
      </c>
      <c r="J654">
        <v>0.6</v>
      </c>
      <c r="K654">
        <v>12.8</v>
      </c>
      <c r="L654">
        <v>1.1399999999999999</v>
      </c>
      <c r="M654">
        <v>1706.7471</v>
      </c>
      <c r="N654">
        <v>5.37</v>
      </c>
      <c r="O654" t="s">
        <v>75</v>
      </c>
      <c r="P654">
        <v>0.61</v>
      </c>
      <c r="S654">
        <v>0</v>
      </c>
      <c r="T654" t="s">
        <v>125</v>
      </c>
      <c r="U654">
        <v>5743</v>
      </c>
      <c r="V654">
        <v>1.32</v>
      </c>
      <c r="W654">
        <v>1.18</v>
      </c>
      <c r="X654">
        <v>0.25</v>
      </c>
      <c r="Y654" t="s">
        <v>77</v>
      </c>
      <c r="Z654">
        <v>4.2699999999999996</v>
      </c>
      <c r="AA654" t="s">
        <v>2345</v>
      </c>
      <c r="AB654">
        <v>257.52069699999998</v>
      </c>
      <c r="AC654" t="s">
        <v>2346</v>
      </c>
      <c r="AD654">
        <v>-56.449804100000001</v>
      </c>
      <c r="AE654">
        <v>63.048400000000001</v>
      </c>
      <c r="AF654">
        <v>8.2100000000000009</v>
      </c>
      <c r="AG654">
        <v>6.6120000000000001</v>
      </c>
      <c r="AH654">
        <v>8.0373199999999994</v>
      </c>
    </row>
    <row r="655" spans="1:34" x14ac:dyDescent="0.25">
      <c r="A655" t="s">
        <v>2347</v>
      </c>
      <c r="B655" t="s">
        <v>2348</v>
      </c>
      <c r="C655">
        <v>1</v>
      </c>
      <c r="D655">
        <v>2</v>
      </c>
      <c r="E655" t="s">
        <v>73</v>
      </c>
      <c r="F655">
        <v>2004</v>
      </c>
      <c r="G655" t="s">
        <v>243</v>
      </c>
      <c r="H655">
        <v>0</v>
      </c>
      <c r="I655">
        <v>408.60001</v>
      </c>
      <c r="J655">
        <v>1.29</v>
      </c>
      <c r="K655">
        <v>13.3</v>
      </c>
      <c r="L655">
        <v>1.18</v>
      </c>
      <c r="M655">
        <v>778.68349999999998</v>
      </c>
      <c r="N655">
        <v>2.4500000000000002</v>
      </c>
      <c r="O655" t="s">
        <v>75</v>
      </c>
      <c r="P655">
        <v>0.46</v>
      </c>
      <c r="S655">
        <v>0</v>
      </c>
      <c r="T655" t="s">
        <v>236</v>
      </c>
      <c r="U655">
        <v>5589</v>
      </c>
      <c r="V655">
        <v>2.2999999999999998</v>
      </c>
      <c r="W655">
        <v>1.96</v>
      </c>
      <c r="X655">
        <v>-0.22</v>
      </c>
      <c r="Y655" t="s">
        <v>77</v>
      </c>
      <c r="Z655">
        <v>4.01</v>
      </c>
      <c r="AA655" t="s">
        <v>2349</v>
      </c>
      <c r="AB655">
        <v>257.816194</v>
      </c>
      <c r="AC655" t="s">
        <v>2350</v>
      </c>
      <c r="AD655">
        <v>-56.681038000000001</v>
      </c>
      <c r="AE655">
        <v>63.4482</v>
      </c>
      <c r="AF655">
        <v>7.24</v>
      </c>
      <c r="AG655">
        <v>5.5090000000000003</v>
      </c>
      <c r="AH655">
        <v>7.0483700000000002</v>
      </c>
    </row>
    <row r="656" spans="1:34" x14ac:dyDescent="0.25">
      <c r="A656" t="s">
        <v>2351</v>
      </c>
      <c r="B656" t="s">
        <v>2348</v>
      </c>
      <c r="C656">
        <v>1</v>
      </c>
      <c r="D656">
        <v>2</v>
      </c>
      <c r="E656" t="s">
        <v>73</v>
      </c>
      <c r="F656">
        <v>2014</v>
      </c>
      <c r="G656" t="s">
        <v>243</v>
      </c>
      <c r="H656">
        <v>0</v>
      </c>
      <c r="I656">
        <v>3452</v>
      </c>
      <c r="J656">
        <v>5.36</v>
      </c>
      <c r="K656">
        <v>13.2</v>
      </c>
      <c r="L656">
        <v>1.18</v>
      </c>
      <c r="M656">
        <v>819.97</v>
      </c>
      <c r="N656">
        <v>2.58</v>
      </c>
      <c r="O656" t="s">
        <v>75</v>
      </c>
      <c r="P656">
        <v>0.06</v>
      </c>
      <c r="S656">
        <v>0</v>
      </c>
      <c r="T656" t="s">
        <v>236</v>
      </c>
      <c r="U656">
        <v>5605</v>
      </c>
      <c r="V656">
        <v>1.76</v>
      </c>
      <c r="W656">
        <v>1.72</v>
      </c>
      <c r="X656">
        <v>-0.2</v>
      </c>
      <c r="Y656" t="s">
        <v>77</v>
      </c>
      <c r="Z656">
        <v>3.82</v>
      </c>
      <c r="AA656" t="s">
        <v>2349</v>
      </c>
      <c r="AB656">
        <v>257.816194</v>
      </c>
      <c r="AC656" t="s">
        <v>2350</v>
      </c>
      <c r="AD656">
        <v>-56.681038000000001</v>
      </c>
      <c r="AE656">
        <v>63.4482</v>
      </c>
      <c r="AF656">
        <v>7.24</v>
      </c>
      <c r="AG656">
        <v>5.5090000000000003</v>
      </c>
      <c r="AH656">
        <v>7.0483700000000002</v>
      </c>
    </row>
    <row r="657" spans="1:34" x14ac:dyDescent="0.25">
      <c r="A657" t="s">
        <v>2352</v>
      </c>
      <c r="B657" t="s">
        <v>2353</v>
      </c>
      <c r="C657">
        <v>1</v>
      </c>
      <c r="D657">
        <v>1</v>
      </c>
      <c r="E657" t="s">
        <v>73</v>
      </c>
      <c r="F657">
        <v>2021</v>
      </c>
      <c r="G657" t="s">
        <v>214</v>
      </c>
      <c r="H657">
        <v>0</v>
      </c>
      <c r="I657">
        <v>352.65</v>
      </c>
      <c r="J657">
        <v>1.04</v>
      </c>
      <c r="K657">
        <v>14</v>
      </c>
      <c r="L657">
        <v>1.25</v>
      </c>
      <c r="M657">
        <v>238.37130999999999</v>
      </c>
      <c r="N657">
        <v>0.75</v>
      </c>
      <c r="O657" t="s">
        <v>75</v>
      </c>
      <c r="P657">
        <v>0.21</v>
      </c>
      <c r="S657">
        <v>0</v>
      </c>
      <c r="T657" t="s">
        <v>486</v>
      </c>
      <c r="U657">
        <v>6239</v>
      </c>
      <c r="V657">
        <v>1.76</v>
      </c>
      <c r="W657">
        <v>1.22</v>
      </c>
      <c r="X657">
        <v>0.05</v>
      </c>
      <c r="Y657" t="s">
        <v>77</v>
      </c>
      <c r="Z657">
        <v>4.26</v>
      </c>
      <c r="AA657" t="s">
        <v>2354</v>
      </c>
      <c r="AB657">
        <v>257.42088760000001</v>
      </c>
      <c r="AC657" t="s">
        <v>2355</v>
      </c>
      <c r="AD657">
        <v>10.0381003</v>
      </c>
      <c r="AE657">
        <v>57.799500000000002</v>
      </c>
      <c r="AF657">
        <v>7.0091999999999999</v>
      </c>
      <c r="AG657">
        <v>5.7149999999999999</v>
      </c>
      <c r="AH657">
        <v>6.86686</v>
      </c>
    </row>
    <row r="658" spans="1:34" x14ac:dyDescent="0.25">
      <c r="A658" t="s">
        <v>2356</v>
      </c>
      <c r="B658" t="s">
        <v>2357</v>
      </c>
      <c r="C658">
        <v>2</v>
      </c>
      <c r="D658">
        <v>1</v>
      </c>
      <c r="E658" t="s">
        <v>73</v>
      </c>
      <c r="F658">
        <v>2015</v>
      </c>
      <c r="G658" t="s">
        <v>243</v>
      </c>
      <c r="H658">
        <v>0</v>
      </c>
      <c r="I658">
        <v>818.8</v>
      </c>
      <c r="J658">
        <v>2</v>
      </c>
      <c r="K658">
        <v>13.2</v>
      </c>
      <c r="L658">
        <v>1.18</v>
      </c>
      <c r="M658">
        <v>826.35799999999995</v>
      </c>
      <c r="N658">
        <v>2.6</v>
      </c>
      <c r="O658" t="s">
        <v>75</v>
      </c>
      <c r="P658">
        <v>0.04</v>
      </c>
      <c r="S658">
        <v>0</v>
      </c>
      <c r="T658" t="s">
        <v>189</v>
      </c>
      <c r="U658">
        <v>4960</v>
      </c>
      <c r="V658">
        <v>5.03</v>
      </c>
      <c r="W658">
        <v>1.69</v>
      </c>
      <c r="X658">
        <v>0.08</v>
      </c>
      <c r="Y658" t="s">
        <v>77</v>
      </c>
      <c r="Z658">
        <v>3.17</v>
      </c>
      <c r="AA658" t="s">
        <v>2358</v>
      </c>
      <c r="AB658">
        <v>257.76813909999998</v>
      </c>
      <c r="AC658" t="s">
        <v>2359</v>
      </c>
      <c r="AD658">
        <v>-20.655163999999999</v>
      </c>
      <c r="AE658">
        <v>74.230900000000005</v>
      </c>
      <c r="AF658">
        <v>6.81</v>
      </c>
      <c r="AG658">
        <v>4.4930000000000003</v>
      </c>
      <c r="AH658">
        <v>6.5449000000000002</v>
      </c>
    </row>
    <row r="659" spans="1:34" x14ac:dyDescent="0.25">
      <c r="A659" t="s">
        <v>2360</v>
      </c>
      <c r="B659" t="s">
        <v>2361</v>
      </c>
      <c r="C659">
        <v>1</v>
      </c>
      <c r="D659">
        <v>2</v>
      </c>
      <c r="E659" t="s">
        <v>73</v>
      </c>
      <c r="F659">
        <v>2007</v>
      </c>
      <c r="G659" t="s">
        <v>224</v>
      </c>
      <c r="H659">
        <v>0</v>
      </c>
      <c r="I659">
        <v>194.3</v>
      </c>
      <c r="J659">
        <v>0.63</v>
      </c>
      <c r="K659">
        <v>13.8</v>
      </c>
      <c r="L659">
        <v>1.23</v>
      </c>
      <c r="M659">
        <v>314.65170000000001</v>
      </c>
      <c r="N659">
        <v>0.99</v>
      </c>
      <c r="O659" t="s">
        <v>75</v>
      </c>
      <c r="P659">
        <v>0.17</v>
      </c>
      <c r="S659">
        <v>0</v>
      </c>
      <c r="T659" t="s">
        <v>358</v>
      </c>
      <c r="U659">
        <v>5905</v>
      </c>
      <c r="V659">
        <v>1.38</v>
      </c>
      <c r="W659">
        <v>1.1499999999999999</v>
      </c>
      <c r="X659">
        <v>-0.6</v>
      </c>
      <c r="Y659" t="s">
        <v>77</v>
      </c>
      <c r="Z659">
        <v>4.22</v>
      </c>
      <c r="AA659" t="s">
        <v>2362</v>
      </c>
      <c r="AB659">
        <v>257.39309470000001</v>
      </c>
      <c r="AC659" t="s">
        <v>2363</v>
      </c>
      <c r="AD659">
        <v>33.354927699999998</v>
      </c>
      <c r="AE659">
        <v>43.619700000000002</v>
      </c>
      <c r="AF659">
        <v>7.28</v>
      </c>
      <c r="AG659">
        <v>5.8079999999999998</v>
      </c>
      <c r="AH659">
        <v>7.1207399999999996</v>
      </c>
    </row>
    <row r="660" spans="1:34" x14ac:dyDescent="0.25">
      <c r="A660" t="s">
        <v>2364</v>
      </c>
      <c r="B660" t="s">
        <v>2361</v>
      </c>
      <c r="C660">
        <v>1</v>
      </c>
      <c r="D660">
        <v>2</v>
      </c>
      <c r="E660" t="s">
        <v>73</v>
      </c>
      <c r="F660">
        <v>2007</v>
      </c>
      <c r="G660" t="s">
        <v>224</v>
      </c>
      <c r="H660">
        <v>0</v>
      </c>
      <c r="I660">
        <v>391.9</v>
      </c>
      <c r="J660">
        <v>1.02</v>
      </c>
      <c r="K660">
        <v>13.9</v>
      </c>
      <c r="L660">
        <v>1.24</v>
      </c>
      <c r="M660">
        <v>261</v>
      </c>
      <c r="N660">
        <v>0.82</v>
      </c>
      <c r="O660" t="s">
        <v>75</v>
      </c>
      <c r="P660">
        <v>0.16</v>
      </c>
      <c r="S660">
        <v>0</v>
      </c>
      <c r="T660" t="s">
        <v>358</v>
      </c>
      <c r="U660">
        <v>5900</v>
      </c>
      <c r="V660">
        <v>1.38</v>
      </c>
      <c r="W660">
        <v>0.92</v>
      </c>
      <c r="X660">
        <v>-0.51</v>
      </c>
      <c r="Y660" t="s">
        <v>77</v>
      </c>
      <c r="Z660">
        <v>4.16</v>
      </c>
      <c r="AA660" t="s">
        <v>2362</v>
      </c>
      <c r="AB660">
        <v>257.39309470000001</v>
      </c>
      <c r="AC660" t="s">
        <v>2363</v>
      </c>
      <c r="AD660">
        <v>33.354927699999998</v>
      </c>
      <c r="AE660">
        <v>43.619700000000002</v>
      </c>
      <c r="AF660">
        <v>7.28</v>
      </c>
      <c r="AG660">
        <v>5.8079999999999998</v>
      </c>
      <c r="AH660">
        <v>7.1207399999999996</v>
      </c>
    </row>
    <row r="661" spans="1:34" x14ac:dyDescent="0.25">
      <c r="A661" t="s">
        <v>2365</v>
      </c>
      <c r="B661" t="s">
        <v>2366</v>
      </c>
      <c r="C661">
        <v>1</v>
      </c>
      <c r="D661">
        <v>2</v>
      </c>
      <c r="E661" t="s">
        <v>73</v>
      </c>
      <c r="F661">
        <v>2011</v>
      </c>
      <c r="G661" t="s">
        <v>214</v>
      </c>
      <c r="H661">
        <v>0</v>
      </c>
      <c r="I661">
        <v>131.05000000000001</v>
      </c>
      <c r="J661">
        <v>0.49</v>
      </c>
      <c r="K661">
        <v>12.5</v>
      </c>
      <c r="L661">
        <v>1.1100000000000001</v>
      </c>
      <c r="M661">
        <v>3140.1604000000002</v>
      </c>
      <c r="N661">
        <v>9.8800000000000008</v>
      </c>
      <c r="O661" t="s">
        <v>75</v>
      </c>
      <c r="P661">
        <v>0.71</v>
      </c>
      <c r="S661">
        <v>0</v>
      </c>
      <c r="T661" t="s">
        <v>2367</v>
      </c>
      <c r="U661">
        <v>5453</v>
      </c>
      <c r="V661">
        <v>0.95</v>
      </c>
      <c r="W661">
        <v>0.95</v>
      </c>
      <c r="X661">
        <v>0.14000000000000001</v>
      </c>
      <c r="Y661" t="s">
        <v>77</v>
      </c>
      <c r="Z661">
        <v>4.46</v>
      </c>
      <c r="AA661" t="s">
        <v>2368</v>
      </c>
      <c r="AB661">
        <v>258.09666859999999</v>
      </c>
      <c r="AC661" t="s">
        <v>2369</v>
      </c>
      <c r="AD661">
        <v>63.3527828</v>
      </c>
      <c r="AE661">
        <v>36.194499999999998</v>
      </c>
      <c r="AF661">
        <v>8.07</v>
      </c>
      <c r="AG661">
        <v>6.2690000000000001</v>
      </c>
      <c r="AH661">
        <v>7.8656899999999998</v>
      </c>
    </row>
    <row r="662" spans="1:34" x14ac:dyDescent="0.25">
      <c r="A662" t="s">
        <v>2370</v>
      </c>
      <c r="B662" t="s">
        <v>2366</v>
      </c>
      <c r="C662">
        <v>1</v>
      </c>
      <c r="D662">
        <v>2</v>
      </c>
      <c r="E662" t="s">
        <v>73</v>
      </c>
      <c r="F662">
        <v>2018</v>
      </c>
      <c r="G662" t="s">
        <v>94</v>
      </c>
      <c r="H662">
        <v>0</v>
      </c>
      <c r="I662">
        <v>4191</v>
      </c>
      <c r="J662">
        <v>5.4610000000000003</v>
      </c>
      <c r="K662">
        <v>12.6</v>
      </c>
      <c r="L662">
        <v>1.1200000000000001</v>
      </c>
      <c r="M662">
        <v>2733.3380000000002</v>
      </c>
      <c r="N662">
        <v>8.6</v>
      </c>
      <c r="O662" t="s">
        <v>75</v>
      </c>
      <c r="P662">
        <v>0.23100000000000001</v>
      </c>
      <c r="S662">
        <v>0</v>
      </c>
      <c r="T662" t="s">
        <v>2367</v>
      </c>
      <c r="U662">
        <v>5458.24</v>
      </c>
      <c r="V662">
        <v>0.97</v>
      </c>
      <c r="W662">
        <v>0.93</v>
      </c>
      <c r="X662">
        <v>0.192</v>
      </c>
      <c r="Y662" t="s">
        <v>77</v>
      </c>
      <c r="Z662">
        <v>4.45</v>
      </c>
      <c r="AA662" t="s">
        <v>2368</v>
      </c>
      <c r="AB662">
        <v>258.09666859999999</v>
      </c>
      <c r="AC662" t="s">
        <v>2369</v>
      </c>
      <c r="AD662">
        <v>63.3527828</v>
      </c>
      <c r="AE662">
        <v>36.194499999999998</v>
      </c>
      <c r="AF662">
        <v>8.07</v>
      </c>
      <c r="AG662">
        <v>6.2690000000000001</v>
      </c>
      <c r="AH662">
        <v>7.8656899999999998</v>
      </c>
    </row>
    <row r="663" spans="1:34" x14ac:dyDescent="0.25">
      <c r="A663" t="s">
        <v>2371</v>
      </c>
      <c r="B663" t="s">
        <v>2372</v>
      </c>
      <c r="C663">
        <v>1</v>
      </c>
      <c r="D663">
        <v>1</v>
      </c>
      <c r="E663" t="s">
        <v>73</v>
      </c>
      <c r="F663">
        <v>2009</v>
      </c>
      <c r="G663" t="s">
        <v>363</v>
      </c>
      <c r="H663">
        <v>0</v>
      </c>
      <c r="I663">
        <v>842.2</v>
      </c>
      <c r="J663">
        <v>1.88</v>
      </c>
      <c r="K663">
        <v>14</v>
      </c>
      <c r="L663">
        <v>1.25</v>
      </c>
      <c r="M663">
        <v>235.18</v>
      </c>
      <c r="N663">
        <v>0.74</v>
      </c>
      <c r="O663" t="s">
        <v>75</v>
      </c>
      <c r="P663">
        <v>0.22</v>
      </c>
      <c r="S663">
        <v>0</v>
      </c>
      <c r="T663" t="s">
        <v>2373</v>
      </c>
      <c r="U663">
        <v>5900</v>
      </c>
      <c r="V663">
        <v>2.16</v>
      </c>
      <c r="W663">
        <v>1.25</v>
      </c>
      <c r="X663">
        <v>-0.12</v>
      </c>
      <c r="Y663" t="s">
        <v>77</v>
      </c>
      <c r="Z663">
        <v>4.07</v>
      </c>
      <c r="AA663" t="s">
        <v>2374</v>
      </c>
      <c r="AB663">
        <v>259.96395219999999</v>
      </c>
      <c r="AC663" t="s">
        <v>2375</v>
      </c>
      <c r="AD663">
        <v>-48.5502313</v>
      </c>
      <c r="AE663">
        <v>56.865499999999997</v>
      </c>
      <c r="AF663">
        <v>6.67</v>
      </c>
      <c r="AG663">
        <v>5.17</v>
      </c>
      <c r="AH663">
        <v>6.5121000000000002</v>
      </c>
    </row>
    <row r="664" spans="1:34" x14ac:dyDescent="0.25">
      <c r="A664" t="s">
        <v>2376</v>
      </c>
      <c r="B664" t="s">
        <v>2377</v>
      </c>
      <c r="C664">
        <v>1</v>
      </c>
      <c r="D664">
        <v>2</v>
      </c>
      <c r="E664" t="s">
        <v>73</v>
      </c>
      <c r="F664">
        <v>2010</v>
      </c>
      <c r="G664" t="s">
        <v>94</v>
      </c>
      <c r="H664">
        <v>0</v>
      </c>
      <c r="I664">
        <v>4.6455000000000002</v>
      </c>
      <c r="J664">
        <v>0.05</v>
      </c>
      <c r="K664">
        <v>1.87</v>
      </c>
      <c r="L664">
        <v>0.16700000000000001</v>
      </c>
      <c r="M664">
        <v>4.1500000000000004</v>
      </c>
      <c r="N664">
        <v>1.2999999999999999E-2</v>
      </c>
      <c r="O664" t="s">
        <v>75</v>
      </c>
      <c r="P664">
        <v>0</v>
      </c>
      <c r="S664">
        <v>0</v>
      </c>
      <c r="T664" t="s">
        <v>321</v>
      </c>
      <c r="U664">
        <v>4850</v>
      </c>
      <c r="V664">
        <v>0.72</v>
      </c>
      <c r="W664">
        <v>0.77</v>
      </c>
      <c r="X664">
        <v>0.05</v>
      </c>
      <c r="Y664" t="s">
        <v>77</v>
      </c>
      <c r="Z664">
        <v>4.5999999999999996</v>
      </c>
      <c r="AA664" t="s">
        <v>2378</v>
      </c>
      <c r="AB664">
        <v>259.4183491</v>
      </c>
      <c r="AC664" t="s">
        <v>2379</v>
      </c>
      <c r="AD664">
        <v>29.228161</v>
      </c>
      <c r="AE664">
        <v>24.3323</v>
      </c>
      <c r="AF664">
        <v>8.43</v>
      </c>
      <c r="AG664">
        <v>6.0039999999999996</v>
      </c>
      <c r="AH664">
        <v>8.1075300000000006</v>
      </c>
    </row>
    <row r="665" spans="1:34" x14ac:dyDescent="0.25">
      <c r="A665" t="s">
        <v>2380</v>
      </c>
      <c r="B665" t="s">
        <v>2377</v>
      </c>
      <c r="C665">
        <v>1</v>
      </c>
      <c r="D665">
        <v>2</v>
      </c>
      <c r="E665" t="s">
        <v>73</v>
      </c>
      <c r="F665">
        <v>2021</v>
      </c>
      <c r="G665" t="s">
        <v>100</v>
      </c>
      <c r="H665">
        <v>0</v>
      </c>
      <c r="I665">
        <v>811.3</v>
      </c>
      <c r="J665">
        <v>1.57</v>
      </c>
      <c r="K665">
        <v>6.17</v>
      </c>
      <c r="L665">
        <v>0.55000000000000004</v>
      </c>
      <c r="M665">
        <v>31.4968</v>
      </c>
      <c r="N665">
        <v>9.9099999999999994E-2</v>
      </c>
      <c r="O665" t="s">
        <v>75</v>
      </c>
      <c r="P665">
        <v>8.8999999999999996E-2</v>
      </c>
      <c r="S665">
        <v>0</v>
      </c>
      <c r="T665" t="s">
        <v>321</v>
      </c>
      <c r="U665">
        <v>4903.6899999999996</v>
      </c>
      <c r="V665">
        <v>0.77</v>
      </c>
      <c r="W665">
        <v>0.79</v>
      </c>
      <c r="X665">
        <v>4.9000000000000002E-2</v>
      </c>
      <c r="Y665" t="s">
        <v>77</v>
      </c>
      <c r="Z665">
        <v>4.55</v>
      </c>
      <c r="AA665" t="s">
        <v>2378</v>
      </c>
      <c r="AB665">
        <v>259.4183491</v>
      </c>
      <c r="AC665" t="s">
        <v>2379</v>
      </c>
      <c r="AD665">
        <v>29.228161</v>
      </c>
      <c r="AE665">
        <v>24.3323</v>
      </c>
      <c r="AF665">
        <v>8.43</v>
      </c>
      <c r="AG665">
        <v>6.0039999999999996</v>
      </c>
      <c r="AH665">
        <v>8.1075300000000006</v>
      </c>
    </row>
    <row r="666" spans="1:34" x14ac:dyDescent="0.25">
      <c r="A666" t="s">
        <v>2381</v>
      </c>
      <c r="B666" t="s">
        <v>2382</v>
      </c>
      <c r="C666">
        <v>2</v>
      </c>
      <c r="D666">
        <v>1</v>
      </c>
      <c r="E666" t="s">
        <v>73</v>
      </c>
      <c r="F666">
        <v>2007</v>
      </c>
      <c r="G666" t="s">
        <v>363</v>
      </c>
      <c r="H666">
        <v>0</v>
      </c>
      <c r="I666">
        <v>359.51001000000002</v>
      </c>
      <c r="J666">
        <v>1.1200000000000001</v>
      </c>
      <c r="K666">
        <v>12.4</v>
      </c>
      <c r="L666">
        <v>1.1100000000000001</v>
      </c>
      <c r="M666">
        <v>3391.2460999999998</v>
      </c>
      <c r="N666">
        <v>10.67</v>
      </c>
      <c r="O666" t="s">
        <v>75</v>
      </c>
      <c r="P666">
        <v>0.85</v>
      </c>
      <c r="S666">
        <v>0</v>
      </c>
      <c r="T666" t="s">
        <v>199</v>
      </c>
      <c r="U666">
        <v>6090</v>
      </c>
      <c r="V666">
        <v>1.9</v>
      </c>
      <c r="W666">
        <v>1.38</v>
      </c>
      <c r="X666">
        <v>0.15</v>
      </c>
      <c r="Y666" t="s">
        <v>77</v>
      </c>
      <c r="Z666">
        <v>4.0199999999999996</v>
      </c>
      <c r="AA666" t="s">
        <v>2383</v>
      </c>
      <c r="AB666">
        <v>260.14233660000002</v>
      </c>
      <c r="AC666" t="s">
        <v>2384</v>
      </c>
      <c r="AD666">
        <v>-19.334364999999998</v>
      </c>
      <c r="AE666">
        <v>47.733199999999997</v>
      </c>
      <c r="AF666">
        <v>6.5</v>
      </c>
      <c r="AG666">
        <v>5.149</v>
      </c>
      <c r="AH666">
        <v>6.3623000000000003</v>
      </c>
    </row>
    <row r="667" spans="1:34" x14ac:dyDescent="0.25">
      <c r="A667" t="s">
        <v>2385</v>
      </c>
      <c r="B667" t="s">
        <v>2386</v>
      </c>
      <c r="C667">
        <v>1</v>
      </c>
      <c r="D667">
        <v>1</v>
      </c>
      <c r="E667" t="s">
        <v>73</v>
      </c>
      <c r="F667">
        <v>2011</v>
      </c>
      <c r="G667" t="s">
        <v>94</v>
      </c>
      <c r="H667">
        <v>0</v>
      </c>
      <c r="I667">
        <v>521</v>
      </c>
      <c r="J667">
        <v>1.5</v>
      </c>
      <c r="K667">
        <v>13.5</v>
      </c>
      <c r="L667">
        <v>1.21</v>
      </c>
      <c r="M667">
        <v>486.2799</v>
      </c>
      <c r="N667">
        <v>1.53</v>
      </c>
      <c r="O667" t="s">
        <v>75</v>
      </c>
      <c r="P667">
        <v>0.28999999999999998</v>
      </c>
      <c r="S667">
        <v>0</v>
      </c>
      <c r="T667" t="s">
        <v>261</v>
      </c>
      <c r="U667">
        <v>4860</v>
      </c>
      <c r="V667">
        <v>4.5</v>
      </c>
      <c r="W667">
        <v>1.3</v>
      </c>
      <c r="X667">
        <v>0.19</v>
      </c>
      <c r="Y667" t="s">
        <v>77</v>
      </c>
      <c r="Z667">
        <v>3.24</v>
      </c>
      <c r="AA667" t="s">
        <v>2387</v>
      </c>
      <c r="AB667">
        <v>261.43953119999998</v>
      </c>
      <c r="AC667" t="s">
        <v>2388</v>
      </c>
      <c r="AD667">
        <v>27.303072100000001</v>
      </c>
      <c r="AE667">
        <v>94.862499999999997</v>
      </c>
      <c r="AF667">
        <v>7.47</v>
      </c>
      <c r="AG667">
        <v>5.1559999999999997</v>
      </c>
      <c r="AH667">
        <v>7.2068000000000003</v>
      </c>
    </row>
    <row r="668" spans="1:34" x14ac:dyDescent="0.25">
      <c r="A668" t="s">
        <v>2389</v>
      </c>
      <c r="B668" t="s">
        <v>2390</v>
      </c>
      <c r="C668">
        <v>1</v>
      </c>
      <c r="D668">
        <v>5</v>
      </c>
      <c r="E668" t="s">
        <v>73</v>
      </c>
      <c r="F668">
        <v>2020</v>
      </c>
      <c r="G668" t="s">
        <v>214</v>
      </c>
      <c r="H668">
        <v>0</v>
      </c>
      <c r="I668">
        <v>2.1779999999999999</v>
      </c>
      <c r="K668">
        <v>1.214</v>
      </c>
      <c r="M668">
        <v>2.2200000000000002</v>
      </c>
      <c r="N668">
        <v>6.9800000000000001E-3</v>
      </c>
      <c r="O668" t="s">
        <v>75</v>
      </c>
      <c r="Q668">
        <v>1460.74</v>
      </c>
      <c r="R668">
        <v>1577</v>
      </c>
      <c r="S668">
        <v>0</v>
      </c>
      <c r="T668" t="s">
        <v>358</v>
      </c>
      <c r="U668">
        <v>5801.89</v>
      </c>
      <c r="V668">
        <v>1.21</v>
      </c>
      <c r="W668">
        <v>1.08</v>
      </c>
      <c r="Z668">
        <v>4.25</v>
      </c>
      <c r="AA668" t="s">
        <v>2391</v>
      </c>
      <c r="AB668">
        <v>261.34958469999998</v>
      </c>
      <c r="AC668" t="s">
        <v>2392</v>
      </c>
      <c r="AD668">
        <v>52.790472100000002</v>
      </c>
      <c r="AE668">
        <v>27.049800000000001</v>
      </c>
      <c r="AF668">
        <v>6.4791499999999997</v>
      </c>
      <c r="AG668">
        <v>4.9649999999999999</v>
      </c>
      <c r="AH668">
        <v>6.30694</v>
      </c>
    </row>
    <row r="669" spans="1:34" x14ac:dyDescent="0.25">
      <c r="A669" t="s">
        <v>2393</v>
      </c>
      <c r="B669" t="s">
        <v>2390</v>
      </c>
      <c r="C669">
        <v>1</v>
      </c>
      <c r="D669">
        <v>5</v>
      </c>
      <c r="E669" t="s">
        <v>73</v>
      </c>
      <c r="F669">
        <v>2020</v>
      </c>
      <c r="G669" t="s">
        <v>214</v>
      </c>
      <c r="H669">
        <v>0</v>
      </c>
      <c r="I669">
        <v>3.4319999999999999</v>
      </c>
      <c r="K669">
        <v>2.23</v>
      </c>
      <c r="L669">
        <v>0.19900000000000001</v>
      </c>
      <c r="M669">
        <v>5.6</v>
      </c>
      <c r="N669">
        <v>1.762E-2</v>
      </c>
      <c r="O669" t="s">
        <v>75</v>
      </c>
      <c r="S669">
        <v>0</v>
      </c>
      <c r="T669" t="s">
        <v>358</v>
      </c>
      <c r="U669">
        <v>5801.89</v>
      </c>
      <c r="V669">
        <v>1.21</v>
      </c>
      <c r="W669">
        <v>1.08</v>
      </c>
      <c r="Z669">
        <v>4.25</v>
      </c>
      <c r="AA669" t="s">
        <v>2391</v>
      </c>
      <c r="AB669">
        <v>261.34958469999998</v>
      </c>
      <c r="AC669" t="s">
        <v>2392</v>
      </c>
      <c r="AD669">
        <v>52.790472100000002</v>
      </c>
      <c r="AE669">
        <v>27.049800000000001</v>
      </c>
      <c r="AF669">
        <v>6.4791499999999997</v>
      </c>
      <c r="AG669">
        <v>4.9649999999999999</v>
      </c>
      <c r="AH669">
        <v>6.30694</v>
      </c>
    </row>
    <row r="670" spans="1:34" x14ac:dyDescent="0.25">
      <c r="A670" t="s">
        <v>2394</v>
      </c>
      <c r="B670" t="s">
        <v>2390</v>
      </c>
      <c r="C670">
        <v>1</v>
      </c>
      <c r="D670">
        <v>5</v>
      </c>
      <c r="E670" t="s">
        <v>73</v>
      </c>
      <c r="F670">
        <v>2020</v>
      </c>
      <c r="G670" t="s">
        <v>214</v>
      </c>
      <c r="H670">
        <v>0</v>
      </c>
      <c r="I670">
        <v>5.1980814000000004</v>
      </c>
      <c r="K670">
        <v>2.1800000000000002</v>
      </c>
      <c r="L670">
        <v>0.19500000000000001</v>
      </c>
      <c r="M670">
        <v>5.41</v>
      </c>
      <c r="N670">
        <v>1.702E-2</v>
      </c>
      <c r="O670" t="s">
        <v>75</v>
      </c>
      <c r="S670">
        <v>0</v>
      </c>
      <c r="T670" t="s">
        <v>358</v>
      </c>
      <c r="U670">
        <v>5801.89</v>
      </c>
      <c r="V670">
        <v>1.21</v>
      </c>
      <c r="W670">
        <v>1.08</v>
      </c>
      <c r="Z670">
        <v>4.25</v>
      </c>
      <c r="AA670" t="s">
        <v>2391</v>
      </c>
      <c r="AB670">
        <v>261.34958469999998</v>
      </c>
      <c r="AC670" t="s">
        <v>2392</v>
      </c>
      <c r="AD670">
        <v>52.790472100000002</v>
      </c>
      <c r="AE670">
        <v>27.049800000000001</v>
      </c>
      <c r="AF670">
        <v>6.4791499999999997</v>
      </c>
      <c r="AG670">
        <v>4.9649999999999999</v>
      </c>
      <c r="AH670">
        <v>6.30694</v>
      </c>
    </row>
    <row r="671" spans="1:34" x14ac:dyDescent="0.25">
      <c r="A671" t="s">
        <v>2395</v>
      </c>
      <c r="B671" t="s">
        <v>2390</v>
      </c>
      <c r="C671">
        <v>1</v>
      </c>
      <c r="D671">
        <v>5</v>
      </c>
      <c r="E671" t="s">
        <v>73</v>
      </c>
      <c r="F671">
        <v>2020</v>
      </c>
      <c r="G671" t="s">
        <v>214</v>
      </c>
      <c r="H671">
        <v>0</v>
      </c>
      <c r="I671">
        <v>7.9509999999999996</v>
      </c>
      <c r="K671">
        <v>2.34</v>
      </c>
      <c r="L671">
        <v>0.20899999999999999</v>
      </c>
      <c r="M671">
        <v>6.08</v>
      </c>
      <c r="N671">
        <v>1.9130000000000001E-2</v>
      </c>
      <c r="O671" t="s">
        <v>75</v>
      </c>
      <c r="S671">
        <v>0</v>
      </c>
      <c r="T671" t="s">
        <v>358</v>
      </c>
      <c r="U671">
        <v>5801.89</v>
      </c>
      <c r="V671">
        <v>1.21</v>
      </c>
      <c r="W671">
        <v>1.08</v>
      </c>
      <c r="Z671">
        <v>4.25</v>
      </c>
      <c r="AA671" t="s">
        <v>2391</v>
      </c>
      <c r="AB671">
        <v>261.34958469999998</v>
      </c>
      <c r="AC671" t="s">
        <v>2392</v>
      </c>
      <c r="AD671">
        <v>52.790472100000002</v>
      </c>
      <c r="AE671">
        <v>27.049800000000001</v>
      </c>
      <c r="AF671">
        <v>6.4791499999999997</v>
      </c>
      <c r="AG671">
        <v>4.9649999999999999</v>
      </c>
      <c r="AH671">
        <v>6.30694</v>
      </c>
    </row>
    <row r="672" spans="1:34" x14ac:dyDescent="0.25">
      <c r="A672" t="s">
        <v>2396</v>
      </c>
      <c r="B672" t="s">
        <v>2390</v>
      </c>
      <c r="C672">
        <v>1</v>
      </c>
      <c r="D672">
        <v>5</v>
      </c>
      <c r="E672" t="s">
        <v>73</v>
      </c>
      <c r="F672">
        <v>2020</v>
      </c>
      <c r="G672" t="s">
        <v>214</v>
      </c>
      <c r="H672">
        <v>0</v>
      </c>
      <c r="I672">
        <v>12.028</v>
      </c>
      <c r="K672">
        <v>2.35</v>
      </c>
      <c r="L672">
        <v>0.21</v>
      </c>
      <c r="M672">
        <v>6.14</v>
      </c>
      <c r="N672">
        <v>1.932E-2</v>
      </c>
      <c r="O672" t="s">
        <v>75</v>
      </c>
      <c r="S672">
        <v>0</v>
      </c>
      <c r="T672" t="s">
        <v>358</v>
      </c>
      <c r="U672">
        <v>5801.89</v>
      </c>
      <c r="V672">
        <v>1.21</v>
      </c>
      <c r="W672">
        <v>1.08</v>
      </c>
      <c r="Z672">
        <v>4.25</v>
      </c>
      <c r="AA672" t="s">
        <v>2391</v>
      </c>
      <c r="AB672">
        <v>261.34958469999998</v>
      </c>
      <c r="AC672" t="s">
        <v>2392</v>
      </c>
      <c r="AD672">
        <v>52.790472100000002</v>
      </c>
      <c r="AE672">
        <v>27.049800000000001</v>
      </c>
      <c r="AF672">
        <v>6.4791499999999997</v>
      </c>
      <c r="AG672">
        <v>4.9649999999999999</v>
      </c>
      <c r="AH672">
        <v>6.30694</v>
      </c>
    </row>
    <row r="673" spans="1:34" x14ac:dyDescent="0.25">
      <c r="A673" t="s">
        <v>2397</v>
      </c>
      <c r="B673" t="s">
        <v>2398</v>
      </c>
      <c r="C673">
        <v>1</v>
      </c>
      <c r="D673">
        <v>1</v>
      </c>
      <c r="E673" t="s">
        <v>73</v>
      </c>
      <c r="F673">
        <v>2018</v>
      </c>
      <c r="G673" t="s">
        <v>260</v>
      </c>
      <c r="H673">
        <v>0</v>
      </c>
      <c r="I673">
        <v>820.2</v>
      </c>
      <c r="J673">
        <v>2.1</v>
      </c>
      <c r="K673">
        <v>12.3</v>
      </c>
      <c r="L673">
        <v>1.1000000000000001</v>
      </c>
      <c r="M673">
        <v>4449.62</v>
      </c>
      <c r="N673">
        <v>14</v>
      </c>
      <c r="O673" t="s">
        <v>75</v>
      </c>
      <c r="P673">
        <v>0.13</v>
      </c>
      <c r="S673">
        <v>0</v>
      </c>
      <c r="T673" t="s">
        <v>316</v>
      </c>
      <c r="U673">
        <v>4069</v>
      </c>
      <c r="V673">
        <v>50.3</v>
      </c>
      <c r="W673">
        <v>1.8</v>
      </c>
      <c r="X673">
        <v>-0.2</v>
      </c>
      <c r="Y673" t="s">
        <v>77</v>
      </c>
      <c r="Z673">
        <v>1.4</v>
      </c>
      <c r="AA673" t="s">
        <v>2399</v>
      </c>
      <c r="AB673">
        <v>259.90510920000003</v>
      </c>
      <c r="AC673" t="s">
        <v>2400</v>
      </c>
      <c r="AD673">
        <v>80.136403299999998</v>
      </c>
      <c r="AE673">
        <v>283.65899999999999</v>
      </c>
      <c r="AF673">
        <v>5.7229099999999997</v>
      </c>
      <c r="AG673">
        <v>2.133</v>
      </c>
      <c r="AH673">
        <v>5.1860900000000001</v>
      </c>
    </row>
    <row r="674" spans="1:34" x14ac:dyDescent="0.25">
      <c r="A674" t="s">
        <v>2401</v>
      </c>
      <c r="B674" t="s">
        <v>2402</v>
      </c>
      <c r="C674">
        <v>1</v>
      </c>
      <c r="D674">
        <v>2</v>
      </c>
      <c r="E674" t="s">
        <v>73</v>
      </c>
      <c r="F674">
        <v>2013</v>
      </c>
      <c r="G674" t="s">
        <v>214</v>
      </c>
      <c r="H674">
        <v>0</v>
      </c>
      <c r="I674">
        <v>12.62</v>
      </c>
      <c r="J674">
        <v>0.11</v>
      </c>
      <c r="K674">
        <v>13.7</v>
      </c>
      <c r="L674">
        <v>1.22</v>
      </c>
      <c r="M674">
        <v>359.13</v>
      </c>
      <c r="N674">
        <v>1.1299999999999999</v>
      </c>
      <c r="O674" t="s">
        <v>75</v>
      </c>
      <c r="P674">
        <v>0.02</v>
      </c>
      <c r="S674">
        <v>0</v>
      </c>
      <c r="T674" t="s">
        <v>199</v>
      </c>
      <c r="U674">
        <v>6123</v>
      </c>
      <c r="V674">
        <v>1.1200000000000001</v>
      </c>
      <c r="W674">
        <v>1.1200000000000001</v>
      </c>
      <c r="X674">
        <v>0.05</v>
      </c>
      <c r="Y674" t="s">
        <v>77</v>
      </c>
      <c r="Z674">
        <v>4.55</v>
      </c>
      <c r="AA674" t="s">
        <v>2403</v>
      </c>
      <c r="AB674">
        <v>263.33953650000001</v>
      </c>
      <c r="AC674" t="s">
        <v>2404</v>
      </c>
      <c r="AD674">
        <v>5.7008254000000003</v>
      </c>
      <c r="AE674">
        <v>73.305499999999995</v>
      </c>
      <c r="AF674">
        <v>8.65</v>
      </c>
      <c r="AG674">
        <v>7.2969999999999997</v>
      </c>
      <c r="AH674">
        <v>8.5118799999999997</v>
      </c>
    </row>
    <row r="675" spans="1:34" x14ac:dyDescent="0.25">
      <c r="A675" t="s">
        <v>2405</v>
      </c>
      <c r="B675" t="s">
        <v>2402</v>
      </c>
      <c r="C675">
        <v>1</v>
      </c>
      <c r="D675">
        <v>2</v>
      </c>
      <c r="E675" t="s">
        <v>73</v>
      </c>
      <c r="F675">
        <v>2013</v>
      </c>
      <c r="G675" t="s">
        <v>214</v>
      </c>
      <c r="H675">
        <v>0</v>
      </c>
      <c r="I675">
        <v>248.4</v>
      </c>
      <c r="J675">
        <v>0.8</v>
      </c>
      <c r="K675">
        <v>13.4</v>
      </c>
      <c r="L675">
        <v>1.2</v>
      </c>
      <c r="M675">
        <v>603.9</v>
      </c>
      <c r="N675">
        <v>1.9</v>
      </c>
      <c r="O675" t="s">
        <v>75</v>
      </c>
      <c r="P675">
        <v>7.4999999999999997E-2</v>
      </c>
      <c r="S675">
        <v>0</v>
      </c>
      <c r="T675" t="s">
        <v>199</v>
      </c>
      <c r="U675">
        <v>6123</v>
      </c>
      <c r="V675">
        <v>1.1200000000000001</v>
      </c>
      <c r="W675">
        <v>1.1200000000000001</v>
      </c>
      <c r="X675">
        <v>0.05</v>
      </c>
      <c r="Y675" t="s">
        <v>77</v>
      </c>
      <c r="Z675">
        <v>4.55</v>
      </c>
      <c r="AA675" t="s">
        <v>2403</v>
      </c>
      <c r="AB675">
        <v>263.33953650000001</v>
      </c>
      <c r="AC675" t="s">
        <v>2404</v>
      </c>
      <c r="AD675">
        <v>5.7008254000000003</v>
      </c>
      <c r="AE675">
        <v>73.305499999999995</v>
      </c>
      <c r="AF675">
        <v>8.65</v>
      </c>
      <c r="AG675">
        <v>7.2969999999999997</v>
      </c>
      <c r="AH675">
        <v>8.5118799999999997</v>
      </c>
    </row>
    <row r="676" spans="1:34" x14ac:dyDescent="0.25">
      <c r="A676" t="s">
        <v>2406</v>
      </c>
      <c r="B676" t="s">
        <v>2407</v>
      </c>
      <c r="C676">
        <v>1</v>
      </c>
      <c r="D676">
        <v>2</v>
      </c>
      <c r="E676" t="s">
        <v>73</v>
      </c>
      <c r="F676">
        <v>2006</v>
      </c>
      <c r="G676" t="s">
        <v>243</v>
      </c>
      <c r="H676">
        <v>0</v>
      </c>
      <c r="I676">
        <v>1184.0999999999999</v>
      </c>
      <c r="J676">
        <v>2.3199999999999998</v>
      </c>
      <c r="K676">
        <v>13.3</v>
      </c>
      <c r="L676">
        <v>1.19</v>
      </c>
      <c r="M676">
        <v>704.94694000000004</v>
      </c>
      <c r="N676">
        <v>2.218</v>
      </c>
      <c r="O676" t="s">
        <v>75</v>
      </c>
      <c r="P676">
        <v>2.4E-2</v>
      </c>
      <c r="S676">
        <v>0</v>
      </c>
      <c r="T676" t="s">
        <v>236</v>
      </c>
      <c r="U676">
        <v>5534</v>
      </c>
      <c r="V676">
        <v>2.13</v>
      </c>
      <c r="W676">
        <v>1.19</v>
      </c>
      <c r="X676">
        <v>-0.08</v>
      </c>
      <c r="Y676" t="s">
        <v>77</v>
      </c>
      <c r="Z676">
        <v>3.92</v>
      </c>
      <c r="AA676" t="s">
        <v>2408</v>
      </c>
      <c r="AB676">
        <v>264.7466665</v>
      </c>
      <c r="AC676" t="s">
        <v>2409</v>
      </c>
      <c r="AD676">
        <v>-43.146234700000001</v>
      </c>
      <c r="AE676">
        <v>55.850299999999997</v>
      </c>
      <c r="AF676">
        <v>7.24</v>
      </c>
      <c r="AG676">
        <v>5.5350000000000001</v>
      </c>
      <c r="AH676">
        <v>7.0457900000000002</v>
      </c>
    </row>
    <row r="677" spans="1:34" x14ac:dyDescent="0.25">
      <c r="A677" t="s">
        <v>2410</v>
      </c>
      <c r="B677" t="s">
        <v>2407</v>
      </c>
      <c r="C677">
        <v>1</v>
      </c>
      <c r="D677">
        <v>2</v>
      </c>
      <c r="E677" t="s">
        <v>73</v>
      </c>
      <c r="F677">
        <v>2012</v>
      </c>
      <c r="G677" t="s">
        <v>243</v>
      </c>
      <c r="H677">
        <v>0</v>
      </c>
      <c r="I677">
        <v>351</v>
      </c>
      <c r="J677">
        <v>1.032</v>
      </c>
      <c r="K677">
        <v>14</v>
      </c>
      <c r="L677">
        <v>1.25</v>
      </c>
      <c r="M677">
        <v>244.09343999999999</v>
      </c>
      <c r="N677">
        <v>0.76800000000000002</v>
      </c>
      <c r="O677" t="s">
        <v>75</v>
      </c>
      <c r="P677">
        <v>0.184</v>
      </c>
      <c r="S677">
        <v>0</v>
      </c>
      <c r="T677" t="s">
        <v>236</v>
      </c>
      <c r="U677">
        <v>5534</v>
      </c>
      <c r="V677">
        <v>2.13</v>
      </c>
      <c r="W677">
        <v>1.19</v>
      </c>
      <c r="X677">
        <v>-0.08</v>
      </c>
      <c r="Y677" t="s">
        <v>77</v>
      </c>
      <c r="Z677">
        <v>3.92</v>
      </c>
      <c r="AA677" t="s">
        <v>2408</v>
      </c>
      <c r="AB677">
        <v>264.7466665</v>
      </c>
      <c r="AC677" t="s">
        <v>2409</v>
      </c>
      <c r="AD677">
        <v>-43.146234700000001</v>
      </c>
      <c r="AE677">
        <v>55.850299999999997</v>
      </c>
      <c r="AF677">
        <v>7.24</v>
      </c>
      <c r="AG677">
        <v>5.5350000000000001</v>
      </c>
      <c r="AH677">
        <v>7.0457900000000002</v>
      </c>
    </row>
    <row r="678" spans="1:34" x14ac:dyDescent="0.25">
      <c r="A678" t="s">
        <v>2411</v>
      </c>
      <c r="B678" t="s">
        <v>2412</v>
      </c>
      <c r="C678">
        <v>1</v>
      </c>
      <c r="D678">
        <v>2</v>
      </c>
      <c r="E678" t="s">
        <v>73</v>
      </c>
      <c r="F678">
        <v>2015</v>
      </c>
      <c r="G678" t="s">
        <v>100</v>
      </c>
      <c r="H678">
        <v>0</v>
      </c>
      <c r="I678">
        <v>577.20000000000005</v>
      </c>
      <c r="J678">
        <v>1.492</v>
      </c>
      <c r="K678">
        <v>13.8</v>
      </c>
      <c r="L678">
        <v>1.23</v>
      </c>
      <c r="M678">
        <v>296.85322000000002</v>
      </c>
      <c r="N678">
        <v>0.93400000000000005</v>
      </c>
      <c r="O678" t="s">
        <v>75</v>
      </c>
      <c r="P678">
        <v>9.5000000000000001E-2</v>
      </c>
      <c r="S678">
        <v>0</v>
      </c>
      <c r="T678" t="s">
        <v>2413</v>
      </c>
      <c r="U678">
        <v>4915</v>
      </c>
      <c r="V678">
        <v>3.49</v>
      </c>
      <c r="W678">
        <v>1.33</v>
      </c>
      <c r="X678">
        <v>0.22</v>
      </c>
      <c r="Y678" t="s">
        <v>77</v>
      </c>
      <c r="Z678">
        <v>3.4</v>
      </c>
      <c r="AA678" t="s">
        <v>2414</v>
      </c>
      <c r="AB678">
        <v>5.1317548000000004</v>
      </c>
      <c r="AC678" t="s">
        <v>2415</v>
      </c>
      <c r="AD678">
        <v>30.975061100000001</v>
      </c>
      <c r="AE678">
        <v>88.804699999999997</v>
      </c>
      <c r="AF678">
        <v>7.52</v>
      </c>
      <c r="AG678">
        <v>5.2720000000000002</v>
      </c>
      <c r="AH678">
        <v>7.2568799999999998</v>
      </c>
    </row>
    <row r="679" spans="1:34" x14ac:dyDescent="0.25">
      <c r="A679" t="s">
        <v>2416</v>
      </c>
      <c r="B679" t="s">
        <v>2412</v>
      </c>
      <c r="C679">
        <v>1</v>
      </c>
      <c r="D679">
        <v>2</v>
      </c>
      <c r="E679" t="s">
        <v>73</v>
      </c>
      <c r="F679">
        <v>2015</v>
      </c>
      <c r="G679" t="s">
        <v>100</v>
      </c>
      <c r="H679">
        <v>0</v>
      </c>
      <c r="I679">
        <v>2149</v>
      </c>
      <c r="J679">
        <v>3.5840000000000001</v>
      </c>
      <c r="K679">
        <v>13</v>
      </c>
      <c r="L679">
        <v>1.1599999999999999</v>
      </c>
      <c r="M679">
        <v>1150.5445999999999</v>
      </c>
      <c r="N679">
        <v>3.62</v>
      </c>
      <c r="O679" t="s">
        <v>75</v>
      </c>
      <c r="P679">
        <v>9.9000000000000005E-2</v>
      </c>
      <c r="S679">
        <v>0</v>
      </c>
      <c r="T679" t="s">
        <v>2413</v>
      </c>
      <c r="U679">
        <v>4915</v>
      </c>
      <c r="V679">
        <v>3.49</v>
      </c>
      <c r="W679">
        <v>1.33</v>
      </c>
      <c r="X679">
        <v>0.22</v>
      </c>
      <c r="Y679" t="s">
        <v>77</v>
      </c>
      <c r="Z679">
        <v>3.4</v>
      </c>
      <c r="AA679" t="s">
        <v>2414</v>
      </c>
      <c r="AB679">
        <v>5.1317548000000004</v>
      </c>
      <c r="AC679" t="s">
        <v>2415</v>
      </c>
      <c r="AD679">
        <v>30.975061100000001</v>
      </c>
      <c r="AE679">
        <v>88.804699999999997</v>
      </c>
      <c r="AF679">
        <v>7.52</v>
      </c>
      <c r="AG679">
        <v>5.2720000000000002</v>
      </c>
      <c r="AH679">
        <v>7.2568799999999998</v>
      </c>
    </row>
    <row r="680" spans="1:34" x14ac:dyDescent="0.25">
      <c r="A680" t="s">
        <v>2417</v>
      </c>
      <c r="B680" t="s">
        <v>2418</v>
      </c>
      <c r="C680">
        <v>1</v>
      </c>
      <c r="D680">
        <v>4</v>
      </c>
      <c r="E680" t="s">
        <v>73</v>
      </c>
      <c r="F680">
        <v>2000</v>
      </c>
      <c r="G680" t="s">
        <v>243</v>
      </c>
      <c r="H680">
        <v>0</v>
      </c>
      <c r="I680">
        <v>643.25</v>
      </c>
      <c r="J680">
        <v>1.4970000000000001</v>
      </c>
      <c r="K680">
        <v>13.5</v>
      </c>
      <c r="L680">
        <v>1.2</v>
      </c>
      <c r="M680">
        <v>532.68308000000002</v>
      </c>
      <c r="N680">
        <v>1.6759999999999999</v>
      </c>
      <c r="O680" t="s">
        <v>75</v>
      </c>
      <c r="P680">
        <v>0.128</v>
      </c>
      <c r="S680">
        <v>0</v>
      </c>
      <c r="T680" t="s">
        <v>236</v>
      </c>
      <c r="U680">
        <v>5807</v>
      </c>
      <c r="V680">
        <v>1.38</v>
      </c>
      <c r="W680">
        <v>1.08</v>
      </c>
      <c r="X680">
        <v>0.30199999999999999</v>
      </c>
      <c r="Y680" t="s">
        <v>200</v>
      </c>
      <c r="Z680">
        <v>4.37</v>
      </c>
      <c r="AA680" t="s">
        <v>2419</v>
      </c>
      <c r="AB680">
        <v>266.0361585</v>
      </c>
      <c r="AC680" t="s">
        <v>2420</v>
      </c>
      <c r="AD680">
        <v>-51.834875099999998</v>
      </c>
      <c r="AE680">
        <v>15.598100000000001</v>
      </c>
      <c r="AF680">
        <v>5.12</v>
      </c>
      <c r="AG680">
        <v>3.6829999999999998</v>
      </c>
      <c r="AH680">
        <v>4.94916</v>
      </c>
    </row>
    <row r="681" spans="1:34" x14ac:dyDescent="0.25">
      <c r="A681" t="s">
        <v>2421</v>
      </c>
      <c r="B681" t="s">
        <v>2418</v>
      </c>
      <c r="C681">
        <v>1</v>
      </c>
      <c r="D681">
        <v>4</v>
      </c>
      <c r="E681" t="s">
        <v>73</v>
      </c>
      <c r="F681">
        <v>2004</v>
      </c>
      <c r="G681" t="s">
        <v>243</v>
      </c>
      <c r="H681">
        <v>0</v>
      </c>
      <c r="I681">
        <v>4205.8</v>
      </c>
      <c r="J681">
        <v>5.2350000000000003</v>
      </c>
      <c r="K681">
        <v>13.4</v>
      </c>
      <c r="L681">
        <v>1.2</v>
      </c>
      <c r="M681">
        <v>576.51900000000001</v>
      </c>
      <c r="N681">
        <v>1.8140000000000001</v>
      </c>
      <c r="O681" t="s">
        <v>75</v>
      </c>
      <c r="P681">
        <v>9.8500000000000004E-2</v>
      </c>
      <c r="S681">
        <v>0</v>
      </c>
      <c r="T681" t="s">
        <v>2422</v>
      </c>
      <c r="U681">
        <v>5807</v>
      </c>
      <c r="V681">
        <v>1.38</v>
      </c>
      <c r="W681">
        <v>1.08</v>
      </c>
      <c r="X681">
        <v>0.30199999999999999</v>
      </c>
      <c r="Y681" t="s">
        <v>200</v>
      </c>
      <c r="Z681">
        <v>4.37</v>
      </c>
      <c r="AA681" t="s">
        <v>2419</v>
      </c>
      <c r="AB681">
        <v>266.0361585</v>
      </c>
      <c r="AC681" t="s">
        <v>2420</v>
      </c>
      <c r="AD681">
        <v>-51.834875099999998</v>
      </c>
      <c r="AE681">
        <v>15.598100000000001</v>
      </c>
      <c r="AF681">
        <v>5.12</v>
      </c>
      <c r="AG681">
        <v>3.6829999999999998</v>
      </c>
      <c r="AH681">
        <v>4.94916</v>
      </c>
    </row>
    <row r="682" spans="1:34" x14ac:dyDescent="0.25">
      <c r="A682" t="s">
        <v>2423</v>
      </c>
      <c r="B682" t="s">
        <v>2418</v>
      </c>
      <c r="C682">
        <v>1</v>
      </c>
      <c r="D682">
        <v>4</v>
      </c>
      <c r="E682" t="s">
        <v>73</v>
      </c>
      <c r="F682">
        <v>2004</v>
      </c>
      <c r="G682" t="s">
        <v>363</v>
      </c>
      <c r="H682">
        <v>0</v>
      </c>
      <c r="I682">
        <v>9.6386000000000003</v>
      </c>
      <c r="J682">
        <v>9.0939999999999993E-2</v>
      </c>
      <c r="K682">
        <v>3.24</v>
      </c>
      <c r="L682">
        <v>0.28899999999999998</v>
      </c>
      <c r="M682">
        <v>10.5547</v>
      </c>
      <c r="N682">
        <v>3.3210000000000003E-2</v>
      </c>
      <c r="O682" t="s">
        <v>75</v>
      </c>
      <c r="P682">
        <v>0.17199999999999999</v>
      </c>
      <c r="R682">
        <v>900</v>
      </c>
      <c r="S682">
        <v>0</v>
      </c>
      <c r="T682" t="s">
        <v>2422</v>
      </c>
      <c r="U682">
        <v>5813</v>
      </c>
      <c r="V682">
        <v>1.38</v>
      </c>
      <c r="W682">
        <v>1.08</v>
      </c>
      <c r="X682">
        <v>0.30199999999999999</v>
      </c>
      <c r="Y682" t="s">
        <v>200</v>
      </c>
      <c r="Z682">
        <v>4.25</v>
      </c>
      <c r="AA682" t="s">
        <v>2419</v>
      </c>
      <c r="AB682">
        <v>266.0361585</v>
      </c>
      <c r="AC682" t="s">
        <v>2420</v>
      </c>
      <c r="AD682">
        <v>-51.834875099999998</v>
      </c>
      <c r="AE682">
        <v>15.598100000000001</v>
      </c>
      <c r="AF682">
        <v>5.12</v>
      </c>
      <c r="AG682">
        <v>3.6829999999999998</v>
      </c>
      <c r="AH682">
        <v>4.94916</v>
      </c>
    </row>
    <row r="683" spans="1:34" x14ac:dyDescent="0.25">
      <c r="A683" t="s">
        <v>2424</v>
      </c>
      <c r="B683" t="s">
        <v>2418</v>
      </c>
      <c r="C683">
        <v>1</v>
      </c>
      <c r="D683">
        <v>4</v>
      </c>
      <c r="E683" t="s">
        <v>73</v>
      </c>
      <c r="F683">
        <v>2006</v>
      </c>
      <c r="G683" t="s">
        <v>363</v>
      </c>
      <c r="H683">
        <v>0</v>
      </c>
      <c r="I683">
        <v>310.55</v>
      </c>
      <c r="J683">
        <v>0.92100000000000004</v>
      </c>
      <c r="K683">
        <v>14.2</v>
      </c>
      <c r="L683">
        <v>1.27</v>
      </c>
      <c r="M683">
        <v>165.86850000000001</v>
      </c>
      <c r="N683">
        <v>0.52190000000000003</v>
      </c>
      <c r="O683" t="s">
        <v>75</v>
      </c>
      <c r="P683">
        <v>6.6600000000000006E-2</v>
      </c>
      <c r="S683">
        <v>0</v>
      </c>
      <c r="T683" t="s">
        <v>2422</v>
      </c>
      <c r="U683">
        <v>5771.56</v>
      </c>
      <c r="V683">
        <v>1.38</v>
      </c>
      <c r="W683">
        <v>1.08</v>
      </c>
      <c r="X683">
        <v>0.30199999999999999</v>
      </c>
      <c r="Y683" t="s">
        <v>200</v>
      </c>
      <c r="Z683">
        <v>4.17</v>
      </c>
      <c r="AA683" t="s">
        <v>2419</v>
      </c>
      <c r="AB683">
        <v>266.0361585</v>
      </c>
      <c r="AC683" t="s">
        <v>2420</v>
      </c>
      <c r="AD683">
        <v>-51.834875099999998</v>
      </c>
      <c r="AE683">
        <v>15.598100000000001</v>
      </c>
      <c r="AF683">
        <v>5.12</v>
      </c>
      <c r="AG683">
        <v>3.6829999999999998</v>
      </c>
      <c r="AH683">
        <v>4.94916</v>
      </c>
    </row>
    <row r="684" spans="1:34" x14ac:dyDescent="0.25">
      <c r="A684" t="s">
        <v>2425</v>
      </c>
      <c r="B684" t="s">
        <v>2426</v>
      </c>
      <c r="C684">
        <v>1</v>
      </c>
      <c r="D684">
        <v>1</v>
      </c>
      <c r="E684" t="s">
        <v>73</v>
      </c>
      <c r="F684">
        <v>2021</v>
      </c>
      <c r="G684" t="s">
        <v>88</v>
      </c>
      <c r="H684">
        <v>0</v>
      </c>
      <c r="I684">
        <v>279.3</v>
      </c>
      <c r="J684">
        <v>0.85</v>
      </c>
      <c r="K684">
        <v>14.1</v>
      </c>
      <c r="L684">
        <v>1.26</v>
      </c>
      <c r="M684">
        <v>181.16219000000001</v>
      </c>
      <c r="N684">
        <v>0.56999999999999995</v>
      </c>
      <c r="O684" t="s">
        <v>75</v>
      </c>
      <c r="P684">
        <v>4.3999999999999997E-2</v>
      </c>
      <c r="S684">
        <v>0</v>
      </c>
      <c r="T684" t="s">
        <v>1753</v>
      </c>
      <c r="U684">
        <v>4786</v>
      </c>
      <c r="V684">
        <v>10.95</v>
      </c>
      <c r="W684">
        <v>1.06</v>
      </c>
      <c r="X684">
        <v>-0.21</v>
      </c>
      <c r="Y684" t="s">
        <v>77</v>
      </c>
      <c r="Z684">
        <v>2.38</v>
      </c>
      <c r="AA684" t="s">
        <v>2427</v>
      </c>
      <c r="AB684">
        <v>264.28735649999999</v>
      </c>
      <c r="AC684" t="s">
        <v>2428</v>
      </c>
      <c r="AD684">
        <v>72.455859000000004</v>
      </c>
      <c r="AE684">
        <v>107.188</v>
      </c>
      <c r="AF684">
        <v>5.88375</v>
      </c>
      <c r="AG684">
        <v>3.657</v>
      </c>
      <c r="AH684">
        <v>5.5995799999999996</v>
      </c>
    </row>
    <row r="685" spans="1:34" x14ac:dyDescent="0.25">
      <c r="A685" t="s">
        <v>2429</v>
      </c>
      <c r="B685" t="s">
        <v>2430</v>
      </c>
      <c r="C685">
        <v>2</v>
      </c>
      <c r="D685">
        <v>1</v>
      </c>
      <c r="E685" t="s">
        <v>73</v>
      </c>
      <c r="F685">
        <v>2000</v>
      </c>
      <c r="G685" t="s">
        <v>94</v>
      </c>
      <c r="H685">
        <v>0</v>
      </c>
      <c r="I685">
        <v>75.522999999999996</v>
      </c>
      <c r="J685">
        <v>0.36</v>
      </c>
      <c r="K685">
        <v>10.9</v>
      </c>
      <c r="L685">
        <v>0.97099999999999997</v>
      </c>
      <c r="M685">
        <v>82.635800000000003</v>
      </c>
      <c r="N685">
        <v>0.26</v>
      </c>
      <c r="O685" t="s">
        <v>75</v>
      </c>
      <c r="P685">
        <v>0.25</v>
      </c>
      <c r="S685">
        <v>0</v>
      </c>
      <c r="T685" t="s">
        <v>1848</v>
      </c>
      <c r="U685">
        <v>5757</v>
      </c>
      <c r="V685">
        <v>1.48</v>
      </c>
      <c r="W685">
        <v>1.1100000000000001</v>
      </c>
      <c r="X685">
        <v>0.13</v>
      </c>
      <c r="Y685" t="s">
        <v>77</v>
      </c>
      <c r="Z685">
        <v>4.1399999999999997</v>
      </c>
      <c r="AA685" t="s">
        <v>2431</v>
      </c>
      <c r="AB685">
        <v>38.832367400000003</v>
      </c>
      <c r="AC685" t="s">
        <v>2432</v>
      </c>
      <c r="AD685">
        <v>-3.5624886999999998</v>
      </c>
      <c r="AE685">
        <v>37.786099999999998</v>
      </c>
      <c r="AF685">
        <v>6.8339999999999996</v>
      </c>
      <c r="AG685">
        <v>5.266</v>
      </c>
      <c r="AH685">
        <v>6.6577299999999999</v>
      </c>
    </row>
    <row r="686" spans="1:34" x14ac:dyDescent="0.25">
      <c r="A686" t="s">
        <v>2433</v>
      </c>
      <c r="B686" t="s">
        <v>2434</v>
      </c>
      <c r="C686">
        <v>1</v>
      </c>
      <c r="D686">
        <v>1</v>
      </c>
      <c r="E686" t="s">
        <v>73</v>
      </c>
      <c r="F686">
        <v>2009</v>
      </c>
      <c r="G686" t="s">
        <v>106</v>
      </c>
      <c r="H686">
        <v>0</v>
      </c>
      <c r="I686">
        <v>990</v>
      </c>
      <c r="J686">
        <v>2.12</v>
      </c>
      <c r="K686">
        <v>12.8</v>
      </c>
      <c r="L686">
        <v>1.1499999999999999</v>
      </c>
      <c r="M686">
        <v>1620.933</v>
      </c>
      <c r="N686">
        <v>5.0999999999999996</v>
      </c>
      <c r="O686" t="s">
        <v>75</v>
      </c>
      <c r="P686">
        <v>0.6</v>
      </c>
      <c r="S686">
        <v>0</v>
      </c>
      <c r="T686" t="s">
        <v>358</v>
      </c>
      <c r="U686">
        <v>5981</v>
      </c>
      <c r="V686">
        <v>1.72</v>
      </c>
      <c r="W686">
        <v>1.63</v>
      </c>
      <c r="X686">
        <v>0.3</v>
      </c>
      <c r="Y686" t="s">
        <v>77</v>
      </c>
      <c r="Z686">
        <v>4.18</v>
      </c>
      <c r="AA686" t="s">
        <v>2435</v>
      </c>
      <c r="AB686">
        <v>39.257737900000002</v>
      </c>
      <c r="AC686" t="s">
        <v>2436</v>
      </c>
      <c r="AD686">
        <v>42.0624526</v>
      </c>
      <c r="AE686">
        <v>59.859000000000002</v>
      </c>
      <c r="AF686">
        <v>7.2969999999999997</v>
      </c>
      <c r="AG686">
        <v>5.8529999999999998</v>
      </c>
      <c r="AH686">
        <v>7.1291000000000002</v>
      </c>
    </row>
    <row r="687" spans="1:34" x14ac:dyDescent="0.25">
      <c r="A687" t="s">
        <v>2437</v>
      </c>
      <c r="B687" t="s">
        <v>2438</v>
      </c>
      <c r="C687">
        <v>1</v>
      </c>
      <c r="D687">
        <v>1</v>
      </c>
      <c r="E687" t="s">
        <v>73</v>
      </c>
      <c r="F687">
        <v>2002</v>
      </c>
      <c r="G687" t="s">
        <v>363</v>
      </c>
      <c r="H687">
        <v>0</v>
      </c>
      <c r="I687">
        <v>8.4282000000000004</v>
      </c>
      <c r="J687">
        <v>0.08</v>
      </c>
      <c r="K687">
        <v>12.5</v>
      </c>
      <c r="L687">
        <v>1.1100000000000001</v>
      </c>
      <c r="M687">
        <v>3127.4472000000001</v>
      </c>
      <c r="N687">
        <v>9.84</v>
      </c>
      <c r="O687" t="s">
        <v>75</v>
      </c>
      <c r="P687">
        <v>0.28000000000000003</v>
      </c>
      <c r="S687">
        <v>0</v>
      </c>
      <c r="T687" t="s">
        <v>370</v>
      </c>
      <c r="U687">
        <v>4723</v>
      </c>
      <c r="V687">
        <v>0.75</v>
      </c>
      <c r="W687">
        <v>0.42</v>
      </c>
      <c r="X687">
        <v>-0.1</v>
      </c>
      <c r="Y687" t="s">
        <v>77</v>
      </c>
      <c r="Z687">
        <v>4.3099999999999996</v>
      </c>
      <c r="AA687" t="s">
        <v>2439</v>
      </c>
      <c r="AB687">
        <v>267.65992519999998</v>
      </c>
      <c r="AC687" t="s">
        <v>2440</v>
      </c>
      <c r="AD687">
        <v>-40.318464599999999</v>
      </c>
      <c r="AE687">
        <v>30.8248</v>
      </c>
      <c r="AF687">
        <v>9.1</v>
      </c>
      <c r="AG687">
        <v>6.5389999999999997</v>
      </c>
      <c r="AH687">
        <v>8.7594899999999996</v>
      </c>
    </row>
    <row r="688" spans="1:34" x14ac:dyDescent="0.25">
      <c r="A688" t="s">
        <v>2441</v>
      </c>
      <c r="B688" t="s">
        <v>2442</v>
      </c>
      <c r="C688">
        <v>1</v>
      </c>
      <c r="D688">
        <v>2</v>
      </c>
      <c r="E688" t="s">
        <v>73</v>
      </c>
      <c r="F688">
        <v>2010</v>
      </c>
      <c r="G688" t="s">
        <v>94</v>
      </c>
      <c r="H688">
        <v>0</v>
      </c>
      <c r="I688">
        <v>75.220299999999995</v>
      </c>
      <c r="J688">
        <v>0.36199999999999999</v>
      </c>
      <c r="K688">
        <v>13.9</v>
      </c>
      <c r="L688">
        <v>1.24</v>
      </c>
      <c r="M688">
        <v>249.05159</v>
      </c>
      <c r="N688">
        <v>0.78359999999999996</v>
      </c>
      <c r="O688" t="s">
        <v>75</v>
      </c>
      <c r="P688">
        <v>0.74409999999999998</v>
      </c>
      <c r="S688">
        <v>0</v>
      </c>
      <c r="T688" t="s">
        <v>301</v>
      </c>
      <c r="U688">
        <v>5522</v>
      </c>
      <c r="V688">
        <v>1.76</v>
      </c>
      <c r="W688">
        <v>1.1200000000000001</v>
      </c>
      <c r="X688">
        <v>0.21</v>
      </c>
      <c r="Y688" t="s">
        <v>77</v>
      </c>
      <c r="Z688">
        <v>3.97</v>
      </c>
      <c r="AA688" t="s">
        <v>2443</v>
      </c>
      <c r="AB688">
        <v>268.41813830000001</v>
      </c>
      <c r="AC688" t="s">
        <v>2444</v>
      </c>
      <c r="AD688">
        <v>56.392470099999997</v>
      </c>
      <c r="AE688">
        <v>67.785499999999999</v>
      </c>
      <c r="AF688">
        <v>8</v>
      </c>
      <c r="AG688">
        <v>6.2709999999999999</v>
      </c>
      <c r="AH688">
        <v>7.8129799999999996</v>
      </c>
    </row>
    <row r="689" spans="1:34" x14ac:dyDescent="0.25">
      <c r="A689" t="s">
        <v>2445</v>
      </c>
      <c r="B689" t="s">
        <v>2442</v>
      </c>
      <c r="C689">
        <v>1</v>
      </c>
      <c r="D689">
        <v>2</v>
      </c>
      <c r="E689" t="s">
        <v>73</v>
      </c>
      <c r="F689">
        <v>2010</v>
      </c>
      <c r="G689" t="s">
        <v>94</v>
      </c>
      <c r="H689">
        <v>0</v>
      </c>
      <c r="I689">
        <v>1272</v>
      </c>
      <c r="J689">
        <v>2.39</v>
      </c>
      <c r="K689">
        <v>13.3</v>
      </c>
      <c r="L689">
        <v>1.19</v>
      </c>
      <c r="M689">
        <v>699.54382999999996</v>
      </c>
      <c r="N689">
        <v>2.2010000000000001</v>
      </c>
      <c r="O689" t="s">
        <v>75</v>
      </c>
      <c r="P689">
        <v>0.08</v>
      </c>
      <c r="S689">
        <v>0</v>
      </c>
      <c r="T689" t="s">
        <v>301</v>
      </c>
      <c r="U689">
        <v>5522</v>
      </c>
      <c r="V689">
        <v>1.76</v>
      </c>
      <c r="W689">
        <v>1.1200000000000001</v>
      </c>
      <c r="X689">
        <v>0.21</v>
      </c>
      <c r="Y689" t="s">
        <v>77</v>
      </c>
      <c r="Z689">
        <v>3.97</v>
      </c>
      <c r="AA689" t="s">
        <v>2443</v>
      </c>
      <c r="AB689">
        <v>268.41813830000001</v>
      </c>
      <c r="AC689" t="s">
        <v>2444</v>
      </c>
      <c r="AD689">
        <v>56.392470099999997</v>
      </c>
      <c r="AE689">
        <v>67.785499999999999</v>
      </c>
      <c r="AF689">
        <v>8</v>
      </c>
      <c r="AG689">
        <v>6.2709999999999999</v>
      </c>
      <c r="AH689">
        <v>7.8129799999999996</v>
      </c>
    </row>
    <row r="690" spans="1:34" x14ac:dyDescent="0.25">
      <c r="A690" t="s">
        <v>2446</v>
      </c>
      <c r="B690" t="s">
        <v>2447</v>
      </c>
      <c r="C690">
        <v>2</v>
      </c>
      <c r="D690">
        <v>1</v>
      </c>
      <c r="E690" t="s">
        <v>73</v>
      </c>
      <c r="F690">
        <v>2008</v>
      </c>
      <c r="G690" t="s">
        <v>243</v>
      </c>
      <c r="H690">
        <v>0</v>
      </c>
      <c r="I690">
        <v>17.239999999999998</v>
      </c>
      <c r="J690">
        <v>0.14000000000000001</v>
      </c>
      <c r="K690">
        <v>5</v>
      </c>
      <c r="L690">
        <v>0.44600000000000001</v>
      </c>
      <c r="M690">
        <v>22.1</v>
      </c>
      <c r="N690">
        <v>6.9599999999999995E-2</v>
      </c>
      <c r="O690" t="s">
        <v>75</v>
      </c>
      <c r="P690">
        <v>0.2</v>
      </c>
      <c r="S690">
        <v>0</v>
      </c>
      <c r="T690" t="s">
        <v>204</v>
      </c>
      <c r="U690">
        <v>5841</v>
      </c>
      <c r="V690">
        <v>1.64</v>
      </c>
      <c r="W690">
        <v>1.2</v>
      </c>
      <c r="X690">
        <v>0.06</v>
      </c>
      <c r="Y690" t="s">
        <v>77</v>
      </c>
      <c r="Z690">
        <v>4.16</v>
      </c>
      <c r="AA690" t="s">
        <v>2448</v>
      </c>
      <c r="AB690">
        <v>39.244102900000001</v>
      </c>
      <c r="AC690" t="s">
        <v>2449</v>
      </c>
      <c r="AD690">
        <v>-34.5790905</v>
      </c>
      <c r="AE690">
        <v>25.393599999999999</v>
      </c>
      <c r="AF690">
        <v>5.78</v>
      </c>
      <c r="AG690">
        <v>4.2460000000000004</v>
      </c>
      <c r="AH690">
        <v>5.6131900000000003</v>
      </c>
    </row>
    <row r="691" spans="1:34" x14ac:dyDescent="0.25">
      <c r="A691" t="s">
        <v>2450</v>
      </c>
      <c r="B691" t="s">
        <v>2451</v>
      </c>
      <c r="C691">
        <v>2</v>
      </c>
      <c r="D691">
        <v>1</v>
      </c>
      <c r="E691" t="s">
        <v>73</v>
      </c>
      <c r="F691">
        <v>2010</v>
      </c>
      <c r="G691" t="s">
        <v>94</v>
      </c>
      <c r="H691">
        <v>0</v>
      </c>
      <c r="I691">
        <v>280.17</v>
      </c>
      <c r="J691">
        <v>0.87</v>
      </c>
      <c r="K691">
        <v>14.3</v>
      </c>
      <c r="L691">
        <v>1.28</v>
      </c>
      <c r="M691">
        <v>140.79868999999999</v>
      </c>
      <c r="N691">
        <v>0.443</v>
      </c>
      <c r="O691" t="s">
        <v>75</v>
      </c>
      <c r="P691">
        <v>0.23799999999999999</v>
      </c>
      <c r="S691">
        <v>0</v>
      </c>
      <c r="T691" t="s">
        <v>301</v>
      </c>
      <c r="U691">
        <v>5859</v>
      </c>
      <c r="V691">
        <v>1.1100000000000001</v>
      </c>
      <c r="W691">
        <v>1.1200000000000001</v>
      </c>
      <c r="X691">
        <v>0.2</v>
      </c>
      <c r="Y691" t="s">
        <v>77</v>
      </c>
      <c r="Z691">
        <v>4.4400000000000004</v>
      </c>
      <c r="AA691" t="s">
        <v>2452</v>
      </c>
      <c r="AB691">
        <v>270.38008109999998</v>
      </c>
      <c r="AC691" t="s">
        <v>2453</v>
      </c>
      <c r="AD691">
        <v>0.10446850000000001</v>
      </c>
      <c r="AE691">
        <v>53.111899999999999</v>
      </c>
      <c r="AF691">
        <v>8.1</v>
      </c>
      <c r="AG691">
        <v>6.5860000000000003</v>
      </c>
      <c r="AH691">
        <v>7.95594</v>
      </c>
    </row>
    <row r="692" spans="1:34" x14ac:dyDescent="0.25">
      <c r="A692" t="s">
        <v>2454</v>
      </c>
      <c r="B692" t="s">
        <v>2455</v>
      </c>
      <c r="C692">
        <v>2</v>
      </c>
      <c r="D692">
        <v>1</v>
      </c>
      <c r="E692" t="s">
        <v>73</v>
      </c>
      <c r="F692">
        <v>2015</v>
      </c>
      <c r="G692" t="s">
        <v>214</v>
      </c>
      <c r="H692">
        <v>0</v>
      </c>
      <c r="I692">
        <v>40</v>
      </c>
      <c r="J692">
        <v>0.23</v>
      </c>
      <c r="K692">
        <v>4.16</v>
      </c>
      <c r="L692">
        <v>0.371</v>
      </c>
      <c r="M692">
        <v>16.14</v>
      </c>
      <c r="N692">
        <v>5.0779999999999999E-2</v>
      </c>
      <c r="O692" t="s">
        <v>75</v>
      </c>
      <c r="P692">
        <v>8.7999999999999995E-2</v>
      </c>
      <c r="S692">
        <v>0</v>
      </c>
      <c r="T692" t="s">
        <v>463</v>
      </c>
      <c r="U692">
        <v>5790</v>
      </c>
      <c r="V692">
        <v>1.02</v>
      </c>
      <c r="W692">
        <v>0.99</v>
      </c>
      <c r="X692">
        <v>-0.04</v>
      </c>
      <c r="Y692" t="s">
        <v>77</v>
      </c>
      <c r="Z692">
        <v>4.4400000000000004</v>
      </c>
      <c r="AA692" t="s">
        <v>2456</v>
      </c>
      <c r="AB692">
        <v>270.16137229999998</v>
      </c>
      <c r="AC692" t="s">
        <v>2457</v>
      </c>
      <c r="AD692">
        <v>29.5726698</v>
      </c>
      <c r="AE692">
        <v>28.254000000000001</v>
      </c>
      <c r="AF692">
        <v>7.0859699999999997</v>
      </c>
      <c r="AG692">
        <v>5.4820000000000002</v>
      </c>
      <c r="AH692">
        <v>6.8947200000000004</v>
      </c>
    </row>
    <row r="693" spans="1:34" x14ac:dyDescent="0.25">
      <c r="A693" t="s">
        <v>2458</v>
      </c>
      <c r="B693" t="s">
        <v>2459</v>
      </c>
      <c r="C693">
        <v>1</v>
      </c>
      <c r="D693">
        <v>1</v>
      </c>
      <c r="E693" t="s">
        <v>73</v>
      </c>
      <c r="F693">
        <v>2009</v>
      </c>
      <c r="G693" t="s">
        <v>1798</v>
      </c>
      <c r="H693">
        <v>0</v>
      </c>
      <c r="I693">
        <v>641.47199999999998</v>
      </c>
      <c r="J693">
        <v>1.331</v>
      </c>
      <c r="K693">
        <v>13.4</v>
      </c>
      <c r="L693">
        <v>1.19</v>
      </c>
      <c r="M693">
        <v>635</v>
      </c>
      <c r="N693">
        <v>1.9979199999999999</v>
      </c>
      <c r="O693" t="s">
        <v>75</v>
      </c>
      <c r="P693">
        <v>0.35</v>
      </c>
      <c r="S693">
        <v>0</v>
      </c>
      <c r="T693" t="s">
        <v>2460</v>
      </c>
      <c r="U693">
        <v>4684</v>
      </c>
      <c r="V693">
        <v>0.77</v>
      </c>
      <c r="W693">
        <v>0.77</v>
      </c>
      <c r="X693">
        <v>-0.18</v>
      </c>
      <c r="Y693" t="s">
        <v>77</v>
      </c>
      <c r="Z693">
        <v>4.62</v>
      </c>
      <c r="AA693" t="s">
        <v>2461</v>
      </c>
      <c r="AB693">
        <v>270.77871770000002</v>
      </c>
      <c r="AC693" t="s">
        <v>2462</v>
      </c>
      <c r="AD693">
        <v>-28.5608343</v>
      </c>
      <c r="AE693">
        <v>39.363300000000002</v>
      </c>
      <c r="AF693">
        <v>9.6199999999999992</v>
      </c>
      <c r="AG693">
        <v>7.1689999999999996</v>
      </c>
      <c r="AH693">
        <v>9.3278599999999994</v>
      </c>
    </row>
    <row r="694" spans="1:34" x14ac:dyDescent="0.25">
      <c r="A694" t="s">
        <v>2463</v>
      </c>
      <c r="B694" t="s">
        <v>2464</v>
      </c>
      <c r="C694">
        <v>1</v>
      </c>
      <c r="D694">
        <v>4</v>
      </c>
      <c r="E694" t="s">
        <v>73</v>
      </c>
      <c r="F694">
        <v>2005</v>
      </c>
      <c r="G694" t="s">
        <v>94</v>
      </c>
      <c r="H694">
        <v>0</v>
      </c>
      <c r="I694">
        <v>1207</v>
      </c>
      <c r="J694">
        <v>2.16</v>
      </c>
      <c r="K694">
        <v>13.3</v>
      </c>
      <c r="L694">
        <v>1.19</v>
      </c>
      <c r="M694">
        <v>116</v>
      </c>
      <c r="N694">
        <v>0.36497000000000002</v>
      </c>
      <c r="O694" t="s">
        <v>75</v>
      </c>
      <c r="P694">
        <v>0.08</v>
      </c>
      <c r="Q694">
        <v>0.16</v>
      </c>
      <c r="R694">
        <v>159</v>
      </c>
      <c r="S694">
        <v>0</v>
      </c>
      <c r="T694" t="s">
        <v>468</v>
      </c>
      <c r="U694">
        <v>5390</v>
      </c>
      <c r="V694">
        <v>0.95</v>
      </c>
      <c r="W694">
        <v>0.93</v>
      </c>
      <c r="X694">
        <v>0.18</v>
      </c>
      <c r="Y694" t="s">
        <v>77</v>
      </c>
      <c r="Z694">
        <v>4.46</v>
      </c>
      <c r="AA694" t="s">
        <v>2465</v>
      </c>
      <c r="AB694">
        <v>270.6304652</v>
      </c>
      <c r="AC694" t="s">
        <v>2466</v>
      </c>
      <c r="AD694">
        <v>26.310407699999999</v>
      </c>
      <c r="AE694">
        <v>22.0016</v>
      </c>
      <c r="AF694">
        <v>7.01227</v>
      </c>
      <c r="AG694">
        <v>5.1130000000000004</v>
      </c>
      <c r="AH694">
        <v>6.7861399999999996</v>
      </c>
    </row>
    <row r="695" spans="1:34" x14ac:dyDescent="0.25">
      <c r="A695" t="s">
        <v>2467</v>
      </c>
      <c r="B695" t="s">
        <v>2464</v>
      </c>
      <c r="C695">
        <v>1</v>
      </c>
      <c r="D695">
        <v>4</v>
      </c>
      <c r="E695" t="s">
        <v>73</v>
      </c>
      <c r="F695">
        <v>2016</v>
      </c>
      <c r="G695" t="s">
        <v>100</v>
      </c>
      <c r="H695">
        <v>0</v>
      </c>
      <c r="I695">
        <v>75.739999999999995</v>
      </c>
      <c r="J695">
        <v>0.34100000000000003</v>
      </c>
      <c r="K695">
        <v>3.66</v>
      </c>
      <c r="L695">
        <v>0.32700000000000001</v>
      </c>
      <c r="M695">
        <v>13</v>
      </c>
      <c r="N695">
        <v>4.0899999999999999E-2</v>
      </c>
      <c r="O695" t="s">
        <v>75</v>
      </c>
      <c r="P695">
        <v>0.12</v>
      </c>
      <c r="Q695">
        <v>6.29</v>
      </c>
      <c r="R695">
        <v>400</v>
      </c>
      <c r="S695">
        <v>0</v>
      </c>
      <c r="T695" t="s">
        <v>468</v>
      </c>
      <c r="U695">
        <v>5390</v>
      </c>
      <c r="V695">
        <v>0.95</v>
      </c>
      <c r="W695">
        <v>0.93</v>
      </c>
      <c r="X695">
        <v>0.18</v>
      </c>
      <c r="Y695" t="s">
        <v>77</v>
      </c>
      <c r="Z695">
        <v>4.46</v>
      </c>
      <c r="AA695" t="s">
        <v>2465</v>
      </c>
      <c r="AB695">
        <v>270.6304652</v>
      </c>
      <c r="AC695" t="s">
        <v>2466</v>
      </c>
      <c r="AD695">
        <v>26.310407699999999</v>
      </c>
      <c r="AE695">
        <v>22.0016</v>
      </c>
      <c r="AF695">
        <v>7.01227</v>
      </c>
      <c r="AG695">
        <v>5.1130000000000004</v>
      </c>
      <c r="AH695">
        <v>6.7861399999999996</v>
      </c>
    </row>
    <row r="696" spans="1:34" x14ac:dyDescent="0.25">
      <c r="A696" t="s">
        <v>2468</v>
      </c>
      <c r="B696" t="s">
        <v>2464</v>
      </c>
      <c r="C696">
        <v>1</v>
      </c>
      <c r="D696">
        <v>4</v>
      </c>
      <c r="E696" t="s">
        <v>73</v>
      </c>
      <c r="F696">
        <v>2020</v>
      </c>
      <c r="G696" t="s">
        <v>300</v>
      </c>
      <c r="H696">
        <v>0</v>
      </c>
      <c r="I696">
        <v>12.458</v>
      </c>
      <c r="J696">
        <v>0.10299999999999999</v>
      </c>
      <c r="K696">
        <v>1.83</v>
      </c>
      <c r="L696">
        <v>0.16300000000000001</v>
      </c>
      <c r="M696">
        <v>4</v>
      </c>
      <c r="N696">
        <v>1.259E-2</v>
      </c>
      <c r="O696" t="s">
        <v>75</v>
      </c>
      <c r="P696">
        <v>0.12</v>
      </c>
      <c r="S696">
        <v>0</v>
      </c>
      <c r="T696" t="s">
        <v>468</v>
      </c>
      <c r="U696">
        <v>5390</v>
      </c>
      <c r="V696">
        <v>0.95</v>
      </c>
      <c r="W696">
        <v>0.93</v>
      </c>
      <c r="X696">
        <v>0.18</v>
      </c>
      <c r="Y696" t="s">
        <v>77</v>
      </c>
      <c r="Z696">
        <v>4.46</v>
      </c>
      <c r="AA696" t="s">
        <v>2465</v>
      </c>
      <c r="AB696">
        <v>270.6304652</v>
      </c>
      <c r="AC696" t="s">
        <v>2466</v>
      </c>
      <c r="AD696">
        <v>26.310407699999999</v>
      </c>
      <c r="AE696">
        <v>22.0016</v>
      </c>
      <c r="AF696">
        <v>7.01227</v>
      </c>
      <c r="AG696">
        <v>5.1130000000000004</v>
      </c>
      <c r="AH696">
        <v>6.7861399999999996</v>
      </c>
    </row>
    <row r="697" spans="1:34" x14ac:dyDescent="0.25">
      <c r="A697" t="s">
        <v>2469</v>
      </c>
      <c r="B697" t="s">
        <v>2464</v>
      </c>
      <c r="C697">
        <v>1</v>
      </c>
      <c r="D697">
        <v>4</v>
      </c>
      <c r="E697" t="s">
        <v>73</v>
      </c>
      <c r="F697">
        <v>2021</v>
      </c>
      <c r="G697" t="s">
        <v>100</v>
      </c>
      <c r="H697">
        <v>0</v>
      </c>
      <c r="I697">
        <v>41.762999999999998</v>
      </c>
      <c r="J697">
        <v>0.22919999999999999</v>
      </c>
      <c r="K697">
        <v>3.23</v>
      </c>
      <c r="L697">
        <v>0.28799999999999998</v>
      </c>
      <c r="M697">
        <v>10.52012</v>
      </c>
      <c r="N697">
        <v>3.3099999999999997E-2</v>
      </c>
      <c r="O697" t="s">
        <v>75</v>
      </c>
      <c r="P697">
        <v>8.5999999999999993E-2</v>
      </c>
      <c r="S697">
        <v>0</v>
      </c>
      <c r="T697" t="s">
        <v>468</v>
      </c>
      <c r="U697">
        <v>5393.43</v>
      </c>
      <c r="V697">
        <v>1</v>
      </c>
      <c r="W697">
        <v>0.92</v>
      </c>
      <c r="X697">
        <v>0.19700000000000001</v>
      </c>
      <c r="Y697" t="s">
        <v>77</v>
      </c>
      <c r="Z697">
        <v>4.4000000000000004</v>
      </c>
      <c r="AA697" t="s">
        <v>2465</v>
      </c>
      <c r="AB697">
        <v>270.6304652</v>
      </c>
      <c r="AC697" t="s">
        <v>2466</v>
      </c>
      <c r="AD697">
        <v>26.310407699999999</v>
      </c>
      <c r="AE697">
        <v>22.0016</v>
      </c>
      <c r="AF697">
        <v>7.01227</v>
      </c>
      <c r="AG697">
        <v>5.1130000000000004</v>
      </c>
      <c r="AH697">
        <v>6.7861399999999996</v>
      </c>
    </row>
    <row r="698" spans="1:34" x14ac:dyDescent="0.25">
      <c r="A698" t="s">
        <v>2470</v>
      </c>
      <c r="B698" t="s">
        <v>2471</v>
      </c>
      <c r="C698">
        <v>1</v>
      </c>
      <c r="D698">
        <v>1</v>
      </c>
      <c r="E698" t="s">
        <v>73</v>
      </c>
      <c r="F698">
        <v>2016</v>
      </c>
      <c r="G698" t="s">
        <v>100</v>
      </c>
      <c r="H698">
        <v>0</v>
      </c>
      <c r="I698">
        <v>434.5</v>
      </c>
      <c r="J698">
        <v>1.1299999999999999</v>
      </c>
      <c r="K698">
        <v>13.2</v>
      </c>
      <c r="L698">
        <v>1.18</v>
      </c>
      <c r="M698">
        <v>918.52869999999996</v>
      </c>
      <c r="N698">
        <v>2.89</v>
      </c>
      <c r="O698" t="s">
        <v>75</v>
      </c>
      <c r="P698">
        <v>0.2</v>
      </c>
      <c r="S698">
        <v>0</v>
      </c>
      <c r="T698" t="s">
        <v>227</v>
      </c>
      <c r="U698">
        <v>5426</v>
      </c>
      <c r="V698">
        <v>0.95</v>
      </c>
      <c r="W698">
        <v>1.02</v>
      </c>
      <c r="X698">
        <v>0.09</v>
      </c>
      <c r="Y698" t="s">
        <v>77</v>
      </c>
      <c r="Z698">
        <v>4.49</v>
      </c>
      <c r="AA698" t="s">
        <v>2472</v>
      </c>
      <c r="AB698">
        <v>271.48933950000003</v>
      </c>
      <c r="AC698" t="s">
        <v>2473</v>
      </c>
      <c r="AD698">
        <v>-29.917253599999999</v>
      </c>
      <c r="AE698">
        <v>63.357399999999998</v>
      </c>
      <c r="AF698">
        <v>9.36</v>
      </c>
      <c r="AG698">
        <v>7.5839999999999996</v>
      </c>
      <c r="AH698">
        <v>9.2141300000000008</v>
      </c>
    </row>
    <row r="699" spans="1:34" x14ac:dyDescent="0.25">
      <c r="A699" t="s">
        <v>2474</v>
      </c>
      <c r="B699" t="s">
        <v>2475</v>
      </c>
      <c r="C699">
        <v>1</v>
      </c>
      <c r="D699">
        <v>1</v>
      </c>
      <c r="E699" t="s">
        <v>73</v>
      </c>
      <c r="F699">
        <v>2015</v>
      </c>
      <c r="G699" t="s">
        <v>100</v>
      </c>
      <c r="H699">
        <v>0</v>
      </c>
      <c r="I699">
        <v>270</v>
      </c>
      <c r="J699">
        <v>0.94</v>
      </c>
      <c r="K699">
        <v>12.7</v>
      </c>
      <c r="L699">
        <v>1.1299999999999999</v>
      </c>
      <c r="M699">
        <v>2040</v>
      </c>
      <c r="N699">
        <v>6.43</v>
      </c>
      <c r="O699" t="s">
        <v>75</v>
      </c>
      <c r="P699">
        <v>0.63</v>
      </c>
      <c r="S699">
        <v>0</v>
      </c>
      <c r="T699" t="s">
        <v>2476</v>
      </c>
      <c r="U699">
        <v>6317</v>
      </c>
      <c r="V699">
        <v>1.93</v>
      </c>
      <c r="W699">
        <v>1.5</v>
      </c>
      <c r="X699">
        <v>0.37</v>
      </c>
      <c r="Y699" t="s">
        <v>77</v>
      </c>
      <c r="Z699">
        <v>4.0599999999999996</v>
      </c>
      <c r="AA699" t="s">
        <v>2477</v>
      </c>
      <c r="AB699">
        <v>5.2180423999999999</v>
      </c>
      <c r="AC699" t="s">
        <v>2478</v>
      </c>
      <c r="AD699">
        <v>-19.931482299999999</v>
      </c>
      <c r="AE699">
        <v>117.908</v>
      </c>
      <c r="AF699">
        <v>8.17</v>
      </c>
      <c r="AG699">
        <v>6.9640000000000004</v>
      </c>
      <c r="AH699">
        <v>8.0512099999999993</v>
      </c>
    </row>
    <row r="700" spans="1:34" x14ac:dyDescent="0.25">
      <c r="A700" t="s">
        <v>2479</v>
      </c>
      <c r="B700" t="s">
        <v>2480</v>
      </c>
      <c r="C700">
        <v>1</v>
      </c>
      <c r="D700">
        <v>1</v>
      </c>
      <c r="E700" t="s">
        <v>73</v>
      </c>
      <c r="F700">
        <v>2012</v>
      </c>
      <c r="G700" t="s">
        <v>363</v>
      </c>
      <c r="H700">
        <v>0</v>
      </c>
      <c r="I700">
        <v>5144</v>
      </c>
      <c r="J700">
        <v>5.42</v>
      </c>
      <c r="K700">
        <v>13.1</v>
      </c>
      <c r="L700">
        <v>1.1599999999999999</v>
      </c>
      <c r="M700">
        <v>1121.8900000000001</v>
      </c>
      <c r="N700">
        <v>3.53</v>
      </c>
      <c r="O700" t="s">
        <v>75</v>
      </c>
      <c r="P700">
        <v>0.73399999999999999</v>
      </c>
      <c r="S700">
        <v>0</v>
      </c>
      <c r="T700" t="s">
        <v>220</v>
      </c>
      <c r="U700">
        <v>5127</v>
      </c>
      <c r="V700">
        <v>0.8</v>
      </c>
      <c r="W700">
        <v>0.81</v>
      </c>
      <c r="X700">
        <v>-0.09</v>
      </c>
      <c r="Y700" t="s">
        <v>77</v>
      </c>
      <c r="Z700">
        <v>4.43</v>
      </c>
      <c r="AA700" t="s">
        <v>2481</v>
      </c>
      <c r="AB700">
        <v>273.49886040000001</v>
      </c>
      <c r="AC700" t="s">
        <v>2482</v>
      </c>
      <c r="AD700">
        <v>-42.575721799999997</v>
      </c>
      <c r="AE700">
        <v>45.1342</v>
      </c>
      <c r="AF700">
        <v>9.33</v>
      </c>
      <c r="AG700">
        <v>7.2460000000000004</v>
      </c>
      <c r="AH700">
        <v>9.0686300000000006</v>
      </c>
    </row>
    <row r="701" spans="1:34" x14ac:dyDescent="0.25">
      <c r="A701" t="s">
        <v>2483</v>
      </c>
      <c r="B701" t="s">
        <v>2484</v>
      </c>
      <c r="C701">
        <v>1</v>
      </c>
      <c r="D701">
        <v>1</v>
      </c>
      <c r="E701" t="s">
        <v>73</v>
      </c>
      <c r="F701">
        <v>2007</v>
      </c>
      <c r="G701" t="s">
        <v>106</v>
      </c>
      <c r="H701">
        <v>0</v>
      </c>
      <c r="I701">
        <v>420.77</v>
      </c>
      <c r="J701">
        <v>1.32</v>
      </c>
      <c r="K701">
        <v>13.5</v>
      </c>
      <c r="L701">
        <v>1.2</v>
      </c>
      <c r="M701">
        <v>540.29</v>
      </c>
      <c r="N701">
        <v>1.7</v>
      </c>
      <c r="O701" t="s">
        <v>75</v>
      </c>
      <c r="P701">
        <v>8.8999999999999996E-2</v>
      </c>
      <c r="S701">
        <v>0</v>
      </c>
      <c r="T701" t="s">
        <v>2413</v>
      </c>
      <c r="U701">
        <v>5010</v>
      </c>
      <c r="V701">
        <v>4.3</v>
      </c>
      <c r="W701">
        <v>1.72</v>
      </c>
      <c r="X701">
        <v>0.05</v>
      </c>
      <c r="Y701" t="s">
        <v>77</v>
      </c>
      <c r="Z701">
        <v>3.29</v>
      </c>
      <c r="AA701" t="s">
        <v>2485</v>
      </c>
      <c r="AB701">
        <v>272.63262680000003</v>
      </c>
      <c r="AC701" t="s">
        <v>2486</v>
      </c>
      <c r="AD701">
        <v>54.287618399999999</v>
      </c>
      <c r="AE701">
        <v>49.6633</v>
      </c>
      <c r="AF701">
        <v>5.9879600000000002</v>
      </c>
      <c r="AG701">
        <v>3.55</v>
      </c>
      <c r="AH701">
        <v>5.72384</v>
      </c>
    </row>
    <row r="702" spans="1:34" x14ac:dyDescent="0.25">
      <c r="A702" t="s">
        <v>2487</v>
      </c>
      <c r="B702" t="s">
        <v>2488</v>
      </c>
      <c r="C702">
        <v>1</v>
      </c>
      <c r="D702">
        <v>1</v>
      </c>
      <c r="E702" t="s">
        <v>73</v>
      </c>
      <c r="F702">
        <v>2021</v>
      </c>
      <c r="G702" t="s">
        <v>100</v>
      </c>
      <c r="H702">
        <v>0</v>
      </c>
      <c r="I702">
        <v>15.1479</v>
      </c>
      <c r="J702">
        <v>0.1192</v>
      </c>
      <c r="K702">
        <v>3.05</v>
      </c>
      <c r="L702">
        <v>0.27200000000000002</v>
      </c>
      <c r="M702">
        <v>9.5348500000000005</v>
      </c>
      <c r="N702">
        <v>0.03</v>
      </c>
      <c r="O702" t="s">
        <v>75</v>
      </c>
      <c r="P702">
        <v>0.12</v>
      </c>
      <c r="S702">
        <v>0</v>
      </c>
      <c r="T702" t="s">
        <v>2489</v>
      </c>
      <c r="U702">
        <v>5778.33</v>
      </c>
      <c r="V702">
        <v>1.21</v>
      </c>
      <c r="W702">
        <v>0.99</v>
      </c>
      <c r="X702">
        <v>1.7999999999999999E-2</v>
      </c>
      <c r="Y702" t="s">
        <v>77</v>
      </c>
      <c r="Z702">
        <v>4.2699999999999996</v>
      </c>
      <c r="AA702" t="s">
        <v>2490</v>
      </c>
      <c r="AB702">
        <v>273.88479180000002</v>
      </c>
      <c r="AC702" t="s">
        <v>2491</v>
      </c>
      <c r="AD702">
        <v>45.208822900000001</v>
      </c>
      <c r="AE702">
        <v>23.3032</v>
      </c>
      <c r="AF702">
        <v>6.2949999999999999</v>
      </c>
      <c r="AG702">
        <v>4.7560000000000002</v>
      </c>
      <c r="AH702">
        <v>6.1405200000000004</v>
      </c>
    </row>
    <row r="703" spans="1:34" x14ac:dyDescent="0.25">
      <c r="A703" t="s">
        <v>2492</v>
      </c>
      <c r="B703" t="s">
        <v>2493</v>
      </c>
      <c r="C703">
        <v>1</v>
      </c>
      <c r="D703">
        <v>2</v>
      </c>
      <c r="E703" t="s">
        <v>73</v>
      </c>
      <c r="F703">
        <v>1998</v>
      </c>
      <c r="G703" t="s">
        <v>94</v>
      </c>
      <c r="H703">
        <v>0</v>
      </c>
      <c r="I703">
        <v>58.112470000000002</v>
      </c>
      <c r="J703">
        <v>0.29310000000000003</v>
      </c>
      <c r="K703">
        <v>12.6</v>
      </c>
      <c r="L703">
        <v>1.1299999999999999</v>
      </c>
      <c r="M703">
        <v>2434.1570000000002</v>
      </c>
      <c r="N703">
        <v>7.6589999999999998</v>
      </c>
      <c r="O703" t="s">
        <v>75</v>
      </c>
      <c r="P703">
        <v>0.52883000000000002</v>
      </c>
      <c r="S703">
        <v>0</v>
      </c>
      <c r="T703" t="s">
        <v>301</v>
      </c>
      <c r="U703">
        <v>5491</v>
      </c>
      <c r="V703">
        <v>1.51</v>
      </c>
      <c r="W703">
        <v>0.99</v>
      </c>
      <c r="X703">
        <v>0.04</v>
      </c>
      <c r="Y703" t="s">
        <v>77</v>
      </c>
      <c r="Z703">
        <v>4.07</v>
      </c>
      <c r="AA703" t="s">
        <v>2494</v>
      </c>
      <c r="AB703">
        <v>275.01598790000003</v>
      </c>
      <c r="AC703" t="s">
        <v>2495</v>
      </c>
      <c r="AD703">
        <v>-9.5966904999999993</v>
      </c>
      <c r="AE703">
        <v>39.624499999999998</v>
      </c>
      <c r="AF703">
        <v>6.9212199999999999</v>
      </c>
      <c r="AG703">
        <v>5.2110000000000003</v>
      </c>
      <c r="AH703">
        <v>6.7316599999999998</v>
      </c>
    </row>
    <row r="704" spans="1:34" x14ac:dyDescent="0.25">
      <c r="A704" t="s">
        <v>2496</v>
      </c>
      <c r="B704" t="s">
        <v>2493</v>
      </c>
      <c r="C704">
        <v>1</v>
      </c>
      <c r="D704">
        <v>2</v>
      </c>
      <c r="E704" t="s">
        <v>73</v>
      </c>
      <c r="F704">
        <v>2000</v>
      </c>
      <c r="G704" t="s">
        <v>94</v>
      </c>
      <c r="H704">
        <v>0</v>
      </c>
      <c r="I704">
        <v>1749.83</v>
      </c>
      <c r="J704">
        <v>2.8372999999999999</v>
      </c>
      <c r="K704">
        <v>12.2</v>
      </c>
      <c r="L704">
        <v>1.0900000000000001</v>
      </c>
      <c r="M704">
        <v>5464.2209999999995</v>
      </c>
      <c r="N704">
        <v>17.193000000000001</v>
      </c>
      <c r="O704" t="s">
        <v>75</v>
      </c>
      <c r="P704">
        <v>0.21129999999999999</v>
      </c>
      <c r="S704">
        <v>0</v>
      </c>
      <c r="T704" t="s">
        <v>301</v>
      </c>
      <c r="U704">
        <v>5491</v>
      </c>
      <c r="V704">
        <v>1.51</v>
      </c>
      <c r="W704">
        <v>0.99</v>
      </c>
      <c r="X704">
        <v>0.04</v>
      </c>
      <c r="Y704" t="s">
        <v>77</v>
      </c>
      <c r="Z704">
        <v>4.07</v>
      </c>
      <c r="AA704" t="s">
        <v>2494</v>
      </c>
      <c r="AB704">
        <v>275.01598790000003</v>
      </c>
      <c r="AC704" t="s">
        <v>2495</v>
      </c>
      <c r="AD704">
        <v>-9.5966904999999993</v>
      </c>
      <c r="AE704">
        <v>39.624499999999998</v>
      </c>
      <c r="AF704">
        <v>6.9212199999999999</v>
      </c>
      <c r="AG704">
        <v>5.2110000000000003</v>
      </c>
      <c r="AH704">
        <v>6.7316599999999998</v>
      </c>
    </row>
    <row r="705" spans="1:34" x14ac:dyDescent="0.25">
      <c r="A705" t="s">
        <v>2497</v>
      </c>
      <c r="B705" t="s">
        <v>2498</v>
      </c>
      <c r="C705">
        <v>1</v>
      </c>
      <c r="D705">
        <v>1</v>
      </c>
      <c r="E705" t="s">
        <v>73</v>
      </c>
      <c r="F705">
        <v>2002</v>
      </c>
      <c r="G705" t="s">
        <v>363</v>
      </c>
      <c r="H705">
        <v>0</v>
      </c>
      <c r="I705">
        <v>6.4039999999999999</v>
      </c>
      <c r="J705">
        <v>7.0000000000000007E-2</v>
      </c>
      <c r="K705">
        <v>11.1</v>
      </c>
      <c r="L705">
        <v>0.99299999999999999</v>
      </c>
      <c r="M705">
        <v>85.814099999999996</v>
      </c>
      <c r="N705">
        <v>0.27</v>
      </c>
      <c r="O705" t="s">
        <v>75</v>
      </c>
      <c r="P705">
        <v>0.11</v>
      </c>
      <c r="R705">
        <v>900</v>
      </c>
      <c r="S705">
        <v>0</v>
      </c>
      <c r="T705" t="s">
        <v>301</v>
      </c>
      <c r="U705">
        <v>5570</v>
      </c>
      <c r="V705">
        <v>1.0900000000000001</v>
      </c>
      <c r="W705">
        <v>1.07</v>
      </c>
      <c r="X705">
        <v>-0.08</v>
      </c>
      <c r="Y705" t="s">
        <v>77</v>
      </c>
      <c r="Z705">
        <v>4.3899999999999997</v>
      </c>
      <c r="AA705" t="s">
        <v>2499</v>
      </c>
      <c r="AB705">
        <v>275.4573269</v>
      </c>
      <c r="AC705" t="s">
        <v>2500</v>
      </c>
      <c r="AD705">
        <v>-11.9229757</v>
      </c>
      <c r="AE705">
        <v>41.568100000000001</v>
      </c>
      <c r="AF705">
        <v>7.95</v>
      </c>
      <c r="AG705">
        <v>6.2530000000000001</v>
      </c>
      <c r="AH705">
        <v>7.7716900000000004</v>
      </c>
    </row>
    <row r="706" spans="1:34" x14ac:dyDescent="0.25">
      <c r="A706" t="s">
        <v>2501</v>
      </c>
      <c r="B706" t="s">
        <v>2502</v>
      </c>
      <c r="C706">
        <v>1</v>
      </c>
      <c r="D706">
        <v>1</v>
      </c>
      <c r="E706" t="s">
        <v>73</v>
      </c>
      <c r="F706">
        <v>2010</v>
      </c>
      <c r="G706" t="s">
        <v>363</v>
      </c>
      <c r="H706">
        <v>0</v>
      </c>
      <c r="I706">
        <v>533</v>
      </c>
      <c r="J706">
        <v>1.36</v>
      </c>
      <c r="K706">
        <v>12.5</v>
      </c>
      <c r="L706">
        <v>1.1200000000000001</v>
      </c>
      <c r="M706">
        <v>2793.7257</v>
      </c>
      <c r="N706">
        <v>8.7899999999999991</v>
      </c>
      <c r="O706" t="s">
        <v>75</v>
      </c>
      <c r="P706">
        <v>0.64</v>
      </c>
      <c r="S706">
        <v>0</v>
      </c>
      <c r="T706" t="s">
        <v>189</v>
      </c>
      <c r="U706">
        <v>4374</v>
      </c>
      <c r="V706">
        <v>21.66</v>
      </c>
      <c r="W706">
        <v>1.86</v>
      </c>
      <c r="X706">
        <v>-0.27</v>
      </c>
      <c r="Y706" t="s">
        <v>77</v>
      </c>
      <c r="Z706">
        <v>2.04</v>
      </c>
      <c r="AA706" t="s">
        <v>2503</v>
      </c>
      <c r="AB706">
        <v>5.3055886000000001</v>
      </c>
      <c r="AC706" t="s">
        <v>2504</v>
      </c>
      <c r="AD706">
        <v>-8.2811442</v>
      </c>
      <c r="AE706">
        <v>752.61500000000001</v>
      </c>
      <c r="AF706">
        <v>9.19</v>
      </c>
      <c r="AG706">
        <v>6.0179999999999998</v>
      </c>
      <c r="AH706">
        <v>8.7494300000000003</v>
      </c>
    </row>
    <row r="707" spans="1:34" x14ac:dyDescent="0.25">
      <c r="A707" t="s">
        <v>2505</v>
      </c>
      <c r="B707" t="s">
        <v>2506</v>
      </c>
      <c r="C707">
        <v>1</v>
      </c>
      <c r="D707">
        <v>2</v>
      </c>
      <c r="E707" t="s">
        <v>73</v>
      </c>
      <c r="F707">
        <v>2000</v>
      </c>
      <c r="G707" t="s">
        <v>363</v>
      </c>
      <c r="H707">
        <v>0</v>
      </c>
      <c r="I707">
        <v>225.62</v>
      </c>
      <c r="J707">
        <v>0.81</v>
      </c>
      <c r="K707">
        <v>13.2</v>
      </c>
      <c r="L707">
        <v>1.18</v>
      </c>
      <c r="M707">
        <v>915.31</v>
      </c>
      <c r="N707">
        <v>2.88</v>
      </c>
      <c r="O707" t="s">
        <v>75</v>
      </c>
      <c r="P707">
        <v>0.31</v>
      </c>
      <c r="R707">
        <v>345</v>
      </c>
      <c r="S707">
        <v>0</v>
      </c>
      <c r="T707" t="s">
        <v>587</v>
      </c>
      <c r="U707">
        <v>6299</v>
      </c>
      <c r="V707">
        <v>1.94</v>
      </c>
      <c r="W707">
        <v>1.4</v>
      </c>
      <c r="X707">
        <v>0.21</v>
      </c>
      <c r="Y707" t="s">
        <v>77</v>
      </c>
      <c r="Z707">
        <v>4.0999999999999996</v>
      </c>
      <c r="AA707" t="s">
        <v>2507</v>
      </c>
      <c r="AB707">
        <v>276.95618589999998</v>
      </c>
      <c r="AC707" t="s">
        <v>2508</v>
      </c>
      <c r="AD707">
        <v>-29.816791899999998</v>
      </c>
      <c r="AE707">
        <v>37.604799999999997</v>
      </c>
      <c r="AF707">
        <v>5.9</v>
      </c>
      <c r="AG707">
        <v>4.6879999999999997</v>
      </c>
      <c r="AH707">
        <v>5.7764100000000003</v>
      </c>
    </row>
    <row r="708" spans="1:34" x14ac:dyDescent="0.25">
      <c r="A708" t="s">
        <v>2509</v>
      </c>
      <c r="B708" t="s">
        <v>2506</v>
      </c>
      <c r="C708">
        <v>1</v>
      </c>
      <c r="D708">
        <v>2</v>
      </c>
      <c r="E708" t="s">
        <v>73</v>
      </c>
      <c r="F708">
        <v>2003</v>
      </c>
      <c r="G708" t="s">
        <v>363</v>
      </c>
      <c r="H708">
        <v>0</v>
      </c>
      <c r="I708">
        <v>2102</v>
      </c>
      <c r="J708">
        <v>3.6</v>
      </c>
      <c r="K708">
        <v>13</v>
      </c>
      <c r="L708">
        <v>1.1599999999999999</v>
      </c>
      <c r="M708">
        <v>1283.98</v>
      </c>
      <c r="N708">
        <v>4.04</v>
      </c>
      <c r="O708" t="s">
        <v>75</v>
      </c>
      <c r="P708">
        <v>0.33</v>
      </c>
      <c r="S708">
        <v>0</v>
      </c>
      <c r="T708" t="s">
        <v>587</v>
      </c>
      <c r="U708">
        <v>6299</v>
      </c>
      <c r="V708">
        <v>1.94</v>
      </c>
      <c r="W708">
        <v>1.4</v>
      </c>
      <c r="X708">
        <v>0.21</v>
      </c>
      <c r="Y708" t="s">
        <v>77</v>
      </c>
      <c r="Z708">
        <v>4.0999999999999996</v>
      </c>
      <c r="AA708" t="s">
        <v>2507</v>
      </c>
      <c r="AB708">
        <v>276.95618589999998</v>
      </c>
      <c r="AC708" t="s">
        <v>2508</v>
      </c>
      <c r="AD708">
        <v>-29.816791899999998</v>
      </c>
      <c r="AE708">
        <v>37.604799999999997</v>
      </c>
      <c r="AF708">
        <v>5.9</v>
      </c>
      <c r="AG708">
        <v>4.6879999999999997</v>
      </c>
      <c r="AH708">
        <v>5.7764100000000003</v>
      </c>
    </row>
    <row r="709" spans="1:34" x14ac:dyDescent="0.25">
      <c r="A709" t="s">
        <v>2510</v>
      </c>
      <c r="B709" t="s">
        <v>2511</v>
      </c>
      <c r="C709">
        <v>2</v>
      </c>
      <c r="D709">
        <v>1</v>
      </c>
      <c r="E709" t="s">
        <v>73</v>
      </c>
      <c r="F709">
        <v>2007</v>
      </c>
      <c r="G709" t="s">
        <v>94</v>
      </c>
      <c r="H709">
        <v>0</v>
      </c>
      <c r="I709">
        <v>1145</v>
      </c>
      <c r="J709">
        <v>2.2400000000000002</v>
      </c>
      <c r="K709">
        <v>14.1</v>
      </c>
      <c r="L709">
        <v>1.25</v>
      </c>
      <c r="M709">
        <v>209.76779999999999</v>
      </c>
      <c r="N709">
        <v>0.66</v>
      </c>
      <c r="O709" t="s">
        <v>75</v>
      </c>
      <c r="P709">
        <v>0.11</v>
      </c>
      <c r="S709">
        <v>0</v>
      </c>
      <c r="T709" t="s">
        <v>1848</v>
      </c>
      <c r="U709">
        <v>5842</v>
      </c>
      <c r="V709">
        <v>1.24</v>
      </c>
      <c r="W709">
        <v>1.1000000000000001</v>
      </c>
      <c r="X709">
        <v>0.28999999999999998</v>
      </c>
      <c r="Y709" t="s">
        <v>77</v>
      </c>
      <c r="Z709">
        <v>4.3</v>
      </c>
      <c r="AA709" t="s">
        <v>2512</v>
      </c>
      <c r="AB709">
        <v>277.29554230000002</v>
      </c>
      <c r="AC709" t="s">
        <v>2513</v>
      </c>
      <c r="AD709">
        <v>11.6954244</v>
      </c>
      <c r="AE709">
        <v>60.177999999999997</v>
      </c>
      <c r="AF709">
        <v>8.2100000000000009</v>
      </c>
      <c r="AG709">
        <v>6.7069999999999999</v>
      </c>
      <c r="AH709">
        <v>8.0495300000000007</v>
      </c>
    </row>
    <row r="710" spans="1:34" x14ac:dyDescent="0.25">
      <c r="A710" t="s">
        <v>2514</v>
      </c>
      <c r="B710" t="s">
        <v>2515</v>
      </c>
      <c r="C710">
        <v>1</v>
      </c>
      <c r="D710">
        <v>1</v>
      </c>
      <c r="E710" t="s">
        <v>73</v>
      </c>
      <c r="F710">
        <v>2007</v>
      </c>
      <c r="G710" t="s">
        <v>224</v>
      </c>
      <c r="H710">
        <v>0</v>
      </c>
      <c r="I710">
        <v>359.89999</v>
      </c>
      <c r="J710">
        <v>1.31</v>
      </c>
      <c r="K710">
        <v>12.5</v>
      </c>
      <c r="L710">
        <v>1.1100000000000001</v>
      </c>
      <c r="M710">
        <v>3219.6179000000002</v>
      </c>
      <c r="N710">
        <v>10.130000000000001</v>
      </c>
      <c r="O710" t="s">
        <v>75</v>
      </c>
      <c r="P710">
        <v>0.17</v>
      </c>
      <c r="S710">
        <v>0</v>
      </c>
      <c r="T710" t="s">
        <v>89</v>
      </c>
      <c r="U710">
        <v>4326</v>
      </c>
      <c r="V710">
        <v>13.58</v>
      </c>
      <c r="W710">
        <v>6.73</v>
      </c>
      <c r="X710">
        <v>0.18</v>
      </c>
      <c r="Y710" t="s">
        <v>77</v>
      </c>
      <c r="Z710">
        <v>3</v>
      </c>
      <c r="AA710" t="s">
        <v>2516</v>
      </c>
      <c r="AB710">
        <v>41.592426099999997</v>
      </c>
      <c r="AC710" t="s">
        <v>2517</v>
      </c>
      <c r="AD710">
        <v>49.653037500000003</v>
      </c>
      <c r="AE710">
        <v>228.422</v>
      </c>
      <c r="AF710">
        <v>7.7320000000000002</v>
      </c>
      <c r="AG710">
        <v>4.8070000000000004</v>
      </c>
      <c r="AH710">
        <v>7.3399299999999998</v>
      </c>
    </row>
    <row r="711" spans="1:34" x14ac:dyDescent="0.25">
      <c r="A711" t="s">
        <v>2518</v>
      </c>
      <c r="B711" t="s">
        <v>2519</v>
      </c>
      <c r="C711">
        <v>1</v>
      </c>
      <c r="D711">
        <v>1</v>
      </c>
      <c r="E711" t="s">
        <v>73</v>
      </c>
      <c r="F711">
        <v>2007</v>
      </c>
      <c r="G711" t="s">
        <v>363</v>
      </c>
      <c r="H711">
        <v>0</v>
      </c>
      <c r="I711">
        <v>550</v>
      </c>
      <c r="J711">
        <v>1.32</v>
      </c>
      <c r="K711">
        <v>13.2</v>
      </c>
      <c r="L711">
        <v>1.18</v>
      </c>
      <c r="M711">
        <v>832.71460000000002</v>
      </c>
      <c r="N711">
        <v>2.62</v>
      </c>
      <c r="O711" t="s">
        <v>75</v>
      </c>
      <c r="P711">
        <v>0.59</v>
      </c>
      <c r="S711">
        <v>0</v>
      </c>
      <c r="T711" t="s">
        <v>358</v>
      </c>
      <c r="U711">
        <v>5671</v>
      </c>
      <c r="V711">
        <v>2.4700000000000002</v>
      </c>
      <c r="W711">
        <v>1.53</v>
      </c>
      <c r="X711">
        <v>-0.48</v>
      </c>
      <c r="Y711" t="s">
        <v>77</v>
      </c>
      <c r="Z711">
        <v>3.84</v>
      </c>
      <c r="AA711" t="s">
        <v>2520</v>
      </c>
      <c r="AB711">
        <v>278.06436939999998</v>
      </c>
      <c r="AC711" t="s">
        <v>2521</v>
      </c>
      <c r="AD711">
        <v>6.9456826999999999</v>
      </c>
      <c r="AE711">
        <v>111.65900000000001</v>
      </c>
      <c r="AF711">
        <v>8.2919999999999998</v>
      </c>
      <c r="AG711">
        <v>6.6040000000000001</v>
      </c>
      <c r="AH711">
        <v>8.1023300000000003</v>
      </c>
    </row>
    <row r="712" spans="1:34" x14ac:dyDescent="0.25">
      <c r="A712" t="s">
        <v>2522</v>
      </c>
      <c r="B712" t="s">
        <v>2523</v>
      </c>
      <c r="C712">
        <v>1</v>
      </c>
      <c r="D712">
        <v>1</v>
      </c>
      <c r="E712" t="s">
        <v>73</v>
      </c>
      <c r="F712">
        <v>2009</v>
      </c>
      <c r="G712" t="s">
        <v>363</v>
      </c>
      <c r="H712">
        <v>0</v>
      </c>
      <c r="I712">
        <v>1532</v>
      </c>
      <c r="J712">
        <v>2.57</v>
      </c>
      <c r="K712">
        <v>13.2</v>
      </c>
      <c r="L712">
        <v>1.18</v>
      </c>
      <c r="M712">
        <v>864.49760000000003</v>
      </c>
      <c r="N712">
        <v>2.72</v>
      </c>
      <c r="O712" t="s">
        <v>75</v>
      </c>
      <c r="P712">
        <v>0.23400000000000001</v>
      </c>
      <c r="S712">
        <v>0</v>
      </c>
      <c r="T712" t="s">
        <v>227</v>
      </c>
      <c r="U712">
        <v>5440</v>
      </c>
      <c r="V712">
        <v>1.01</v>
      </c>
      <c r="W712">
        <v>0.96</v>
      </c>
      <c r="X712">
        <v>0.2</v>
      </c>
      <c r="Y712" t="s">
        <v>77</v>
      </c>
      <c r="Z712">
        <v>4.43</v>
      </c>
      <c r="AA712" t="s">
        <v>2524</v>
      </c>
      <c r="AB712">
        <v>278.6818389</v>
      </c>
      <c r="AC712" t="s">
        <v>2525</v>
      </c>
      <c r="AD712">
        <v>-28.072784899999998</v>
      </c>
      <c r="AE712">
        <v>44.811300000000003</v>
      </c>
      <c r="AF712">
        <v>8.61</v>
      </c>
      <c r="AG712">
        <v>6.8310000000000004</v>
      </c>
      <c r="AH712">
        <v>8.41099</v>
      </c>
    </row>
    <row r="713" spans="1:34" x14ac:dyDescent="0.25">
      <c r="A713" t="s">
        <v>2526</v>
      </c>
      <c r="B713" t="s">
        <v>2527</v>
      </c>
      <c r="C713">
        <v>1</v>
      </c>
      <c r="D713">
        <v>1</v>
      </c>
      <c r="E713" t="s">
        <v>73</v>
      </c>
      <c r="F713">
        <v>2007</v>
      </c>
      <c r="G713" t="s">
        <v>136</v>
      </c>
      <c r="H713">
        <v>0</v>
      </c>
      <c r="I713">
        <v>21.216629999999999</v>
      </c>
      <c r="J713">
        <v>0.16278000000000001</v>
      </c>
      <c r="K713">
        <v>12.33</v>
      </c>
      <c r="L713">
        <v>1.1000000000000001</v>
      </c>
      <c r="M713">
        <v>1115.5833</v>
      </c>
      <c r="N713">
        <v>3.51</v>
      </c>
      <c r="O713" t="s">
        <v>119</v>
      </c>
      <c r="P713">
        <v>0.68</v>
      </c>
      <c r="R713">
        <v>883</v>
      </c>
      <c r="S713">
        <v>0</v>
      </c>
      <c r="T713" t="s">
        <v>301</v>
      </c>
      <c r="U713">
        <v>6040</v>
      </c>
      <c r="V713">
        <v>1.55</v>
      </c>
      <c r="W713">
        <v>1.41</v>
      </c>
      <c r="X713">
        <v>0.19</v>
      </c>
      <c r="Y713" t="s">
        <v>77</v>
      </c>
      <c r="Z713">
        <v>4.2</v>
      </c>
      <c r="AA713" t="s">
        <v>2528</v>
      </c>
      <c r="AB713">
        <v>42.4366123</v>
      </c>
      <c r="AC713" t="s">
        <v>2529</v>
      </c>
      <c r="AD713">
        <v>71.753088199999993</v>
      </c>
      <c r="AE713">
        <v>78.086299999999994</v>
      </c>
      <c r="AF713">
        <v>8.17</v>
      </c>
      <c r="AG713">
        <v>6.7629999999999999</v>
      </c>
      <c r="AH713">
        <v>8.0329800000000002</v>
      </c>
    </row>
    <row r="714" spans="1:34" x14ac:dyDescent="0.25">
      <c r="A714" t="s">
        <v>2530</v>
      </c>
      <c r="B714" t="s">
        <v>2531</v>
      </c>
      <c r="C714">
        <v>1</v>
      </c>
      <c r="D714">
        <v>1</v>
      </c>
      <c r="E714" t="s">
        <v>73</v>
      </c>
      <c r="F714">
        <v>2008</v>
      </c>
      <c r="G714" t="s">
        <v>74</v>
      </c>
      <c r="H714">
        <v>0</v>
      </c>
      <c r="I714">
        <v>323.60000000000002</v>
      </c>
      <c r="J714">
        <v>1.1599999999999999</v>
      </c>
      <c r="K714">
        <v>13.2</v>
      </c>
      <c r="L714">
        <v>1.18</v>
      </c>
      <c r="M714">
        <v>858.1</v>
      </c>
      <c r="N714">
        <v>2.7</v>
      </c>
      <c r="O714" t="s">
        <v>75</v>
      </c>
      <c r="P714">
        <v>0.21</v>
      </c>
      <c r="S714">
        <v>0</v>
      </c>
      <c r="T714" t="s">
        <v>1246</v>
      </c>
      <c r="U714">
        <v>4683</v>
      </c>
      <c r="V714">
        <v>13.5</v>
      </c>
      <c r="W714">
        <v>2</v>
      </c>
      <c r="X714">
        <v>-0.22</v>
      </c>
      <c r="Y714" t="s">
        <v>77</v>
      </c>
      <c r="Z714">
        <v>2.48</v>
      </c>
      <c r="AA714" t="s">
        <v>2532</v>
      </c>
      <c r="AB714">
        <v>280.90056759999999</v>
      </c>
      <c r="AC714" t="s">
        <v>2533</v>
      </c>
      <c r="AD714">
        <v>36.556857000000001</v>
      </c>
      <c r="AE714">
        <v>132.184</v>
      </c>
      <c r="AF714">
        <v>6.0418799999999999</v>
      </c>
      <c r="AG714">
        <v>3.8140000000000001</v>
      </c>
      <c r="AH714">
        <v>5.7568099999999998</v>
      </c>
    </row>
    <row r="715" spans="1:34" x14ac:dyDescent="0.25">
      <c r="A715" t="s">
        <v>2534</v>
      </c>
      <c r="B715" t="s">
        <v>2535</v>
      </c>
      <c r="C715">
        <v>1</v>
      </c>
      <c r="D715">
        <v>1</v>
      </c>
      <c r="E715" t="s">
        <v>73</v>
      </c>
      <c r="F715">
        <v>2009</v>
      </c>
      <c r="G715" t="s">
        <v>1798</v>
      </c>
      <c r="H715">
        <v>0</v>
      </c>
      <c r="I715">
        <v>1290</v>
      </c>
      <c r="J715">
        <v>2.4</v>
      </c>
      <c r="K715">
        <v>12.5</v>
      </c>
      <c r="L715">
        <v>1.1200000000000001</v>
      </c>
      <c r="M715">
        <v>2850.9351000000001</v>
      </c>
      <c r="N715">
        <v>8.9700000000000006</v>
      </c>
      <c r="O715" t="s">
        <v>75</v>
      </c>
      <c r="P715">
        <v>0.54</v>
      </c>
      <c r="S715">
        <v>0</v>
      </c>
      <c r="T715" t="s">
        <v>386</v>
      </c>
      <c r="U715">
        <v>5635</v>
      </c>
      <c r="V715">
        <v>1.75</v>
      </c>
      <c r="W715">
        <v>1.37</v>
      </c>
      <c r="X715">
        <v>0.28000000000000003</v>
      </c>
      <c r="Y715" t="s">
        <v>77</v>
      </c>
      <c r="Z715">
        <v>4.09</v>
      </c>
      <c r="AA715" t="s">
        <v>2536</v>
      </c>
      <c r="AB715">
        <v>285.00338879999998</v>
      </c>
      <c r="AC715" t="s">
        <v>2537</v>
      </c>
      <c r="AD715">
        <v>-69.945066400000002</v>
      </c>
      <c r="AE715">
        <v>71.086299999999994</v>
      </c>
      <c r="AF715">
        <v>8.01</v>
      </c>
      <c r="AG715">
        <v>6.2880000000000003</v>
      </c>
      <c r="AH715">
        <v>7.8242399999999996</v>
      </c>
    </row>
    <row r="716" spans="1:34" x14ac:dyDescent="0.25">
      <c r="A716" t="s">
        <v>2538</v>
      </c>
      <c r="B716" t="s">
        <v>2539</v>
      </c>
      <c r="C716">
        <v>1</v>
      </c>
      <c r="D716">
        <v>1</v>
      </c>
      <c r="E716" t="s">
        <v>73</v>
      </c>
      <c r="F716">
        <v>2007</v>
      </c>
      <c r="G716" t="s">
        <v>94</v>
      </c>
      <c r="H716">
        <v>0</v>
      </c>
      <c r="I716">
        <v>298.43</v>
      </c>
      <c r="J716">
        <v>0.97499999999999998</v>
      </c>
      <c r="K716">
        <v>14.1</v>
      </c>
      <c r="L716">
        <v>1.26</v>
      </c>
      <c r="M716">
        <v>190.06234000000001</v>
      </c>
      <c r="N716">
        <v>0.59799999999999998</v>
      </c>
      <c r="O716" t="s">
        <v>75</v>
      </c>
      <c r="P716">
        <v>0.11</v>
      </c>
      <c r="S716">
        <v>0</v>
      </c>
      <c r="T716" t="s">
        <v>2083</v>
      </c>
      <c r="U716">
        <v>5013</v>
      </c>
      <c r="V716">
        <v>4.1900000000000004</v>
      </c>
      <c r="W716">
        <v>1.39</v>
      </c>
      <c r="X716">
        <v>-7.0000000000000007E-2</v>
      </c>
      <c r="Y716" t="s">
        <v>77</v>
      </c>
      <c r="Z716">
        <v>3.33</v>
      </c>
      <c r="AA716" t="s">
        <v>2540</v>
      </c>
      <c r="AB716">
        <v>283.92032110000002</v>
      </c>
      <c r="AC716" t="s">
        <v>2541</v>
      </c>
      <c r="AD716">
        <v>4.2649343999999996</v>
      </c>
      <c r="AE716">
        <v>129.60300000000001</v>
      </c>
      <c r="AF716">
        <v>8.0200010000000006</v>
      </c>
      <c r="AG716">
        <v>5.8289999999999997</v>
      </c>
      <c r="AH716">
        <v>7.7592699999999999</v>
      </c>
    </row>
    <row r="717" spans="1:34" x14ac:dyDescent="0.25">
      <c r="A717" t="s">
        <v>2542</v>
      </c>
      <c r="B717" t="s">
        <v>2543</v>
      </c>
      <c r="C717">
        <v>1</v>
      </c>
      <c r="D717">
        <v>1</v>
      </c>
      <c r="E717" t="s">
        <v>73</v>
      </c>
      <c r="F717">
        <v>2015</v>
      </c>
      <c r="G717" t="s">
        <v>363</v>
      </c>
      <c r="H717">
        <v>0</v>
      </c>
      <c r="I717">
        <v>29.01</v>
      </c>
      <c r="K717">
        <v>2.94</v>
      </c>
      <c r="L717">
        <v>0.26300000000000001</v>
      </c>
      <c r="M717">
        <v>8.98</v>
      </c>
      <c r="N717">
        <v>2.8250000000000001E-2</v>
      </c>
      <c r="O717" t="s">
        <v>75</v>
      </c>
      <c r="P717">
        <v>0.11</v>
      </c>
      <c r="S717">
        <v>0</v>
      </c>
      <c r="T717" t="s">
        <v>609</v>
      </c>
      <c r="U717">
        <v>5392</v>
      </c>
      <c r="V717">
        <v>0.7</v>
      </c>
      <c r="W717">
        <v>0.71</v>
      </c>
      <c r="X717">
        <v>-0.62</v>
      </c>
      <c r="Y717" t="s">
        <v>77</v>
      </c>
      <c r="Z717">
        <v>4.6399999999999997</v>
      </c>
      <c r="AA717" t="s">
        <v>2544</v>
      </c>
      <c r="AB717">
        <v>285.27429009999997</v>
      </c>
      <c r="AC717" t="s">
        <v>2545</v>
      </c>
      <c r="AD717">
        <v>-66.194337899999994</v>
      </c>
      <c r="AE717">
        <v>40.330300000000001</v>
      </c>
      <c r="AF717">
        <v>8.6</v>
      </c>
      <c r="AG717">
        <v>6.8810000000000002</v>
      </c>
      <c r="AH717">
        <v>8.4095700000000004</v>
      </c>
    </row>
    <row r="718" spans="1:34" x14ac:dyDescent="0.25">
      <c r="A718" t="s">
        <v>2546</v>
      </c>
      <c r="B718" t="s">
        <v>2547</v>
      </c>
      <c r="C718">
        <v>1</v>
      </c>
      <c r="D718">
        <v>1</v>
      </c>
      <c r="E718" t="s">
        <v>73</v>
      </c>
      <c r="F718">
        <v>2017</v>
      </c>
      <c r="G718" t="s">
        <v>214</v>
      </c>
      <c r="H718">
        <v>0</v>
      </c>
      <c r="I718">
        <v>623.79999999999995</v>
      </c>
      <c r="J718">
        <v>1.42</v>
      </c>
      <c r="K718">
        <v>13.9</v>
      </c>
      <c r="L718">
        <v>1.24</v>
      </c>
      <c r="M718">
        <v>276.51209999999998</v>
      </c>
      <c r="N718">
        <v>0.87</v>
      </c>
      <c r="O718" t="s">
        <v>75</v>
      </c>
      <c r="P718">
        <v>0.13</v>
      </c>
      <c r="S718">
        <v>0</v>
      </c>
      <c r="T718" t="s">
        <v>199</v>
      </c>
      <c r="U718">
        <v>5904</v>
      </c>
      <c r="V718">
        <v>1.18</v>
      </c>
      <c r="W718">
        <v>0.98</v>
      </c>
      <c r="X718">
        <v>-0.16</v>
      </c>
      <c r="Y718" t="s">
        <v>77</v>
      </c>
      <c r="Z718">
        <v>4.34</v>
      </c>
      <c r="AA718" t="s">
        <v>2548</v>
      </c>
      <c r="AB718">
        <v>42.768496399999997</v>
      </c>
      <c r="AC718" t="s">
        <v>2549</v>
      </c>
      <c r="AD718">
        <v>30.286598099999999</v>
      </c>
      <c r="AE718">
        <v>44.426400000000001</v>
      </c>
      <c r="AF718">
        <v>7.5350000000000001</v>
      </c>
      <c r="AG718">
        <v>6.093</v>
      </c>
      <c r="AH718">
        <v>7.4011300000000002</v>
      </c>
    </row>
    <row r="719" spans="1:34" x14ac:dyDescent="0.25">
      <c r="A719" t="s">
        <v>2550</v>
      </c>
      <c r="B719" t="s">
        <v>2551</v>
      </c>
      <c r="C719">
        <v>1</v>
      </c>
      <c r="D719">
        <v>2</v>
      </c>
      <c r="E719" t="s">
        <v>73</v>
      </c>
      <c r="F719">
        <v>2017</v>
      </c>
      <c r="G719" t="s">
        <v>100</v>
      </c>
      <c r="H719">
        <v>0</v>
      </c>
      <c r="I719">
        <v>6.4897999999999998</v>
      </c>
      <c r="J719">
        <v>6.2960000000000002E-2</v>
      </c>
      <c r="K719">
        <v>2.2599999999999998</v>
      </c>
      <c r="L719">
        <v>0.20200000000000001</v>
      </c>
      <c r="M719">
        <v>5.74</v>
      </c>
      <c r="N719">
        <v>1.806E-2</v>
      </c>
      <c r="O719" t="s">
        <v>75</v>
      </c>
      <c r="P719">
        <v>6.6000000000000003E-2</v>
      </c>
      <c r="Q719">
        <v>83.5</v>
      </c>
      <c r="S719">
        <v>0</v>
      </c>
      <c r="T719" t="s">
        <v>2552</v>
      </c>
      <c r="U719">
        <v>4931</v>
      </c>
      <c r="V719">
        <v>0.78</v>
      </c>
      <c r="W719">
        <v>0.79</v>
      </c>
      <c r="X719">
        <v>0.03</v>
      </c>
      <c r="Y719" t="s">
        <v>77</v>
      </c>
      <c r="Z719">
        <v>4.4400000000000004</v>
      </c>
      <c r="AA719" t="s">
        <v>2553</v>
      </c>
      <c r="AB719">
        <v>285.7739138</v>
      </c>
      <c r="AC719" t="s">
        <v>2554</v>
      </c>
      <c r="AD719">
        <v>-11.044941</v>
      </c>
      <c r="AE719">
        <v>27.784300000000002</v>
      </c>
      <c r="AF719">
        <v>8.42</v>
      </c>
      <c r="AG719">
        <v>6.22</v>
      </c>
      <c r="AH719">
        <v>8.1424900000000004</v>
      </c>
    </row>
    <row r="720" spans="1:34" x14ac:dyDescent="0.25">
      <c r="A720" t="s">
        <v>2555</v>
      </c>
      <c r="B720" t="s">
        <v>2551</v>
      </c>
      <c r="C720">
        <v>1</v>
      </c>
      <c r="D720">
        <v>2</v>
      </c>
      <c r="E720" t="s">
        <v>73</v>
      </c>
      <c r="F720">
        <v>2017</v>
      </c>
      <c r="G720" t="s">
        <v>100</v>
      </c>
      <c r="H720">
        <v>0</v>
      </c>
      <c r="I720">
        <v>16.819099999999999</v>
      </c>
      <c r="J720">
        <v>0.11878</v>
      </c>
      <c r="K720">
        <v>2.98</v>
      </c>
      <c r="L720">
        <v>0.26600000000000001</v>
      </c>
      <c r="M720">
        <v>9.18</v>
      </c>
      <c r="N720">
        <v>2.8879999999999999E-2</v>
      </c>
      <c r="O720" t="s">
        <v>75</v>
      </c>
      <c r="P720">
        <v>0.111</v>
      </c>
      <c r="Q720">
        <v>23.5</v>
      </c>
      <c r="S720">
        <v>0</v>
      </c>
      <c r="T720" t="s">
        <v>2552</v>
      </c>
      <c r="U720">
        <v>4931</v>
      </c>
      <c r="V720">
        <v>0.78</v>
      </c>
      <c r="W720">
        <v>0.79</v>
      </c>
      <c r="X720">
        <v>0.03</v>
      </c>
      <c r="Y720" t="s">
        <v>77</v>
      </c>
      <c r="Z720">
        <v>4.4400000000000004</v>
      </c>
      <c r="AA720" t="s">
        <v>2553</v>
      </c>
      <c r="AB720">
        <v>285.7739138</v>
      </c>
      <c r="AC720" t="s">
        <v>2554</v>
      </c>
      <c r="AD720">
        <v>-11.044941</v>
      </c>
      <c r="AE720">
        <v>27.784300000000002</v>
      </c>
      <c r="AF720">
        <v>8.42</v>
      </c>
      <c r="AG720">
        <v>6.22</v>
      </c>
      <c r="AH720">
        <v>8.1424900000000004</v>
      </c>
    </row>
    <row r="721" spans="1:34" x14ac:dyDescent="0.25">
      <c r="A721" t="s">
        <v>2556</v>
      </c>
      <c r="B721" t="s">
        <v>2557</v>
      </c>
      <c r="C721">
        <v>1</v>
      </c>
      <c r="D721">
        <v>1</v>
      </c>
      <c r="E721" t="s">
        <v>73</v>
      </c>
      <c r="F721">
        <v>2017</v>
      </c>
      <c r="G721" t="s">
        <v>363</v>
      </c>
      <c r="H721">
        <v>0</v>
      </c>
      <c r="I721">
        <v>44.505000000000003</v>
      </c>
      <c r="J721">
        <v>0.246</v>
      </c>
      <c r="K721">
        <v>4</v>
      </c>
      <c r="L721">
        <v>0.35699999999999998</v>
      </c>
      <c r="M721">
        <v>15.1</v>
      </c>
      <c r="N721">
        <v>4.7509999999999997E-2</v>
      </c>
      <c r="O721" t="s">
        <v>75</v>
      </c>
      <c r="P721">
        <v>5.9299999999999999E-2</v>
      </c>
      <c r="S721">
        <v>0</v>
      </c>
      <c r="T721" t="s">
        <v>225</v>
      </c>
      <c r="U721">
        <v>5627</v>
      </c>
      <c r="V721">
        <v>0.97</v>
      </c>
      <c r="W721">
        <v>1</v>
      </c>
      <c r="X721">
        <v>8.1000000000000003E-2</v>
      </c>
      <c r="Y721" t="s">
        <v>200</v>
      </c>
      <c r="Z721">
        <v>4.3899999999999997</v>
      </c>
      <c r="AA721" t="s">
        <v>2558</v>
      </c>
      <c r="AB721">
        <v>286.71757869999999</v>
      </c>
      <c r="AC721" t="s">
        <v>2559</v>
      </c>
      <c r="AD721">
        <v>-37.812239400000003</v>
      </c>
      <c r="AE721">
        <v>16.917899999999999</v>
      </c>
      <c r="AF721">
        <v>6.15</v>
      </c>
      <c r="AG721">
        <v>4.5389999999999997</v>
      </c>
      <c r="AH721">
        <v>5.9739000000000004</v>
      </c>
    </row>
    <row r="722" spans="1:34" x14ac:dyDescent="0.25">
      <c r="A722" t="s">
        <v>2560</v>
      </c>
      <c r="B722" t="s">
        <v>2561</v>
      </c>
      <c r="C722">
        <v>2</v>
      </c>
      <c r="D722">
        <v>2</v>
      </c>
      <c r="E722" t="s">
        <v>73</v>
      </c>
      <c r="F722">
        <v>1999</v>
      </c>
      <c r="G722" t="s">
        <v>94</v>
      </c>
      <c r="H722">
        <v>0</v>
      </c>
      <c r="I722">
        <v>410.10001</v>
      </c>
      <c r="J722">
        <v>1.1399999999999999</v>
      </c>
      <c r="K722">
        <v>13.5</v>
      </c>
      <c r="L722">
        <v>1.2</v>
      </c>
      <c r="M722">
        <v>537.1327</v>
      </c>
      <c r="N722">
        <v>1.69</v>
      </c>
      <c r="O722" t="s">
        <v>75</v>
      </c>
      <c r="P722">
        <v>0.1</v>
      </c>
      <c r="S722">
        <v>0</v>
      </c>
      <c r="T722" t="s">
        <v>261</v>
      </c>
      <c r="U722">
        <v>4901</v>
      </c>
      <c r="V722">
        <v>3.26</v>
      </c>
      <c r="W722">
        <v>1.7</v>
      </c>
      <c r="X722">
        <v>0.42</v>
      </c>
      <c r="Y722" t="s">
        <v>77</v>
      </c>
      <c r="Z722">
        <v>3.64</v>
      </c>
      <c r="AA722" t="s">
        <v>2562</v>
      </c>
      <c r="AB722">
        <v>286.3363574</v>
      </c>
      <c r="AC722" t="s">
        <v>2563</v>
      </c>
      <c r="AD722">
        <v>25.920432699999999</v>
      </c>
      <c r="AE722">
        <v>62.767400000000002</v>
      </c>
      <c r="AF722">
        <v>7.18</v>
      </c>
      <c r="AG722">
        <v>4.8090000000000002</v>
      </c>
      <c r="AH722">
        <v>6.8865999999999996</v>
      </c>
    </row>
    <row r="723" spans="1:34" x14ac:dyDescent="0.25">
      <c r="A723" t="s">
        <v>2564</v>
      </c>
      <c r="B723" t="s">
        <v>2561</v>
      </c>
      <c r="C723">
        <v>2</v>
      </c>
      <c r="D723">
        <v>2</v>
      </c>
      <c r="E723" t="s">
        <v>73</v>
      </c>
      <c r="F723">
        <v>2010</v>
      </c>
      <c r="G723" t="s">
        <v>94</v>
      </c>
      <c r="H723">
        <v>0</v>
      </c>
      <c r="I723">
        <v>110.9</v>
      </c>
      <c r="J723">
        <v>0.51370000000000005</v>
      </c>
      <c r="K723">
        <v>7.87</v>
      </c>
      <c r="L723">
        <v>0.70199999999999996</v>
      </c>
      <c r="M723">
        <v>47.672499999999999</v>
      </c>
      <c r="N723">
        <v>0.15</v>
      </c>
      <c r="O723" t="s">
        <v>75</v>
      </c>
      <c r="P723">
        <v>0.3</v>
      </c>
      <c r="S723">
        <v>0</v>
      </c>
      <c r="T723" t="s">
        <v>261</v>
      </c>
      <c r="U723">
        <v>4949</v>
      </c>
      <c r="V723">
        <v>2.62</v>
      </c>
      <c r="W723">
        <v>1.47</v>
      </c>
      <c r="X723">
        <v>0.54500000000000004</v>
      </c>
      <c r="Y723" t="s">
        <v>77</v>
      </c>
      <c r="Z723">
        <v>3.65</v>
      </c>
      <c r="AA723" t="s">
        <v>2562</v>
      </c>
      <c r="AB723">
        <v>286.3363574</v>
      </c>
      <c r="AC723" t="s">
        <v>2563</v>
      </c>
      <c r="AD723">
        <v>25.920432699999999</v>
      </c>
      <c r="AE723">
        <v>62.767400000000002</v>
      </c>
      <c r="AF723">
        <v>7.18</v>
      </c>
      <c r="AG723">
        <v>4.8090000000000002</v>
      </c>
      <c r="AH723">
        <v>6.8865999999999996</v>
      </c>
    </row>
    <row r="724" spans="1:34" x14ac:dyDescent="0.25">
      <c r="A724" t="s">
        <v>2565</v>
      </c>
      <c r="B724" t="s">
        <v>2566</v>
      </c>
      <c r="C724">
        <v>3</v>
      </c>
      <c r="D724">
        <v>1</v>
      </c>
      <c r="E724" t="s">
        <v>73</v>
      </c>
      <c r="F724">
        <v>2001</v>
      </c>
      <c r="G724" t="s">
        <v>94</v>
      </c>
      <c r="H724">
        <v>0</v>
      </c>
      <c r="I724">
        <v>71.483999999999995</v>
      </c>
      <c r="J724">
        <v>0.34</v>
      </c>
      <c r="K724">
        <v>12.6</v>
      </c>
      <c r="L724">
        <v>1.1200000000000001</v>
      </c>
      <c r="M724">
        <v>2552.1749</v>
      </c>
      <c r="N724">
        <v>8.0299999999999994</v>
      </c>
      <c r="O724" t="s">
        <v>75</v>
      </c>
      <c r="P724">
        <v>0.11</v>
      </c>
      <c r="S724">
        <v>0</v>
      </c>
      <c r="T724" t="s">
        <v>301</v>
      </c>
      <c r="U724">
        <v>5588</v>
      </c>
      <c r="V724">
        <v>1.08</v>
      </c>
      <c r="W724">
        <v>1.24</v>
      </c>
      <c r="X724">
        <v>0.24</v>
      </c>
      <c r="Y724" t="s">
        <v>77</v>
      </c>
      <c r="Z724">
        <v>4.46</v>
      </c>
      <c r="AA724" t="s">
        <v>2567</v>
      </c>
      <c r="AB724">
        <v>287.26320909999998</v>
      </c>
      <c r="AC724" t="s">
        <v>2568</v>
      </c>
      <c r="AD724">
        <v>34.600697199999999</v>
      </c>
      <c r="AE724">
        <v>40.972700000000003</v>
      </c>
      <c r="AF724">
        <v>7.97</v>
      </c>
      <c r="AG724">
        <v>6.375</v>
      </c>
      <c r="AH724">
        <v>7.8670499999999999</v>
      </c>
    </row>
    <row r="725" spans="1:34" x14ac:dyDescent="0.25">
      <c r="A725" t="s">
        <v>2569</v>
      </c>
      <c r="B725" t="s">
        <v>2570</v>
      </c>
      <c r="C725">
        <v>1</v>
      </c>
      <c r="D725">
        <v>1</v>
      </c>
      <c r="E725" t="s">
        <v>73</v>
      </c>
      <c r="F725">
        <v>2008</v>
      </c>
      <c r="G725" t="s">
        <v>94</v>
      </c>
      <c r="H725">
        <v>0</v>
      </c>
      <c r="I725">
        <v>14.478999999999999</v>
      </c>
      <c r="J725">
        <v>0.12139999999999999</v>
      </c>
      <c r="K725">
        <v>5.48</v>
      </c>
      <c r="L725">
        <v>0.48799999999999999</v>
      </c>
      <c r="M725">
        <v>25.744230000000002</v>
      </c>
      <c r="N725">
        <v>8.1000000000000003E-2</v>
      </c>
      <c r="O725" t="s">
        <v>75</v>
      </c>
      <c r="P725">
        <v>4.9000000000000002E-2</v>
      </c>
      <c r="S725">
        <v>0</v>
      </c>
      <c r="T725" t="s">
        <v>1848</v>
      </c>
      <c r="U725">
        <v>5646</v>
      </c>
      <c r="V725">
        <v>1.63</v>
      </c>
      <c r="W725">
        <v>1.1399999999999999</v>
      </c>
      <c r="X725">
        <v>0.24</v>
      </c>
      <c r="Y725" t="s">
        <v>77</v>
      </c>
      <c r="Z725">
        <v>4.16</v>
      </c>
      <c r="AA725" t="s">
        <v>2571</v>
      </c>
      <c r="AB725">
        <v>287.7903733</v>
      </c>
      <c r="AC725" t="s">
        <v>2572</v>
      </c>
      <c r="AD725">
        <v>-2.6387703</v>
      </c>
      <c r="AE725">
        <v>69.711600000000004</v>
      </c>
      <c r="AF725">
        <v>7.95</v>
      </c>
      <c r="AG725">
        <v>6.3109999999999999</v>
      </c>
      <c r="AH725">
        <v>7.77454</v>
      </c>
    </row>
    <row r="726" spans="1:34" x14ac:dyDescent="0.25">
      <c r="A726" t="s">
        <v>2573</v>
      </c>
      <c r="B726" t="s">
        <v>2574</v>
      </c>
      <c r="C726">
        <v>1</v>
      </c>
      <c r="D726">
        <v>1</v>
      </c>
      <c r="E726" t="s">
        <v>73</v>
      </c>
      <c r="F726">
        <v>2000</v>
      </c>
      <c r="G726" t="s">
        <v>243</v>
      </c>
      <c r="H726">
        <v>0</v>
      </c>
      <c r="I726">
        <v>3.092514</v>
      </c>
      <c r="J726">
        <v>4.4299999999999999E-2</v>
      </c>
      <c r="K726">
        <v>13.9</v>
      </c>
      <c r="L726">
        <v>1.24</v>
      </c>
      <c r="M726">
        <v>291.12</v>
      </c>
      <c r="N726">
        <v>0.91600000000000004</v>
      </c>
      <c r="O726" t="s">
        <v>75</v>
      </c>
      <c r="P726">
        <v>2.1999999999999999E-2</v>
      </c>
      <c r="S726">
        <v>0</v>
      </c>
      <c r="T726" t="s">
        <v>587</v>
      </c>
      <c r="U726">
        <v>6168</v>
      </c>
      <c r="V726">
        <v>1.27</v>
      </c>
      <c r="W726">
        <v>1.21</v>
      </c>
      <c r="X726">
        <v>0.13700000000000001</v>
      </c>
      <c r="Y726" t="s">
        <v>77</v>
      </c>
      <c r="Z726">
        <v>4.34</v>
      </c>
      <c r="AA726" t="s">
        <v>2575</v>
      </c>
      <c r="AB726">
        <v>288.88901820000001</v>
      </c>
      <c r="AC726" t="s">
        <v>2576</v>
      </c>
      <c r="AD726">
        <v>-24.1797939</v>
      </c>
      <c r="AE726">
        <v>27.4573</v>
      </c>
      <c r="AF726">
        <v>6.25</v>
      </c>
      <c r="AG726">
        <v>4.9359999999999999</v>
      </c>
      <c r="AH726">
        <v>6.1105999999999998</v>
      </c>
    </row>
    <row r="727" spans="1:34" x14ac:dyDescent="0.25">
      <c r="A727" t="s">
        <v>2577</v>
      </c>
      <c r="B727" t="s">
        <v>2578</v>
      </c>
      <c r="C727">
        <v>1</v>
      </c>
      <c r="D727">
        <v>1</v>
      </c>
      <c r="E727" t="s">
        <v>73</v>
      </c>
      <c r="F727">
        <v>2018</v>
      </c>
      <c r="G727" t="s">
        <v>94</v>
      </c>
      <c r="H727">
        <v>0</v>
      </c>
      <c r="I727">
        <v>213.72</v>
      </c>
      <c r="J727">
        <v>0.84299999999999997</v>
      </c>
      <c r="K727">
        <v>13.3</v>
      </c>
      <c r="L727">
        <v>1.19</v>
      </c>
      <c r="M727">
        <v>697.31902000000002</v>
      </c>
      <c r="N727">
        <v>2.194</v>
      </c>
      <c r="O727" t="s">
        <v>75</v>
      </c>
      <c r="P727">
        <v>8.1000000000000003E-2</v>
      </c>
      <c r="S727">
        <v>0</v>
      </c>
      <c r="T727" t="s">
        <v>261</v>
      </c>
      <c r="U727">
        <v>5131</v>
      </c>
      <c r="V727">
        <v>4.0599999999999996</v>
      </c>
      <c r="W727">
        <v>1.75</v>
      </c>
      <c r="X727">
        <v>0.25</v>
      </c>
      <c r="Y727" t="s">
        <v>200</v>
      </c>
      <c r="Z727">
        <v>3.54</v>
      </c>
      <c r="AA727" t="s">
        <v>2579</v>
      </c>
      <c r="AB727">
        <v>288.4008374</v>
      </c>
      <c r="AC727" t="s">
        <v>2580</v>
      </c>
      <c r="AD727">
        <v>34.914665800000002</v>
      </c>
      <c r="AE727">
        <v>137.04300000000001</v>
      </c>
      <c r="AF727">
        <v>7.93</v>
      </c>
      <c r="AG727">
        <v>5.84</v>
      </c>
      <c r="AH727">
        <v>7.7032699999999998</v>
      </c>
    </row>
    <row r="728" spans="1:34" x14ac:dyDescent="0.25">
      <c r="A728" t="s">
        <v>2581</v>
      </c>
      <c r="B728" t="s">
        <v>2582</v>
      </c>
      <c r="C728">
        <v>1</v>
      </c>
      <c r="D728">
        <v>1</v>
      </c>
      <c r="E728" t="s">
        <v>73</v>
      </c>
      <c r="F728">
        <v>2018</v>
      </c>
      <c r="G728" t="s">
        <v>94</v>
      </c>
      <c r="H728">
        <v>0</v>
      </c>
      <c r="I728">
        <v>2278</v>
      </c>
      <c r="J728">
        <v>3.87</v>
      </c>
      <c r="K728">
        <v>13.1</v>
      </c>
      <c r="L728">
        <v>1.17</v>
      </c>
      <c r="M728">
        <v>1010.6994</v>
      </c>
      <c r="N728">
        <v>3.18</v>
      </c>
      <c r="O728" t="s">
        <v>75</v>
      </c>
      <c r="P728">
        <v>0.14799999999999999</v>
      </c>
      <c r="S728">
        <v>0</v>
      </c>
      <c r="T728" t="s">
        <v>2583</v>
      </c>
      <c r="U728">
        <v>5603</v>
      </c>
      <c r="V728">
        <v>3.13</v>
      </c>
      <c r="W728">
        <v>1.49</v>
      </c>
      <c r="X728">
        <v>-8.1000000000000003E-2</v>
      </c>
      <c r="Y728" t="s">
        <v>200</v>
      </c>
      <c r="Z728">
        <v>3.64</v>
      </c>
      <c r="AA728" t="s">
        <v>2584</v>
      </c>
      <c r="AB728">
        <v>43.363633900000004</v>
      </c>
      <c r="AC728" t="s">
        <v>2585</v>
      </c>
      <c r="AD728">
        <v>-8.8480392000000005</v>
      </c>
      <c r="AE728">
        <v>123.801</v>
      </c>
      <c r="AF728">
        <v>7.89</v>
      </c>
      <c r="AG728">
        <v>6.2039999999999997</v>
      </c>
      <c r="AH728">
        <v>7.72194</v>
      </c>
    </row>
    <row r="729" spans="1:34" x14ac:dyDescent="0.25">
      <c r="A729" t="s">
        <v>2586</v>
      </c>
      <c r="B729" t="s">
        <v>2587</v>
      </c>
      <c r="C729">
        <v>1</v>
      </c>
      <c r="D729">
        <v>1</v>
      </c>
      <c r="E729" t="s">
        <v>73</v>
      </c>
      <c r="F729">
        <v>2010</v>
      </c>
      <c r="G729" t="s">
        <v>136</v>
      </c>
      <c r="H729">
        <v>0</v>
      </c>
      <c r="I729">
        <v>396.03</v>
      </c>
      <c r="J729">
        <v>1.46</v>
      </c>
      <c r="K729">
        <v>12.1</v>
      </c>
      <c r="L729">
        <v>1.08</v>
      </c>
      <c r="M729">
        <v>6397.9179000000004</v>
      </c>
      <c r="N729">
        <v>20.13</v>
      </c>
      <c r="O729" t="s">
        <v>75</v>
      </c>
      <c r="P729">
        <v>0.26</v>
      </c>
      <c r="S729">
        <v>0</v>
      </c>
      <c r="T729" t="s">
        <v>261</v>
      </c>
      <c r="U729">
        <v>4924</v>
      </c>
      <c r="V729">
        <v>8.1300000000000008</v>
      </c>
      <c r="W729">
        <v>2.2000000000000002</v>
      </c>
      <c r="X729">
        <v>0.14000000000000001</v>
      </c>
      <c r="Y729" t="s">
        <v>77</v>
      </c>
      <c r="Z729">
        <v>2.96</v>
      </c>
      <c r="AA729" t="s">
        <v>2588</v>
      </c>
      <c r="AB729">
        <v>288.70944009999999</v>
      </c>
      <c r="AC729" t="s">
        <v>2589</v>
      </c>
      <c r="AD729">
        <v>31.860439100000001</v>
      </c>
      <c r="AE729">
        <v>122.36199999999999</v>
      </c>
      <c r="AF729">
        <v>6.6151900000000001</v>
      </c>
      <c r="AG729">
        <v>4.3120000000000003</v>
      </c>
      <c r="AH729">
        <v>6.3458300000000003</v>
      </c>
    </row>
    <row r="730" spans="1:34" x14ac:dyDescent="0.25">
      <c r="A730" t="s">
        <v>2590</v>
      </c>
      <c r="B730" t="s">
        <v>2591</v>
      </c>
      <c r="C730">
        <v>2</v>
      </c>
      <c r="D730">
        <v>1</v>
      </c>
      <c r="E730" t="s">
        <v>73</v>
      </c>
      <c r="F730">
        <v>2018</v>
      </c>
      <c r="G730" t="s">
        <v>396</v>
      </c>
      <c r="H730">
        <v>0</v>
      </c>
      <c r="I730">
        <v>105.911</v>
      </c>
      <c r="J730">
        <v>0.34300000000000003</v>
      </c>
      <c r="K730">
        <v>3.53</v>
      </c>
      <c r="L730">
        <v>0.315</v>
      </c>
      <c r="M730">
        <v>12.214</v>
      </c>
      <c r="N730">
        <v>3.8429999999999999E-2</v>
      </c>
      <c r="O730" t="s">
        <v>75</v>
      </c>
      <c r="P730">
        <v>0.10100000000000001</v>
      </c>
      <c r="S730">
        <v>0</v>
      </c>
      <c r="T730" t="s">
        <v>764</v>
      </c>
      <c r="U730">
        <v>3534</v>
      </c>
      <c r="V730">
        <v>0.48</v>
      </c>
      <c r="W730">
        <v>0.48</v>
      </c>
      <c r="X730">
        <v>-0.04</v>
      </c>
      <c r="Y730" t="s">
        <v>77</v>
      </c>
      <c r="Z730">
        <v>4.9000000000000004</v>
      </c>
      <c r="AA730" t="s">
        <v>2592</v>
      </c>
      <c r="AB730">
        <v>289.22773219999999</v>
      </c>
      <c r="AC730" t="s">
        <v>2593</v>
      </c>
      <c r="AD730">
        <v>5.1631615000000002</v>
      </c>
      <c r="AE730">
        <v>5.91059</v>
      </c>
      <c r="AF730">
        <v>9.1199999999999992</v>
      </c>
      <c r="AG730">
        <v>4.673</v>
      </c>
      <c r="AH730">
        <v>8.0975999999999999</v>
      </c>
    </row>
    <row r="731" spans="1:34" x14ac:dyDescent="0.25">
      <c r="A731" t="s">
        <v>2594</v>
      </c>
      <c r="B731" t="s">
        <v>2595</v>
      </c>
      <c r="C731">
        <v>2</v>
      </c>
      <c r="D731">
        <v>1</v>
      </c>
      <c r="E731" t="s">
        <v>73</v>
      </c>
      <c r="F731">
        <v>2009</v>
      </c>
      <c r="G731" t="s">
        <v>94</v>
      </c>
      <c r="H731">
        <v>0</v>
      </c>
      <c r="I731">
        <v>510.9</v>
      </c>
      <c r="J731">
        <v>1.4</v>
      </c>
      <c r="K731">
        <v>13.5</v>
      </c>
      <c r="L731">
        <v>1.2</v>
      </c>
      <c r="M731">
        <v>535.54354999999998</v>
      </c>
      <c r="N731">
        <v>1.6850000000000001</v>
      </c>
      <c r="O731" t="s">
        <v>75</v>
      </c>
      <c r="P731">
        <v>0.107</v>
      </c>
      <c r="S731">
        <v>0</v>
      </c>
      <c r="T731" t="s">
        <v>2294</v>
      </c>
      <c r="U731">
        <v>4961</v>
      </c>
      <c r="V731">
        <v>4.16</v>
      </c>
      <c r="W731">
        <v>1.41</v>
      </c>
      <c r="X731">
        <v>0.04</v>
      </c>
      <c r="Y731" t="s">
        <v>77</v>
      </c>
      <c r="Z731">
        <v>3.36</v>
      </c>
      <c r="AA731" t="s">
        <v>2596</v>
      </c>
      <c r="AB731">
        <v>289.82396039999998</v>
      </c>
      <c r="AC731" t="s">
        <v>2597</v>
      </c>
      <c r="AD731">
        <v>-23.5582432</v>
      </c>
      <c r="AE731">
        <v>104.577</v>
      </c>
      <c r="AF731">
        <v>7.78</v>
      </c>
      <c r="AG731">
        <v>5.5430000000000001</v>
      </c>
      <c r="AH731">
        <v>7.5213200000000002</v>
      </c>
    </row>
    <row r="732" spans="1:34" x14ac:dyDescent="0.25">
      <c r="A732" t="s">
        <v>2598</v>
      </c>
      <c r="B732" t="s">
        <v>2599</v>
      </c>
      <c r="C732">
        <v>1</v>
      </c>
      <c r="D732">
        <v>1</v>
      </c>
      <c r="E732" t="s">
        <v>73</v>
      </c>
      <c r="F732">
        <v>2019</v>
      </c>
      <c r="G732" t="s">
        <v>363</v>
      </c>
      <c r="H732">
        <v>0</v>
      </c>
      <c r="I732">
        <v>7462.0574999999999</v>
      </c>
      <c r="J732">
        <v>7.52</v>
      </c>
      <c r="K732">
        <v>12.6</v>
      </c>
      <c r="L732">
        <v>1.1200000000000001</v>
      </c>
      <c r="M732">
        <v>2660.2370999999998</v>
      </c>
      <c r="N732">
        <v>8.3699999999999992</v>
      </c>
      <c r="O732" t="s">
        <v>75</v>
      </c>
      <c r="P732">
        <v>0.73</v>
      </c>
      <c r="S732">
        <v>0</v>
      </c>
      <c r="T732" t="s">
        <v>301</v>
      </c>
      <c r="U732">
        <v>5386</v>
      </c>
      <c r="V732">
        <v>1.05</v>
      </c>
      <c r="W732">
        <v>1.01</v>
      </c>
      <c r="X732">
        <v>0.32</v>
      </c>
      <c r="Y732" t="s">
        <v>77</v>
      </c>
      <c r="Z732">
        <v>4.25</v>
      </c>
      <c r="AA732" t="s">
        <v>2600</v>
      </c>
      <c r="AB732">
        <v>289.99986949999999</v>
      </c>
      <c r="AC732" t="s">
        <v>2601</v>
      </c>
      <c r="AD732">
        <v>-9.3249700000000004</v>
      </c>
      <c r="AE732">
        <v>47.745800000000003</v>
      </c>
      <c r="AF732">
        <v>8.59</v>
      </c>
      <c r="AG732">
        <v>6.6890000000000001</v>
      </c>
      <c r="AH732">
        <v>8.3692600000000006</v>
      </c>
    </row>
    <row r="733" spans="1:34" x14ac:dyDescent="0.25">
      <c r="A733" t="s">
        <v>2602</v>
      </c>
      <c r="B733" t="s">
        <v>2603</v>
      </c>
      <c r="C733">
        <v>1</v>
      </c>
      <c r="D733">
        <v>1</v>
      </c>
      <c r="E733" t="s">
        <v>73</v>
      </c>
      <c r="F733">
        <v>2009</v>
      </c>
      <c r="G733" t="s">
        <v>94</v>
      </c>
      <c r="H733">
        <v>0</v>
      </c>
      <c r="I733">
        <v>564.1</v>
      </c>
      <c r="J733">
        <v>1.5920000000000001</v>
      </c>
      <c r="K733">
        <v>13.2</v>
      </c>
      <c r="L733">
        <v>1.18</v>
      </c>
      <c r="M733">
        <v>807.28819999999996</v>
      </c>
      <c r="N733">
        <v>2.54</v>
      </c>
      <c r="O733" t="s">
        <v>75</v>
      </c>
      <c r="P733">
        <v>2.1999999999999999E-2</v>
      </c>
      <c r="S733">
        <v>0</v>
      </c>
      <c r="T733" t="s">
        <v>89</v>
      </c>
      <c r="U733">
        <v>4945</v>
      </c>
      <c r="V733">
        <v>4.71</v>
      </c>
      <c r="W733">
        <v>1.69</v>
      </c>
      <c r="X733">
        <v>0.26</v>
      </c>
      <c r="Y733" t="s">
        <v>77</v>
      </c>
      <c r="Z733">
        <v>3.28</v>
      </c>
      <c r="AA733" t="s">
        <v>2604</v>
      </c>
      <c r="AB733">
        <v>290.2674078</v>
      </c>
      <c r="AC733" t="s">
        <v>2605</v>
      </c>
      <c r="AD733">
        <v>-23.619699600000001</v>
      </c>
      <c r="AE733">
        <v>120.39100000000001</v>
      </c>
      <c r="AF733">
        <v>7.55</v>
      </c>
      <c r="AG733">
        <v>5.2510000000000003</v>
      </c>
      <c r="AH733">
        <v>7.2840499999999997</v>
      </c>
    </row>
    <row r="734" spans="1:34" x14ac:dyDescent="0.25">
      <c r="A734" t="s">
        <v>2606</v>
      </c>
      <c r="B734" t="s">
        <v>2607</v>
      </c>
      <c r="C734">
        <v>1</v>
      </c>
      <c r="D734">
        <v>3</v>
      </c>
      <c r="E734" t="s">
        <v>73</v>
      </c>
      <c r="F734">
        <v>2008</v>
      </c>
      <c r="G734" t="s">
        <v>363</v>
      </c>
      <c r="H734">
        <v>0</v>
      </c>
      <c r="I734">
        <v>9.3742999999999999</v>
      </c>
      <c r="J734">
        <v>0.08</v>
      </c>
      <c r="K734">
        <v>2.4</v>
      </c>
      <c r="L734">
        <v>0.214</v>
      </c>
      <c r="M734">
        <v>6.3566000000000003</v>
      </c>
      <c r="N734">
        <v>0.02</v>
      </c>
      <c r="O734" t="s">
        <v>75</v>
      </c>
      <c r="P734">
        <v>0.4</v>
      </c>
      <c r="S734">
        <v>0</v>
      </c>
      <c r="T734" t="s">
        <v>2608</v>
      </c>
      <c r="U734">
        <v>4918</v>
      </c>
      <c r="V734">
        <v>0.79</v>
      </c>
      <c r="W734">
        <v>0.63</v>
      </c>
      <c r="X734">
        <v>0.38</v>
      </c>
      <c r="Y734" t="s">
        <v>77</v>
      </c>
      <c r="Z734">
        <v>4.45</v>
      </c>
      <c r="AA734" t="s">
        <v>2609</v>
      </c>
      <c r="AB734">
        <v>291.28737310000002</v>
      </c>
      <c r="AC734" t="s">
        <v>2610</v>
      </c>
      <c r="AD734">
        <v>-66.467783800000007</v>
      </c>
      <c r="AE734">
        <v>26.876200000000001</v>
      </c>
      <c r="AF734">
        <v>8.4</v>
      </c>
      <c r="AG734">
        <v>6.0940000000000003</v>
      </c>
      <c r="AH734">
        <v>8.0922800000000006</v>
      </c>
    </row>
    <row r="735" spans="1:34" x14ac:dyDescent="0.25">
      <c r="A735" t="s">
        <v>2611</v>
      </c>
      <c r="B735" t="s">
        <v>2607</v>
      </c>
      <c r="C735">
        <v>1</v>
      </c>
      <c r="D735">
        <v>3</v>
      </c>
      <c r="E735" t="s">
        <v>73</v>
      </c>
      <c r="F735">
        <v>2008</v>
      </c>
      <c r="G735" t="s">
        <v>363</v>
      </c>
      <c r="H735">
        <v>0</v>
      </c>
      <c r="I735">
        <v>962</v>
      </c>
      <c r="J735">
        <v>1.76</v>
      </c>
      <c r="K735">
        <v>14.1</v>
      </c>
      <c r="L735">
        <v>1.26</v>
      </c>
      <c r="M735">
        <v>203</v>
      </c>
      <c r="N735">
        <v>0.64</v>
      </c>
      <c r="O735" t="s">
        <v>75</v>
      </c>
      <c r="P735">
        <v>0.28000000000000003</v>
      </c>
      <c r="S735">
        <v>0</v>
      </c>
      <c r="T735" t="s">
        <v>2608</v>
      </c>
      <c r="U735">
        <v>4962</v>
      </c>
      <c r="V735">
        <v>0.81</v>
      </c>
      <c r="W735">
        <v>0.78</v>
      </c>
      <c r="X735">
        <v>0.33</v>
      </c>
      <c r="Y735" t="s">
        <v>77</v>
      </c>
      <c r="Z735">
        <v>4.37</v>
      </c>
      <c r="AA735" t="s">
        <v>2609</v>
      </c>
      <c r="AB735">
        <v>291.28737310000002</v>
      </c>
      <c r="AC735" t="s">
        <v>2610</v>
      </c>
      <c r="AD735">
        <v>-66.467783800000007</v>
      </c>
      <c r="AE735">
        <v>26.876200000000001</v>
      </c>
      <c r="AF735">
        <v>8.4</v>
      </c>
      <c r="AG735">
        <v>6.0940000000000003</v>
      </c>
      <c r="AH735">
        <v>8.0922800000000006</v>
      </c>
    </row>
    <row r="736" spans="1:34" x14ac:dyDescent="0.25">
      <c r="A736" t="s">
        <v>2612</v>
      </c>
      <c r="B736" t="s">
        <v>2607</v>
      </c>
      <c r="C736">
        <v>1</v>
      </c>
      <c r="D736">
        <v>3</v>
      </c>
      <c r="E736" t="s">
        <v>73</v>
      </c>
      <c r="F736">
        <v>2008</v>
      </c>
      <c r="G736" t="s">
        <v>363</v>
      </c>
      <c r="H736">
        <v>0</v>
      </c>
      <c r="I736">
        <v>2172</v>
      </c>
      <c r="J736">
        <v>3</v>
      </c>
      <c r="K736">
        <v>14.2</v>
      </c>
      <c r="L736">
        <v>1.27</v>
      </c>
      <c r="M736">
        <v>171</v>
      </c>
      <c r="N736">
        <v>0.54</v>
      </c>
      <c r="O736" t="s">
        <v>75</v>
      </c>
      <c r="P736">
        <v>0.48</v>
      </c>
      <c r="S736">
        <v>0</v>
      </c>
      <c r="T736" t="s">
        <v>2608</v>
      </c>
      <c r="U736">
        <v>4962</v>
      </c>
      <c r="V736">
        <v>0.81</v>
      </c>
      <c r="W736">
        <v>0.78</v>
      </c>
      <c r="X736">
        <v>0.33</v>
      </c>
      <c r="Y736" t="s">
        <v>77</v>
      </c>
      <c r="Z736">
        <v>4.37</v>
      </c>
      <c r="AA736" t="s">
        <v>2609</v>
      </c>
      <c r="AB736">
        <v>291.28737310000002</v>
      </c>
      <c r="AC736" t="s">
        <v>2610</v>
      </c>
      <c r="AD736">
        <v>-66.467783800000007</v>
      </c>
      <c r="AE736">
        <v>26.876200000000001</v>
      </c>
      <c r="AF736">
        <v>8.4</v>
      </c>
      <c r="AG736">
        <v>6.0940000000000003</v>
      </c>
      <c r="AH736">
        <v>8.0922800000000006</v>
      </c>
    </row>
    <row r="737" spans="1:34" x14ac:dyDescent="0.25">
      <c r="A737" t="s">
        <v>2613</v>
      </c>
      <c r="B737" t="s">
        <v>2614</v>
      </c>
      <c r="C737">
        <v>1</v>
      </c>
      <c r="D737">
        <v>1</v>
      </c>
      <c r="E737" t="s">
        <v>73</v>
      </c>
      <c r="F737">
        <v>2009</v>
      </c>
      <c r="G737" t="s">
        <v>363</v>
      </c>
      <c r="H737">
        <v>0</v>
      </c>
      <c r="I737">
        <v>956</v>
      </c>
      <c r="J737">
        <v>1.85</v>
      </c>
      <c r="K737">
        <v>14</v>
      </c>
      <c r="L737">
        <v>1.25</v>
      </c>
      <c r="M737">
        <v>127.13200000000001</v>
      </c>
      <c r="N737">
        <v>0.4</v>
      </c>
      <c r="O737" t="s">
        <v>75</v>
      </c>
      <c r="P737">
        <v>0.26</v>
      </c>
      <c r="S737">
        <v>0</v>
      </c>
      <c r="T737" t="s">
        <v>204</v>
      </c>
      <c r="U737">
        <v>5736</v>
      </c>
      <c r="V737">
        <v>1.5</v>
      </c>
      <c r="W737">
        <v>1.03</v>
      </c>
      <c r="X737">
        <v>-0.62</v>
      </c>
      <c r="Y737" t="s">
        <v>77</v>
      </c>
      <c r="Z737">
        <v>4.09</v>
      </c>
      <c r="AA737" t="s">
        <v>2615</v>
      </c>
      <c r="AB737">
        <v>290.72122239999999</v>
      </c>
      <c r="AC737" t="s">
        <v>2616</v>
      </c>
      <c r="AD737">
        <v>-32.920840099999999</v>
      </c>
      <c r="AE737">
        <v>60.204599999999999</v>
      </c>
      <c r="AF737">
        <v>7.84</v>
      </c>
      <c r="AG737">
        <v>6.2939999999999996</v>
      </c>
      <c r="AH737">
        <v>7.6748399999999997</v>
      </c>
    </row>
    <row r="738" spans="1:34" x14ac:dyDescent="0.25">
      <c r="A738" t="s">
        <v>2617</v>
      </c>
      <c r="B738" t="s">
        <v>2618</v>
      </c>
      <c r="C738">
        <v>1</v>
      </c>
      <c r="D738">
        <v>2</v>
      </c>
      <c r="E738" t="s">
        <v>73</v>
      </c>
      <c r="F738">
        <v>2004</v>
      </c>
      <c r="G738" t="s">
        <v>94</v>
      </c>
      <c r="H738">
        <v>0</v>
      </c>
      <c r="I738">
        <v>626.51598999999999</v>
      </c>
      <c r="J738">
        <v>1.49</v>
      </c>
      <c r="K738">
        <v>13</v>
      </c>
      <c r="L738">
        <v>1.1599999999999999</v>
      </c>
      <c r="M738">
        <v>1255.4285</v>
      </c>
      <c r="N738">
        <v>3.95</v>
      </c>
      <c r="O738" t="s">
        <v>75</v>
      </c>
      <c r="P738">
        <v>0.36</v>
      </c>
      <c r="S738">
        <v>0</v>
      </c>
      <c r="T738" t="s">
        <v>536</v>
      </c>
      <c r="U738">
        <v>5948</v>
      </c>
      <c r="V738">
        <v>1.23</v>
      </c>
      <c r="W738">
        <v>1.31</v>
      </c>
      <c r="X738">
        <v>0.28999999999999998</v>
      </c>
      <c r="Y738" t="s">
        <v>77</v>
      </c>
      <c r="Z738">
        <v>4.37</v>
      </c>
      <c r="AA738" t="s">
        <v>2619</v>
      </c>
      <c r="AB738">
        <v>292.10229820000001</v>
      </c>
      <c r="AC738" t="s">
        <v>2620</v>
      </c>
      <c r="AD738">
        <v>8.3579182999999997</v>
      </c>
      <c r="AE738">
        <v>54.195500000000003</v>
      </c>
      <c r="AF738">
        <v>7.86</v>
      </c>
      <c r="AG738">
        <v>6.4219999999999997</v>
      </c>
      <c r="AH738">
        <v>7.7181800000000003</v>
      </c>
    </row>
    <row r="739" spans="1:34" x14ac:dyDescent="0.25">
      <c r="A739" t="s">
        <v>2621</v>
      </c>
      <c r="B739" t="s">
        <v>2618</v>
      </c>
      <c r="C739">
        <v>1</v>
      </c>
      <c r="D739">
        <v>2</v>
      </c>
      <c r="E739" t="s">
        <v>73</v>
      </c>
      <c r="F739">
        <v>2008</v>
      </c>
      <c r="G739" t="s">
        <v>94</v>
      </c>
      <c r="H739">
        <v>0</v>
      </c>
      <c r="I739">
        <v>3070</v>
      </c>
      <c r="J739">
        <v>4.3499999999999996</v>
      </c>
      <c r="K739">
        <v>13</v>
      </c>
      <c r="L739">
        <v>1.1599999999999999</v>
      </c>
      <c r="M739">
        <v>1134.6099999999999</v>
      </c>
      <c r="N739">
        <v>3.57</v>
      </c>
      <c r="O739" t="s">
        <v>75</v>
      </c>
      <c r="P739">
        <v>0.23899999999999999</v>
      </c>
      <c r="S739">
        <v>0</v>
      </c>
      <c r="T739" t="s">
        <v>536</v>
      </c>
      <c r="U739">
        <v>5867</v>
      </c>
      <c r="V739">
        <v>1.29</v>
      </c>
      <c r="W739">
        <v>1.06</v>
      </c>
      <c r="X739">
        <v>0.27</v>
      </c>
      <c r="Y739" t="s">
        <v>200</v>
      </c>
      <c r="Z739">
        <v>4.24</v>
      </c>
      <c r="AA739" t="s">
        <v>2619</v>
      </c>
      <c r="AB739">
        <v>292.10229820000001</v>
      </c>
      <c r="AC739" t="s">
        <v>2620</v>
      </c>
      <c r="AD739">
        <v>8.3579182999999997</v>
      </c>
      <c r="AE739">
        <v>54.195500000000003</v>
      </c>
      <c r="AF739">
        <v>7.86</v>
      </c>
      <c r="AG739">
        <v>6.4219999999999997</v>
      </c>
      <c r="AH739">
        <v>7.7181800000000003</v>
      </c>
    </row>
    <row r="740" spans="1:34" x14ac:dyDescent="0.25">
      <c r="A740" t="s">
        <v>2622</v>
      </c>
      <c r="B740" t="s">
        <v>2623</v>
      </c>
      <c r="C740">
        <v>1</v>
      </c>
      <c r="D740">
        <v>1</v>
      </c>
      <c r="E740" t="s">
        <v>284</v>
      </c>
      <c r="F740">
        <v>2021</v>
      </c>
      <c r="G740" t="s">
        <v>285</v>
      </c>
      <c r="H740">
        <v>0</v>
      </c>
      <c r="I740">
        <v>17.471278000000002</v>
      </c>
      <c r="J740">
        <v>0.13339999999999999</v>
      </c>
      <c r="K740">
        <v>3.55</v>
      </c>
      <c r="L740">
        <v>0.317</v>
      </c>
      <c r="M740">
        <v>19.7</v>
      </c>
      <c r="N740">
        <v>6.198E-2</v>
      </c>
      <c r="O740" t="s">
        <v>119</v>
      </c>
      <c r="P740">
        <v>0.28000000000000003</v>
      </c>
      <c r="Q740">
        <v>58.1</v>
      </c>
      <c r="R740">
        <v>769</v>
      </c>
      <c r="S740">
        <v>0</v>
      </c>
      <c r="T740" t="s">
        <v>463</v>
      </c>
      <c r="U740">
        <v>5788</v>
      </c>
      <c r="V740">
        <v>0.98</v>
      </c>
      <c r="W740">
        <v>1.03</v>
      </c>
      <c r="X740">
        <v>-2.3E-2</v>
      </c>
      <c r="Y740" t="s">
        <v>77</v>
      </c>
      <c r="Z740">
        <v>4.5</v>
      </c>
      <c r="AA740" t="s">
        <v>2624</v>
      </c>
      <c r="AB740">
        <v>293.28661469999997</v>
      </c>
      <c r="AC740" t="s">
        <v>2625</v>
      </c>
      <c r="AD740">
        <v>-54.532728400000003</v>
      </c>
      <c r="AE740">
        <v>57.265099999999997</v>
      </c>
      <c r="AF740">
        <v>8.67</v>
      </c>
      <c r="AG740">
        <v>7.15</v>
      </c>
      <c r="AH740">
        <v>8.5154899999999998</v>
      </c>
    </row>
    <row r="741" spans="1:34" x14ac:dyDescent="0.25">
      <c r="A741" t="s">
        <v>2626</v>
      </c>
      <c r="B741" t="s">
        <v>2627</v>
      </c>
      <c r="C741">
        <v>3</v>
      </c>
      <c r="D741">
        <v>1</v>
      </c>
      <c r="E741" t="s">
        <v>73</v>
      </c>
      <c r="F741">
        <v>2006</v>
      </c>
      <c r="G741" t="s">
        <v>106</v>
      </c>
      <c r="H741">
        <v>0</v>
      </c>
      <c r="I741">
        <v>6.8377600000000003</v>
      </c>
      <c r="J741">
        <v>7.6999999999999999E-2</v>
      </c>
      <c r="K741">
        <v>13.8</v>
      </c>
      <c r="L741">
        <v>1.23</v>
      </c>
      <c r="M741">
        <v>321.00830000000002</v>
      </c>
      <c r="N741">
        <v>1.01</v>
      </c>
      <c r="O741" t="s">
        <v>75</v>
      </c>
      <c r="P741">
        <v>0.22900000000000001</v>
      </c>
      <c r="S741">
        <v>0</v>
      </c>
      <c r="T741" t="s">
        <v>2628</v>
      </c>
      <c r="U741">
        <v>5923</v>
      </c>
      <c r="V741">
        <v>2</v>
      </c>
      <c r="W741">
        <v>1.3</v>
      </c>
      <c r="X741">
        <v>0.11</v>
      </c>
      <c r="Y741" t="s">
        <v>77</v>
      </c>
      <c r="Z741">
        <v>3.92</v>
      </c>
      <c r="AA741" t="s">
        <v>2629</v>
      </c>
      <c r="AB741">
        <v>294.29876680000001</v>
      </c>
      <c r="AC741" t="s">
        <v>2630</v>
      </c>
      <c r="AD741">
        <v>28.499514000000001</v>
      </c>
      <c r="AE741">
        <v>51.991700000000002</v>
      </c>
      <c r="AF741">
        <v>6.6797300000000002</v>
      </c>
      <c r="AG741">
        <v>5.26</v>
      </c>
      <c r="AH741">
        <v>6.5183099999999996</v>
      </c>
    </row>
    <row r="742" spans="1:34" x14ac:dyDescent="0.25">
      <c r="A742" t="s">
        <v>2631</v>
      </c>
      <c r="B742" t="s">
        <v>2632</v>
      </c>
      <c r="C742">
        <v>1</v>
      </c>
      <c r="D742">
        <v>1</v>
      </c>
      <c r="E742" t="s">
        <v>73</v>
      </c>
      <c r="F742">
        <v>2006</v>
      </c>
      <c r="G742" t="s">
        <v>243</v>
      </c>
      <c r="H742">
        <v>0</v>
      </c>
      <c r="I742">
        <v>1019.74</v>
      </c>
      <c r="J742">
        <v>2.1</v>
      </c>
      <c r="K742">
        <v>13.9</v>
      </c>
      <c r="L742">
        <v>1.24</v>
      </c>
      <c r="M742">
        <v>265.70587999999998</v>
      </c>
      <c r="N742">
        <v>0.83599999999999997</v>
      </c>
      <c r="O742" t="s">
        <v>75</v>
      </c>
      <c r="P742">
        <v>0.251</v>
      </c>
      <c r="S742">
        <v>0</v>
      </c>
      <c r="T742" t="s">
        <v>199</v>
      </c>
      <c r="U742">
        <v>6117</v>
      </c>
      <c r="V742">
        <v>1.27</v>
      </c>
      <c r="W742">
        <v>1.19</v>
      </c>
      <c r="X742">
        <v>0.12</v>
      </c>
      <c r="Y742" t="s">
        <v>77</v>
      </c>
      <c r="Z742">
        <v>4.28</v>
      </c>
      <c r="AA742" t="s">
        <v>2633</v>
      </c>
      <c r="AB742">
        <v>297.39157310000002</v>
      </c>
      <c r="AC742" t="s">
        <v>2634</v>
      </c>
      <c r="AD742">
        <v>-37.780992900000001</v>
      </c>
      <c r="AE742">
        <v>45.899299999999997</v>
      </c>
      <c r="AF742">
        <v>7.22</v>
      </c>
      <c r="AG742">
        <v>5.8760000000000003</v>
      </c>
      <c r="AH742">
        <v>7.0750799999999998</v>
      </c>
    </row>
    <row r="743" spans="1:34" x14ac:dyDescent="0.25">
      <c r="A743" t="s">
        <v>2635</v>
      </c>
      <c r="B743" t="s">
        <v>2636</v>
      </c>
      <c r="C743">
        <v>1</v>
      </c>
      <c r="D743">
        <v>2</v>
      </c>
      <c r="E743" t="s">
        <v>73</v>
      </c>
      <c r="F743">
        <v>1998</v>
      </c>
      <c r="G743" t="s">
        <v>94</v>
      </c>
      <c r="H743">
        <v>0</v>
      </c>
      <c r="I743">
        <v>3.0965828000000002</v>
      </c>
      <c r="J743">
        <v>4.2599999999999999E-2</v>
      </c>
      <c r="K743">
        <v>14.2</v>
      </c>
      <c r="L743">
        <v>1.27</v>
      </c>
      <c r="M743">
        <v>166.21799999999999</v>
      </c>
      <c r="N743">
        <v>0.52300000000000002</v>
      </c>
      <c r="O743" t="s">
        <v>75</v>
      </c>
      <c r="P743">
        <v>1.03E-2</v>
      </c>
      <c r="S743">
        <v>0</v>
      </c>
      <c r="T743" t="s">
        <v>101</v>
      </c>
      <c r="U743">
        <v>5790</v>
      </c>
      <c r="V743">
        <v>1.1499999999999999</v>
      </c>
      <c r="W743">
        <v>1.04</v>
      </c>
      <c r="X743">
        <v>0.09</v>
      </c>
      <c r="Y743" t="s">
        <v>200</v>
      </c>
      <c r="Z743">
        <v>4.33</v>
      </c>
      <c r="AA743" t="s">
        <v>2637</v>
      </c>
      <c r="AB743">
        <v>296.74287859999998</v>
      </c>
      <c r="AC743" t="s">
        <v>2638</v>
      </c>
      <c r="AD743">
        <v>34.418990000000001</v>
      </c>
      <c r="AE743">
        <v>45.954799999999999</v>
      </c>
      <c r="AF743">
        <v>7.83</v>
      </c>
      <c r="AG743">
        <v>6.3369999999999997</v>
      </c>
      <c r="AH743">
        <v>7.6728399999999999</v>
      </c>
    </row>
    <row r="744" spans="1:34" x14ac:dyDescent="0.25">
      <c r="A744" t="s">
        <v>2639</v>
      </c>
      <c r="B744" t="s">
        <v>2636</v>
      </c>
      <c r="C744">
        <v>1</v>
      </c>
      <c r="D744">
        <v>2</v>
      </c>
      <c r="E744" t="s">
        <v>73</v>
      </c>
      <c r="F744">
        <v>2008</v>
      </c>
      <c r="G744" t="s">
        <v>94</v>
      </c>
      <c r="H744">
        <v>0</v>
      </c>
      <c r="I744">
        <v>3810</v>
      </c>
      <c r="J744">
        <v>4.8899999999999997</v>
      </c>
      <c r="K744">
        <v>13.4</v>
      </c>
      <c r="L744">
        <v>1.19</v>
      </c>
      <c r="M744">
        <v>632.46</v>
      </c>
      <c r="N744">
        <v>1.99</v>
      </c>
      <c r="O744" t="s">
        <v>75</v>
      </c>
      <c r="P744">
        <v>0.252</v>
      </c>
      <c r="S744">
        <v>0</v>
      </c>
      <c r="T744" t="s">
        <v>101</v>
      </c>
      <c r="U744">
        <v>5790</v>
      </c>
      <c r="V744">
        <v>1.1499999999999999</v>
      </c>
      <c r="W744">
        <v>1.04</v>
      </c>
      <c r="X744">
        <v>0.09</v>
      </c>
      <c r="Y744" t="s">
        <v>200</v>
      </c>
      <c r="Z744">
        <v>4.33</v>
      </c>
      <c r="AA744" t="s">
        <v>2637</v>
      </c>
      <c r="AB744">
        <v>296.74287859999998</v>
      </c>
      <c r="AC744" t="s">
        <v>2638</v>
      </c>
      <c r="AD744">
        <v>34.418990000000001</v>
      </c>
      <c r="AE744">
        <v>45.954799999999999</v>
      </c>
      <c r="AF744">
        <v>7.83</v>
      </c>
      <c r="AG744">
        <v>6.3369999999999997</v>
      </c>
      <c r="AH744">
        <v>7.6728399999999999</v>
      </c>
    </row>
    <row r="745" spans="1:34" x14ac:dyDescent="0.25">
      <c r="A745" t="s">
        <v>2640</v>
      </c>
      <c r="B745" t="s">
        <v>2641</v>
      </c>
      <c r="C745">
        <v>1</v>
      </c>
      <c r="D745">
        <v>1</v>
      </c>
      <c r="E745" t="s">
        <v>73</v>
      </c>
      <c r="F745">
        <v>2011</v>
      </c>
      <c r="G745" t="s">
        <v>94</v>
      </c>
      <c r="H745">
        <v>0</v>
      </c>
      <c r="I745">
        <v>766</v>
      </c>
      <c r="J745">
        <v>1.82</v>
      </c>
      <c r="K745">
        <v>13.1</v>
      </c>
      <c r="L745">
        <v>1.17</v>
      </c>
      <c r="M745">
        <v>1080.6220000000001</v>
      </c>
      <c r="N745">
        <v>3.4</v>
      </c>
      <c r="O745" t="s">
        <v>75</v>
      </c>
      <c r="P745">
        <v>0.04</v>
      </c>
      <c r="S745">
        <v>0</v>
      </c>
      <c r="T745" t="s">
        <v>2642</v>
      </c>
      <c r="U745">
        <v>4940</v>
      </c>
      <c r="V745">
        <v>5.13</v>
      </c>
      <c r="W745">
        <v>1.36</v>
      </c>
      <c r="X745">
        <v>-0.04</v>
      </c>
      <c r="Y745" t="s">
        <v>77</v>
      </c>
      <c r="Z745">
        <v>3.09</v>
      </c>
      <c r="AA745" t="s">
        <v>2643</v>
      </c>
      <c r="AB745">
        <v>45.044311499999999</v>
      </c>
      <c r="AC745" t="s">
        <v>2644</v>
      </c>
      <c r="AD745">
        <v>-20.802702400000001</v>
      </c>
      <c r="AE745">
        <v>162.685</v>
      </c>
      <c r="AF745">
        <v>7.81</v>
      </c>
      <c r="AG745">
        <v>5.5540000000000003</v>
      </c>
      <c r="AH745">
        <v>7.55464</v>
      </c>
    </row>
    <row r="746" spans="1:34" x14ac:dyDescent="0.25">
      <c r="A746" t="s">
        <v>2645</v>
      </c>
      <c r="B746" t="s">
        <v>2646</v>
      </c>
      <c r="C746">
        <v>2</v>
      </c>
      <c r="D746">
        <v>1</v>
      </c>
      <c r="E746" t="s">
        <v>73</v>
      </c>
      <c r="F746">
        <v>2004</v>
      </c>
      <c r="G746" t="s">
        <v>94</v>
      </c>
      <c r="H746">
        <v>0</v>
      </c>
      <c r="I746">
        <v>461.2</v>
      </c>
      <c r="J746">
        <v>1.2030000000000001</v>
      </c>
      <c r="K746">
        <v>13.6</v>
      </c>
      <c r="L746">
        <v>1.21</v>
      </c>
      <c r="M746">
        <v>476.72</v>
      </c>
      <c r="N746">
        <v>1.5</v>
      </c>
      <c r="O746" t="s">
        <v>75</v>
      </c>
      <c r="P746">
        <v>0.13700000000000001</v>
      </c>
      <c r="S746">
        <v>0</v>
      </c>
      <c r="T746" t="s">
        <v>1848</v>
      </c>
      <c r="U746">
        <v>5746</v>
      </c>
      <c r="V746">
        <v>1.1299999999999999</v>
      </c>
      <c r="W746">
        <v>1.0900000000000001</v>
      </c>
      <c r="X746">
        <v>0.28899999999999998</v>
      </c>
      <c r="Y746" t="s">
        <v>77</v>
      </c>
      <c r="Z746">
        <v>4.45</v>
      </c>
      <c r="AA746" t="s">
        <v>2647</v>
      </c>
      <c r="AB746">
        <v>298.01918569999998</v>
      </c>
      <c r="AC746" t="s">
        <v>2648</v>
      </c>
      <c r="AD746">
        <v>28.099976900000001</v>
      </c>
      <c r="AE746">
        <v>50.6706</v>
      </c>
      <c r="AF746">
        <v>8.24</v>
      </c>
      <c r="AG746">
        <v>6.6319999999999997</v>
      </c>
      <c r="AH746">
        <v>8.0658799999999999</v>
      </c>
    </row>
    <row r="747" spans="1:34" x14ac:dyDescent="0.25">
      <c r="A747" t="s">
        <v>2649</v>
      </c>
      <c r="B747" t="s">
        <v>2650</v>
      </c>
      <c r="C747">
        <v>1</v>
      </c>
      <c r="D747">
        <v>2</v>
      </c>
      <c r="E747" t="s">
        <v>73</v>
      </c>
      <c r="F747">
        <v>2021</v>
      </c>
      <c r="G747" t="s">
        <v>363</v>
      </c>
      <c r="H747">
        <v>0</v>
      </c>
      <c r="I747">
        <v>14.288</v>
      </c>
      <c r="J747">
        <v>0.111</v>
      </c>
      <c r="K747">
        <v>2.85</v>
      </c>
      <c r="L747">
        <v>0.254</v>
      </c>
      <c r="M747">
        <v>8.5</v>
      </c>
      <c r="N747">
        <v>2.674E-2</v>
      </c>
      <c r="O747" t="s">
        <v>75</v>
      </c>
      <c r="P747">
        <v>0.189</v>
      </c>
      <c r="S747">
        <v>0</v>
      </c>
      <c r="T747" t="s">
        <v>101</v>
      </c>
      <c r="U747">
        <v>5726</v>
      </c>
      <c r="V747">
        <v>1.04</v>
      </c>
      <c r="W747">
        <v>0.83</v>
      </c>
      <c r="X747">
        <v>-0.24</v>
      </c>
      <c r="Y747" t="s">
        <v>77</v>
      </c>
      <c r="Z747">
        <v>4.41</v>
      </c>
      <c r="AA747" t="s">
        <v>2651</v>
      </c>
      <c r="AB747">
        <v>301.39596160000002</v>
      </c>
      <c r="AC747" t="s">
        <v>2652</v>
      </c>
      <c r="AD747">
        <v>-67.323799199999996</v>
      </c>
      <c r="AE747">
        <v>17.9055</v>
      </c>
      <c r="AF747">
        <v>6.0739999999999998</v>
      </c>
      <c r="AG747">
        <v>4.5110000000000001</v>
      </c>
      <c r="AH747">
        <v>5.9097999999999997</v>
      </c>
    </row>
    <row r="748" spans="1:34" x14ac:dyDescent="0.25">
      <c r="A748" t="s">
        <v>2653</v>
      </c>
      <c r="B748" t="s">
        <v>2650</v>
      </c>
      <c r="C748">
        <v>1</v>
      </c>
      <c r="D748">
        <v>2</v>
      </c>
      <c r="E748" t="s">
        <v>73</v>
      </c>
      <c r="F748">
        <v>2021</v>
      </c>
      <c r="G748" t="s">
        <v>363</v>
      </c>
      <c r="H748">
        <v>0</v>
      </c>
      <c r="I748">
        <v>33.688000000000002</v>
      </c>
      <c r="J748">
        <v>0.19700000000000001</v>
      </c>
      <c r="K748">
        <v>2.54</v>
      </c>
      <c r="L748">
        <v>0.22700000000000001</v>
      </c>
      <c r="M748">
        <v>7</v>
      </c>
      <c r="N748">
        <v>2.2020000000000001E-2</v>
      </c>
      <c r="O748" t="s">
        <v>75</v>
      </c>
      <c r="P748">
        <v>0.16</v>
      </c>
      <c r="S748">
        <v>0</v>
      </c>
      <c r="T748" t="s">
        <v>101</v>
      </c>
      <c r="U748">
        <v>5726</v>
      </c>
      <c r="V748">
        <v>1.04</v>
      </c>
      <c r="W748">
        <v>0.83</v>
      </c>
      <c r="X748">
        <v>-0.24</v>
      </c>
      <c r="Y748" t="s">
        <v>77</v>
      </c>
      <c r="Z748">
        <v>4.41</v>
      </c>
      <c r="AA748" t="s">
        <v>2651</v>
      </c>
      <c r="AB748">
        <v>301.39596160000002</v>
      </c>
      <c r="AC748" t="s">
        <v>2652</v>
      </c>
      <c r="AD748">
        <v>-67.323799199999996</v>
      </c>
      <c r="AE748">
        <v>17.9055</v>
      </c>
      <c r="AF748">
        <v>6.0739999999999998</v>
      </c>
      <c r="AG748">
        <v>4.5110000000000001</v>
      </c>
      <c r="AH748">
        <v>5.9097999999999997</v>
      </c>
    </row>
    <row r="749" spans="1:34" x14ac:dyDescent="0.25">
      <c r="A749" t="s">
        <v>2654</v>
      </c>
      <c r="B749" t="s">
        <v>2655</v>
      </c>
      <c r="C749">
        <v>2</v>
      </c>
      <c r="D749">
        <v>1</v>
      </c>
      <c r="E749" t="s">
        <v>73</v>
      </c>
      <c r="F749">
        <v>2005</v>
      </c>
      <c r="G749" t="s">
        <v>214</v>
      </c>
      <c r="H749">
        <v>0</v>
      </c>
      <c r="I749">
        <v>2.2185756699999999</v>
      </c>
      <c r="J749">
        <v>3.1260000000000003E-2</v>
      </c>
      <c r="K749">
        <v>12.666</v>
      </c>
      <c r="L749">
        <v>1.1299999999999999</v>
      </c>
      <c r="M749">
        <v>359.14789999999999</v>
      </c>
      <c r="N749">
        <v>1.1299999999999999</v>
      </c>
      <c r="O749" t="s">
        <v>119</v>
      </c>
      <c r="P749">
        <v>0</v>
      </c>
      <c r="Q749">
        <v>356</v>
      </c>
      <c r="R749">
        <v>1209</v>
      </c>
      <c r="S749">
        <v>0</v>
      </c>
      <c r="T749" t="s">
        <v>279</v>
      </c>
      <c r="U749">
        <v>5052</v>
      </c>
      <c r="V749">
        <v>0.75</v>
      </c>
      <c r="W749">
        <v>0.79</v>
      </c>
      <c r="X749">
        <v>-0.02</v>
      </c>
      <c r="Y749" t="s">
        <v>77</v>
      </c>
      <c r="Z749">
        <v>4.49</v>
      </c>
      <c r="AA749" t="s">
        <v>2656</v>
      </c>
      <c r="AB749">
        <v>300.1821223</v>
      </c>
      <c r="AC749" t="s">
        <v>2657</v>
      </c>
      <c r="AD749">
        <v>22.7097759</v>
      </c>
      <c r="AE749">
        <v>19.7638</v>
      </c>
      <c r="AF749">
        <v>7.67</v>
      </c>
      <c r="AG749">
        <v>5.5410000000000004</v>
      </c>
      <c r="AH749">
        <v>7.41432</v>
      </c>
    </row>
    <row r="750" spans="1:34" x14ac:dyDescent="0.25">
      <c r="A750" t="s">
        <v>2658</v>
      </c>
      <c r="B750" t="s">
        <v>2659</v>
      </c>
      <c r="C750">
        <v>1</v>
      </c>
      <c r="D750">
        <v>1</v>
      </c>
      <c r="E750" t="s">
        <v>73</v>
      </c>
      <c r="F750">
        <v>2020</v>
      </c>
      <c r="G750" t="s">
        <v>100</v>
      </c>
      <c r="H750">
        <v>0</v>
      </c>
      <c r="I750">
        <v>11.72</v>
      </c>
      <c r="J750">
        <v>9.1999999999999998E-2</v>
      </c>
      <c r="K750">
        <v>4.21</v>
      </c>
      <c r="L750">
        <v>0.375</v>
      </c>
      <c r="M750">
        <v>16.46</v>
      </c>
      <c r="N750">
        <v>5.1790000000000003E-2</v>
      </c>
      <c r="O750" t="s">
        <v>75</v>
      </c>
      <c r="P750">
        <v>0.14000000000000001</v>
      </c>
      <c r="S750">
        <v>0</v>
      </c>
      <c r="T750" t="s">
        <v>2660</v>
      </c>
      <c r="U750">
        <v>4610</v>
      </c>
      <c r="V750">
        <v>0.79</v>
      </c>
      <c r="W750">
        <v>0.77</v>
      </c>
      <c r="X750">
        <v>0.16</v>
      </c>
      <c r="Y750" t="s">
        <v>77</v>
      </c>
      <c r="Z750">
        <v>4.58</v>
      </c>
      <c r="AA750" t="s">
        <v>2661</v>
      </c>
      <c r="AB750">
        <v>300.69563390000002</v>
      </c>
      <c r="AC750" t="s">
        <v>2662</v>
      </c>
      <c r="AD750">
        <v>3.3266992000000002</v>
      </c>
      <c r="AE750">
        <v>12.7141</v>
      </c>
      <c r="AF750">
        <v>7.46</v>
      </c>
      <c r="AG750">
        <v>4.7960000000000003</v>
      </c>
      <c r="AH750">
        <v>7.0634100000000002</v>
      </c>
    </row>
    <row r="751" spans="1:34" x14ac:dyDescent="0.25">
      <c r="A751" t="s">
        <v>2663</v>
      </c>
      <c r="B751" t="s">
        <v>2664</v>
      </c>
      <c r="C751">
        <v>2</v>
      </c>
      <c r="D751">
        <v>2</v>
      </c>
      <c r="E751" t="s">
        <v>73</v>
      </c>
      <c r="F751">
        <v>2003</v>
      </c>
      <c r="G751" t="s">
        <v>214</v>
      </c>
      <c r="H751">
        <v>0</v>
      </c>
      <c r="I751">
        <v>2915.0368699999999</v>
      </c>
      <c r="J751">
        <v>3.97</v>
      </c>
      <c r="K751">
        <v>13.5</v>
      </c>
      <c r="L751">
        <v>1.21</v>
      </c>
      <c r="M751">
        <v>489.45819999999998</v>
      </c>
      <c r="N751">
        <v>1.54</v>
      </c>
      <c r="O751" t="s">
        <v>75</v>
      </c>
      <c r="P751">
        <v>0.31</v>
      </c>
      <c r="S751">
        <v>0</v>
      </c>
      <c r="T751" t="s">
        <v>2583</v>
      </c>
      <c r="U751">
        <v>5552</v>
      </c>
      <c r="V751">
        <v>1.1399999999999999</v>
      </c>
      <c r="W751">
        <v>0.99</v>
      </c>
      <c r="X751">
        <v>0.24</v>
      </c>
      <c r="Y751" t="s">
        <v>77</v>
      </c>
      <c r="Z751">
        <v>4.32</v>
      </c>
      <c r="AA751" t="s">
        <v>2665</v>
      </c>
      <c r="AB751">
        <v>300.90924760000001</v>
      </c>
      <c r="AC751" t="s">
        <v>2666</v>
      </c>
      <c r="AD751">
        <v>29.894541</v>
      </c>
      <c r="AE751">
        <v>16.006900000000002</v>
      </c>
      <c r="AF751">
        <v>5.7380000000000004</v>
      </c>
      <c r="AG751">
        <v>4.0759999999999996</v>
      </c>
      <c r="AH751">
        <v>5.55436</v>
      </c>
    </row>
    <row r="752" spans="1:34" x14ac:dyDescent="0.25">
      <c r="A752" t="s">
        <v>2667</v>
      </c>
      <c r="B752" t="s">
        <v>2664</v>
      </c>
      <c r="C752">
        <v>2</v>
      </c>
      <c r="D752">
        <v>2</v>
      </c>
      <c r="E752" t="s">
        <v>73</v>
      </c>
      <c r="F752">
        <v>2005</v>
      </c>
      <c r="G752" t="s">
        <v>94</v>
      </c>
      <c r="H752">
        <v>0</v>
      </c>
      <c r="I752">
        <v>17.111000000000001</v>
      </c>
      <c r="J752">
        <v>0.13039999999999999</v>
      </c>
      <c r="K752">
        <v>4.59</v>
      </c>
      <c r="L752">
        <v>0.40899999999999997</v>
      </c>
      <c r="M752">
        <v>19.068999999999999</v>
      </c>
      <c r="N752">
        <v>0.06</v>
      </c>
      <c r="O752" t="s">
        <v>75</v>
      </c>
      <c r="P752">
        <v>0.23699999999999999</v>
      </c>
      <c r="S752">
        <v>0</v>
      </c>
      <c r="T752" t="s">
        <v>2583</v>
      </c>
      <c r="U752">
        <v>5549</v>
      </c>
      <c r="V752">
        <v>1.17</v>
      </c>
      <c r="W752">
        <v>0.98</v>
      </c>
      <c r="X752">
        <v>0.19</v>
      </c>
      <c r="Y752" t="s">
        <v>200</v>
      </c>
      <c r="Z752">
        <v>4.29</v>
      </c>
      <c r="AA752" t="s">
        <v>2665</v>
      </c>
      <c r="AB752">
        <v>300.90924760000001</v>
      </c>
      <c r="AC752" t="s">
        <v>2666</v>
      </c>
      <c r="AD752">
        <v>29.894541</v>
      </c>
      <c r="AE752">
        <v>16.006900000000002</v>
      </c>
      <c r="AF752">
        <v>5.7380000000000004</v>
      </c>
      <c r="AG752">
        <v>4.0759999999999996</v>
      </c>
      <c r="AH752">
        <v>5.55436</v>
      </c>
    </row>
    <row r="753" spans="1:34" x14ac:dyDescent="0.25">
      <c r="A753" t="s">
        <v>2668</v>
      </c>
      <c r="B753" t="s">
        <v>2669</v>
      </c>
      <c r="C753">
        <v>1</v>
      </c>
      <c r="D753">
        <v>1</v>
      </c>
      <c r="E753" t="s">
        <v>73</v>
      </c>
      <c r="F753">
        <v>2007</v>
      </c>
      <c r="G753" t="s">
        <v>363</v>
      </c>
      <c r="H753">
        <v>0</v>
      </c>
      <c r="I753">
        <v>1176.45</v>
      </c>
      <c r="J753">
        <v>2.2309999999999999</v>
      </c>
      <c r="K753">
        <v>13.4</v>
      </c>
      <c r="L753">
        <v>1.19</v>
      </c>
      <c r="M753">
        <v>630.89255000000003</v>
      </c>
      <c r="N753">
        <v>1.9850000000000001</v>
      </c>
      <c r="O753" t="s">
        <v>75</v>
      </c>
      <c r="P753">
        <v>0.224</v>
      </c>
      <c r="S753">
        <v>0</v>
      </c>
      <c r="T753" t="s">
        <v>236</v>
      </c>
      <c r="U753">
        <v>5656</v>
      </c>
      <c r="V753">
        <v>1.38</v>
      </c>
      <c r="W753">
        <v>1.07</v>
      </c>
      <c r="X753">
        <v>0.23</v>
      </c>
      <c r="Y753" t="s">
        <v>77</v>
      </c>
      <c r="Z753">
        <v>4.16</v>
      </c>
      <c r="AA753" t="s">
        <v>2670</v>
      </c>
      <c r="AB753">
        <v>301.83181669999999</v>
      </c>
      <c r="AC753" t="s">
        <v>2671</v>
      </c>
      <c r="AD753">
        <v>-35.539523600000003</v>
      </c>
      <c r="AE753">
        <v>54.473799999999997</v>
      </c>
      <c r="AF753">
        <v>7.78</v>
      </c>
      <c r="AG753">
        <v>6.1609999999999996</v>
      </c>
      <c r="AH753">
        <v>7.5941999999999998</v>
      </c>
    </row>
    <row r="754" spans="1:34" x14ac:dyDescent="0.25">
      <c r="A754" t="s">
        <v>2672</v>
      </c>
      <c r="B754" t="s">
        <v>2673</v>
      </c>
      <c r="C754">
        <v>1</v>
      </c>
      <c r="D754">
        <v>1</v>
      </c>
      <c r="E754" t="s">
        <v>73</v>
      </c>
      <c r="F754">
        <v>2009</v>
      </c>
      <c r="G754" t="s">
        <v>363</v>
      </c>
      <c r="H754">
        <v>0</v>
      </c>
      <c r="I754">
        <v>4885</v>
      </c>
      <c r="J754">
        <v>5.5</v>
      </c>
      <c r="K754">
        <v>13.1</v>
      </c>
      <c r="L754">
        <v>1.17</v>
      </c>
      <c r="M754">
        <v>985.2</v>
      </c>
      <c r="N754">
        <v>3.1</v>
      </c>
      <c r="O754" t="s">
        <v>75</v>
      </c>
      <c r="P754">
        <v>0.56999999999999995</v>
      </c>
      <c r="S754">
        <v>0</v>
      </c>
      <c r="T754" t="s">
        <v>587</v>
      </c>
      <c r="U754">
        <v>5988</v>
      </c>
      <c r="V754">
        <v>1.53</v>
      </c>
      <c r="W754">
        <v>0.91</v>
      </c>
      <c r="X754">
        <v>-0.48</v>
      </c>
      <c r="Y754" t="s">
        <v>77</v>
      </c>
      <c r="Z754">
        <v>4.0199999999999996</v>
      </c>
      <c r="AA754" t="s">
        <v>2674</v>
      </c>
      <c r="AB754">
        <v>302.87798270000002</v>
      </c>
      <c r="AC754" t="s">
        <v>2675</v>
      </c>
      <c r="AD754">
        <v>-64.620272799999995</v>
      </c>
      <c r="AE754">
        <v>148.18700000000001</v>
      </c>
      <c r="AF754">
        <v>8.76</v>
      </c>
      <c r="AG754">
        <v>7.319</v>
      </c>
      <c r="AH754">
        <v>8.6112599999999997</v>
      </c>
    </row>
    <row r="755" spans="1:34" x14ac:dyDescent="0.25">
      <c r="A755" t="s">
        <v>2676</v>
      </c>
      <c r="B755" t="s">
        <v>2677</v>
      </c>
      <c r="C755">
        <v>1</v>
      </c>
      <c r="D755">
        <v>1</v>
      </c>
      <c r="E755" t="s">
        <v>73</v>
      </c>
      <c r="F755">
        <v>2016</v>
      </c>
      <c r="G755" t="s">
        <v>214</v>
      </c>
      <c r="H755">
        <v>0</v>
      </c>
      <c r="I755">
        <v>1606.3</v>
      </c>
      <c r="J755">
        <v>2.8</v>
      </c>
      <c r="K755">
        <v>12.6</v>
      </c>
      <c r="L755">
        <v>1.1200000000000001</v>
      </c>
      <c r="M755">
        <v>2707.9115999999999</v>
      </c>
      <c r="N755">
        <v>8.52</v>
      </c>
      <c r="O755" t="s">
        <v>75</v>
      </c>
      <c r="P755">
        <v>0.25900000000000001</v>
      </c>
      <c r="S755">
        <v>0</v>
      </c>
      <c r="T755" t="s">
        <v>261</v>
      </c>
      <c r="U755">
        <v>6010</v>
      </c>
      <c r="V755">
        <v>1.4</v>
      </c>
      <c r="W755">
        <v>1.1399999999999999</v>
      </c>
      <c r="X755">
        <v>0.3</v>
      </c>
      <c r="Y755" t="s">
        <v>77</v>
      </c>
      <c r="Z755">
        <v>4.45</v>
      </c>
      <c r="AA755" t="s">
        <v>2678</v>
      </c>
      <c r="AB755">
        <v>302.36875800000001</v>
      </c>
      <c r="AC755" t="s">
        <v>2679</v>
      </c>
      <c r="AD755">
        <v>52.276726500000002</v>
      </c>
      <c r="AE755">
        <v>65.666799999999995</v>
      </c>
      <c r="AF755">
        <v>8.09</v>
      </c>
      <c r="AG755">
        <v>6.6390000000000002</v>
      </c>
      <c r="AH755">
        <v>7.9333900000000002</v>
      </c>
    </row>
    <row r="756" spans="1:34" x14ac:dyDescent="0.25">
      <c r="A756" t="s">
        <v>2680</v>
      </c>
      <c r="B756" t="s">
        <v>2681</v>
      </c>
      <c r="C756">
        <v>1</v>
      </c>
      <c r="D756">
        <v>5</v>
      </c>
      <c r="E756" t="s">
        <v>284</v>
      </c>
      <c r="F756">
        <v>2020</v>
      </c>
      <c r="G756" t="s">
        <v>285</v>
      </c>
      <c r="H756">
        <v>0</v>
      </c>
      <c r="I756">
        <v>8.8802900000000005</v>
      </c>
      <c r="J756">
        <v>7.8E-2</v>
      </c>
      <c r="K756">
        <v>3.39</v>
      </c>
      <c r="L756">
        <v>0.30199999999999999</v>
      </c>
      <c r="M756">
        <v>10.4</v>
      </c>
      <c r="N756">
        <v>3.2719999999999999E-2</v>
      </c>
      <c r="O756" t="s">
        <v>119</v>
      </c>
      <c r="P756">
        <v>0</v>
      </c>
      <c r="Q756">
        <v>99.07</v>
      </c>
      <c r="R756">
        <v>893</v>
      </c>
      <c r="S756">
        <v>0</v>
      </c>
      <c r="T756" t="s">
        <v>468</v>
      </c>
      <c r="U756">
        <v>5348</v>
      </c>
      <c r="V756">
        <v>0.94</v>
      </c>
      <c r="W756">
        <v>0.81</v>
      </c>
      <c r="X756">
        <v>-0.15</v>
      </c>
      <c r="Y756" t="s">
        <v>77</v>
      </c>
      <c r="Z756">
        <v>4.3</v>
      </c>
      <c r="AA756" t="s">
        <v>2682</v>
      </c>
      <c r="AB756">
        <v>302.02562469999998</v>
      </c>
      <c r="AC756" t="s">
        <v>2683</v>
      </c>
      <c r="AD756">
        <v>66.850301400000006</v>
      </c>
      <c r="AE756">
        <v>53.608899999999998</v>
      </c>
      <c r="AF756">
        <v>8.9700000000000006</v>
      </c>
      <c r="AG756">
        <v>7.18</v>
      </c>
      <c r="AH756">
        <v>8.7747600000000006</v>
      </c>
    </row>
    <row r="757" spans="1:34" x14ac:dyDescent="0.25">
      <c r="A757" t="s">
        <v>2684</v>
      </c>
      <c r="B757" t="s">
        <v>2681</v>
      </c>
      <c r="C757">
        <v>1</v>
      </c>
      <c r="D757">
        <v>5</v>
      </c>
      <c r="E757" t="s">
        <v>284</v>
      </c>
      <c r="F757">
        <v>2020</v>
      </c>
      <c r="G757" t="s">
        <v>285</v>
      </c>
      <c r="H757">
        <v>0</v>
      </c>
      <c r="I757">
        <v>28.580500000000001</v>
      </c>
      <c r="J757">
        <v>0.17</v>
      </c>
      <c r="K757">
        <v>3.08</v>
      </c>
      <c r="L757">
        <v>0.27500000000000002</v>
      </c>
      <c r="M757">
        <v>7.2</v>
      </c>
      <c r="N757">
        <v>2.265E-2</v>
      </c>
      <c r="O757" t="s">
        <v>119</v>
      </c>
      <c r="P757">
        <v>0</v>
      </c>
      <c r="Q757">
        <v>20.85</v>
      </c>
      <c r="R757">
        <v>605</v>
      </c>
      <c r="S757">
        <v>0</v>
      </c>
      <c r="T757" t="s">
        <v>468</v>
      </c>
      <c r="U757">
        <v>5348</v>
      </c>
      <c r="V757">
        <v>0.94</v>
      </c>
      <c r="W757">
        <v>0.81</v>
      </c>
      <c r="X757">
        <v>-0.15</v>
      </c>
      <c r="Y757" t="s">
        <v>77</v>
      </c>
      <c r="Z757">
        <v>4.3</v>
      </c>
      <c r="AA757" t="s">
        <v>2682</v>
      </c>
      <c r="AB757">
        <v>302.02562469999998</v>
      </c>
      <c r="AC757" t="s">
        <v>2683</v>
      </c>
      <c r="AD757">
        <v>66.850301400000006</v>
      </c>
      <c r="AE757">
        <v>53.608899999999998</v>
      </c>
      <c r="AF757">
        <v>8.9700000000000006</v>
      </c>
      <c r="AG757">
        <v>7.18</v>
      </c>
      <c r="AH757">
        <v>8.7747600000000006</v>
      </c>
    </row>
    <row r="758" spans="1:34" x14ac:dyDescent="0.25">
      <c r="A758" t="s">
        <v>2685</v>
      </c>
      <c r="B758" t="s">
        <v>2681</v>
      </c>
      <c r="C758">
        <v>1</v>
      </c>
      <c r="D758">
        <v>5</v>
      </c>
      <c r="E758" t="s">
        <v>284</v>
      </c>
      <c r="F758">
        <v>2020</v>
      </c>
      <c r="G758" t="s">
        <v>285</v>
      </c>
      <c r="H758">
        <v>0</v>
      </c>
      <c r="I758">
        <v>38.352499999999999</v>
      </c>
      <c r="J758">
        <v>0.20699999999999999</v>
      </c>
      <c r="K758">
        <v>3.04</v>
      </c>
      <c r="L758">
        <v>0.27100000000000002</v>
      </c>
      <c r="M758">
        <v>5.8</v>
      </c>
      <c r="N758">
        <v>1.8249999999999999E-2</v>
      </c>
      <c r="O758" t="s">
        <v>119</v>
      </c>
      <c r="P758">
        <v>0</v>
      </c>
      <c r="R758">
        <v>549</v>
      </c>
      <c r="S758">
        <v>0</v>
      </c>
      <c r="T758" t="s">
        <v>468</v>
      </c>
      <c r="U758">
        <v>5348</v>
      </c>
      <c r="V758">
        <v>0.94</v>
      </c>
      <c r="W758">
        <v>0.81</v>
      </c>
      <c r="X758">
        <v>-0.15</v>
      </c>
      <c r="Y758" t="s">
        <v>77</v>
      </c>
      <c r="Z758">
        <v>4.3</v>
      </c>
      <c r="AA758" t="s">
        <v>2682</v>
      </c>
      <c r="AB758">
        <v>302.02562469999998</v>
      </c>
      <c r="AC758" t="s">
        <v>2683</v>
      </c>
      <c r="AD758">
        <v>66.850301400000006</v>
      </c>
      <c r="AE758">
        <v>53.608899999999998</v>
      </c>
      <c r="AF758">
        <v>8.9700000000000006</v>
      </c>
      <c r="AG758">
        <v>7.18</v>
      </c>
      <c r="AH758">
        <v>8.7747600000000006</v>
      </c>
    </row>
    <row r="759" spans="1:34" x14ac:dyDescent="0.25">
      <c r="A759" t="s">
        <v>2686</v>
      </c>
      <c r="B759" t="s">
        <v>2681</v>
      </c>
      <c r="C759">
        <v>1</v>
      </c>
      <c r="D759">
        <v>5</v>
      </c>
      <c r="E759" t="s">
        <v>73</v>
      </c>
      <c r="F759">
        <v>2022</v>
      </c>
      <c r="G759" t="s">
        <v>94</v>
      </c>
      <c r="H759">
        <v>0</v>
      </c>
      <c r="I759">
        <v>101.5</v>
      </c>
      <c r="J759">
        <v>0.39700000000000002</v>
      </c>
      <c r="K759">
        <v>12.7</v>
      </c>
      <c r="L759">
        <v>1.1399999999999999</v>
      </c>
      <c r="M759">
        <v>108</v>
      </c>
      <c r="N759">
        <v>0.33981</v>
      </c>
      <c r="O759" t="s">
        <v>75</v>
      </c>
      <c r="P759">
        <v>0</v>
      </c>
      <c r="R759">
        <v>397</v>
      </c>
      <c r="S759">
        <v>0</v>
      </c>
      <c r="T759" t="s">
        <v>468</v>
      </c>
      <c r="U759">
        <v>5348</v>
      </c>
      <c r="V759">
        <v>0.94</v>
      </c>
      <c r="W759">
        <v>0.81</v>
      </c>
      <c r="X759">
        <v>-0.15</v>
      </c>
      <c r="Y759" t="s">
        <v>77</v>
      </c>
      <c r="Z759">
        <v>4.3</v>
      </c>
      <c r="AA759" t="s">
        <v>2682</v>
      </c>
      <c r="AB759">
        <v>302.02562469999998</v>
      </c>
      <c r="AC759" t="s">
        <v>2683</v>
      </c>
      <c r="AD759">
        <v>66.850301400000006</v>
      </c>
      <c r="AE759">
        <v>53.608899999999998</v>
      </c>
      <c r="AF759">
        <v>8.9700000000000006</v>
      </c>
      <c r="AG759">
        <v>7.18</v>
      </c>
      <c r="AH759">
        <v>8.7747600000000006</v>
      </c>
    </row>
    <row r="760" spans="1:34" x14ac:dyDescent="0.25">
      <c r="A760" t="s">
        <v>2687</v>
      </c>
      <c r="B760" t="s">
        <v>2681</v>
      </c>
      <c r="C760">
        <v>1</v>
      </c>
      <c r="D760">
        <v>5</v>
      </c>
      <c r="E760" t="s">
        <v>73</v>
      </c>
      <c r="F760">
        <v>2022</v>
      </c>
      <c r="G760" t="s">
        <v>94</v>
      </c>
      <c r="H760">
        <v>0</v>
      </c>
      <c r="I760">
        <v>4450</v>
      </c>
      <c r="J760">
        <v>4.8</v>
      </c>
      <c r="K760">
        <v>12.7</v>
      </c>
      <c r="L760">
        <v>1.1299999999999999</v>
      </c>
      <c r="M760">
        <v>2065</v>
      </c>
      <c r="N760">
        <v>6.4972200000000004</v>
      </c>
      <c r="O760" t="s">
        <v>75</v>
      </c>
      <c r="P760">
        <v>0</v>
      </c>
      <c r="S760">
        <v>0</v>
      </c>
      <c r="T760" t="s">
        <v>468</v>
      </c>
      <c r="U760">
        <v>5348</v>
      </c>
      <c r="V760">
        <v>0.94</v>
      </c>
      <c r="W760">
        <v>0.81</v>
      </c>
      <c r="X760">
        <v>-0.15</v>
      </c>
      <c r="Y760" t="s">
        <v>77</v>
      </c>
      <c r="Z760">
        <v>4.3</v>
      </c>
      <c r="AA760" t="s">
        <v>2682</v>
      </c>
      <c r="AB760">
        <v>302.02562469999998</v>
      </c>
      <c r="AC760" t="s">
        <v>2683</v>
      </c>
      <c r="AD760">
        <v>66.850301400000006</v>
      </c>
      <c r="AE760">
        <v>53.608899999999998</v>
      </c>
      <c r="AF760">
        <v>8.9700000000000006</v>
      </c>
      <c r="AG760">
        <v>7.18</v>
      </c>
      <c r="AH760">
        <v>8.7747600000000006</v>
      </c>
    </row>
    <row r="761" spans="1:34" x14ac:dyDescent="0.25">
      <c r="A761" t="s">
        <v>2688</v>
      </c>
      <c r="B761" t="s">
        <v>2689</v>
      </c>
      <c r="C761">
        <v>1</v>
      </c>
      <c r="D761">
        <v>1</v>
      </c>
      <c r="E761" t="s">
        <v>73</v>
      </c>
      <c r="F761">
        <v>1999</v>
      </c>
      <c r="G761" t="s">
        <v>363</v>
      </c>
      <c r="H761">
        <v>0</v>
      </c>
      <c r="I761">
        <v>24.355599999999999</v>
      </c>
      <c r="J761">
        <v>0.15</v>
      </c>
      <c r="K761">
        <v>14.2</v>
      </c>
      <c r="L761">
        <v>1.26</v>
      </c>
      <c r="M761">
        <v>177.98480000000001</v>
      </c>
      <c r="N761">
        <v>0.56000000000000005</v>
      </c>
      <c r="O761" t="s">
        <v>75</v>
      </c>
      <c r="P761">
        <v>0.05</v>
      </c>
      <c r="R761">
        <v>486</v>
      </c>
      <c r="S761">
        <v>0</v>
      </c>
      <c r="T761" t="s">
        <v>279</v>
      </c>
      <c r="U761">
        <v>4976</v>
      </c>
      <c r="V761">
        <v>0.74</v>
      </c>
      <c r="W761">
        <v>0.66</v>
      </c>
      <c r="X761">
        <v>0.03</v>
      </c>
      <c r="Y761" t="s">
        <v>77</v>
      </c>
      <c r="Z761">
        <v>4.51</v>
      </c>
      <c r="AA761" t="s">
        <v>2690</v>
      </c>
      <c r="AB761">
        <v>303.49908640000001</v>
      </c>
      <c r="AC761" t="s">
        <v>2691</v>
      </c>
      <c r="AD761">
        <v>-0.86575740000000001</v>
      </c>
      <c r="AE761">
        <v>19.635899999999999</v>
      </c>
      <c r="AF761">
        <v>7.79</v>
      </c>
      <c r="AG761">
        <v>5.5369999999999999</v>
      </c>
      <c r="AH761">
        <v>7.4955800000000004</v>
      </c>
    </row>
    <row r="762" spans="1:34" x14ac:dyDescent="0.25">
      <c r="A762" t="s">
        <v>2692</v>
      </c>
      <c r="B762" t="s">
        <v>2693</v>
      </c>
      <c r="C762">
        <v>1</v>
      </c>
      <c r="D762">
        <v>2</v>
      </c>
      <c r="E762" t="s">
        <v>73</v>
      </c>
      <c r="F762">
        <v>2011</v>
      </c>
      <c r="G762" t="s">
        <v>363</v>
      </c>
      <c r="H762">
        <v>0</v>
      </c>
      <c r="I762">
        <v>74.72</v>
      </c>
      <c r="J762">
        <v>0.32</v>
      </c>
      <c r="K762">
        <v>4.2699999999999996</v>
      </c>
      <c r="L762">
        <v>0.38100000000000001</v>
      </c>
      <c r="M762">
        <v>16.899999999999999</v>
      </c>
      <c r="N762">
        <v>5.3199999999999997E-2</v>
      </c>
      <c r="O762" t="s">
        <v>244</v>
      </c>
      <c r="P762">
        <v>0.13</v>
      </c>
      <c r="R762">
        <v>355</v>
      </c>
      <c r="S762">
        <v>0</v>
      </c>
      <c r="T762" t="s">
        <v>1972</v>
      </c>
      <c r="U762">
        <v>5166</v>
      </c>
      <c r="V762">
        <v>0.86</v>
      </c>
      <c r="W762">
        <v>0.8</v>
      </c>
      <c r="X762">
        <v>-0.04</v>
      </c>
      <c r="Y762" t="s">
        <v>77</v>
      </c>
      <c r="Z762">
        <v>4.51</v>
      </c>
      <c r="AA762" t="s">
        <v>2694</v>
      </c>
      <c r="AB762">
        <v>303.82847120000002</v>
      </c>
      <c r="AC762" t="s">
        <v>2695</v>
      </c>
      <c r="AD762">
        <v>-27.033755599999999</v>
      </c>
      <c r="AE762">
        <v>8.7968700000000002</v>
      </c>
      <c r="AF762">
        <v>5.73</v>
      </c>
      <c r="AG762">
        <v>3.5009999999999999</v>
      </c>
      <c r="AH762">
        <v>5.47661</v>
      </c>
    </row>
    <row r="763" spans="1:34" x14ac:dyDescent="0.25">
      <c r="A763" t="s">
        <v>2696</v>
      </c>
      <c r="B763" t="s">
        <v>2693</v>
      </c>
      <c r="C763">
        <v>1</v>
      </c>
      <c r="D763">
        <v>2</v>
      </c>
      <c r="E763" t="s">
        <v>73</v>
      </c>
      <c r="F763">
        <v>2011</v>
      </c>
      <c r="G763" t="s">
        <v>363</v>
      </c>
      <c r="H763">
        <v>0</v>
      </c>
      <c r="I763">
        <v>525.79999999999995</v>
      </c>
      <c r="J763">
        <v>1.18</v>
      </c>
      <c r="K763">
        <v>5.25</v>
      </c>
      <c r="L763">
        <v>0.46899999999999997</v>
      </c>
      <c r="M763">
        <v>24</v>
      </c>
      <c r="N763">
        <v>7.5999999999999998E-2</v>
      </c>
      <c r="O763" t="s">
        <v>244</v>
      </c>
      <c r="P763">
        <v>0.32</v>
      </c>
      <c r="R763">
        <v>185</v>
      </c>
      <c r="S763">
        <v>0</v>
      </c>
      <c r="T763" t="s">
        <v>1972</v>
      </c>
      <c r="U763">
        <v>5166</v>
      </c>
      <c r="V763">
        <v>0.81</v>
      </c>
      <c r="W763">
        <v>0.8</v>
      </c>
      <c r="X763">
        <v>-0.04</v>
      </c>
      <c r="Y763" t="s">
        <v>77</v>
      </c>
      <c r="Z763">
        <v>4.51</v>
      </c>
      <c r="AA763" t="s">
        <v>2694</v>
      </c>
      <c r="AB763">
        <v>303.82847120000002</v>
      </c>
      <c r="AC763" t="s">
        <v>2695</v>
      </c>
      <c r="AD763">
        <v>-27.033755599999999</v>
      </c>
      <c r="AE763">
        <v>8.7968700000000002</v>
      </c>
      <c r="AF763">
        <v>5.73</v>
      </c>
      <c r="AG763">
        <v>3.5009999999999999</v>
      </c>
      <c r="AH763">
        <v>5.47661</v>
      </c>
    </row>
    <row r="764" spans="1:34" x14ac:dyDescent="0.25">
      <c r="A764" t="s">
        <v>2697</v>
      </c>
      <c r="B764" t="s">
        <v>2698</v>
      </c>
      <c r="C764">
        <v>1</v>
      </c>
      <c r="D764">
        <v>1</v>
      </c>
      <c r="E764" t="s">
        <v>73</v>
      </c>
      <c r="F764">
        <v>2007</v>
      </c>
      <c r="G764" t="s">
        <v>106</v>
      </c>
      <c r="H764">
        <v>0</v>
      </c>
      <c r="I764">
        <v>340.94</v>
      </c>
      <c r="J764">
        <v>1.0629999999999999</v>
      </c>
      <c r="K764">
        <v>13.4</v>
      </c>
      <c r="L764">
        <v>1.19</v>
      </c>
      <c r="M764">
        <v>666.17168000000004</v>
      </c>
      <c r="N764">
        <v>2.0960000000000001</v>
      </c>
      <c r="O764" t="s">
        <v>75</v>
      </c>
      <c r="P764">
        <v>8.2000000000000003E-2</v>
      </c>
      <c r="S764">
        <v>0</v>
      </c>
      <c r="T764" t="s">
        <v>2083</v>
      </c>
      <c r="U764">
        <v>5041</v>
      </c>
      <c r="V764">
        <v>4.41</v>
      </c>
      <c r="W764">
        <v>1.38</v>
      </c>
      <c r="X764">
        <v>-0.15</v>
      </c>
      <c r="Y764" t="s">
        <v>77</v>
      </c>
      <c r="Z764">
        <v>3.25</v>
      </c>
      <c r="AA764" t="s">
        <v>2699</v>
      </c>
      <c r="AB764">
        <v>304.02483919999997</v>
      </c>
      <c r="AC764" t="s">
        <v>2700</v>
      </c>
      <c r="AD764">
        <v>4.5805708000000003</v>
      </c>
      <c r="AE764">
        <v>71.862700000000004</v>
      </c>
      <c r="AF764">
        <v>6.4559100000000003</v>
      </c>
      <c r="AG764">
        <v>4.3659999999999997</v>
      </c>
      <c r="AH764">
        <v>6.2108499999999998</v>
      </c>
    </row>
    <row r="765" spans="1:34" x14ac:dyDescent="0.25">
      <c r="A765" t="s">
        <v>2701</v>
      </c>
      <c r="B765" t="s">
        <v>2702</v>
      </c>
      <c r="C765">
        <v>2</v>
      </c>
      <c r="D765">
        <v>1</v>
      </c>
      <c r="E765" t="s">
        <v>73</v>
      </c>
      <c r="F765">
        <v>1998</v>
      </c>
      <c r="G765" t="s">
        <v>106</v>
      </c>
      <c r="H765">
        <v>0</v>
      </c>
      <c r="I765">
        <v>18.201319999999999</v>
      </c>
      <c r="J765">
        <v>0.14000000000000001</v>
      </c>
      <c r="K765">
        <v>13</v>
      </c>
      <c r="L765">
        <v>1.1599999999999999</v>
      </c>
      <c r="M765">
        <v>1264.9634000000001</v>
      </c>
      <c r="N765">
        <v>3.98</v>
      </c>
      <c r="O765" t="s">
        <v>75</v>
      </c>
      <c r="P765">
        <v>0.01</v>
      </c>
      <c r="S765">
        <v>0</v>
      </c>
      <c r="T765" t="s">
        <v>2703</v>
      </c>
      <c r="U765">
        <v>5751</v>
      </c>
      <c r="V765">
        <v>1.48</v>
      </c>
      <c r="W765">
        <v>1.21</v>
      </c>
      <c r="X765">
        <v>0.05</v>
      </c>
      <c r="Y765" t="s">
        <v>77</v>
      </c>
      <c r="Z765">
        <v>4.18</v>
      </c>
      <c r="AA765" t="s">
        <v>2704</v>
      </c>
      <c r="AB765">
        <v>307.07924270000001</v>
      </c>
      <c r="AC765" t="s">
        <v>2705</v>
      </c>
      <c r="AD765">
        <v>18.769250899999999</v>
      </c>
      <c r="AE765">
        <v>37.668100000000003</v>
      </c>
      <c r="AF765">
        <v>6.8759100000000002</v>
      </c>
      <c r="AG765">
        <v>5.2560000000000002</v>
      </c>
      <c r="AH765">
        <v>6.7291100000000004</v>
      </c>
    </row>
    <row r="766" spans="1:34" x14ac:dyDescent="0.25">
      <c r="A766" t="s">
        <v>2706</v>
      </c>
      <c r="B766" t="s">
        <v>2707</v>
      </c>
      <c r="C766">
        <v>3</v>
      </c>
      <c r="D766">
        <v>1</v>
      </c>
      <c r="E766" t="s">
        <v>73</v>
      </c>
      <c r="F766">
        <v>2002</v>
      </c>
      <c r="G766" t="s">
        <v>243</v>
      </c>
      <c r="H766">
        <v>0</v>
      </c>
      <c r="I766">
        <v>1378</v>
      </c>
      <c r="J766">
        <v>2.5099999999999998</v>
      </c>
      <c r="K766">
        <v>13.1</v>
      </c>
      <c r="L766">
        <v>1.17</v>
      </c>
      <c r="M766">
        <v>1010.6994</v>
      </c>
      <c r="N766">
        <v>3.18</v>
      </c>
      <c r="O766" t="s">
        <v>75</v>
      </c>
      <c r="P766">
        <v>0.23</v>
      </c>
      <c r="S766">
        <v>0</v>
      </c>
      <c r="T766" t="s">
        <v>1915</v>
      </c>
      <c r="U766">
        <v>5879</v>
      </c>
      <c r="V766">
        <v>1.42</v>
      </c>
      <c r="W766">
        <v>1.31</v>
      </c>
      <c r="X766">
        <v>0.21</v>
      </c>
      <c r="Y766" t="s">
        <v>77</v>
      </c>
      <c r="Z766">
        <v>4.25</v>
      </c>
      <c r="AA766" t="s">
        <v>2708</v>
      </c>
      <c r="AB766">
        <v>309.46377960000001</v>
      </c>
      <c r="AC766" t="s">
        <v>2709</v>
      </c>
      <c r="AD766">
        <v>-60.6347649</v>
      </c>
      <c r="AE766">
        <v>50.674199999999999</v>
      </c>
      <c r="AF766">
        <v>7.5</v>
      </c>
      <c r="AG766">
        <v>6.0339999999999998</v>
      </c>
      <c r="AH766">
        <v>7.3407</v>
      </c>
    </row>
    <row r="767" spans="1:34" x14ac:dyDescent="0.25">
      <c r="A767" t="s">
        <v>2710</v>
      </c>
      <c r="B767" t="s">
        <v>2711</v>
      </c>
      <c r="C767">
        <v>2</v>
      </c>
      <c r="D767">
        <v>1</v>
      </c>
      <c r="E767" t="s">
        <v>73</v>
      </c>
      <c r="F767">
        <v>2012</v>
      </c>
      <c r="G767" t="s">
        <v>363</v>
      </c>
      <c r="H767">
        <v>0</v>
      </c>
      <c r="I767">
        <v>3638</v>
      </c>
      <c r="J767">
        <v>5.0199999999999996</v>
      </c>
      <c r="K767">
        <v>12.7</v>
      </c>
      <c r="L767">
        <v>1.1299999999999999</v>
      </c>
      <c r="M767">
        <v>2192.9</v>
      </c>
      <c r="N767">
        <v>6.9</v>
      </c>
      <c r="O767" t="s">
        <v>75</v>
      </c>
      <c r="P767">
        <v>0.66</v>
      </c>
      <c r="S767">
        <v>0</v>
      </c>
      <c r="T767" t="s">
        <v>204</v>
      </c>
      <c r="U767">
        <v>6017</v>
      </c>
      <c r="V767">
        <v>1.73</v>
      </c>
      <c r="W767">
        <v>1.29</v>
      </c>
      <c r="X767">
        <v>0.18</v>
      </c>
      <c r="Y767" t="s">
        <v>77</v>
      </c>
      <c r="Z767">
        <v>4.24</v>
      </c>
      <c r="AA767" t="s">
        <v>2712</v>
      </c>
      <c r="AB767">
        <v>310.4364195</v>
      </c>
      <c r="AC767" t="s">
        <v>2713</v>
      </c>
      <c r="AD767">
        <v>-75.351499200000006</v>
      </c>
      <c r="AE767">
        <v>39.934600000000003</v>
      </c>
      <c r="AF767">
        <v>6.51</v>
      </c>
      <c r="AG767">
        <v>5.08</v>
      </c>
      <c r="AH767">
        <v>6.3300900000000002</v>
      </c>
    </row>
    <row r="768" spans="1:34" x14ac:dyDescent="0.25">
      <c r="A768" t="s">
        <v>2714</v>
      </c>
      <c r="B768" t="s">
        <v>2715</v>
      </c>
      <c r="C768">
        <v>2</v>
      </c>
      <c r="D768">
        <v>1</v>
      </c>
      <c r="E768" t="s">
        <v>73</v>
      </c>
      <c r="F768">
        <v>2007</v>
      </c>
      <c r="G768" t="s">
        <v>214</v>
      </c>
      <c r="H768">
        <v>0</v>
      </c>
      <c r="I768">
        <v>1333</v>
      </c>
      <c r="J768">
        <v>2.37</v>
      </c>
      <c r="K768">
        <v>13.2</v>
      </c>
      <c r="L768">
        <v>1.18</v>
      </c>
      <c r="M768">
        <v>819.97</v>
      </c>
      <c r="N768">
        <v>2.58</v>
      </c>
      <c r="O768" t="s">
        <v>75</v>
      </c>
      <c r="P768">
        <v>0.48</v>
      </c>
      <c r="S768">
        <v>0</v>
      </c>
      <c r="T768" t="s">
        <v>587</v>
      </c>
      <c r="U768">
        <v>6254</v>
      </c>
      <c r="V768">
        <v>1.31</v>
      </c>
      <c r="W768">
        <v>1.28</v>
      </c>
      <c r="X768">
        <v>0.22</v>
      </c>
      <c r="Y768" t="s">
        <v>77</v>
      </c>
      <c r="Z768">
        <v>4.3099999999999996</v>
      </c>
      <c r="AA768" t="s">
        <v>2716</v>
      </c>
      <c r="AB768">
        <v>309.96646090000002</v>
      </c>
      <c r="AC768" t="s">
        <v>2717</v>
      </c>
      <c r="AD768">
        <v>11.2500236</v>
      </c>
      <c r="AE768">
        <v>34.169199999999996</v>
      </c>
      <c r="AF768">
        <v>6.3967700000000001</v>
      </c>
      <c r="AG768">
        <v>5.0720000000000001</v>
      </c>
      <c r="AH768">
        <v>6.2614099999999997</v>
      </c>
    </row>
    <row r="769" spans="1:34" x14ac:dyDescent="0.25">
      <c r="A769" t="s">
        <v>2718</v>
      </c>
      <c r="B769" t="s">
        <v>2719</v>
      </c>
      <c r="C769">
        <v>2</v>
      </c>
      <c r="D769">
        <v>1</v>
      </c>
      <c r="E769" t="s">
        <v>73</v>
      </c>
      <c r="F769">
        <v>2012</v>
      </c>
      <c r="G769" t="s">
        <v>224</v>
      </c>
      <c r="H769">
        <v>0</v>
      </c>
      <c r="I769">
        <v>1035.7</v>
      </c>
      <c r="J769">
        <v>2.0699999999999998</v>
      </c>
      <c r="K769">
        <v>13.9</v>
      </c>
      <c r="L769">
        <v>1.24</v>
      </c>
      <c r="M769">
        <v>251</v>
      </c>
      <c r="N769">
        <v>0.79</v>
      </c>
      <c r="O769" t="s">
        <v>75</v>
      </c>
      <c r="P769">
        <v>0.22</v>
      </c>
      <c r="S769">
        <v>0</v>
      </c>
      <c r="T769" t="s">
        <v>2476</v>
      </c>
      <c r="U769">
        <v>6150</v>
      </c>
      <c r="V769">
        <v>1.1000000000000001</v>
      </c>
      <c r="W769">
        <v>1.1100000000000001</v>
      </c>
      <c r="X769">
        <v>-0.2</v>
      </c>
      <c r="Y769" t="s">
        <v>77</v>
      </c>
      <c r="Z769">
        <v>4.4000000000000004</v>
      </c>
      <c r="AA769" t="s">
        <v>2720</v>
      </c>
      <c r="AB769">
        <v>309.88696809999999</v>
      </c>
      <c r="AC769" t="s">
        <v>2721</v>
      </c>
      <c r="AD769">
        <v>42.247593000000002</v>
      </c>
      <c r="AE769">
        <v>33.194400000000002</v>
      </c>
      <c r="AF769">
        <v>6.82294</v>
      </c>
      <c r="AG769">
        <v>5.4880000000000004</v>
      </c>
      <c r="AH769">
        <v>6.6710599999999998</v>
      </c>
    </row>
    <row r="770" spans="1:34" x14ac:dyDescent="0.25">
      <c r="A770" t="s">
        <v>2722</v>
      </c>
      <c r="B770" t="s">
        <v>2723</v>
      </c>
      <c r="C770">
        <v>3</v>
      </c>
      <c r="D770">
        <v>1</v>
      </c>
      <c r="E770" t="s">
        <v>73</v>
      </c>
      <c r="F770">
        <v>2003</v>
      </c>
      <c r="G770" t="s">
        <v>363</v>
      </c>
      <c r="H770">
        <v>0</v>
      </c>
      <c r="I770">
        <v>466.2</v>
      </c>
      <c r="J770">
        <v>1.3049999999999999</v>
      </c>
      <c r="K770">
        <v>13.6</v>
      </c>
      <c r="L770">
        <v>1.21</v>
      </c>
      <c r="M770">
        <v>435.41</v>
      </c>
      <c r="N770">
        <v>1.37</v>
      </c>
      <c r="O770" t="s">
        <v>75</v>
      </c>
      <c r="P770">
        <v>6.3E-2</v>
      </c>
      <c r="S770">
        <v>0</v>
      </c>
      <c r="T770" t="s">
        <v>587</v>
      </c>
      <c r="U770">
        <v>6188</v>
      </c>
      <c r="V770">
        <v>1.8</v>
      </c>
      <c r="W770">
        <v>1.36</v>
      </c>
      <c r="X770">
        <v>0.27</v>
      </c>
      <c r="Y770" t="s">
        <v>77</v>
      </c>
      <c r="Z770">
        <v>4.29</v>
      </c>
      <c r="AA770" t="s">
        <v>2724</v>
      </c>
      <c r="AB770">
        <v>48.194319299999997</v>
      </c>
      <c r="AC770" t="s">
        <v>2725</v>
      </c>
      <c r="AD770">
        <v>-1.1963954999999999</v>
      </c>
      <c r="AE770">
        <v>22.5242</v>
      </c>
      <c r="AF770">
        <v>5.0634499999999996</v>
      </c>
      <c r="AG770">
        <v>3.7480000000000002</v>
      </c>
      <c r="AH770">
        <v>4.9303800000000004</v>
      </c>
    </row>
    <row r="771" spans="1:34" x14ac:dyDescent="0.25">
      <c r="A771" t="s">
        <v>2726</v>
      </c>
      <c r="B771" t="s">
        <v>2727</v>
      </c>
      <c r="C771">
        <v>1</v>
      </c>
      <c r="D771">
        <v>2</v>
      </c>
      <c r="E771" t="s">
        <v>73</v>
      </c>
      <c r="F771">
        <v>2019</v>
      </c>
      <c r="G771" t="s">
        <v>363</v>
      </c>
      <c r="H771">
        <v>0</v>
      </c>
      <c r="I771">
        <v>11.8482</v>
      </c>
      <c r="J771">
        <v>9.74E-2</v>
      </c>
      <c r="K771">
        <v>3.43</v>
      </c>
      <c r="L771">
        <v>0.30599999999999999</v>
      </c>
      <c r="M771">
        <v>11.66</v>
      </c>
      <c r="N771">
        <v>3.6700000000000003E-2</v>
      </c>
      <c r="O771" t="s">
        <v>75</v>
      </c>
      <c r="P771">
        <v>0.36</v>
      </c>
      <c r="S771">
        <v>0</v>
      </c>
      <c r="T771" t="s">
        <v>227</v>
      </c>
      <c r="U771">
        <v>5494</v>
      </c>
      <c r="V771">
        <v>0.92</v>
      </c>
      <c r="W771">
        <v>0.88</v>
      </c>
      <c r="X771">
        <v>0.04</v>
      </c>
      <c r="Y771" t="s">
        <v>77</v>
      </c>
      <c r="Z771">
        <v>4.41</v>
      </c>
      <c r="AA771" t="s">
        <v>2728</v>
      </c>
      <c r="AB771">
        <v>46.909008100000001</v>
      </c>
      <c r="AC771" t="s">
        <v>2729</v>
      </c>
      <c r="AD771">
        <v>-72.321922099999995</v>
      </c>
      <c r="AE771">
        <v>41.831600000000002</v>
      </c>
      <c r="AF771">
        <v>8.39</v>
      </c>
      <c r="AG771">
        <v>6.6470000000000002</v>
      </c>
      <c r="AH771">
        <v>8.1918399999999991</v>
      </c>
    </row>
    <row r="772" spans="1:34" x14ac:dyDescent="0.25">
      <c r="A772" t="s">
        <v>2730</v>
      </c>
      <c r="B772" t="s">
        <v>2727</v>
      </c>
      <c r="C772">
        <v>1</v>
      </c>
      <c r="D772">
        <v>2</v>
      </c>
      <c r="E772" t="s">
        <v>73</v>
      </c>
      <c r="F772">
        <v>2019</v>
      </c>
      <c r="G772" t="s">
        <v>363</v>
      </c>
      <c r="H772">
        <v>0</v>
      </c>
      <c r="I772">
        <v>33.923900000000003</v>
      </c>
      <c r="J772">
        <v>0.19639999999999999</v>
      </c>
      <c r="K772">
        <v>3.89</v>
      </c>
      <c r="L772">
        <v>0.34699999999999998</v>
      </c>
      <c r="M772">
        <v>14.44</v>
      </c>
      <c r="N772">
        <v>4.5400000000000003E-2</v>
      </c>
      <c r="O772" t="s">
        <v>75</v>
      </c>
      <c r="P772">
        <v>0.1</v>
      </c>
      <c r="S772">
        <v>0</v>
      </c>
      <c r="T772" t="s">
        <v>227</v>
      </c>
      <c r="U772">
        <v>5494</v>
      </c>
      <c r="V772">
        <v>0.92</v>
      </c>
      <c r="W772">
        <v>0.88</v>
      </c>
      <c r="X772">
        <v>0.04</v>
      </c>
      <c r="Y772" t="s">
        <v>77</v>
      </c>
      <c r="Z772">
        <v>4.41</v>
      </c>
      <c r="AA772" t="s">
        <v>2728</v>
      </c>
      <c r="AB772">
        <v>46.909008100000001</v>
      </c>
      <c r="AC772" t="s">
        <v>2729</v>
      </c>
      <c r="AD772">
        <v>-72.321922099999995</v>
      </c>
      <c r="AE772">
        <v>41.831600000000002</v>
      </c>
      <c r="AF772">
        <v>8.39</v>
      </c>
      <c r="AG772">
        <v>6.6470000000000002</v>
      </c>
      <c r="AH772">
        <v>8.1918399999999991</v>
      </c>
    </row>
    <row r="773" spans="1:34" x14ac:dyDescent="0.25">
      <c r="A773" t="s">
        <v>2731</v>
      </c>
      <c r="B773" t="s">
        <v>2732</v>
      </c>
      <c r="C773">
        <v>1</v>
      </c>
      <c r="D773">
        <v>2</v>
      </c>
      <c r="E773" t="s">
        <v>73</v>
      </c>
      <c r="F773">
        <v>2010</v>
      </c>
      <c r="G773" t="s">
        <v>106</v>
      </c>
      <c r="H773">
        <v>0</v>
      </c>
      <c r="I773">
        <v>606.29999999999995</v>
      </c>
      <c r="J773">
        <v>1.5649999999999999</v>
      </c>
      <c r="K773">
        <v>13.5</v>
      </c>
      <c r="L773">
        <v>1.21</v>
      </c>
      <c r="M773">
        <v>508.21017000000001</v>
      </c>
      <c r="N773">
        <v>1.599</v>
      </c>
      <c r="O773" t="s">
        <v>75</v>
      </c>
      <c r="P773">
        <v>8.6999999999999994E-2</v>
      </c>
      <c r="S773">
        <v>0</v>
      </c>
      <c r="T773" t="s">
        <v>2083</v>
      </c>
      <c r="U773">
        <v>4982</v>
      </c>
      <c r="V773">
        <v>4.92</v>
      </c>
      <c r="W773">
        <v>1.39</v>
      </c>
      <c r="X773">
        <v>-0.15</v>
      </c>
      <c r="Y773" t="s">
        <v>77</v>
      </c>
      <c r="Z773">
        <v>3.22</v>
      </c>
      <c r="AA773" t="s">
        <v>2733</v>
      </c>
      <c r="AB773">
        <v>316.66641829999998</v>
      </c>
      <c r="AC773" t="s">
        <v>2734</v>
      </c>
      <c r="AD773">
        <v>3.8033356999999999</v>
      </c>
      <c r="AE773">
        <v>72.592200000000005</v>
      </c>
      <c r="AF773">
        <v>6.4860499999999996</v>
      </c>
      <c r="AG773">
        <v>4.2859999999999996</v>
      </c>
      <c r="AH773">
        <v>6.2372300000000003</v>
      </c>
    </row>
    <row r="774" spans="1:34" x14ac:dyDescent="0.25">
      <c r="A774" t="s">
        <v>2735</v>
      </c>
      <c r="B774" t="s">
        <v>2732</v>
      </c>
      <c r="C774">
        <v>1</v>
      </c>
      <c r="D774">
        <v>2</v>
      </c>
      <c r="E774" t="s">
        <v>73</v>
      </c>
      <c r="F774">
        <v>2010</v>
      </c>
      <c r="G774" t="s">
        <v>106</v>
      </c>
      <c r="H774">
        <v>0</v>
      </c>
      <c r="I774">
        <v>852.5</v>
      </c>
      <c r="J774">
        <v>1.96</v>
      </c>
      <c r="K774">
        <v>13.7</v>
      </c>
      <c r="L774">
        <v>1.22</v>
      </c>
      <c r="M774">
        <v>385.84562</v>
      </c>
      <c r="N774">
        <v>1.214</v>
      </c>
      <c r="O774" t="s">
        <v>75</v>
      </c>
      <c r="P774">
        <v>0.24299999999999999</v>
      </c>
      <c r="S774">
        <v>0</v>
      </c>
      <c r="T774" t="s">
        <v>2083</v>
      </c>
      <c r="U774">
        <v>4982</v>
      </c>
      <c r="V774">
        <v>4.92</v>
      </c>
      <c r="W774">
        <v>1.39</v>
      </c>
      <c r="X774">
        <v>-0.15</v>
      </c>
      <c r="Y774" t="s">
        <v>77</v>
      </c>
      <c r="Z774">
        <v>3.22</v>
      </c>
      <c r="AA774" t="s">
        <v>2733</v>
      </c>
      <c r="AB774">
        <v>316.66641829999998</v>
      </c>
      <c r="AC774" t="s">
        <v>2734</v>
      </c>
      <c r="AD774">
        <v>3.8033356999999999</v>
      </c>
      <c r="AE774">
        <v>72.592200000000005</v>
      </c>
      <c r="AF774">
        <v>6.4860499999999996</v>
      </c>
      <c r="AG774">
        <v>4.2859999999999996</v>
      </c>
      <c r="AH774">
        <v>6.2372300000000003</v>
      </c>
    </row>
    <row r="775" spans="1:34" x14ac:dyDescent="0.25">
      <c r="A775" t="s">
        <v>2736</v>
      </c>
      <c r="B775" t="s">
        <v>2737</v>
      </c>
      <c r="C775">
        <v>2</v>
      </c>
      <c r="D775">
        <v>1</v>
      </c>
      <c r="E775" t="s">
        <v>73</v>
      </c>
      <c r="F775">
        <v>2004</v>
      </c>
      <c r="G775" t="s">
        <v>363</v>
      </c>
      <c r="H775">
        <v>0</v>
      </c>
      <c r="I775">
        <v>1260</v>
      </c>
      <c r="J775">
        <v>2.41</v>
      </c>
      <c r="K775">
        <v>12.2</v>
      </c>
      <c r="L775">
        <v>1.08</v>
      </c>
      <c r="M775">
        <v>5689.1570000000002</v>
      </c>
      <c r="N775">
        <v>17.899999999999999</v>
      </c>
      <c r="O775" t="s">
        <v>119</v>
      </c>
      <c r="P775">
        <v>0.22</v>
      </c>
      <c r="S775">
        <v>0</v>
      </c>
      <c r="T775" t="s">
        <v>609</v>
      </c>
      <c r="U775">
        <v>5766</v>
      </c>
      <c r="V775">
        <v>1.04</v>
      </c>
      <c r="W775">
        <v>1.07</v>
      </c>
      <c r="X775">
        <v>0.3</v>
      </c>
      <c r="Y775" t="s">
        <v>77</v>
      </c>
      <c r="Z775">
        <v>4.5</v>
      </c>
      <c r="AA775" t="s">
        <v>2738</v>
      </c>
      <c r="AB775">
        <v>318.74052210000002</v>
      </c>
      <c r="AC775" t="s">
        <v>2739</v>
      </c>
      <c r="AD775">
        <v>-20.789728400000001</v>
      </c>
      <c r="AE775">
        <v>45.966500000000003</v>
      </c>
      <c r="AF775">
        <v>8.08</v>
      </c>
      <c r="AG775">
        <v>6.4850000000000003</v>
      </c>
      <c r="AH775">
        <v>7.9105100000000004</v>
      </c>
    </row>
    <row r="776" spans="1:34" x14ac:dyDescent="0.25">
      <c r="A776" t="s">
        <v>2740</v>
      </c>
      <c r="B776" t="s">
        <v>2741</v>
      </c>
      <c r="C776">
        <v>1</v>
      </c>
      <c r="D776">
        <v>2</v>
      </c>
      <c r="E776" t="s">
        <v>73</v>
      </c>
      <c r="F776">
        <v>2019</v>
      </c>
      <c r="G776" t="s">
        <v>94</v>
      </c>
      <c r="H776">
        <v>0</v>
      </c>
      <c r="I776">
        <v>517.79999999999995</v>
      </c>
      <c r="J776">
        <v>1.5660000000000001</v>
      </c>
      <c r="M776">
        <v>634.38868000000002</v>
      </c>
      <c r="N776">
        <v>1.996</v>
      </c>
      <c r="O776" t="s">
        <v>119</v>
      </c>
      <c r="P776">
        <v>1.0999999999999999E-2</v>
      </c>
      <c r="S776">
        <v>0</v>
      </c>
      <c r="T776" t="s">
        <v>2742</v>
      </c>
      <c r="U776">
        <v>5040</v>
      </c>
      <c r="V776">
        <v>6.43</v>
      </c>
      <c r="W776">
        <v>1.91</v>
      </c>
      <c r="X776">
        <v>0.02</v>
      </c>
      <c r="Y776" t="s">
        <v>77</v>
      </c>
      <c r="Z776">
        <v>3.11</v>
      </c>
      <c r="AA776" t="s">
        <v>2743</v>
      </c>
      <c r="AB776">
        <v>319.22503460000001</v>
      </c>
      <c r="AC776" t="s">
        <v>2744</v>
      </c>
      <c r="AD776">
        <v>27.258279900000002</v>
      </c>
      <c r="AE776">
        <v>188.54599999999999</v>
      </c>
      <c r="AF776">
        <v>8.23</v>
      </c>
      <c r="AG776">
        <v>5.8769999999999998</v>
      </c>
      <c r="AH776">
        <v>7.9592900000000002</v>
      </c>
    </row>
    <row r="777" spans="1:34" x14ac:dyDescent="0.25">
      <c r="A777" t="s">
        <v>2745</v>
      </c>
      <c r="B777" t="s">
        <v>2741</v>
      </c>
      <c r="C777">
        <v>1</v>
      </c>
      <c r="D777">
        <v>2</v>
      </c>
      <c r="E777" t="s">
        <v>73</v>
      </c>
      <c r="F777">
        <v>2019</v>
      </c>
      <c r="G777" t="s">
        <v>94</v>
      </c>
      <c r="H777">
        <v>0</v>
      </c>
      <c r="I777">
        <v>946.6</v>
      </c>
      <c r="J777">
        <v>2.3420000000000001</v>
      </c>
      <c r="M777">
        <v>592.43511999999998</v>
      </c>
      <c r="N777">
        <v>1.8640000000000001</v>
      </c>
      <c r="O777" t="s">
        <v>119</v>
      </c>
      <c r="P777">
        <v>2.8000000000000001E-2</v>
      </c>
      <c r="S777">
        <v>0</v>
      </c>
      <c r="T777" t="s">
        <v>2742</v>
      </c>
      <c r="U777">
        <v>5040</v>
      </c>
      <c r="V777">
        <v>6.43</v>
      </c>
      <c r="W777">
        <v>1.91</v>
      </c>
      <c r="X777">
        <v>0.02</v>
      </c>
      <c r="Y777" t="s">
        <v>77</v>
      </c>
      <c r="Z777">
        <v>3.11</v>
      </c>
      <c r="AA777" t="s">
        <v>2743</v>
      </c>
      <c r="AB777">
        <v>319.22503460000001</v>
      </c>
      <c r="AC777" t="s">
        <v>2744</v>
      </c>
      <c r="AD777">
        <v>27.258279900000002</v>
      </c>
      <c r="AE777">
        <v>188.54599999999999</v>
      </c>
      <c r="AF777">
        <v>8.23</v>
      </c>
      <c r="AG777">
        <v>5.8769999999999998</v>
      </c>
      <c r="AH777">
        <v>7.9592900000000002</v>
      </c>
    </row>
    <row r="778" spans="1:34" x14ac:dyDescent="0.25">
      <c r="A778" t="s">
        <v>2746</v>
      </c>
      <c r="B778" t="s">
        <v>2747</v>
      </c>
      <c r="C778">
        <v>2</v>
      </c>
      <c r="D778">
        <v>1</v>
      </c>
      <c r="E778" t="s">
        <v>284</v>
      </c>
      <c r="F778">
        <v>2019</v>
      </c>
      <c r="G778" t="s">
        <v>285</v>
      </c>
      <c r="H778">
        <v>0</v>
      </c>
      <c r="I778">
        <v>3.3089580000000001</v>
      </c>
      <c r="J778">
        <v>5.2080000000000001E-2</v>
      </c>
      <c r="K778">
        <v>17.318000000000001</v>
      </c>
      <c r="L778">
        <v>1.5449999999999999</v>
      </c>
      <c r="M778">
        <v>323.23311000000001</v>
      </c>
      <c r="N778">
        <v>1.0169999999999999</v>
      </c>
      <c r="O778" t="s">
        <v>119</v>
      </c>
      <c r="P778">
        <v>3.7999999999999999E-2</v>
      </c>
      <c r="Q778">
        <v>3440</v>
      </c>
      <c r="R778">
        <v>2132</v>
      </c>
      <c r="S778">
        <v>0</v>
      </c>
      <c r="U778">
        <v>6272</v>
      </c>
      <c r="V778">
        <v>2.59</v>
      </c>
      <c r="W778">
        <v>1.72</v>
      </c>
      <c r="X778">
        <v>0.3</v>
      </c>
      <c r="Y778" t="s">
        <v>77</v>
      </c>
      <c r="Z778">
        <v>3.85</v>
      </c>
      <c r="AA778" t="s">
        <v>2748</v>
      </c>
      <c r="AB778">
        <v>319.6995877</v>
      </c>
      <c r="AC778" t="s">
        <v>2749</v>
      </c>
      <c r="AD778">
        <v>-26.6163743</v>
      </c>
      <c r="AE778">
        <v>161.49799999999999</v>
      </c>
      <c r="AF778">
        <v>8.3239999999999998</v>
      </c>
      <c r="AG778">
        <v>6.9589999999999996</v>
      </c>
      <c r="AH778">
        <v>8.2268799999999995</v>
      </c>
    </row>
    <row r="779" spans="1:34" x14ac:dyDescent="0.25">
      <c r="A779" t="s">
        <v>2750</v>
      </c>
      <c r="B779" t="s">
        <v>2751</v>
      </c>
      <c r="C779">
        <v>1</v>
      </c>
      <c r="D779">
        <v>1</v>
      </c>
      <c r="E779" t="s">
        <v>117</v>
      </c>
      <c r="F779">
        <v>2006</v>
      </c>
      <c r="G779" t="s">
        <v>1135</v>
      </c>
      <c r="H779">
        <v>0</v>
      </c>
      <c r="J779">
        <v>487.1</v>
      </c>
      <c r="K779">
        <v>14.46</v>
      </c>
      <c r="L779">
        <v>1.29</v>
      </c>
      <c r="M779">
        <v>3496.1124799999998</v>
      </c>
      <c r="N779">
        <v>11</v>
      </c>
      <c r="O779" t="s">
        <v>119</v>
      </c>
      <c r="R779">
        <v>1040</v>
      </c>
      <c r="S779">
        <v>0</v>
      </c>
      <c r="T779" t="s">
        <v>227</v>
      </c>
      <c r="U779">
        <v>5603</v>
      </c>
      <c r="V779">
        <v>0.86</v>
      </c>
      <c r="W779">
        <v>0.94</v>
      </c>
      <c r="X779">
        <v>0.3</v>
      </c>
      <c r="Y779" t="s">
        <v>77</v>
      </c>
      <c r="Z779">
        <v>4.6399999999999997</v>
      </c>
      <c r="AA779" t="s">
        <v>2752</v>
      </c>
      <c r="AB779">
        <v>319.74322380000001</v>
      </c>
      <c r="AC779" t="s">
        <v>2753</v>
      </c>
      <c r="AD779">
        <v>26.2305846</v>
      </c>
      <c r="AE779">
        <v>39.250300000000003</v>
      </c>
      <c r="AF779">
        <v>8.4499999999999993</v>
      </c>
      <c r="AG779">
        <v>6.6529999999999996</v>
      </c>
      <c r="AH779">
        <v>8.2466299999999997</v>
      </c>
    </row>
    <row r="780" spans="1:34" x14ac:dyDescent="0.25">
      <c r="A780" t="s">
        <v>2754</v>
      </c>
      <c r="B780" t="s">
        <v>2755</v>
      </c>
      <c r="C780">
        <v>1</v>
      </c>
      <c r="D780">
        <v>1</v>
      </c>
      <c r="E780" t="s">
        <v>73</v>
      </c>
      <c r="F780">
        <v>2018</v>
      </c>
      <c r="G780" t="s">
        <v>94</v>
      </c>
      <c r="H780">
        <v>0</v>
      </c>
      <c r="I780">
        <v>1552.9</v>
      </c>
      <c r="J780">
        <v>2.73</v>
      </c>
      <c r="K780">
        <v>12.6</v>
      </c>
      <c r="L780">
        <v>1.1200000000000001</v>
      </c>
      <c r="M780">
        <v>2479.0740000000001</v>
      </c>
      <c r="N780">
        <v>7.8</v>
      </c>
      <c r="O780" t="s">
        <v>75</v>
      </c>
      <c r="P780">
        <v>0.28899999999999998</v>
      </c>
      <c r="S780">
        <v>0</v>
      </c>
      <c r="T780" t="s">
        <v>301</v>
      </c>
      <c r="U780">
        <v>5780</v>
      </c>
      <c r="V780">
        <v>1.33</v>
      </c>
      <c r="W780">
        <v>1.1200000000000001</v>
      </c>
      <c r="X780">
        <v>0.19</v>
      </c>
      <c r="Y780" t="s">
        <v>77</v>
      </c>
      <c r="Z780">
        <v>4.09</v>
      </c>
      <c r="AA780" t="s">
        <v>2756</v>
      </c>
      <c r="AB780">
        <v>320.57941959999999</v>
      </c>
      <c r="AC780" t="s">
        <v>2757</v>
      </c>
      <c r="AD780">
        <v>5.0235858000000002</v>
      </c>
      <c r="AE780">
        <v>72.640199999999993</v>
      </c>
      <c r="AF780">
        <v>8.23</v>
      </c>
      <c r="AG780">
        <v>6.718</v>
      </c>
      <c r="AH780">
        <v>8.0769099999999998</v>
      </c>
    </row>
    <row r="781" spans="1:34" x14ac:dyDescent="0.25">
      <c r="A781" t="s">
        <v>2758</v>
      </c>
      <c r="B781" t="s">
        <v>2759</v>
      </c>
      <c r="C781">
        <v>1</v>
      </c>
      <c r="D781">
        <v>1</v>
      </c>
      <c r="E781" t="s">
        <v>73</v>
      </c>
      <c r="F781">
        <v>2002</v>
      </c>
      <c r="G781" t="s">
        <v>243</v>
      </c>
      <c r="H781">
        <v>0</v>
      </c>
      <c r="I781">
        <v>1120</v>
      </c>
      <c r="J781">
        <v>2.2000000000000002</v>
      </c>
      <c r="K781">
        <v>12.7</v>
      </c>
      <c r="L781">
        <v>1.1399999999999999</v>
      </c>
      <c r="M781">
        <v>1999.1506999999999</v>
      </c>
      <c r="N781">
        <v>6.29</v>
      </c>
      <c r="O781" t="s">
        <v>75</v>
      </c>
      <c r="P781">
        <v>0.71</v>
      </c>
      <c r="S781">
        <v>0</v>
      </c>
      <c r="T781" t="s">
        <v>2760</v>
      </c>
      <c r="U781">
        <v>5945</v>
      </c>
      <c r="V781">
        <v>1.19</v>
      </c>
      <c r="W781">
        <v>1.23</v>
      </c>
      <c r="X781">
        <v>0.3</v>
      </c>
      <c r="Y781" t="s">
        <v>77</v>
      </c>
      <c r="Z781">
        <v>4.38</v>
      </c>
      <c r="AA781" t="s">
        <v>2761</v>
      </c>
      <c r="AB781">
        <v>6.0851069000000004</v>
      </c>
      <c r="AC781" t="s">
        <v>2762</v>
      </c>
      <c r="AD781">
        <v>-56.649988</v>
      </c>
      <c r="AE781">
        <v>85.6922</v>
      </c>
      <c r="AF781">
        <v>9</v>
      </c>
      <c r="AG781">
        <v>7.5490000000000004</v>
      </c>
      <c r="AH781">
        <v>8.8597400000000004</v>
      </c>
    </row>
    <row r="782" spans="1:34" x14ac:dyDescent="0.25">
      <c r="A782" t="s">
        <v>2763</v>
      </c>
      <c r="B782" t="s">
        <v>2764</v>
      </c>
      <c r="C782">
        <v>1</v>
      </c>
      <c r="D782">
        <v>2</v>
      </c>
      <c r="E782" t="s">
        <v>73</v>
      </c>
      <c r="F782">
        <v>2010</v>
      </c>
      <c r="G782" t="s">
        <v>363</v>
      </c>
      <c r="H782">
        <v>0</v>
      </c>
      <c r="I782">
        <v>1920.09998</v>
      </c>
      <c r="J782">
        <v>3.07</v>
      </c>
      <c r="K782">
        <v>13.1</v>
      </c>
      <c r="L782">
        <v>1.17</v>
      </c>
      <c r="M782">
        <v>1099.6918000000001</v>
      </c>
      <c r="N782">
        <v>3.46</v>
      </c>
      <c r="O782" t="s">
        <v>75</v>
      </c>
      <c r="P782">
        <v>0.23</v>
      </c>
      <c r="S782">
        <v>0</v>
      </c>
      <c r="T782" t="s">
        <v>236</v>
      </c>
      <c r="U782">
        <v>5783</v>
      </c>
      <c r="V782">
        <v>1.1000000000000001</v>
      </c>
      <c r="W782">
        <v>1.03</v>
      </c>
      <c r="X782">
        <v>0.16</v>
      </c>
      <c r="Y782" t="s">
        <v>77</v>
      </c>
      <c r="Z782">
        <v>4.37</v>
      </c>
      <c r="AA782" t="s">
        <v>2765</v>
      </c>
      <c r="AB782">
        <v>322.05105680000003</v>
      </c>
      <c r="AC782" t="s">
        <v>2766</v>
      </c>
      <c r="AD782">
        <v>-21.727419399999999</v>
      </c>
      <c r="AE782">
        <v>47.794499999999999</v>
      </c>
      <c r="AF782">
        <v>7.99</v>
      </c>
      <c r="AG782">
        <v>6.4589999999999996</v>
      </c>
      <c r="AH782">
        <v>7.8324600000000002</v>
      </c>
    </row>
    <row r="783" spans="1:34" x14ac:dyDescent="0.25">
      <c r="A783" t="s">
        <v>2767</v>
      </c>
      <c r="B783" t="s">
        <v>2764</v>
      </c>
      <c r="C783">
        <v>1</v>
      </c>
      <c r="D783">
        <v>2</v>
      </c>
      <c r="E783" t="s">
        <v>73</v>
      </c>
      <c r="F783">
        <v>2015</v>
      </c>
      <c r="G783" t="s">
        <v>363</v>
      </c>
      <c r="H783">
        <v>0</v>
      </c>
      <c r="I783">
        <v>34.905000000000001</v>
      </c>
      <c r="J783">
        <v>0.2099</v>
      </c>
      <c r="K783">
        <v>4.38</v>
      </c>
      <c r="L783">
        <v>0.39</v>
      </c>
      <c r="M783">
        <v>17.600000000000001</v>
      </c>
      <c r="N783">
        <v>5.5300000000000002E-2</v>
      </c>
      <c r="O783" t="s">
        <v>75</v>
      </c>
      <c r="P783">
        <v>0.155</v>
      </c>
      <c r="S783">
        <v>0</v>
      </c>
      <c r="T783" t="s">
        <v>236</v>
      </c>
      <c r="U783">
        <v>5776</v>
      </c>
      <c r="V783">
        <v>1.1299999999999999</v>
      </c>
      <c r="W783">
        <v>1.02</v>
      </c>
      <c r="X783">
        <v>0.18</v>
      </c>
      <c r="Y783" t="s">
        <v>77</v>
      </c>
      <c r="Z783">
        <v>4.38</v>
      </c>
      <c r="AA783" t="s">
        <v>2765</v>
      </c>
      <c r="AB783">
        <v>322.05105680000003</v>
      </c>
      <c r="AC783" t="s">
        <v>2766</v>
      </c>
      <c r="AD783">
        <v>-21.727419399999999</v>
      </c>
      <c r="AE783">
        <v>47.794499999999999</v>
      </c>
      <c r="AF783">
        <v>7.99</v>
      </c>
      <c r="AG783">
        <v>6.4589999999999996</v>
      </c>
      <c r="AH783">
        <v>7.8324600000000002</v>
      </c>
    </row>
    <row r="784" spans="1:34" x14ac:dyDescent="0.25">
      <c r="A784" t="s">
        <v>2768</v>
      </c>
      <c r="B784" t="s">
        <v>2769</v>
      </c>
      <c r="C784">
        <v>2</v>
      </c>
      <c r="D784">
        <v>1</v>
      </c>
      <c r="E784" t="s">
        <v>73</v>
      </c>
      <c r="F784">
        <v>2011</v>
      </c>
      <c r="G784" t="s">
        <v>363</v>
      </c>
      <c r="H784">
        <v>0</v>
      </c>
      <c r="I784">
        <v>1733</v>
      </c>
      <c r="J784">
        <v>2.5499999999999998</v>
      </c>
      <c r="K784">
        <v>10.1</v>
      </c>
      <c r="L784">
        <v>0.90300000000000002</v>
      </c>
      <c r="M784">
        <v>73.100899999999996</v>
      </c>
      <c r="N784">
        <v>0.23</v>
      </c>
      <c r="O784" t="s">
        <v>75</v>
      </c>
      <c r="P784">
        <v>0.37</v>
      </c>
      <c r="S784">
        <v>0</v>
      </c>
      <c r="T784" t="s">
        <v>2770</v>
      </c>
      <c r="U784">
        <v>5026</v>
      </c>
      <c r="V784">
        <v>0.78</v>
      </c>
      <c r="W784">
        <v>0.57999999999999996</v>
      </c>
      <c r="X784">
        <v>-0.19</v>
      </c>
      <c r="Y784" t="s">
        <v>77</v>
      </c>
      <c r="Z784">
        <v>4.42</v>
      </c>
      <c r="AA784" t="s">
        <v>2771</v>
      </c>
      <c r="AB784">
        <v>323.09667139999999</v>
      </c>
      <c r="AC784" t="s">
        <v>2772</v>
      </c>
      <c r="AD784">
        <v>-20.957957</v>
      </c>
      <c r="AE784">
        <v>28.7165</v>
      </c>
      <c r="AF784">
        <v>8.4499999999999993</v>
      </c>
      <c r="AG784">
        <v>6.3570000000000002</v>
      </c>
      <c r="AH784">
        <v>8.1909200000000002</v>
      </c>
    </row>
    <row r="785" spans="1:34" x14ac:dyDescent="0.25">
      <c r="A785" t="s">
        <v>2773</v>
      </c>
      <c r="B785" t="s">
        <v>2774</v>
      </c>
      <c r="C785">
        <v>1</v>
      </c>
      <c r="D785">
        <v>1</v>
      </c>
      <c r="E785" t="s">
        <v>73</v>
      </c>
      <c r="F785">
        <v>2008</v>
      </c>
      <c r="G785" t="s">
        <v>1798</v>
      </c>
      <c r="H785">
        <v>0</v>
      </c>
      <c r="I785">
        <v>279.8</v>
      </c>
      <c r="J785">
        <v>0.89600000000000002</v>
      </c>
      <c r="K785">
        <v>13.6</v>
      </c>
      <c r="L785">
        <v>1.21</v>
      </c>
      <c r="M785">
        <v>435.41</v>
      </c>
      <c r="N785">
        <v>1.37</v>
      </c>
      <c r="O785" t="s">
        <v>75</v>
      </c>
      <c r="P785">
        <v>0.27</v>
      </c>
      <c r="S785">
        <v>0</v>
      </c>
      <c r="T785" t="s">
        <v>2476</v>
      </c>
      <c r="U785">
        <v>6176</v>
      </c>
      <c r="V785">
        <v>1.33</v>
      </c>
      <c r="W785">
        <v>1.22</v>
      </c>
      <c r="X785">
        <v>0.19</v>
      </c>
      <c r="Y785" t="s">
        <v>77</v>
      </c>
      <c r="Z785">
        <v>4.29</v>
      </c>
      <c r="AA785" t="s">
        <v>2775</v>
      </c>
      <c r="AB785">
        <v>324.5351273</v>
      </c>
      <c r="AC785" t="s">
        <v>2776</v>
      </c>
      <c r="AD785">
        <v>-31.737837299999999</v>
      </c>
      <c r="AE785">
        <v>92.508700000000005</v>
      </c>
      <c r="AF785">
        <v>8.56</v>
      </c>
      <c r="AG785">
        <v>7.2990000000000004</v>
      </c>
      <c r="AH785">
        <v>8.4199099999999998</v>
      </c>
    </row>
    <row r="786" spans="1:34" x14ac:dyDescent="0.25">
      <c r="A786" t="s">
        <v>2777</v>
      </c>
      <c r="B786" t="s">
        <v>2778</v>
      </c>
      <c r="C786">
        <v>1</v>
      </c>
      <c r="D786">
        <v>1</v>
      </c>
      <c r="E786" t="s">
        <v>73</v>
      </c>
      <c r="F786">
        <v>2019</v>
      </c>
      <c r="G786" t="s">
        <v>1798</v>
      </c>
      <c r="H786">
        <v>0</v>
      </c>
      <c r="I786">
        <v>96.045000000000002</v>
      </c>
      <c r="J786">
        <v>0.46100000000000002</v>
      </c>
      <c r="K786">
        <v>6.47</v>
      </c>
      <c r="L786">
        <v>0.57699999999999996</v>
      </c>
      <c r="M786">
        <v>34.200000000000003</v>
      </c>
      <c r="N786">
        <v>0.1076</v>
      </c>
      <c r="O786" t="s">
        <v>75</v>
      </c>
      <c r="P786">
        <v>0.23</v>
      </c>
      <c r="S786">
        <v>0</v>
      </c>
      <c r="T786" t="s">
        <v>386</v>
      </c>
      <c r="U786">
        <v>5635</v>
      </c>
      <c r="V786">
        <v>2.2200000000000002</v>
      </c>
      <c r="W786">
        <v>1.42</v>
      </c>
      <c r="Z786">
        <v>3.75</v>
      </c>
      <c r="AA786" t="s">
        <v>2779</v>
      </c>
      <c r="AB786">
        <v>325.59177679999999</v>
      </c>
      <c r="AC786" t="s">
        <v>2780</v>
      </c>
      <c r="AD786">
        <v>-50.093588400000002</v>
      </c>
      <c r="AE786">
        <v>75.2363</v>
      </c>
      <c r="AF786">
        <v>7.62</v>
      </c>
      <c r="AG786">
        <v>5.9790000000000001</v>
      </c>
      <c r="AH786">
        <v>7.4484899999999996</v>
      </c>
    </row>
    <row r="787" spans="1:34" x14ac:dyDescent="0.25">
      <c r="A787" t="s">
        <v>2781</v>
      </c>
      <c r="B787" t="s">
        <v>2782</v>
      </c>
      <c r="C787">
        <v>1</v>
      </c>
      <c r="D787">
        <v>1</v>
      </c>
      <c r="E787" t="s">
        <v>73</v>
      </c>
      <c r="F787">
        <v>2009</v>
      </c>
      <c r="G787" t="s">
        <v>94</v>
      </c>
      <c r="H787">
        <v>0</v>
      </c>
      <c r="I787">
        <v>673.2</v>
      </c>
      <c r="J787">
        <v>1.74</v>
      </c>
      <c r="K787">
        <v>13.4</v>
      </c>
      <c r="L787">
        <v>1.19</v>
      </c>
      <c r="M787">
        <v>647.10188000000005</v>
      </c>
      <c r="N787">
        <v>2.036</v>
      </c>
      <c r="O787" t="s">
        <v>75</v>
      </c>
      <c r="P787">
        <v>0.1</v>
      </c>
      <c r="S787">
        <v>0</v>
      </c>
      <c r="T787" t="s">
        <v>89</v>
      </c>
      <c r="U787">
        <v>4842</v>
      </c>
      <c r="V787">
        <v>6.12</v>
      </c>
      <c r="W787">
        <v>1.55</v>
      </c>
      <c r="X787">
        <v>0.14000000000000001</v>
      </c>
      <c r="Y787" t="s">
        <v>77</v>
      </c>
      <c r="Z787">
        <v>3.22</v>
      </c>
      <c r="AA787" t="s">
        <v>2783</v>
      </c>
      <c r="AB787">
        <v>325.8537599</v>
      </c>
      <c r="AC787" t="s">
        <v>2784</v>
      </c>
      <c r="AD787">
        <v>-7.4082451000000002</v>
      </c>
      <c r="AE787">
        <v>147.19200000000001</v>
      </c>
      <c r="AF787">
        <v>8.34</v>
      </c>
      <c r="AG787">
        <v>5.952</v>
      </c>
      <c r="AH787">
        <v>8.0650600000000008</v>
      </c>
    </row>
    <row r="788" spans="1:34" x14ac:dyDescent="0.25">
      <c r="A788" t="s">
        <v>2785</v>
      </c>
      <c r="B788" t="s">
        <v>2786</v>
      </c>
      <c r="C788">
        <v>2</v>
      </c>
      <c r="D788">
        <v>5</v>
      </c>
      <c r="E788" t="s">
        <v>73</v>
      </c>
      <c r="F788">
        <v>2019</v>
      </c>
      <c r="G788" t="s">
        <v>363</v>
      </c>
      <c r="H788">
        <v>0</v>
      </c>
      <c r="I788">
        <v>5.3135000000000003</v>
      </c>
      <c r="J788">
        <v>5.2900000000000003E-2</v>
      </c>
      <c r="K788">
        <v>1.21</v>
      </c>
      <c r="L788">
        <v>0.108</v>
      </c>
      <c r="M788">
        <v>1.93</v>
      </c>
      <c r="N788">
        <v>6.1000000000000004E-3</v>
      </c>
      <c r="O788" t="s">
        <v>75</v>
      </c>
      <c r="P788">
        <v>0.1</v>
      </c>
      <c r="S788">
        <v>0</v>
      </c>
      <c r="T788" t="s">
        <v>95</v>
      </c>
      <c r="U788">
        <v>5256</v>
      </c>
      <c r="V788">
        <v>0.83</v>
      </c>
      <c r="W788">
        <v>0.7</v>
      </c>
      <c r="X788">
        <v>-0.11</v>
      </c>
      <c r="Y788" t="s">
        <v>77</v>
      </c>
      <c r="Z788">
        <v>4.37</v>
      </c>
      <c r="AA788" t="s">
        <v>2787</v>
      </c>
      <c r="AB788">
        <v>50.013975700000003</v>
      </c>
      <c r="AC788" t="s">
        <v>2788</v>
      </c>
      <c r="AD788">
        <v>-28.784117500000001</v>
      </c>
      <c r="AE788">
        <v>35.971499999999999</v>
      </c>
      <c r="AF788">
        <v>8.48</v>
      </c>
      <c r="AG788">
        <v>6.5529999999999999</v>
      </c>
      <c r="AH788">
        <v>8.2371999999999996</v>
      </c>
    </row>
    <row r="789" spans="1:34" x14ac:dyDescent="0.25">
      <c r="A789" t="s">
        <v>2789</v>
      </c>
      <c r="B789" t="s">
        <v>2786</v>
      </c>
      <c r="C789">
        <v>2</v>
      </c>
      <c r="D789">
        <v>5</v>
      </c>
      <c r="E789" t="s">
        <v>73</v>
      </c>
      <c r="F789">
        <v>2019</v>
      </c>
      <c r="G789" t="s">
        <v>363</v>
      </c>
      <c r="H789">
        <v>0</v>
      </c>
      <c r="I789">
        <v>13.890499999999999</v>
      </c>
      <c r="J789">
        <v>0.1004</v>
      </c>
      <c r="K789">
        <v>2.17</v>
      </c>
      <c r="L789">
        <v>0.193</v>
      </c>
      <c r="M789">
        <v>5.33</v>
      </c>
      <c r="N789">
        <v>1.6799999999999999E-2</v>
      </c>
      <c r="O789" t="s">
        <v>75</v>
      </c>
      <c r="P789">
        <v>0.09</v>
      </c>
      <c r="S789">
        <v>0</v>
      </c>
      <c r="T789" t="s">
        <v>95</v>
      </c>
      <c r="U789">
        <v>5256</v>
      </c>
      <c r="V789">
        <v>0.83</v>
      </c>
      <c r="W789">
        <v>0.7</v>
      </c>
      <c r="X789">
        <v>-0.11</v>
      </c>
      <c r="Y789" t="s">
        <v>77</v>
      </c>
      <c r="Z789">
        <v>4.37</v>
      </c>
      <c r="AA789" t="s">
        <v>2787</v>
      </c>
      <c r="AB789">
        <v>50.013975700000003</v>
      </c>
      <c r="AC789" t="s">
        <v>2788</v>
      </c>
      <c r="AD789">
        <v>-28.784117500000001</v>
      </c>
      <c r="AE789">
        <v>35.971499999999999</v>
      </c>
      <c r="AF789">
        <v>8.48</v>
      </c>
      <c r="AG789">
        <v>6.5529999999999999</v>
      </c>
      <c r="AH789">
        <v>8.2371999999999996</v>
      </c>
    </row>
    <row r="790" spans="1:34" x14ac:dyDescent="0.25">
      <c r="A790" t="s">
        <v>2790</v>
      </c>
      <c r="B790" t="s">
        <v>2786</v>
      </c>
      <c r="C790">
        <v>2</v>
      </c>
      <c r="D790">
        <v>5</v>
      </c>
      <c r="E790" t="s">
        <v>73</v>
      </c>
      <c r="F790">
        <v>2019</v>
      </c>
      <c r="G790" t="s">
        <v>363</v>
      </c>
      <c r="H790">
        <v>0</v>
      </c>
      <c r="I790">
        <v>29.158000000000001</v>
      </c>
      <c r="J790">
        <v>0.16470000000000001</v>
      </c>
      <c r="K790">
        <v>3.25</v>
      </c>
      <c r="L790">
        <v>0.28999999999999998</v>
      </c>
      <c r="M790">
        <v>10.61</v>
      </c>
      <c r="N790">
        <v>3.3399999999999999E-2</v>
      </c>
      <c r="O790" t="s">
        <v>75</v>
      </c>
      <c r="P790">
        <v>0.11</v>
      </c>
      <c r="S790">
        <v>0</v>
      </c>
      <c r="T790" t="s">
        <v>95</v>
      </c>
      <c r="U790">
        <v>5256</v>
      </c>
      <c r="V790">
        <v>0.83</v>
      </c>
      <c r="W790">
        <v>0.7</v>
      </c>
      <c r="X790">
        <v>-0.11</v>
      </c>
      <c r="Y790" t="s">
        <v>77</v>
      </c>
      <c r="Z790">
        <v>4.37</v>
      </c>
      <c r="AA790" t="s">
        <v>2787</v>
      </c>
      <c r="AB790">
        <v>50.013975700000003</v>
      </c>
      <c r="AC790" t="s">
        <v>2788</v>
      </c>
      <c r="AD790">
        <v>-28.784117500000001</v>
      </c>
      <c r="AE790">
        <v>35.971499999999999</v>
      </c>
      <c r="AF790">
        <v>8.48</v>
      </c>
      <c r="AG790">
        <v>6.5529999999999999</v>
      </c>
      <c r="AH790">
        <v>8.2371999999999996</v>
      </c>
    </row>
    <row r="791" spans="1:34" x14ac:dyDescent="0.25">
      <c r="A791" t="s">
        <v>2791</v>
      </c>
      <c r="B791" t="s">
        <v>2786</v>
      </c>
      <c r="C791">
        <v>2</v>
      </c>
      <c r="D791">
        <v>5</v>
      </c>
      <c r="E791" t="s">
        <v>73</v>
      </c>
      <c r="F791">
        <v>2019</v>
      </c>
      <c r="G791" t="s">
        <v>363</v>
      </c>
      <c r="H791">
        <v>0</v>
      </c>
      <c r="I791">
        <v>85.507300000000001</v>
      </c>
      <c r="J791">
        <v>0.33739999999999998</v>
      </c>
      <c r="K791">
        <v>3.83</v>
      </c>
      <c r="L791">
        <v>0.34200000000000003</v>
      </c>
      <c r="M791">
        <v>14.03</v>
      </c>
      <c r="N791">
        <v>4.4200000000000003E-2</v>
      </c>
      <c r="O791" t="s">
        <v>75</v>
      </c>
      <c r="P791">
        <v>0.06</v>
      </c>
      <c r="S791">
        <v>0</v>
      </c>
      <c r="T791" t="s">
        <v>95</v>
      </c>
      <c r="U791">
        <v>5256</v>
      </c>
      <c r="V791">
        <v>0.83</v>
      </c>
      <c r="W791">
        <v>0.7</v>
      </c>
      <c r="X791">
        <v>-0.11</v>
      </c>
      <c r="Y791" t="s">
        <v>77</v>
      </c>
      <c r="Z791">
        <v>4.37</v>
      </c>
      <c r="AA791" t="s">
        <v>2787</v>
      </c>
      <c r="AB791">
        <v>50.013975700000003</v>
      </c>
      <c r="AC791" t="s">
        <v>2788</v>
      </c>
      <c r="AD791">
        <v>-28.784117500000001</v>
      </c>
      <c r="AE791">
        <v>35.971499999999999</v>
      </c>
      <c r="AF791">
        <v>8.48</v>
      </c>
      <c r="AG791">
        <v>6.5529999999999999</v>
      </c>
      <c r="AH791">
        <v>8.2371999999999996</v>
      </c>
    </row>
    <row r="792" spans="1:34" x14ac:dyDescent="0.25">
      <c r="A792" t="s">
        <v>2792</v>
      </c>
      <c r="B792" t="s">
        <v>2793</v>
      </c>
      <c r="C792">
        <v>2</v>
      </c>
      <c r="D792">
        <v>5</v>
      </c>
      <c r="E792" t="s">
        <v>73</v>
      </c>
      <c r="F792">
        <v>2006</v>
      </c>
      <c r="G792" t="s">
        <v>243</v>
      </c>
      <c r="H792">
        <v>0</v>
      </c>
      <c r="I792">
        <v>597.0643</v>
      </c>
      <c r="J792">
        <v>1.3649</v>
      </c>
      <c r="K792">
        <v>13.6</v>
      </c>
      <c r="L792">
        <v>1.21</v>
      </c>
      <c r="M792">
        <v>472.83</v>
      </c>
      <c r="N792">
        <v>1.4878</v>
      </c>
      <c r="O792" t="s">
        <v>75</v>
      </c>
      <c r="P792">
        <v>0.95</v>
      </c>
      <c r="S792">
        <v>0</v>
      </c>
      <c r="T792" t="s">
        <v>2794</v>
      </c>
      <c r="U792">
        <v>5782.13</v>
      </c>
      <c r="V792">
        <v>1.1299999999999999</v>
      </c>
      <c r="W792">
        <v>1.04</v>
      </c>
      <c r="X792">
        <v>-5.3999999999999999E-2</v>
      </c>
      <c r="Y792" t="s">
        <v>200</v>
      </c>
      <c r="Z792">
        <v>4.3499999999999996</v>
      </c>
      <c r="AA792" t="s">
        <v>2795</v>
      </c>
      <c r="AB792">
        <v>50.016623199999998</v>
      </c>
      <c r="AC792" t="s">
        <v>2796</v>
      </c>
      <c r="AD792">
        <v>-28.854353499999998</v>
      </c>
      <c r="AE792">
        <v>35.986400000000003</v>
      </c>
      <c r="AF792">
        <v>7.36</v>
      </c>
      <c r="AG792">
        <v>5.827</v>
      </c>
      <c r="AH792">
        <v>7.1928299999999998</v>
      </c>
    </row>
    <row r="793" spans="1:34" x14ac:dyDescent="0.25">
      <c r="A793" t="s">
        <v>2797</v>
      </c>
      <c r="B793" t="s">
        <v>2798</v>
      </c>
      <c r="C793">
        <v>3</v>
      </c>
      <c r="D793">
        <v>2</v>
      </c>
      <c r="E793" t="s">
        <v>73</v>
      </c>
      <c r="F793">
        <v>2012</v>
      </c>
      <c r="G793" t="s">
        <v>94</v>
      </c>
      <c r="H793">
        <v>0</v>
      </c>
      <c r="I793">
        <v>160.07</v>
      </c>
      <c r="J793">
        <v>0.58599999999999997</v>
      </c>
      <c r="K793">
        <v>14.2</v>
      </c>
      <c r="L793">
        <v>1.26</v>
      </c>
      <c r="M793">
        <v>177.98480000000001</v>
      </c>
      <c r="N793">
        <v>0.56000000000000005</v>
      </c>
      <c r="O793" t="s">
        <v>75</v>
      </c>
      <c r="P793">
        <v>0.19700000000000001</v>
      </c>
      <c r="S793">
        <v>0</v>
      </c>
      <c r="T793" t="s">
        <v>236</v>
      </c>
      <c r="U793">
        <v>5726</v>
      </c>
      <c r="V793">
        <v>0.89</v>
      </c>
      <c r="W793">
        <v>1.05</v>
      </c>
      <c r="X793">
        <v>0.14000000000000001</v>
      </c>
      <c r="Y793" t="s">
        <v>77</v>
      </c>
      <c r="Z793">
        <v>4.4800000000000004</v>
      </c>
      <c r="AA793" t="s">
        <v>2799</v>
      </c>
      <c r="AB793">
        <v>328.15178930000002</v>
      </c>
      <c r="AC793" t="s">
        <v>2800</v>
      </c>
      <c r="AD793">
        <v>-26.027174899999999</v>
      </c>
      <c r="AE793">
        <v>58.929099999999998</v>
      </c>
      <c r="AF793">
        <v>8.7799999999999994</v>
      </c>
      <c r="AG793">
        <v>7.2069999999999999</v>
      </c>
      <c r="AH793">
        <v>8.6117600000000003</v>
      </c>
    </row>
    <row r="794" spans="1:34" x14ac:dyDescent="0.25">
      <c r="A794" t="s">
        <v>2801</v>
      </c>
      <c r="B794" t="s">
        <v>2798</v>
      </c>
      <c r="C794">
        <v>3</v>
      </c>
      <c r="D794">
        <v>2</v>
      </c>
      <c r="E794" t="s">
        <v>73</v>
      </c>
      <c r="F794">
        <v>2012</v>
      </c>
      <c r="G794" t="s">
        <v>94</v>
      </c>
      <c r="H794">
        <v>0</v>
      </c>
      <c r="I794">
        <v>1155.7</v>
      </c>
      <c r="J794">
        <v>2.1120000000000001</v>
      </c>
      <c r="K794">
        <v>14</v>
      </c>
      <c r="L794">
        <v>1.25</v>
      </c>
      <c r="M794">
        <v>232.01589999999999</v>
      </c>
      <c r="N794">
        <v>0.73</v>
      </c>
      <c r="O794" t="s">
        <v>75</v>
      </c>
      <c r="P794">
        <v>0.27</v>
      </c>
      <c r="S794">
        <v>0</v>
      </c>
      <c r="T794" t="s">
        <v>236</v>
      </c>
      <c r="U794">
        <v>5710</v>
      </c>
      <c r="V794">
        <v>0.9</v>
      </c>
      <c r="W794">
        <v>0.94</v>
      </c>
      <c r="X794">
        <v>0.14000000000000001</v>
      </c>
      <c r="Y794" t="s">
        <v>77</v>
      </c>
      <c r="Z794">
        <v>4.4800000000000004</v>
      </c>
      <c r="AA794" t="s">
        <v>2799</v>
      </c>
      <c r="AB794">
        <v>328.15178930000002</v>
      </c>
      <c r="AC794" t="s">
        <v>2800</v>
      </c>
      <c r="AD794">
        <v>-26.027174899999999</v>
      </c>
      <c r="AE794">
        <v>58.929099999999998</v>
      </c>
      <c r="AF794">
        <v>8.7799999999999994</v>
      </c>
      <c r="AG794">
        <v>7.2069999999999999</v>
      </c>
      <c r="AH794">
        <v>8.6117600000000003</v>
      </c>
    </row>
    <row r="795" spans="1:34" x14ac:dyDescent="0.25">
      <c r="A795" t="s">
        <v>2802</v>
      </c>
      <c r="B795" t="s">
        <v>2803</v>
      </c>
      <c r="C795">
        <v>1</v>
      </c>
      <c r="D795">
        <v>1</v>
      </c>
      <c r="E795" t="s">
        <v>284</v>
      </c>
      <c r="F795">
        <v>2021</v>
      </c>
      <c r="G795" t="s">
        <v>285</v>
      </c>
      <c r="H795">
        <v>0</v>
      </c>
      <c r="I795">
        <v>16.202159000000002</v>
      </c>
      <c r="J795">
        <v>0.1163</v>
      </c>
      <c r="K795">
        <v>2.5009999999999999</v>
      </c>
      <c r="L795">
        <v>0.223</v>
      </c>
      <c r="M795">
        <v>14.4</v>
      </c>
      <c r="N795">
        <v>4.5310000000000003E-2</v>
      </c>
      <c r="O795" t="s">
        <v>119</v>
      </c>
      <c r="P795">
        <v>4.7E-2</v>
      </c>
      <c r="Q795">
        <v>26.5</v>
      </c>
      <c r="R795">
        <v>632</v>
      </c>
      <c r="S795">
        <v>0</v>
      </c>
      <c r="T795" t="s">
        <v>95</v>
      </c>
      <c r="U795">
        <v>5070</v>
      </c>
      <c r="V795">
        <v>0.78</v>
      </c>
      <c r="W795">
        <v>0.8</v>
      </c>
      <c r="X795">
        <v>-4.2000000000000003E-2</v>
      </c>
      <c r="Y795" t="s">
        <v>77</v>
      </c>
      <c r="Z795">
        <v>4.5599999999999996</v>
      </c>
      <c r="AA795" t="s">
        <v>2804</v>
      </c>
      <c r="AB795">
        <v>325.20164510000001</v>
      </c>
      <c r="AC795" t="s">
        <v>2805</v>
      </c>
      <c r="AD795">
        <v>84.333761300000006</v>
      </c>
      <c r="AE795">
        <v>28.293800000000001</v>
      </c>
      <c r="AF795">
        <v>8.3699999999999992</v>
      </c>
      <c r="AG795">
        <v>6.3120000000000003</v>
      </c>
      <c r="AH795">
        <v>8.1303699999999992</v>
      </c>
    </row>
    <row r="796" spans="1:34" x14ac:dyDescent="0.25">
      <c r="A796" t="s">
        <v>2806</v>
      </c>
      <c r="B796" t="s">
        <v>2807</v>
      </c>
      <c r="C796">
        <v>1</v>
      </c>
      <c r="D796">
        <v>4</v>
      </c>
      <c r="E796" t="s">
        <v>73</v>
      </c>
      <c r="F796">
        <v>2011</v>
      </c>
      <c r="G796" t="s">
        <v>363</v>
      </c>
      <c r="H796">
        <v>0</v>
      </c>
      <c r="I796">
        <v>18.315000000000001</v>
      </c>
      <c r="J796">
        <v>0.1207</v>
      </c>
      <c r="K796">
        <v>1.45</v>
      </c>
      <c r="L796">
        <v>0.129</v>
      </c>
      <c r="M796">
        <v>2.7</v>
      </c>
      <c r="N796">
        <v>8.5000000000000006E-3</v>
      </c>
      <c r="O796" t="s">
        <v>244</v>
      </c>
      <c r="P796">
        <v>0</v>
      </c>
      <c r="R796">
        <v>660</v>
      </c>
      <c r="S796">
        <v>0</v>
      </c>
      <c r="T796" t="s">
        <v>227</v>
      </c>
      <c r="U796">
        <v>5401</v>
      </c>
      <c r="V796">
        <v>0.92</v>
      </c>
      <c r="W796">
        <v>0.7</v>
      </c>
      <c r="X796">
        <v>-0.4</v>
      </c>
      <c r="Y796" t="s">
        <v>77</v>
      </c>
      <c r="Z796">
        <v>4.22</v>
      </c>
      <c r="AA796" t="s">
        <v>2808</v>
      </c>
      <c r="AB796">
        <v>49.999766600000001</v>
      </c>
      <c r="AC796" t="s">
        <v>2809</v>
      </c>
      <c r="AD796">
        <v>-43.066653299999999</v>
      </c>
      <c r="AE796">
        <v>6.0027799999999996</v>
      </c>
      <c r="AF796">
        <v>4.26</v>
      </c>
      <c r="AG796">
        <v>2.6360000000000001</v>
      </c>
      <c r="AH796">
        <v>4.0663499999999999</v>
      </c>
    </row>
    <row r="797" spans="1:34" x14ac:dyDescent="0.25">
      <c r="A797" t="s">
        <v>2810</v>
      </c>
      <c r="B797" t="s">
        <v>2807</v>
      </c>
      <c r="C797">
        <v>1</v>
      </c>
      <c r="D797">
        <v>4</v>
      </c>
      <c r="E797" t="s">
        <v>73</v>
      </c>
      <c r="F797">
        <v>2011</v>
      </c>
      <c r="G797" t="s">
        <v>363</v>
      </c>
      <c r="H797">
        <v>0</v>
      </c>
      <c r="I797">
        <v>40.113999999999997</v>
      </c>
      <c r="J797">
        <v>0.2036</v>
      </c>
      <c r="K797">
        <v>1.35</v>
      </c>
      <c r="L797">
        <v>0.121</v>
      </c>
      <c r="M797">
        <v>2.4</v>
      </c>
      <c r="N797">
        <v>7.6E-3</v>
      </c>
      <c r="O797" t="s">
        <v>244</v>
      </c>
      <c r="P797">
        <v>0</v>
      </c>
      <c r="R797">
        <v>508</v>
      </c>
      <c r="S797">
        <v>0</v>
      </c>
      <c r="T797" t="s">
        <v>227</v>
      </c>
      <c r="U797">
        <v>5401</v>
      </c>
      <c r="V797">
        <v>0.92</v>
      </c>
      <c r="W797">
        <v>0.7</v>
      </c>
      <c r="X797">
        <v>-0.4</v>
      </c>
      <c r="Y797" t="s">
        <v>77</v>
      </c>
      <c r="Z797">
        <v>4.22</v>
      </c>
      <c r="AA797" t="s">
        <v>2808</v>
      </c>
      <c r="AB797">
        <v>49.999766600000001</v>
      </c>
      <c r="AC797" t="s">
        <v>2809</v>
      </c>
      <c r="AD797">
        <v>-43.066653299999999</v>
      </c>
      <c r="AE797">
        <v>6.0027799999999996</v>
      </c>
      <c r="AF797">
        <v>4.26</v>
      </c>
      <c r="AG797">
        <v>2.6360000000000001</v>
      </c>
      <c r="AH797">
        <v>4.0663499999999999</v>
      </c>
    </row>
    <row r="798" spans="1:34" x14ac:dyDescent="0.25">
      <c r="A798" t="s">
        <v>2811</v>
      </c>
      <c r="B798" t="s">
        <v>2807</v>
      </c>
      <c r="C798">
        <v>1</v>
      </c>
      <c r="D798">
        <v>4</v>
      </c>
      <c r="E798" t="s">
        <v>73</v>
      </c>
      <c r="F798">
        <v>2011</v>
      </c>
      <c r="G798" t="s">
        <v>363</v>
      </c>
      <c r="H798">
        <v>0</v>
      </c>
      <c r="I798">
        <v>90.308999999999997</v>
      </c>
      <c r="J798">
        <v>0.34989999999999999</v>
      </c>
      <c r="K798">
        <v>2.04</v>
      </c>
      <c r="L798">
        <v>0.182</v>
      </c>
      <c r="M798">
        <v>4.8</v>
      </c>
      <c r="N798">
        <v>1.4999999999999999E-2</v>
      </c>
      <c r="O798" t="s">
        <v>244</v>
      </c>
      <c r="P798">
        <v>0</v>
      </c>
      <c r="R798">
        <v>388</v>
      </c>
      <c r="S798">
        <v>0</v>
      </c>
      <c r="T798" t="s">
        <v>227</v>
      </c>
      <c r="U798">
        <v>5401</v>
      </c>
      <c r="V798">
        <v>0.92</v>
      </c>
      <c r="W798">
        <v>0.7</v>
      </c>
      <c r="X798">
        <v>-0.4</v>
      </c>
      <c r="Y798" t="s">
        <v>77</v>
      </c>
      <c r="Z798">
        <v>4.22</v>
      </c>
      <c r="AA798" t="s">
        <v>2808</v>
      </c>
      <c r="AB798">
        <v>49.999766600000001</v>
      </c>
      <c r="AC798" t="s">
        <v>2809</v>
      </c>
      <c r="AD798">
        <v>-43.066653299999999</v>
      </c>
      <c r="AE798">
        <v>6.0027799999999996</v>
      </c>
      <c r="AF798">
        <v>4.26</v>
      </c>
      <c r="AG798">
        <v>2.6360000000000001</v>
      </c>
      <c r="AH798">
        <v>4.0663499999999999</v>
      </c>
    </row>
    <row r="799" spans="1:34" x14ac:dyDescent="0.25">
      <c r="A799" t="s">
        <v>2812</v>
      </c>
      <c r="B799" t="s">
        <v>2807</v>
      </c>
      <c r="C799">
        <v>1</v>
      </c>
      <c r="D799">
        <v>4</v>
      </c>
      <c r="E799" t="s">
        <v>73</v>
      </c>
      <c r="F799">
        <v>2017</v>
      </c>
      <c r="G799" t="s">
        <v>363</v>
      </c>
      <c r="H799">
        <v>0</v>
      </c>
      <c r="I799">
        <v>147.02000000000001</v>
      </c>
      <c r="J799">
        <v>0.50900000000000001</v>
      </c>
      <c r="K799">
        <v>2.0299999999999998</v>
      </c>
      <c r="L799">
        <v>0.18099999999999999</v>
      </c>
      <c r="M799">
        <v>4.7699999999999996</v>
      </c>
      <c r="N799">
        <v>1.5010000000000001E-2</v>
      </c>
      <c r="O799" t="s">
        <v>75</v>
      </c>
      <c r="P799">
        <v>0.28999999999999998</v>
      </c>
      <c r="S799">
        <v>0</v>
      </c>
      <c r="T799" t="s">
        <v>1246</v>
      </c>
      <c r="U799">
        <v>5401</v>
      </c>
      <c r="V799">
        <v>0.92</v>
      </c>
      <c r="W799">
        <v>0.81</v>
      </c>
      <c r="X799">
        <v>-0.40300000000000002</v>
      </c>
      <c r="Y799" t="s">
        <v>200</v>
      </c>
      <c r="Z799">
        <v>4.46</v>
      </c>
      <c r="AA799" t="s">
        <v>2808</v>
      </c>
      <c r="AB799">
        <v>49.999766600000001</v>
      </c>
      <c r="AC799" t="s">
        <v>2809</v>
      </c>
      <c r="AD799">
        <v>-43.066653299999999</v>
      </c>
      <c r="AE799">
        <v>6.0027799999999996</v>
      </c>
      <c r="AF799">
        <v>4.26</v>
      </c>
      <c r="AG799">
        <v>2.6360000000000001</v>
      </c>
      <c r="AH799">
        <v>4.0663499999999999</v>
      </c>
    </row>
    <row r="800" spans="1:34" x14ac:dyDescent="0.25">
      <c r="A800" t="s">
        <v>2813</v>
      </c>
      <c r="B800" t="s">
        <v>2814</v>
      </c>
      <c r="C800">
        <v>1</v>
      </c>
      <c r="D800">
        <v>1</v>
      </c>
      <c r="E800" t="s">
        <v>73</v>
      </c>
      <c r="F800">
        <v>2004</v>
      </c>
      <c r="G800" t="s">
        <v>243</v>
      </c>
      <c r="H800">
        <v>0</v>
      </c>
      <c r="I800">
        <v>130.08000000000001</v>
      </c>
      <c r="J800">
        <v>0.52400000000000002</v>
      </c>
      <c r="K800">
        <v>14.2</v>
      </c>
      <c r="L800">
        <v>1.27</v>
      </c>
      <c r="M800">
        <v>165.26499999999999</v>
      </c>
      <c r="N800">
        <v>0.52</v>
      </c>
      <c r="O800" t="s">
        <v>75</v>
      </c>
      <c r="P800">
        <v>0.24</v>
      </c>
      <c r="S800">
        <v>0</v>
      </c>
      <c r="T800" t="s">
        <v>463</v>
      </c>
      <c r="U800">
        <v>6067</v>
      </c>
      <c r="V800">
        <v>1.2</v>
      </c>
      <c r="W800">
        <v>1.1299999999999999</v>
      </c>
      <c r="X800">
        <v>2.1999999999999999E-2</v>
      </c>
      <c r="Y800" t="s">
        <v>77</v>
      </c>
      <c r="Z800">
        <v>4.33</v>
      </c>
      <c r="AA800" t="s">
        <v>2815</v>
      </c>
      <c r="AB800">
        <v>329.3332489</v>
      </c>
      <c r="AC800" t="s">
        <v>2816</v>
      </c>
      <c r="AD800">
        <v>-37.764135400000001</v>
      </c>
      <c r="AE800">
        <v>45.146999999999998</v>
      </c>
      <c r="AF800">
        <v>7.47</v>
      </c>
      <c r="AG800">
        <v>6.1589999999999998</v>
      </c>
      <c r="AH800">
        <v>7.3316400000000002</v>
      </c>
    </row>
    <row r="801" spans="1:34" x14ac:dyDescent="0.25">
      <c r="A801" t="s">
        <v>2817</v>
      </c>
      <c r="B801" t="s">
        <v>2818</v>
      </c>
      <c r="C801">
        <v>1</v>
      </c>
      <c r="D801">
        <v>1</v>
      </c>
      <c r="E801" t="s">
        <v>73</v>
      </c>
      <c r="F801">
        <v>2012</v>
      </c>
      <c r="G801" t="s">
        <v>260</v>
      </c>
      <c r="H801">
        <v>0</v>
      </c>
      <c r="I801">
        <v>875.5</v>
      </c>
      <c r="J801">
        <v>2.1</v>
      </c>
      <c r="K801">
        <v>12.5</v>
      </c>
      <c r="L801">
        <v>1.1100000000000001</v>
      </c>
      <c r="M801">
        <v>3146.4</v>
      </c>
      <c r="N801">
        <v>9.9</v>
      </c>
      <c r="O801" t="s">
        <v>75</v>
      </c>
      <c r="P801">
        <v>0.08</v>
      </c>
      <c r="S801">
        <v>0</v>
      </c>
      <c r="T801" t="s">
        <v>2819</v>
      </c>
      <c r="U801">
        <v>4035</v>
      </c>
      <c r="V801">
        <v>51.1</v>
      </c>
      <c r="W801">
        <v>1.6</v>
      </c>
      <c r="X801">
        <v>-0.09</v>
      </c>
      <c r="Y801" t="s">
        <v>77</v>
      </c>
      <c r="Z801">
        <v>1.4</v>
      </c>
      <c r="AA801" t="s">
        <v>2820</v>
      </c>
      <c r="AB801">
        <v>329.09994130000001</v>
      </c>
      <c r="AC801" t="s">
        <v>2821</v>
      </c>
      <c r="AD801">
        <v>21.239922</v>
      </c>
      <c r="AE801">
        <v>312.202</v>
      </c>
      <c r="AF801">
        <v>6.3898400000000004</v>
      </c>
      <c r="AG801">
        <v>2.2240000000000002</v>
      </c>
      <c r="AH801">
        <v>5.6160699999999997</v>
      </c>
    </row>
    <row r="802" spans="1:34" x14ac:dyDescent="0.25">
      <c r="A802" t="s">
        <v>2822</v>
      </c>
      <c r="B802" t="s">
        <v>2823</v>
      </c>
      <c r="C802">
        <v>1</v>
      </c>
      <c r="D802">
        <v>1</v>
      </c>
      <c r="E802" t="s">
        <v>73</v>
      </c>
      <c r="F802">
        <v>2008</v>
      </c>
      <c r="G802" t="s">
        <v>363</v>
      </c>
      <c r="H802">
        <v>0</v>
      </c>
      <c r="I802">
        <v>380.85001</v>
      </c>
      <c r="J802">
        <v>0.95</v>
      </c>
      <c r="K802">
        <v>13.7</v>
      </c>
      <c r="L802">
        <v>1.22</v>
      </c>
      <c r="M802">
        <v>397.28750000000002</v>
      </c>
      <c r="N802">
        <v>1.25</v>
      </c>
      <c r="O802" t="s">
        <v>75</v>
      </c>
      <c r="P802">
        <v>0.75</v>
      </c>
      <c r="S802">
        <v>0</v>
      </c>
      <c r="T802" t="s">
        <v>2824</v>
      </c>
      <c r="U802">
        <v>4802</v>
      </c>
      <c r="V802">
        <v>0.76</v>
      </c>
      <c r="W802">
        <v>0.39</v>
      </c>
      <c r="X802">
        <v>0.05</v>
      </c>
      <c r="Y802" t="s">
        <v>77</v>
      </c>
      <c r="Z802">
        <v>4.26</v>
      </c>
      <c r="AA802" t="s">
        <v>2825</v>
      </c>
      <c r="AB802">
        <v>50.179405299999999</v>
      </c>
      <c r="AC802" t="s">
        <v>2826</v>
      </c>
      <c r="AD802">
        <v>-33.729689999999998</v>
      </c>
      <c r="AE802">
        <v>47.722299999999997</v>
      </c>
      <c r="AF802">
        <v>9.92</v>
      </c>
      <c r="AG802">
        <v>7.5430000000000001</v>
      </c>
      <c r="AH802">
        <v>9.6132299999999997</v>
      </c>
    </row>
    <row r="803" spans="1:34" x14ac:dyDescent="0.25">
      <c r="A803" t="s">
        <v>2827</v>
      </c>
      <c r="B803" t="s">
        <v>2828</v>
      </c>
      <c r="C803">
        <v>1</v>
      </c>
      <c r="D803">
        <v>1</v>
      </c>
      <c r="E803" t="s">
        <v>73</v>
      </c>
      <c r="F803">
        <v>2017</v>
      </c>
      <c r="G803" t="s">
        <v>100</v>
      </c>
      <c r="H803">
        <v>0</v>
      </c>
      <c r="I803">
        <v>352.7</v>
      </c>
      <c r="J803">
        <v>1.05</v>
      </c>
      <c r="K803">
        <v>13.6</v>
      </c>
      <c r="L803">
        <v>1.21</v>
      </c>
      <c r="M803">
        <v>444.96199999999999</v>
      </c>
      <c r="N803">
        <v>1.4</v>
      </c>
      <c r="O803" t="s">
        <v>75</v>
      </c>
      <c r="P803">
        <v>7.0000000000000007E-2</v>
      </c>
      <c r="S803">
        <v>0</v>
      </c>
      <c r="T803" t="s">
        <v>261</v>
      </c>
      <c r="U803">
        <v>4860</v>
      </c>
      <c r="V803">
        <v>4.9800000000000004</v>
      </c>
      <c r="W803">
        <v>1.25</v>
      </c>
      <c r="X803">
        <v>0.21</v>
      </c>
      <c r="Y803" t="s">
        <v>77</v>
      </c>
      <c r="Z803">
        <v>3.13</v>
      </c>
      <c r="AA803" t="s">
        <v>2829</v>
      </c>
      <c r="AB803">
        <v>329.74906390000001</v>
      </c>
      <c r="AC803" t="s">
        <v>2830</v>
      </c>
      <c r="AD803">
        <v>19.020159100000001</v>
      </c>
      <c r="AE803">
        <v>67.487200000000001</v>
      </c>
      <c r="AF803">
        <v>6.5082100000000001</v>
      </c>
      <c r="AG803">
        <v>4.1980000000000004</v>
      </c>
      <c r="AH803">
        <v>6.2373900000000004</v>
      </c>
    </row>
    <row r="804" spans="1:34" x14ac:dyDescent="0.25">
      <c r="A804" t="s">
        <v>2831</v>
      </c>
      <c r="B804" t="s">
        <v>2832</v>
      </c>
      <c r="C804">
        <v>1</v>
      </c>
      <c r="D804">
        <v>1</v>
      </c>
      <c r="E804" t="s">
        <v>73</v>
      </c>
      <c r="F804">
        <v>1999</v>
      </c>
      <c r="G804" t="s">
        <v>94</v>
      </c>
      <c r="H804">
        <v>0</v>
      </c>
      <c r="I804">
        <v>3.5247485900000002</v>
      </c>
      <c r="J804">
        <v>4.7070000000000001E-2</v>
      </c>
      <c r="K804">
        <v>15.581</v>
      </c>
      <c r="L804">
        <v>1.39</v>
      </c>
      <c r="M804">
        <v>232.01589999999999</v>
      </c>
      <c r="N804">
        <v>0.73</v>
      </c>
      <c r="O804" t="s">
        <v>119</v>
      </c>
      <c r="P804">
        <v>0</v>
      </c>
      <c r="R804">
        <v>1459</v>
      </c>
      <c r="S804">
        <v>0</v>
      </c>
      <c r="T804" t="s">
        <v>199</v>
      </c>
      <c r="U804">
        <v>6091</v>
      </c>
      <c r="V804">
        <v>1.19</v>
      </c>
      <c r="W804">
        <v>1.23</v>
      </c>
      <c r="X804">
        <v>0.01</v>
      </c>
      <c r="Y804" t="s">
        <v>77</v>
      </c>
      <c r="Z804">
        <v>4.45</v>
      </c>
      <c r="AA804" t="s">
        <v>2833</v>
      </c>
      <c r="AB804">
        <v>330.79502189999999</v>
      </c>
      <c r="AC804" t="s">
        <v>2834</v>
      </c>
      <c r="AD804">
        <v>18.884241899999999</v>
      </c>
      <c r="AE804">
        <v>48.301600000000001</v>
      </c>
      <c r="AF804">
        <v>7.65</v>
      </c>
      <c r="AG804">
        <v>6.3079999999999998</v>
      </c>
      <c r="AH804">
        <v>7.5086599999999999</v>
      </c>
    </row>
    <row r="805" spans="1:34" x14ac:dyDescent="0.25">
      <c r="A805" t="s">
        <v>2835</v>
      </c>
      <c r="B805" t="s">
        <v>2836</v>
      </c>
      <c r="C805">
        <v>1</v>
      </c>
      <c r="D805">
        <v>1</v>
      </c>
      <c r="E805" t="s">
        <v>73</v>
      </c>
      <c r="F805">
        <v>2019</v>
      </c>
      <c r="G805" t="s">
        <v>1798</v>
      </c>
      <c r="H805">
        <v>0</v>
      </c>
      <c r="I805">
        <v>649.91800000000001</v>
      </c>
      <c r="J805">
        <v>1.4870000000000001</v>
      </c>
      <c r="K805">
        <v>14.3</v>
      </c>
      <c r="L805">
        <v>1.27</v>
      </c>
      <c r="M805">
        <v>153.1</v>
      </c>
      <c r="N805">
        <v>0.48170000000000002</v>
      </c>
      <c r="O805" t="s">
        <v>75</v>
      </c>
      <c r="P805">
        <v>0.24</v>
      </c>
      <c r="S805">
        <v>0</v>
      </c>
      <c r="T805" t="s">
        <v>101</v>
      </c>
      <c r="U805">
        <v>5790</v>
      </c>
      <c r="V805">
        <v>1.06</v>
      </c>
      <c r="W805">
        <v>1.04</v>
      </c>
      <c r="X805">
        <v>0.13</v>
      </c>
      <c r="Y805" t="s">
        <v>200</v>
      </c>
      <c r="Z805">
        <v>4.43</v>
      </c>
      <c r="AA805" t="s">
        <v>2837</v>
      </c>
      <c r="AB805">
        <v>332.39513240000002</v>
      </c>
      <c r="AC805" t="s">
        <v>2838</v>
      </c>
      <c r="AD805">
        <v>-41.225205000000003</v>
      </c>
      <c r="AE805">
        <v>42.2029</v>
      </c>
      <c r="AF805">
        <v>7.83</v>
      </c>
      <c r="AG805">
        <v>6.31</v>
      </c>
      <c r="AH805">
        <v>7.6687000000000003</v>
      </c>
    </row>
    <row r="806" spans="1:34" x14ac:dyDescent="0.25">
      <c r="A806" t="s">
        <v>2839</v>
      </c>
      <c r="B806" t="s">
        <v>2840</v>
      </c>
      <c r="C806">
        <v>1</v>
      </c>
      <c r="D806">
        <v>1</v>
      </c>
      <c r="E806" t="s">
        <v>73</v>
      </c>
      <c r="F806">
        <v>1998</v>
      </c>
      <c r="G806" t="s">
        <v>94</v>
      </c>
      <c r="H806">
        <v>0</v>
      </c>
      <c r="I806">
        <v>442.19</v>
      </c>
      <c r="J806">
        <v>1.1299999999999999</v>
      </c>
      <c r="K806">
        <v>13.6</v>
      </c>
      <c r="L806">
        <v>1.22</v>
      </c>
      <c r="M806">
        <v>410.00069999999999</v>
      </c>
      <c r="N806">
        <v>1.29</v>
      </c>
      <c r="O806" t="s">
        <v>75</v>
      </c>
      <c r="P806">
        <v>0.48</v>
      </c>
      <c r="S806">
        <v>0</v>
      </c>
      <c r="T806" t="s">
        <v>199</v>
      </c>
      <c r="U806">
        <v>5538</v>
      </c>
      <c r="V806">
        <v>1.07</v>
      </c>
      <c r="W806">
        <v>1.01</v>
      </c>
      <c r="X806">
        <v>0.22</v>
      </c>
      <c r="Y806" t="s">
        <v>77</v>
      </c>
      <c r="Z806">
        <v>4.38</v>
      </c>
      <c r="AA806" t="s">
        <v>2841</v>
      </c>
      <c r="AB806">
        <v>332.37481170000001</v>
      </c>
      <c r="AC806" t="s">
        <v>2842</v>
      </c>
      <c r="AD806">
        <v>-7.5505962000000002</v>
      </c>
      <c r="AE806">
        <v>21.298500000000001</v>
      </c>
      <c r="AF806">
        <v>6.5434799999999997</v>
      </c>
      <c r="AG806">
        <v>4.7990000000000004</v>
      </c>
      <c r="AH806">
        <v>6.34701</v>
      </c>
    </row>
    <row r="807" spans="1:34" x14ac:dyDescent="0.25">
      <c r="A807" t="s">
        <v>2843</v>
      </c>
      <c r="B807" t="s">
        <v>2844</v>
      </c>
      <c r="C807">
        <v>1</v>
      </c>
      <c r="D807">
        <v>1</v>
      </c>
      <c r="E807" t="s">
        <v>73</v>
      </c>
      <c r="F807">
        <v>2007</v>
      </c>
      <c r="G807" t="s">
        <v>106</v>
      </c>
      <c r="H807">
        <v>0</v>
      </c>
      <c r="I807">
        <v>354.1</v>
      </c>
      <c r="J807">
        <v>1.1479999999999999</v>
      </c>
      <c r="K807">
        <v>13.4</v>
      </c>
      <c r="L807">
        <v>1.2</v>
      </c>
      <c r="M807">
        <v>574.63664000000006</v>
      </c>
      <c r="N807">
        <v>1.8080000000000001</v>
      </c>
      <c r="O807" t="s">
        <v>75</v>
      </c>
      <c r="P807">
        <v>2.8000000000000001E-2</v>
      </c>
      <c r="S807">
        <v>0</v>
      </c>
      <c r="T807" t="s">
        <v>189</v>
      </c>
      <c r="U807">
        <v>4951</v>
      </c>
      <c r="V807">
        <v>4.92</v>
      </c>
      <c r="W807">
        <v>1.61</v>
      </c>
      <c r="X807">
        <v>0.04</v>
      </c>
      <c r="Y807" t="s">
        <v>77</v>
      </c>
      <c r="Z807">
        <v>3.28</v>
      </c>
      <c r="AA807" t="s">
        <v>2845</v>
      </c>
      <c r="AB807">
        <v>332.96386430000001</v>
      </c>
      <c r="AC807" t="s">
        <v>2846</v>
      </c>
      <c r="AD807">
        <v>16.040480599999999</v>
      </c>
      <c r="AE807">
        <v>54.196300000000001</v>
      </c>
      <c r="AF807">
        <v>5.9302200000000003</v>
      </c>
      <c r="AG807">
        <v>3.984</v>
      </c>
      <c r="AH807">
        <v>5.6806999999999999</v>
      </c>
    </row>
    <row r="808" spans="1:34" x14ac:dyDescent="0.25">
      <c r="A808" t="s">
        <v>2847</v>
      </c>
      <c r="B808" t="s">
        <v>2848</v>
      </c>
      <c r="C808">
        <v>1</v>
      </c>
      <c r="D808">
        <v>1</v>
      </c>
      <c r="E808" t="s">
        <v>73</v>
      </c>
      <c r="F808">
        <v>2021</v>
      </c>
      <c r="G808" t="s">
        <v>214</v>
      </c>
      <c r="H808">
        <v>0</v>
      </c>
      <c r="I808">
        <v>223.8</v>
      </c>
      <c r="J808">
        <v>0.76800000000000002</v>
      </c>
      <c r="K808">
        <v>12.8</v>
      </c>
      <c r="L808">
        <v>1.1399999999999999</v>
      </c>
      <c r="M808">
        <v>1760.76937</v>
      </c>
      <c r="N808">
        <v>5.54</v>
      </c>
      <c r="O808" t="s">
        <v>75</v>
      </c>
      <c r="P808">
        <v>8.4000000000000005E-2</v>
      </c>
      <c r="Q808">
        <v>3.44</v>
      </c>
      <c r="R808">
        <v>380</v>
      </c>
      <c r="S808">
        <v>0</v>
      </c>
      <c r="T808" t="s">
        <v>2476</v>
      </c>
      <c r="U808">
        <v>6273</v>
      </c>
      <c r="V808">
        <v>1.21</v>
      </c>
      <c r="W808">
        <v>1.2</v>
      </c>
      <c r="X808">
        <v>0.18</v>
      </c>
      <c r="Y808" t="s">
        <v>77</v>
      </c>
      <c r="Z808">
        <v>4.3</v>
      </c>
      <c r="AA808" t="s">
        <v>2849</v>
      </c>
      <c r="AB808">
        <v>333.81581770000003</v>
      </c>
      <c r="AC808" t="s">
        <v>2850</v>
      </c>
      <c r="AD808">
        <v>58.2755601</v>
      </c>
      <c r="AE808">
        <v>83.091899999999995</v>
      </c>
      <c r="AF808">
        <v>8.48</v>
      </c>
      <c r="AG808">
        <v>7.2439999999999998</v>
      </c>
      <c r="AH808">
        <v>8.3486499999999992</v>
      </c>
    </row>
    <row r="809" spans="1:34" x14ac:dyDescent="0.25">
      <c r="A809" t="s">
        <v>2851</v>
      </c>
      <c r="B809" t="s">
        <v>2852</v>
      </c>
      <c r="C809">
        <v>1</v>
      </c>
      <c r="D809">
        <v>1</v>
      </c>
      <c r="E809" t="s">
        <v>73</v>
      </c>
      <c r="F809">
        <v>2018</v>
      </c>
      <c r="G809" t="s">
        <v>94</v>
      </c>
      <c r="H809">
        <v>0</v>
      </c>
      <c r="I809">
        <v>1558</v>
      </c>
      <c r="J809">
        <v>2.6560000000000001</v>
      </c>
      <c r="K809">
        <v>14</v>
      </c>
      <c r="L809">
        <v>1.25</v>
      </c>
      <c r="M809">
        <v>212.9461</v>
      </c>
      <c r="N809">
        <v>0.67</v>
      </c>
      <c r="O809" t="s">
        <v>75</v>
      </c>
      <c r="P809">
        <v>0.68</v>
      </c>
      <c r="S809">
        <v>0</v>
      </c>
      <c r="T809" t="s">
        <v>301</v>
      </c>
      <c r="U809">
        <v>5652</v>
      </c>
      <c r="V809">
        <v>1.1299999999999999</v>
      </c>
      <c r="W809">
        <v>1.03</v>
      </c>
      <c r="X809">
        <v>0.17</v>
      </c>
      <c r="Y809" t="s">
        <v>77</v>
      </c>
      <c r="Z809">
        <v>4.26</v>
      </c>
      <c r="AA809" t="s">
        <v>2853</v>
      </c>
      <c r="AB809">
        <v>334.5286724</v>
      </c>
      <c r="AC809" t="s">
        <v>2854</v>
      </c>
      <c r="AD809">
        <v>61.134991200000002</v>
      </c>
      <c r="AE809">
        <v>64.635300000000001</v>
      </c>
      <c r="AF809">
        <v>8.59</v>
      </c>
      <c r="AG809">
        <v>6.9690000000000003</v>
      </c>
      <c r="AH809">
        <v>8.4178309999999996</v>
      </c>
    </row>
    <row r="810" spans="1:34" x14ac:dyDescent="0.25">
      <c r="A810" t="s">
        <v>2855</v>
      </c>
      <c r="B810" t="s">
        <v>2856</v>
      </c>
      <c r="C810">
        <v>1</v>
      </c>
      <c r="D810">
        <v>1</v>
      </c>
      <c r="E810" t="s">
        <v>73</v>
      </c>
      <c r="F810">
        <v>2019</v>
      </c>
      <c r="G810" t="s">
        <v>1798</v>
      </c>
      <c r="H810">
        <v>0</v>
      </c>
      <c r="I810">
        <v>25.201000000000001</v>
      </c>
      <c r="J810">
        <v>0.14299999999999999</v>
      </c>
      <c r="K810">
        <v>3.66</v>
      </c>
      <c r="L810">
        <v>0.32700000000000001</v>
      </c>
      <c r="M810">
        <v>13</v>
      </c>
      <c r="N810">
        <v>4.0899999999999999E-2</v>
      </c>
      <c r="O810" t="s">
        <v>75</v>
      </c>
      <c r="P810">
        <v>0.15</v>
      </c>
      <c r="S810">
        <v>0</v>
      </c>
      <c r="T810" t="s">
        <v>120</v>
      </c>
      <c r="U810">
        <v>4127</v>
      </c>
      <c r="V810">
        <v>0.56999999999999995</v>
      </c>
      <c r="W810">
        <v>0.61</v>
      </c>
      <c r="Z810">
        <v>4.6900000000000004</v>
      </c>
      <c r="AA810" t="s">
        <v>2857</v>
      </c>
      <c r="AB810">
        <v>335.56615790000001</v>
      </c>
      <c r="AC810" t="s">
        <v>2858</v>
      </c>
      <c r="AD810">
        <v>-54.559600600000003</v>
      </c>
      <c r="AE810">
        <v>13.127700000000001</v>
      </c>
      <c r="AF810">
        <v>10.24</v>
      </c>
      <c r="AG810">
        <v>5.6630000000000003</v>
      </c>
      <c r="AH810">
        <v>8.4044399999999992</v>
      </c>
    </row>
    <row r="811" spans="1:34" x14ac:dyDescent="0.25">
      <c r="A811" t="s">
        <v>2859</v>
      </c>
      <c r="B811" t="s">
        <v>2860</v>
      </c>
      <c r="C811">
        <v>2</v>
      </c>
      <c r="D811">
        <v>1</v>
      </c>
      <c r="E811" t="s">
        <v>73</v>
      </c>
      <c r="F811">
        <v>2005</v>
      </c>
      <c r="G811" t="s">
        <v>363</v>
      </c>
      <c r="H811">
        <v>0</v>
      </c>
      <c r="I811">
        <v>2.2457099999999999</v>
      </c>
      <c r="J811">
        <v>0.03</v>
      </c>
      <c r="K811">
        <v>14.2</v>
      </c>
      <c r="L811">
        <v>1.27</v>
      </c>
      <c r="M811">
        <v>162.0933</v>
      </c>
      <c r="N811">
        <v>0.51</v>
      </c>
      <c r="O811" t="s">
        <v>75</v>
      </c>
      <c r="P811">
        <v>0</v>
      </c>
      <c r="S811">
        <v>0</v>
      </c>
      <c r="T811" t="s">
        <v>587</v>
      </c>
      <c r="U811">
        <v>6239</v>
      </c>
      <c r="V811">
        <v>1.1599999999999999</v>
      </c>
      <c r="W811">
        <v>1.55</v>
      </c>
      <c r="X811">
        <v>0.18</v>
      </c>
      <c r="Y811" t="s">
        <v>77</v>
      </c>
      <c r="Z811">
        <v>4.5</v>
      </c>
      <c r="AA811" t="s">
        <v>2861</v>
      </c>
      <c r="AB811">
        <v>336.88039570000001</v>
      </c>
      <c r="AC811" t="s">
        <v>2862</v>
      </c>
      <c r="AD811">
        <v>-77.718321900000007</v>
      </c>
      <c r="AE811">
        <v>54.230400000000003</v>
      </c>
      <c r="AF811">
        <v>7.76</v>
      </c>
      <c r="AG811">
        <v>6.4660000000000002</v>
      </c>
      <c r="AH811">
        <v>7.6349499999999999</v>
      </c>
    </row>
    <row r="812" spans="1:34" x14ac:dyDescent="0.25">
      <c r="A812" t="s">
        <v>2863</v>
      </c>
      <c r="B812" t="s">
        <v>2864</v>
      </c>
      <c r="C812">
        <v>1</v>
      </c>
      <c r="D812">
        <v>1</v>
      </c>
      <c r="E812" t="s">
        <v>73</v>
      </c>
      <c r="F812">
        <v>2009</v>
      </c>
      <c r="G812" t="s">
        <v>94</v>
      </c>
      <c r="H812">
        <v>0</v>
      </c>
      <c r="I812">
        <v>380.7</v>
      </c>
      <c r="J812">
        <v>1.19</v>
      </c>
      <c r="K812">
        <v>13.3</v>
      </c>
      <c r="L812">
        <v>1.18</v>
      </c>
      <c r="M812">
        <v>759.61369999999999</v>
      </c>
      <c r="N812">
        <v>2.39</v>
      </c>
      <c r="O812" t="s">
        <v>75</v>
      </c>
      <c r="P812">
        <v>7.5999999999999998E-2</v>
      </c>
      <c r="S812">
        <v>0</v>
      </c>
      <c r="T812" t="s">
        <v>2083</v>
      </c>
      <c r="U812">
        <v>5003</v>
      </c>
      <c r="V812">
        <v>5.27</v>
      </c>
      <c r="W812">
        <v>1.56</v>
      </c>
      <c r="X812">
        <v>-0.21</v>
      </c>
      <c r="Y812" t="s">
        <v>77</v>
      </c>
      <c r="Z812">
        <v>3.31</v>
      </c>
      <c r="AA812" t="s">
        <v>2865</v>
      </c>
      <c r="AB812">
        <v>336.76241299999998</v>
      </c>
      <c r="AC812" t="s">
        <v>2866</v>
      </c>
      <c r="AD812">
        <v>-17.2641046</v>
      </c>
      <c r="AE812">
        <v>111.155</v>
      </c>
      <c r="AF812">
        <v>7.6</v>
      </c>
      <c r="AG812">
        <v>5.4960000000000004</v>
      </c>
      <c r="AH812">
        <v>7.3520799999999999</v>
      </c>
    </row>
    <row r="813" spans="1:34" x14ac:dyDescent="0.25">
      <c r="A813" t="s">
        <v>2867</v>
      </c>
      <c r="B813" t="s">
        <v>2868</v>
      </c>
      <c r="C813">
        <v>2</v>
      </c>
      <c r="D813">
        <v>1</v>
      </c>
      <c r="E813" t="s">
        <v>73</v>
      </c>
      <c r="F813">
        <v>2001</v>
      </c>
      <c r="G813" t="s">
        <v>363</v>
      </c>
      <c r="H813">
        <v>0</v>
      </c>
      <c r="I813">
        <v>882.70001000000002</v>
      </c>
      <c r="J813">
        <v>1.89</v>
      </c>
      <c r="K813">
        <v>12.8</v>
      </c>
      <c r="L813">
        <v>1.1399999999999999</v>
      </c>
      <c r="M813">
        <v>1773.4914000000001</v>
      </c>
      <c r="N813">
        <v>5.58</v>
      </c>
      <c r="O813" t="s">
        <v>75</v>
      </c>
      <c r="P813">
        <v>0.42</v>
      </c>
      <c r="S813">
        <v>0</v>
      </c>
      <c r="T813" t="s">
        <v>2869</v>
      </c>
      <c r="U813">
        <v>5979</v>
      </c>
      <c r="V813">
        <v>1.51</v>
      </c>
      <c r="W813">
        <v>1.57</v>
      </c>
      <c r="X813">
        <v>0.15</v>
      </c>
      <c r="Y813" t="s">
        <v>77</v>
      </c>
      <c r="Z813">
        <v>4.2699999999999996</v>
      </c>
      <c r="AA813" t="s">
        <v>2870</v>
      </c>
      <c r="AB813">
        <v>337.75062659999998</v>
      </c>
      <c r="AC813" t="s">
        <v>2871</v>
      </c>
      <c r="AD813">
        <v>-49.434103700000001</v>
      </c>
      <c r="AE813">
        <v>40.870699999999999</v>
      </c>
      <c r="AF813">
        <v>6.81</v>
      </c>
      <c r="AG813">
        <v>5.3540000000000001</v>
      </c>
      <c r="AH813">
        <v>6.65761</v>
      </c>
    </row>
    <row r="814" spans="1:34" x14ac:dyDescent="0.25">
      <c r="A814" t="s">
        <v>2872</v>
      </c>
      <c r="B814" t="s">
        <v>2873</v>
      </c>
      <c r="C814">
        <v>1</v>
      </c>
      <c r="D814">
        <v>1</v>
      </c>
      <c r="E814" t="s">
        <v>73</v>
      </c>
      <c r="F814">
        <v>2021</v>
      </c>
      <c r="G814" t="s">
        <v>100</v>
      </c>
      <c r="H814">
        <v>0</v>
      </c>
      <c r="I814">
        <v>17000</v>
      </c>
      <c r="J814">
        <v>13</v>
      </c>
      <c r="K814">
        <v>13.1</v>
      </c>
      <c r="L814">
        <v>1.17</v>
      </c>
      <c r="M814">
        <v>1112.39942</v>
      </c>
      <c r="N814">
        <v>3.5</v>
      </c>
      <c r="O814" t="s">
        <v>75</v>
      </c>
      <c r="P814">
        <v>0.53</v>
      </c>
      <c r="S814">
        <v>0</v>
      </c>
      <c r="U814">
        <v>5729.54</v>
      </c>
      <c r="V814">
        <v>1.43</v>
      </c>
      <c r="W814">
        <v>1.05</v>
      </c>
      <c r="X814">
        <v>0.125</v>
      </c>
      <c r="Y814" t="s">
        <v>77</v>
      </c>
      <c r="Z814">
        <v>4.1399999999999997</v>
      </c>
      <c r="AA814" t="s">
        <v>2874</v>
      </c>
      <c r="AB814">
        <v>337.70699689999998</v>
      </c>
      <c r="AC814" t="s">
        <v>2875</v>
      </c>
      <c r="AD814">
        <v>40.722227699999998</v>
      </c>
      <c r="AE814">
        <v>64.452699999999993</v>
      </c>
      <c r="AF814">
        <v>8.17</v>
      </c>
      <c r="AG814">
        <v>6.609</v>
      </c>
      <c r="AH814">
        <v>8.0118899999999993</v>
      </c>
    </row>
    <row r="815" spans="1:34" x14ac:dyDescent="0.25">
      <c r="A815" t="s">
        <v>2876</v>
      </c>
      <c r="B815" t="s">
        <v>2877</v>
      </c>
      <c r="C815">
        <v>1</v>
      </c>
      <c r="D815">
        <v>2</v>
      </c>
      <c r="E815" t="s">
        <v>284</v>
      </c>
      <c r="F815">
        <v>2019</v>
      </c>
      <c r="G815" t="s">
        <v>285</v>
      </c>
      <c r="H815">
        <v>0</v>
      </c>
      <c r="I815">
        <v>1.008035</v>
      </c>
      <c r="J815">
        <v>2.0119999999999999E-2</v>
      </c>
      <c r="K815">
        <v>1.7450000000000001</v>
      </c>
      <c r="L815">
        <v>0.156</v>
      </c>
      <c r="M815">
        <v>8.83</v>
      </c>
      <c r="N815">
        <v>2.7779999999999999E-2</v>
      </c>
      <c r="O815" t="s">
        <v>119</v>
      </c>
      <c r="P815">
        <v>0</v>
      </c>
      <c r="Q815">
        <v>3254.39</v>
      </c>
      <c r="R815">
        <v>2128</v>
      </c>
      <c r="S815">
        <v>0</v>
      </c>
      <c r="T815" t="s">
        <v>322</v>
      </c>
      <c r="U815">
        <v>5978</v>
      </c>
      <c r="V815">
        <v>1.1000000000000001</v>
      </c>
      <c r="W815">
        <v>1.07</v>
      </c>
      <c r="X815">
        <v>-0.04</v>
      </c>
      <c r="Y815" t="s">
        <v>77</v>
      </c>
      <c r="Z815">
        <v>4.38</v>
      </c>
      <c r="AA815" t="s">
        <v>2878</v>
      </c>
      <c r="AB815">
        <v>338.98371659999998</v>
      </c>
      <c r="AC815" t="s">
        <v>2879</v>
      </c>
      <c r="AD815">
        <v>-59.864829</v>
      </c>
      <c r="AE815">
        <v>48.088299999999997</v>
      </c>
      <c r="AF815">
        <v>7.95</v>
      </c>
      <c r="AG815">
        <v>6.4189999999999996</v>
      </c>
      <c r="AH815">
        <v>7.8017300000000001</v>
      </c>
    </row>
    <row r="816" spans="1:34" x14ac:dyDescent="0.25">
      <c r="A816" t="s">
        <v>2880</v>
      </c>
      <c r="B816" t="s">
        <v>2877</v>
      </c>
      <c r="C816">
        <v>1</v>
      </c>
      <c r="D816">
        <v>2</v>
      </c>
      <c r="E816" t="s">
        <v>73</v>
      </c>
      <c r="F816">
        <v>2019</v>
      </c>
      <c r="G816" t="s">
        <v>100</v>
      </c>
      <c r="H816">
        <v>0</v>
      </c>
      <c r="I816">
        <v>4.7850299999999999</v>
      </c>
      <c r="J816">
        <v>5.6798000000000001E-2</v>
      </c>
      <c r="K816">
        <v>4.71</v>
      </c>
      <c r="L816">
        <v>0.42</v>
      </c>
      <c r="M816">
        <v>19.95</v>
      </c>
      <c r="N816">
        <v>6.2770000000000006E-2</v>
      </c>
      <c r="O816" t="s">
        <v>75</v>
      </c>
      <c r="P816">
        <v>0</v>
      </c>
      <c r="R816">
        <v>1265</v>
      </c>
      <c r="S816">
        <v>0</v>
      </c>
      <c r="T816" t="s">
        <v>322</v>
      </c>
      <c r="U816">
        <v>5978</v>
      </c>
      <c r="V816">
        <v>1.1000000000000001</v>
      </c>
      <c r="W816">
        <v>1.07</v>
      </c>
      <c r="X816">
        <v>-0.04</v>
      </c>
      <c r="Y816" t="s">
        <v>77</v>
      </c>
      <c r="Z816">
        <v>4.38</v>
      </c>
      <c r="AA816" t="s">
        <v>2878</v>
      </c>
      <c r="AB816">
        <v>338.98371659999998</v>
      </c>
      <c r="AC816" t="s">
        <v>2879</v>
      </c>
      <c r="AD816">
        <v>-59.864829</v>
      </c>
      <c r="AE816">
        <v>48.088299999999997</v>
      </c>
      <c r="AF816">
        <v>7.95</v>
      </c>
      <c r="AG816">
        <v>6.4189999999999996</v>
      </c>
      <c r="AH816">
        <v>7.8017300000000001</v>
      </c>
    </row>
    <row r="817" spans="1:34" x14ac:dyDescent="0.25">
      <c r="A817" t="s">
        <v>2881</v>
      </c>
      <c r="B817" t="s">
        <v>2882</v>
      </c>
      <c r="C817">
        <v>1</v>
      </c>
      <c r="D817">
        <v>1</v>
      </c>
      <c r="E817" t="s">
        <v>73</v>
      </c>
      <c r="F817">
        <v>2019</v>
      </c>
      <c r="G817" t="s">
        <v>1798</v>
      </c>
      <c r="H817">
        <v>0</v>
      </c>
      <c r="I817">
        <v>84.287999999999997</v>
      </c>
      <c r="J817">
        <v>0.36199999999999999</v>
      </c>
      <c r="K817">
        <v>9.52</v>
      </c>
      <c r="L817">
        <v>0.85</v>
      </c>
      <c r="M817">
        <v>65.900000000000006</v>
      </c>
      <c r="N817">
        <v>0.20734</v>
      </c>
      <c r="O817" t="s">
        <v>75</v>
      </c>
      <c r="P817">
        <v>0.4</v>
      </c>
      <c r="S817">
        <v>0</v>
      </c>
      <c r="T817" t="s">
        <v>227</v>
      </c>
      <c r="U817">
        <v>5605</v>
      </c>
      <c r="V817">
        <v>0.83</v>
      </c>
      <c r="W817">
        <v>0.89</v>
      </c>
      <c r="X817">
        <v>-0.26500000000000001</v>
      </c>
      <c r="Y817" t="s">
        <v>200</v>
      </c>
      <c r="Z817">
        <v>4.51</v>
      </c>
      <c r="AA817" t="s">
        <v>2883</v>
      </c>
      <c r="AB817">
        <v>51.5474155</v>
      </c>
      <c r="AC817" t="s">
        <v>2884</v>
      </c>
      <c r="AD817">
        <v>-30.6168403</v>
      </c>
      <c r="AE817">
        <v>29.1328</v>
      </c>
      <c r="AF817">
        <v>7.88</v>
      </c>
      <c r="AG817">
        <v>6.1310000000000002</v>
      </c>
      <c r="AH817">
        <v>7.6818299999999997</v>
      </c>
    </row>
    <row r="818" spans="1:34" x14ac:dyDescent="0.25">
      <c r="A818" t="s">
        <v>2885</v>
      </c>
      <c r="B818" t="s">
        <v>2886</v>
      </c>
      <c r="C818">
        <v>2</v>
      </c>
      <c r="D818">
        <v>1</v>
      </c>
      <c r="E818" t="s">
        <v>73</v>
      </c>
      <c r="F818">
        <v>2016</v>
      </c>
      <c r="G818" t="s">
        <v>214</v>
      </c>
      <c r="H818">
        <v>0</v>
      </c>
      <c r="I818">
        <v>1854.4</v>
      </c>
      <c r="J818">
        <v>3.23</v>
      </c>
      <c r="K818">
        <v>12.1</v>
      </c>
      <c r="L818">
        <v>1.08</v>
      </c>
      <c r="M818">
        <v>6451.9489999999996</v>
      </c>
      <c r="N818">
        <v>20.3</v>
      </c>
      <c r="O818" t="s">
        <v>75</v>
      </c>
      <c r="P818">
        <v>0.1641</v>
      </c>
      <c r="S818">
        <v>0</v>
      </c>
      <c r="T818" t="s">
        <v>358</v>
      </c>
      <c r="U818">
        <v>5933</v>
      </c>
      <c r="V818">
        <v>2.04</v>
      </c>
      <c r="W818">
        <v>1.31</v>
      </c>
      <c r="X818">
        <v>0.14000000000000001</v>
      </c>
      <c r="Y818" t="s">
        <v>77</v>
      </c>
      <c r="Z818">
        <v>4.05</v>
      </c>
      <c r="AA818" t="s">
        <v>2887</v>
      </c>
      <c r="AB818">
        <v>340.08320620000001</v>
      </c>
      <c r="AC818" t="s">
        <v>2888</v>
      </c>
      <c r="AD818">
        <v>31.787518299999999</v>
      </c>
      <c r="AE818">
        <v>101.36799999999999</v>
      </c>
      <c r="AF818">
        <v>8.06</v>
      </c>
      <c r="AG818">
        <v>6.64</v>
      </c>
      <c r="AH818">
        <v>7.9158900000000001</v>
      </c>
    </row>
    <row r="819" spans="1:34" x14ac:dyDescent="0.25">
      <c r="A819" t="s">
        <v>2889</v>
      </c>
      <c r="B819" t="s">
        <v>2890</v>
      </c>
      <c r="C819">
        <v>1</v>
      </c>
      <c r="D819">
        <v>4</v>
      </c>
      <c r="E819" t="s">
        <v>73</v>
      </c>
      <c r="F819">
        <v>2018</v>
      </c>
      <c r="G819" t="s">
        <v>363</v>
      </c>
      <c r="H819">
        <v>0</v>
      </c>
      <c r="I819">
        <v>5.7599900000000002</v>
      </c>
      <c r="J819">
        <v>5.7638000000000002E-2</v>
      </c>
      <c r="K819">
        <v>1.19</v>
      </c>
      <c r="L819">
        <v>0.106</v>
      </c>
      <c r="M819">
        <v>1.819</v>
      </c>
      <c r="N819">
        <v>5.7200000000000003E-3</v>
      </c>
      <c r="O819" t="s">
        <v>75</v>
      </c>
      <c r="P819">
        <v>0</v>
      </c>
      <c r="S819">
        <v>0</v>
      </c>
      <c r="T819" t="s">
        <v>370</v>
      </c>
      <c r="U819">
        <v>4935</v>
      </c>
      <c r="V819">
        <v>0.73</v>
      </c>
      <c r="W819">
        <v>0.77</v>
      </c>
      <c r="X819">
        <v>-0.1</v>
      </c>
      <c r="Y819" t="s">
        <v>77</v>
      </c>
      <c r="Z819">
        <v>4.4000000000000004</v>
      </c>
      <c r="AA819" t="s">
        <v>2891</v>
      </c>
      <c r="AB819">
        <v>340.83809409999998</v>
      </c>
      <c r="AC819" t="s">
        <v>2892</v>
      </c>
      <c r="AD819">
        <v>-6.4020685000000004</v>
      </c>
      <c r="AE819">
        <v>21.5974</v>
      </c>
      <c r="AF819">
        <v>8.11</v>
      </c>
      <c r="AG819">
        <v>5.7750000000000004</v>
      </c>
      <c r="AH819">
        <v>7.8016300000000003</v>
      </c>
    </row>
    <row r="820" spans="1:34" x14ac:dyDescent="0.25">
      <c r="A820" t="s">
        <v>2893</v>
      </c>
      <c r="B820" t="s">
        <v>2890</v>
      </c>
      <c r="C820">
        <v>1</v>
      </c>
      <c r="D820">
        <v>4</v>
      </c>
      <c r="E820" t="s">
        <v>73</v>
      </c>
      <c r="F820">
        <v>2018</v>
      </c>
      <c r="G820" t="s">
        <v>363</v>
      </c>
      <c r="H820">
        <v>0</v>
      </c>
      <c r="I820">
        <v>7.2824299999999997</v>
      </c>
      <c r="J820">
        <v>6.7392999999999995E-2</v>
      </c>
      <c r="K820">
        <v>1.17</v>
      </c>
      <c r="L820">
        <v>0.105</v>
      </c>
      <c r="M820">
        <v>1.72</v>
      </c>
      <c r="N820">
        <v>5.4099999999999999E-3</v>
      </c>
      <c r="O820" t="s">
        <v>75</v>
      </c>
      <c r="P820">
        <v>0</v>
      </c>
      <c r="S820">
        <v>0</v>
      </c>
      <c r="T820" t="s">
        <v>370</v>
      </c>
      <c r="U820">
        <v>4935</v>
      </c>
      <c r="V820">
        <v>0.73</v>
      </c>
      <c r="W820">
        <v>0.77</v>
      </c>
      <c r="X820">
        <v>-0.1</v>
      </c>
      <c r="Y820" t="s">
        <v>77</v>
      </c>
      <c r="Z820">
        <v>4.4000000000000004</v>
      </c>
      <c r="AA820" t="s">
        <v>2891</v>
      </c>
      <c r="AB820">
        <v>340.83809409999998</v>
      </c>
      <c r="AC820" t="s">
        <v>2892</v>
      </c>
      <c r="AD820">
        <v>-6.4020685000000004</v>
      </c>
      <c r="AE820">
        <v>21.5974</v>
      </c>
      <c r="AF820">
        <v>8.11</v>
      </c>
      <c r="AG820">
        <v>5.7750000000000004</v>
      </c>
      <c r="AH820">
        <v>7.8016300000000003</v>
      </c>
    </row>
    <row r="821" spans="1:34" x14ac:dyDescent="0.25">
      <c r="A821" t="s">
        <v>2894</v>
      </c>
      <c r="B821" t="s">
        <v>2890</v>
      </c>
      <c r="C821">
        <v>1</v>
      </c>
      <c r="D821">
        <v>4</v>
      </c>
      <c r="E821" t="s">
        <v>73</v>
      </c>
      <c r="F821">
        <v>2018</v>
      </c>
      <c r="G821" t="s">
        <v>363</v>
      </c>
      <c r="H821">
        <v>0</v>
      </c>
      <c r="I821">
        <v>10.864990000000001</v>
      </c>
      <c r="J821">
        <v>8.7989999999999999E-2</v>
      </c>
      <c r="K821">
        <v>1.48</v>
      </c>
      <c r="L821">
        <v>0.13200000000000001</v>
      </c>
      <c r="M821">
        <v>2.8010000000000002</v>
      </c>
      <c r="N821">
        <v>8.8100000000000001E-3</v>
      </c>
      <c r="O821" t="s">
        <v>75</v>
      </c>
      <c r="P821">
        <v>0</v>
      </c>
      <c r="S821">
        <v>0</v>
      </c>
      <c r="T821" t="s">
        <v>370</v>
      </c>
      <c r="U821">
        <v>4935</v>
      </c>
      <c r="V821">
        <v>0.73</v>
      </c>
      <c r="W821">
        <v>0.77</v>
      </c>
      <c r="X821">
        <v>-0.1</v>
      </c>
      <c r="Y821" t="s">
        <v>77</v>
      </c>
      <c r="Z821">
        <v>4.4000000000000004</v>
      </c>
      <c r="AA821" t="s">
        <v>2891</v>
      </c>
      <c r="AB821">
        <v>340.83809409999998</v>
      </c>
      <c r="AC821" t="s">
        <v>2892</v>
      </c>
      <c r="AD821">
        <v>-6.4020685000000004</v>
      </c>
      <c r="AE821">
        <v>21.5974</v>
      </c>
      <c r="AF821">
        <v>8.11</v>
      </c>
      <c r="AG821">
        <v>5.7750000000000004</v>
      </c>
      <c r="AH821">
        <v>7.8016300000000003</v>
      </c>
    </row>
    <row r="822" spans="1:34" x14ac:dyDescent="0.25">
      <c r="A822" t="s">
        <v>2895</v>
      </c>
      <c r="B822" t="s">
        <v>2890</v>
      </c>
      <c r="C822">
        <v>1</v>
      </c>
      <c r="D822">
        <v>4</v>
      </c>
      <c r="E822" t="s">
        <v>73</v>
      </c>
      <c r="F822">
        <v>2018</v>
      </c>
      <c r="G822" t="s">
        <v>363</v>
      </c>
      <c r="H822">
        <v>0</v>
      </c>
      <c r="I822">
        <v>25.1967</v>
      </c>
      <c r="J822">
        <v>0.15417</v>
      </c>
      <c r="K822">
        <v>1.51</v>
      </c>
      <c r="L822">
        <v>0.13400000000000001</v>
      </c>
      <c r="M822">
        <v>2.8769999999999998</v>
      </c>
      <c r="N822">
        <v>9.0500000000000008E-3</v>
      </c>
      <c r="O822" t="s">
        <v>75</v>
      </c>
      <c r="P822">
        <v>0</v>
      </c>
      <c r="S822">
        <v>0</v>
      </c>
      <c r="T822" t="s">
        <v>370</v>
      </c>
      <c r="U822">
        <v>4935</v>
      </c>
      <c r="V822">
        <v>0.73</v>
      </c>
      <c r="W822">
        <v>0.77</v>
      </c>
      <c r="X822">
        <v>-0.1</v>
      </c>
      <c r="Y822" t="s">
        <v>77</v>
      </c>
      <c r="Z822">
        <v>4.4000000000000004</v>
      </c>
      <c r="AA822" t="s">
        <v>2891</v>
      </c>
      <c r="AB822">
        <v>340.83809409999998</v>
      </c>
      <c r="AC822" t="s">
        <v>2892</v>
      </c>
      <c r="AD822">
        <v>-6.4020685000000004</v>
      </c>
      <c r="AE822">
        <v>21.5974</v>
      </c>
      <c r="AF822">
        <v>8.11</v>
      </c>
      <c r="AG822">
        <v>5.7750000000000004</v>
      </c>
      <c r="AH822">
        <v>7.8016300000000003</v>
      </c>
    </row>
    <row r="823" spans="1:34" x14ac:dyDescent="0.25">
      <c r="A823" t="s">
        <v>2896</v>
      </c>
      <c r="B823" t="s">
        <v>2897</v>
      </c>
      <c r="C823">
        <v>1</v>
      </c>
      <c r="D823">
        <v>2</v>
      </c>
      <c r="E823" t="s">
        <v>73</v>
      </c>
      <c r="F823">
        <v>2009</v>
      </c>
      <c r="G823" t="s">
        <v>363</v>
      </c>
      <c r="H823">
        <v>0</v>
      </c>
      <c r="I823">
        <v>3.93404</v>
      </c>
      <c r="J823">
        <v>0.05</v>
      </c>
      <c r="K823">
        <v>2.4</v>
      </c>
      <c r="L823">
        <v>0.214</v>
      </c>
      <c r="M823">
        <v>6.3566000000000003</v>
      </c>
      <c r="N823">
        <v>0.02</v>
      </c>
      <c r="O823" t="s">
        <v>75</v>
      </c>
      <c r="P823">
        <v>0.16</v>
      </c>
      <c r="S823">
        <v>0</v>
      </c>
      <c r="T823" t="s">
        <v>370</v>
      </c>
      <c r="U823">
        <v>5110</v>
      </c>
      <c r="V823">
        <v>0.85</v>
      </c>
      <c r="W823">
        <v>0.67</v>
      </c>
      <c r="X823">
        <v>0.2</v>
      </c>
      <c r="Y823" t="s">
        <v>77</v>
      </c>
      <c r="Z823">
        <v>4.4000000000000004</v>
      </c>
      <c r="AA823" t="s">
        <v>2898</v>
      </c>
      <c r="AB823">
        <v>341.652714</v>
      </c>
      <c r="AC823" t="s">
        <v>2899</v>
      </c>
      <c r="AD823">
        <v>-56.599798399999997</v>
      </c>
      <c r="AE823">
        <v>40.546799999999998</v>
      </c>
      <c r="AF823">
        <v>8.9600000000000009</v>
      </c>
      <c r="AG823">
        <v>6.7839999999999998</v>
      </c>
      <c r="AH823">
        <v>8.6860499999999998</v>
      </c>
    </row>
    <row r="824" spans="1:34" x14ac:dyDescent="0.25">
      <c r="A824" t="s">
        <v>2900</v>
      </c>
      <c r="B824" t="s">
        <v>2897</v>
      </c>
      <c r="C824">
        <v>1</v>
      </c>
      <c r="D824">
        <v>2</v>
      </c>
      <c r="E824" t="s">
        <v>73</v>
      </c>
      <c r="F824">
        <v>2009</v>
      </c>
      <c r="G824" t="s">
        <v>363</v>
      </c>
      <c r="H824">
        <v>0</v>
      </c>
      <c r="I824">
        <v>567.94000000000005</v>
      </c>
      <c r="J824">
        <v>1.282</v>
      </c>
      <c r="K824">
        <v>12.5</v>
      </c>
      <c r="L824">
        <v>1.1100000000000001</v>
      </c>
      <c r="M824">
        <v>104.3</v>
      </c>
      <c r="N824">
        <v>0.33</v>
      </c>
      <c r="O824" t="s">
        <v>75</v>
      </c>
      <c r="P824">
        <v>0.49</v>
      </c>
      <c r="S824">
        <v>0</v>
      </c>
      <c r="T824" t="s">
        <v>370</v>
      </c>
      <c r="U824">
        <v>5113</v>
      </c>
      <c r="V824">
        <v>0.9</v>
      </c>
      <c r="W824">
        <v>0.87</v>
      </c>
      <c r="X824">
        <v>0.23</v>
      </c>
      <c r="Y824" t="s">
        <v>77</v>
      </c>
      <c r="Z824">
        <v>4.3099999999999996</v>
      </c>
      <c r="AA824" t="s">
        <v>2898</v>
      </c>
      <c r="AB824">
        <v>341.652714</v>
      </c>
      <c r="AC824" t="s">
        <v>2899</v>
      </c>
      <c r="AD824">
        <v>-56.599798399999997</v>
      </c>
      <c r="AE824">
        <v>40.546799999999998</v>
      </c>
      <c r="AF824">
        <v>8.9600000000000009</v>
      </c>
      <c r="AG824">
        <v>6.7839999999999998</v>
      </c>
      <c r="AH824">
        <v>8.6860499999999998</v>
      </c>
    </row>
    <row r="825" spans="1:34" x14ac:dyDescent="0.25">
      <c r="A825" t="s">
        <v>2901</v>
      </c>
      <c r="B825" t="s">
        <v>2902</v>
      </c>
      <c r="C825">
        <v>1</v>
      </c>
      <c r="D825">
        <v>1</v>
      </c>
      <c r="E825" t="s">
        <v>73</v>
      </c>
      <c r="F825">
        <v>2002</v>
      </c>
      <c r="G825" t="s">
        <v>243</v>
      </c>
      <c r="H825">
        <v>0</v>
      </c>
      <c r="I825">
        <v>1311</v>
      </c>
      <c r="J825">
        <v>2.56</v>
      </c>
      <c r="K825">
        <v>13.7</v>
      </c>
      <c r="L825">
        <v>1.22</v>
      </c>
      <c r="M825">
        <v>400.4</v>
      </c>
      <c r="N825">
        <v>1.26</v>
      </c>
      <c r="O825" t="s">
        <v>75</v>
      </c>
      <c r="P825">
        <v>7.0000000000000007E-2</v>
      </c>
      <c r="S825">
        <v>0</v>
      </c>
      <c r="T825" t="s">
        <v>199</v>
      </c>
      <c r="U825">
        <v>5999</v>
      </c>
      <c r="V825">
        <v>1.8</v>
      </c>
      <c r="W825">
        <v>1.3</v>
      </c>
      <c r="X825">
        <v>0.24399999999999999</v>
      </c>
      <c r="Y825" t="s">
        <v>77</v>
      </c>
      <c r="Z825">
        <v>4.1500000000000004</v>
      </c>
      <c r="AA825" t="s">
        <v>2903</v>
      </c>
      <c r="AB825">
        <v>343.40947030000001</v>
      </c>
      <c r="AC825" t="s">
        <v>2904</v>
      </c>
      <c r="AD825">
        <v>-48.598633200000002</v>
      </c>
      <c r="AE825">
        <v>32.983400000000003</v>
      </c>
      <c r="AF825">
        <v>6.03</v>
      </c>
      <c r="AG825">
        <v>4.6120000000000001</v>
      </c>
      <c r="AH825">
        <v>5.8835699999999997</v>
      </c>
    </row>
    <row r="826" spans="1:34" x14ac:dyDescent="0.25">
      <c r="A826" t="s">
        <v>2905</v>
      </c>
      <c r="B826" t="s">
        <v>2906</v>
      </c>
      <c r="C826">
        <v>1</v>
      </c>
      <c r="D826">
        <v>1</v>
      </c>
      <c r="E826" t="s">
        <v>73</v>
      </c>
      <c r="F826">
        <v>2002</v>
      </c>
      <c r="G826" t="s">
        <v>243</v>
      </c>
      <c r="H826">
        <v>0</v>
      </c>
      <c r="I826">
        <v>1334.28</v>
      </c>
      <c r="J826">
        <v>2.4969999999999999</v>
      </c>
      <c r="K826">
        <v>13.3</v>
      </c>
      <c r="L826">
        <v>1.19</v>
      </c>
      <c r="M826">
        <v>706.53608999999994</v>
      </c>
      <c r="N826">
        <v>2.2229999999999999</v>
      </c>
      <c r="O826" t="s">
        <v>75</v>
      </c>
      <c r="P826">
        <v>0.317</v>
      </c>
      <c r="S826">
        <v>0</v>
      </c>
      <c r="T826" t="s">
        <v>2907</v>
      </c>
      <c r="U826">
        <v>5909</v>
      </c>
      <c r="V826">
        <v>1.39</v>
      </c>
      <c r="W826">
        <v>1.17</v>
      </c>
      <c r="X826">
        <v>0.2</v>
      </c>
      <c r="Y826" t="s">
        <v>77</v>
      </c>
      <c r="Z826">
        <v>4.1900000000000004</v>
      </c>
      <c r="AA826" t="s">
        <v>2908</v>
      </c>
      <c r="AB826">
        <v>343.66396309999999</v>
      </c>
      <c r="AC826" t="s">
        <v>2909</v>
      </c>
      <c r="AD826">
        <v>-70.073395700000006</v>
      </c>
      <c r="AE826">
        <v>26.690200000000001</v>
      </c>
      <c r="AF826">
        <v>6.04</v>
      </c>
      <c r="AG826">
        <v>4.5179999999999998</v>
      </c>
      <c r="AH826">
        <v>5.8939700000000004</v>
      </c>
    </row>
    <row r="827" spans="1:34" x14ac:dyDescent="0.25">
      <c r="A827" t="s">
        <v>2910</v>
      </c>
      <c r="B827" t="s">
        <v>2911</v>
      </c>
      <c r="C827">
        <v>1</v>
      </c>
      <c r="D827">
        <v>2</v>
      </c>
      <c r="E827" t="s">
        <v>73</v>
      </c>
      <c r="F827">
        <v>2020</v>
      </c>
      <c r="G827" t="s">
        <v>100</v>
      </c>
      <c r="H827">
        <v>0</v>
      </c>
      <c r="I827">
        <v>35.450000000000003</v>
      </c>
      <c r="J827">
        <v>0.19800000000000001</v>
      </c>
      <c r="K827">
        <v>3.18</v>
      </c>
      <c r="L827">
        <v>0.28399999999999997</v>
      </c>
      <c r="M827">
        <v>10.26</v>
      </c>
      <c r="N827">
        <v>3.2280000000000003E-2</v>
      </c>
      <c r="O827" t="s">
        <v>75</v>
      </c>
      <c r="P827">
        <v>0.09</v>
      </c>
      <c r="S827">
        <v>0</v>
      </c>
      <c r="T827" t="s">
        <v>321</v>
      </c>
      <c r="U827">
        <v>5103</v>
      </c>
      <c r="V827">
        <v>0.76</v>
      </c>
      <c r="W827">
        <v>0.82</v>
      </c>
      <c r="X827">
        <v>-0.16</v>
      </c>
      <c r="Y827" t="s">
        <v>77</v>
      </c>
      <c r="Z827">
        <v>4.54</v>
      </c>
      <c r="AA827" t="s">
        <v>2912</v>
      </c>
      <c r="AB827">
        <v>341.87687190000003</v>
      </c>
      <c r="AC827" t="s">
        <v>2913</v>
      </c>
      <c r="AD827">
        <v>83.697530700000002</v>
      </c>
      <c r="AE827">
        <v>19.552</v>
      </c>
      <c r="AF827">
        <v>7.53</v>
      </c>
      <c r="AG827">
        <v>5.4489999999999998</v>
      </c>
      <c r="AH827">
        <v>7.2789599999999997</v>
      </c>
    </row>
    <row r="828" spans="1:34" x14ac:dyDescent="0.25">
      <c r="A828" t="s">
        <v>2914</v>
      </c>
      <c r="B828" t="s">
        <v>2911</v>
      </c>
      <c r="C828">
        <v>1</v>
      </c>
      <c r="D828">
        <v>2</v>
      </c>
      <c r="E828" t="s">
        <v>73</v>
      </c>
      <c r="F828">
        <v>2020</v>
      </c>
      <c r="G828" t="s">
        <v>100</v>
      </c>
      <c r="H828">
        <v>0</v>
      </c>
      <c r="I828">
        <v>154.43</v>
      </c>
      <c r="J828">
        <v>0.52800000000000002</v>
      </c>
      <c r="K828">
        <v>3.03</v>
      </c>
      <c r="L828">
        <v>0.27100000000000002</v>
      </c>
      <c r="M828">
        <v>9.44</v>
      </c>
      <c r="N828">
        <v>2.9700000000000001E-2</v>
      </c>
      <c r="O828" t="s">
        <v>75</v>
      </c>
      <c r="P828">
        <v>0.12</v>
      </c>
      <c r="S828">
        <v>0</v>
      </c>
      <c r="T828" t="s">
        <v>321</v>
      </c>
      <c r="U828">
        <v>5103</v>
      </c>
      <c r="V828">
        <v>0.76</v>
      </c>
      <c r="W828">
        <v>0.82</v>
      </c>
      <c r="X828">
        <v>-0.16</v>
      </c>
      <c r="Y828" t="s">
        <v>77</v>
      </c>
      <c r="Z828">
        <v>4.54</v>
      </c>
      <c r="AA828" t="s">
        <v>2912</v>
      </c>
      <c r="AB828">
        <v>341.87687190000003</v>
      </c>
      <c r="AC828" t="s">
        <v>2913</v>
      </c>
      <c r="AD828">
        <v>83.697530700000002</v>
      </c>
      <c r="AE828">
        <v>19.552</v>
      </c>
      <c r="AF828">
        <v>7.53</v>
      </c>
      <c r="AG828">
        <v>5.4489999999999998</v>
      </c>
      <c r="AH828">
        <v>7.2789599999999997</v>
      </c>
    </row>
    <row r="829" spans="1:34" x14ac:dyDescent="0.25">
      <c r="A829" t="s">
        <v>2915</v>
      </c>
      <c r="B829" t="s">
        <v>2916</v>
      </c>
      <c r="C829">
        <v>1</v>
      </c>
      <c r="D829">
        <v>1</v>
      </c>
      <c r="E829" t="s">
        <v>73</v>
      </c>
      <c r="F829">
        <v>2015</v>
      </c>
      <c r="G829" t="s">
        <v>224</v>
      </c>
      <c r="H829">
        <v>0</v>
      </c>
      <c r="I829">
        <v>148.60001</v>
      </c>
      <c r="J829">
        <v>0.61</v>
      </c>
      <c r="K829">
        <v>13.8</v>
      </c>
      <c r="L829">
        <v>1.23</v>
      </c>
      <c r="M829">
        <v>333.72149999999999</v>
      </c>
      <c r="N829">
        <v>1.05</v>
      </c>
      <c r="O829" t="s">
        <v>75</v>
      </c>
      <c r="P829">
        <v>0.38</v>
      </c>
      <c r="S829">
        <v>0</v>
      </c>
      <c r="T829" t="s">
        <v>261</v>
      </c>
      <c r="U829">
        <v>4639</v>
      </c>
      <c r="V829">
        <v>9.83</v>
      </c>
      <c r="W829">
        <v>0.81</v>
      </c>
      <c r="X829">
        <v>-0.17</v>
      </c>
      <c r="Y829" t="s">
        <v>77</v>
      </c>
      <c r="Z829">
        <v>2.36</v>
      </c>
      <c r="AA829" t="s">
        <v>2917</v>
      </c>
      <c r="AB829">
        <v>343.26656409999998</v>
      </c>
      <c r="AC829" t="s">
        <v>2918</v>
      </c>
      <c r="AD829">
        <v>44.477730299999997</v>
      </c>
      <c r="AE829">
        <v>376.233</v>
      </c>
      <c r="AF829">
        <v>9.2289999999999992</v>
      </c>
      <c r="AG829">
        <v>6.4960000000000004</v>
      </c>
      <c r="AH829">
        <v>8.8832400000000007</v>
      </c>
    </row>
    <row r="830" spans="1:34" x14ac:dyDescent="0.25">
      <c r="A830" t="s">
        <v>2919</v>
      </c>
      <c r="B830" t="s">
        <v>2920</v>
      </c>
      <c r="C830">
        <v>1</v>
      </c>
      <c r="D830">
        <v>1</v>
      </c>
      <c r="E830" t="s">
        <v>73</v>
      </c>
      <c r="F830">
        <v>2003</v>
      </c>
      <c r="G830" t="s">
        <v>363</v>
      </c>
      <c r="H830">
        <v>0</v>
      </c>
      <c r="I830">
        <v>118.45</v>
      </c>
      <c r="J830">
        <v>0.46</v>
      </c>
      <c r="K830">
        <v>14.1</v>
      </c>
      <c r="L830">
        <v>1.26</v>
      </c>
      <c r="M830">
        <v>181.16309999999999</v>
      </c>
      <c r="N830">
        <v>0.56999999999999995</v>
      </c>
      <c r="O830" t="s">
        <v>75</v>
      </c>
      <c r="P830">
        <v>0.37</v>
      </c>
      <c r="S830">
        <v>0</v>
      </c>
      <c r="T830" t="s">
        <v>2026</v>
      </c>
      <c r="U830">
        <v>5399</v>
      </c>
      <c r="V830">
        <v>0.93</v>
      </c>
      <c r="W830">
        <v>0.74</v>
      </c>
      <c r="X830">
        <v>0.27</v>
      </c>
      <c r="Y830" t="s">
        <v>77</v>
      </c>
      <c r="Z830">
        <v>4.37</v>
      </c>
      <c r="AA830" t="s">
        <v>2921</v>
      </c>
      <c r="AB830">
        <v>343.97487510000002</v>
      </c>
      <c r="AC830" t="s">
        <v>2922</v>
      </c>
      <c r="AD830">
        <v>-26.659528600000002</v>
      </c>
      <c r="AE830">
        <v>36.662500000000001</v>
      </c>
      <c r="AF830">
        <v>8.11</v>
      </c>
      <c r="AG830">
        <v>6.3109999999999999</v>
      </c>
      <c r="AH830">
        <v>7.9163800000000002</v>
      </c>
    </row>
    <row r="831" spans="1:34" x14ac:dyDescent="0.25">
      <c r="A831" t="s">
        <v>2923</v>
      </c>
      <c r="B831" t="s">
        <v>2924</v>
      </c>
      <c r="C831">
        <v>1</v>
      </c>
      <c r="D831">
        <v>2</v>
      </c>
      <c r="E831" t="s">
        <v>73</v>
      </c>
      <c r="F831">
        <v>2019</v>
      </c>
      <c r="G831" t="s">
        <v>363</v>
      </c>
      <c r="H831">
        <v>0</v>
      </c>
      <c r="I831">
        <v>22.678599999999999</v>
      </c>
      <c r="J831">
        <v>0.14549999999999999</v>
      </c>
      <c r="K831">
        <v>2.8</v>
      </c>
      <c r="L831">
        <v>0.25</v>
      </c>
      <c r="M831">
        <v>8.23</v>
      </c>
      <c r="N831">
        <v>2.5899999999999999E-2</v>
      </c>
      <c r="O831" t="s">
        <v>75</v>
      </c>
      <c r="P831">
        <v>0.12</v>
      </c>
      <c r="S831">
        <v>0</v>
      </c>
      <c r="T831" t="s">
        <v>227</v>
      </c>
      <c r="U831">
        <v>5430</v>
      </c>
      <c r="V831">
        <v>0.91</v>
      </c>
      <c r="W831">
        <v>0.8</v>
      </c>
      <c r="X831">
        <v>0</v>
      </c>
      <c r="Y831" t="s">
        <v>77</v>
      </c>
      <c r="Z831">
        <v>4.37</v>
      </c>
      <c r="AA831" t="s">
        <v>2925</v>
      </c>
      <c r="AB831">
        <v>51.804046900000003</v>
      </c>
      <c r="AC831" t="s">
        <v>2926</v>
      </c>
      <c r="AD831">
        <v>-58.323272600000003</v>
      </c>
      <c r="AE831">
        <v>33.255000000000003</v>
      </c>
      <c r="AF831">
        <v>7.95</v>
      </c>
      <c r="AG831">
        <v>6.1929999999999996</v>
      </c>
      <c r="AH831">
        <v>7.7570100000000002</v>
      </c>
    </row>
    <row r="832" spans="1:34" x14ac:dyDescent="0.25">
      <c r="A832" t="s">
        <v>2927</v>
      </c>
      <c r="B832" t="s">
        <v>2924</v>
      </c>
      <c r="C832">
        <v>1</v>
      </c>
      <c r="D832">
        <v>2</v>
      </c>
      <c r="E832" t="s">
        <v>73</v>
      </c>
      <c r="F832">
        <v>2019</v>
      </c>
      <c r="G832" t="s">
        <v>363</v>
      </c>
      <c r="H832">
        <v>0</v>
      </c>
      <c r="I832">
        <v>53.735700000000001</v>
      </c>
      <c r="J832">
        <v>0.2586</v>
      </c>
      <c r="K832">
        <v>4.34</v>
      </c>
      <c r="L832">
        <v>0.38700000000000001</v>
      </c>
      <c r="M832">
        <v>17.37</v>
      </c>
      <c r="N832">
        <v>5.4699999999999999E-2</v>
      </c>
      <c r="O832" t="s">
        <v>75</v>
      </c>
      <c r="P832">
        <v>7.0000000000000007E-2</v>
      </c>
      <c r="S832">
        <v>0</v>
      </c>
      <c r="T832" t="s">
        <v>227</v>
      </c>
      <c r="U832">
        <v>5430</v>
      </c>
      <c r="V832">
        <v>0.91</v>
      </c>
      <c r="W832">
        <v>0.8</v>
      </c>
      <c r="X832">
        <v>0</v>
      </c>
      <c r="Y832" t="s">
        <v>77</v>
      </c>
      <c r="Z832">
        <v>4.37</v>
      </c>
      <c r="AA832" t="s">
        <v>2925</v>
      </c>
      <c r="AB832">
        <v>51.804046900000003</v>
      </c>
      <c r="AC832" t="s">
        <v>2926</v>
      </c>
      <c r="AD832">
        <v>-58.323272600000003</v>
      </c>
      <c r="AE832">
        <v>33.255000000000003</v>
      </c>
      <c r="AF832">
        <v>7.95</v>
      </c>
      <c r="AG832">
        <v>6.1929999999999996</v>
      </c>
      <c r="AH832">
        <v>7.7570100000000002</v>
      </c>
    </row>
    <row r="833" spans="1:34" x14ac:dyDescent="0.25">
      <c r="A833" t="s">
        <v>2928</v>
      </c>
      <c r="B833" t="s">
        <v>2929</v>
      </c>
      <c r="C833">
        <v>1</v>
      </c>
      <c r="D833">
        <v>2</v>
      </c>
      <c r="E833" t="s">
        <v>73</v>
      </c>
      <c r="F833">
        <v>1998</v>
      </c>
      <c r="G833" t="s">
        <v>106</v>
      </c>
      <c r="H833">
        <v>0</v>
      </c>
      <c r="I833">
        <v>7.1268200000000004</v>
      </c>
      <c r="J833">
        <v>0.08</v>
      </c>
      <c r="K833">
        <v>13.6</v>
      </c>
      <c r="L833">
        <v>1.22</v>
      </c>
      <c r="M833">
        <v>413.17899999999997</v>
      </c>
      <c r="N833">
        <v>1.3</v>
      </c>
      <c r="O833" t="s">
        <v>75</v>
      </c>
      <c r="P833">
        <v>0.13</v>
      </c>
      <c r="S833">
        <v>0</v>
      </c>
      <c r="T833" t="s">
        <v>2083</v>
      </c>
      <c r="U833">
        <v>5622</v>
      </c>
      <c r="V833">
        <v>1.1100000000000001</v>
      </c>
      <c r="W833">
        <v>1</v>
      </c>
      <c r="X833">
        <v>0.36</v>
      </c>
      <c r="Y833" t="s">
        <v>77</v>
      </c>
      <c r="Z833">
        <v>4.34</v>
      </c>
      <c r="AA833" t="s">
        <v>2930</v>
      </c>
      <c r="AB833">
        <v>344.56472430000002</v>
      </c>
      <c r="AC833" t="s">
        <v>2931</v>
      </c>
      <c r="AD833">
        <v>-2.3954488999999999</v>
      </c>
      <c r="AE833">
        <v>20.061900000000001</v>
      </c>
      <c r="AF833">
        <v>6.1550000000000002</v>
      </c>
      <c r="AG833">
        <v>4.5359999999999996</v>
      </c>
      <c r="AH833">
        <v>5.96401</v>
      </c>
    </row>
    <row r="834" spans="1:34" x14ac:dyDescent="0.25">
      <c r="A834" t="s">
        <v>2932</v>
      </c>
      <c r="B834" t="s">
        <v>2929</v>
      </c>
      <c r="C834">
        <v>1</v>
      </c>
      <c r="D834">
        <v>2</v>
      </c>
      <c r="E834" t="s">
        <v>73</v>
      </c>
      <c r="F834">
        <v>2005</v>
      </c>
      <c r="G834" t="s">
        <v>106</v>
      </c>
      <c r="H834">
        <v>0</v>
      </c>
      <c r="I834">
        <v>4270</v>
      </c>
      <c r="J834">
        <v>5.32</v>
      </c>
      <c r="K834">
        <v>13.2</v>
      </c>
      <c r="L834">
        <v>1.18</v>
      </c>
      <c r="M834">
        <v>826.32</v>
      </c>
      <c r="N834">
        <v>2.6</v>
      </c>
      <c r="O834" t="s">
        <v>75</v>
      </c>
      <c r="P834">
        <v>0.51700000000000002</v>
      </c>
      <c r="S834">
        <v>0</v>
      </c>
      <c r="T834" t="s">
        <v>2083</v>
      </c>
      <c r="U834">
        <v>5575</v>
      </c>
      <c r="V834">
        <v>1.2</v>
      </c>
      <c r="W834">
        <v>0.98</v>
      </c>
      <c r="X834">
        <v>0.28000000000000003</v>
      </c>
      <c r="Y834" t="s">
        <v>200</v>
      </c>
      <c r="Z834">
        <v>4.2699999999999996</v>
      </c>
      <c r="AA834" t="s">
        <v>2930</v>
      </c>
      <c r="AB834">
        <v>344.56472430000002</v>
      </c>
      <c r="AC834" t="s">
        <v>2931</v>
      </c>
      <c r="AD834">
        <v>-2.3954488999999999</v>
      </c>
      <c r="AE834">
        <v>20.061900000000001</v>
      </c>
      <c r="AF834">
        <v>6.1550000000000002</v>
      </c>
      <c r="AG834">
        <v>4.5359999999999996</v>
      </c>
      <c r="AH834">
        <v>5.96401</v>
      </c>
    </row>
    <row r="835" spans="1:34" x14ac:dyDescent="0.25">
      <c r="A835" t="s">
        <v>2933</v>
      </c>
      <c r="B835" t="s">
        <v>807</v>
      </c>
      <c r="C835">
        <v>1</v>
      </c>
      <c r="D835">
        <v>2</v>
      </c>
      <c r="E835" t="s">
        <v>284</v>
      </c>
      <c r="F835">
        <v>2019</v>
      </c>
      <c r="G835" t="s">
        <v>285</v>
      </c>
      <c r="H835">
        <v>0</v>
      </c>
      <c r="I835">
        <v>7.78993</v>
      </c>
      <c r="J835">
        <v>6.9500000000000006E-2</v>
      </c>
      <c r="K835">
        <v>0.89200000000000002</v>
      </c>
      <c r="L835">
        <v>0.08</v>
      </c>
      <c r="M835">
        <v>3.7</v>
      </c>
      <c r="N835">
        <v>1.1639999999999999E-2</v>
      </c>
      <c r="O835" t="s">
        <v>119</v>
      </c>
      <c r="Q835">
        <v>67.83</v>
      </c>
      <c r="R835">
        <v>701</v>
      </c>
      <c r="S835">
        <v>0</v>
      </c>
      <c r="T835" t="s">
        <v>808</v>
      </c>
      <c r="U835">
        <v>4640</v>
      </c>
      <c r="V835">
        <v>0.69</v>
      </c>
      <c r="W835">
        <v>0.73</v>
      </c>
      <c r="X835">
        <v>3.0000000000000001E-3</v>
      </c>
      <c r="Y835" t="s">
        <v>77</v>
      </c>
      <c r="Z835">
        <v>4.6100000000000003</v>
      </c>
      <c r="AA835" t="s">
        <v>809</v>
      </c>
      <c r="AB835">
        <v>51.750188199999997</v>
      </c>
      <c r="AC835" t="s">
        <v>810</v>
      </c>
      <c r="AD835">
        <v>-63.500166</v>
      </c>
      <c r="AE835">
        <v>16.32</v>
      </c>
      <c r="AF835">
        <v>8.08</v>
      </c>
      <c r="AG835">
        <v>5.375</v>
      </c>
      <c r="AH835">
        <v>7.6790599999999998</v>
      </c>
    </row>
    <row r="836" spans="1:34" x14ac:dyDescent="0.25">
      <c r="A836" t="s">
        <v>2934</v>
      </c>
      <c r="B836" t="s">
        <v>2935</v>
      </c>
      <c r="C836">
        <v>2</v>
      </c>
      <c r="D836">
        <v>1</v>
      </c>
      <c r="E836" t="s">
        <v>73</v>
      </c>
      <c r="F836">
        <v>2011</v>
      </c>
      <c r="G836" t="s">
        <v>363</v>
      </c>
      <c r="H836">
        <v>0</v>
      </c>
      <c r="I836">
        <v>1319</v>
      </c>
      <c r="J836">
        <v>2.38</v>
      </c>
      <c r="K836">
        <v>12.3</v>
      </c>
      <c r="L836">
        <v>1.1000000000000001</v>
      </c>
      <c r="M836">
        <v>4131.62</v>
      </c>
      <c r="N836">
        <v>13</v>
      </c>
      <c r="O836" t="s">
        <v>75</v>
      </c>
      <c r="P836">
        <v>0.4</v>
      </c>
      <c r="S836">
        <v>0</v>
      </c>
      <c r="T836" t="s">
        <v>587</v>
      </c>
      <c r="U836">
        <v>5966</v>
      </c>
      <c r="V836">
        <v>1.27</v>
      </c>
      <c r="W836">
        <v>1.02</v>
      </c>
      <c r="X836">
        <v>-0.13500000000000001</v>
      </c>
      <c r="Y836" t="s">
        <v>77</v>
      </c>
      <c r="Z836">
        <v>4.3499999999999996</v>
      </c>
      <c r="AA836" t="s">
        <v>2936</v>
      </c>
      <c r="AB836">
        <v>345.78380879999997</v>
      </c>
      <c r="AC836" t="s">
        <v>2937</v>
      </c>
      <c r="AD836">
        <v>-0.4303594</v>
      </c>
      <c r="AE836">
        <v>55.484699999999997</v>
      </c>
      <c r="AF836">
        <v>7.78</v>
      </c>
      <c r="AG836">
        <v>6.3520000000000003</v>
      </c>
      <c r="AH836">
        <v>7.6357299999999997</v>
      </c>
    </row>
    <row r="837" spans="1:34" x14ac:dyDescent="0.25">
      <c r="A837" t="s">
        <v>2938</v>
      </c>
      <c r="B837" t="s">
        <v>2939</v>
      </c>
      <c r="C837">
        <v>1</v>
      </c>
      <c r="D837">
        <v>1</v>
      </c>
      <c r="E837" t="s">
        <v>73</v>
      </c>
      <c r="F837">
        <v>2018</v>
      </c>
      <c r="G837" t="s">
        <v>94</v>
      </c>
      <c r="H837">
        <v>0</v>
      </c>
      <c r="I837">
        <v>3501.3</v>
      </c>
      <c r="J837">
        <v>4.5599999999999996</v>
      </c>
      <c r="K837">
        <v>12.1</v>
      </c>
      <c r="L837">
        <v>1.08</v>
      </c>
      <c r="M837">
        <v>6865.1279999999997</v>
      </c>
      <c r="N837">
        <v>21.6</v>
      </c>
      <c r="O837" t="s">
        <v>75</v>
      </c>
      <c r="P837">
        <v>0.7621</v>
      </c>
      <c r="S837">
        <v>0</v>
      </c>
      <c r="T837" t="s">
        <v>227</v>
      </c>
      <c r="U837">
        <v>5544</v>
      </c>
      <c r="V837">
        <v>1.21</v>
      </c>
      <c r="W837">
        <v>1.03</v>
      </c>
      <c r="X837">
        <v>0.26</v>
      </c>
      <c r="Y837" t="s">
        <v>77</v>
      </c>
      <c r="Z837">
        <v>4.17</v>
      </c>
      <c r="AA837" t="s">
        <v>2940</v>
      </c>
      <c r="AB837">
        <v>345.65265879999998</v>
      </c>
      <c r="AC837" t="s">
        <v>2941</v>
      </c>
      <c r="AD837">
        <v>58.875448400000003</v>
      </c>
      <c r="AE837">
        <v>65.796899999999994</v>
      </c>
      <c r="AF837">
        <v>8.5200010000000006</v>
      </c>
      <c r="AG837">
        <v>6.7930000000000001</v>
      </c>
      <c r="AH837">
        <v>8.3206500000000005</v>
      </c>
    </row>
    <row r="838" spans="1:34" x14ac:dyDescent="0.25">
      <c r="A838" t="s">
        <v>2942</v>
      </c>
      <c r="B838" t="s">
        <v>2943</v>
      </c>
      <c r="C838">
        <v>1</v>
      </c>
      <c r="D838">
        <v>1</v>
      </c>
      <c r="E838" t="s">
        <v>73</v>
      </c>
      <c r="F838">
        <v>2010</v>
      </c>
      <c r="G838" t="s">
        <v>94</v>
      </c>
      <c r="H838">
        <v>0</v>
      </c>
      <c r="I838">
        <v>225.7</v>
      </c>
      <c r="J838">
        <v>0.69</v>
      </c>
      <c r="K838">
        <v>9.32</v>
      </c>
      <c r="L838">
        <v>0.83199999999999996</v>
      </c>
      <c r="M838">
        <v>63.566000000000003</v>
      </c>
      <c r="N838">
        <v>0.2</v>
      </c>
      <c r="O838" t="s">
        <v>75</v>
      </c>
      <c r="P838">
        <v>0.3</v>
      </c>
      <c r="S838">
        <v>0</v>
      </c>
      <c r="T838" t="s">
        <v>1972</v>
      </c>
      <c r="U838">
        <v>4730</v>
      </c>
      <c r="V838">
        <v>0.85</v>
      </c>
      <c r="W838">
        <v>0.76</v>
      </c>
      <c r="X838">
        <v>0.28000000000000003</v>
      </c>
      <c r="Y838" t="s">
        <v>77</v>
      </c>
      <c r="Z838">
        <v>4.46</v>
      </c>
      <c r="AA838" t="s">
        <v>2944</v>
      </c>
      <c r="AB838">
        <v>347.297417</v>
      </c>
      <c r="AC838" t="s">
        <v>2945</v>
      </c>
      <c r="AD838">
        <v>-2.2611645</v>
      </c>
      <c r="AE838">
        <v>28.827400000000001</v>
      </c>
      <c r="AF838">
        <v>8.6</v>
      </c>
      <c r="AG838">
        <v>6.2229999999999999</v>
      </c>
      <c r="AH838">
        <v>8.2743199999999995</v>
      </c>
    </row>
    <row r="839" spans="1:34" x14ac:dyDescent="0.25">
      <c r="A839" t="s">
        <v>2946</v>
      </c>
      <c r="B839" t="s">
        <v>2947</v>
      </c>
      <c r="C839">
        <v>1</v>
      </c>
      <c r="D839">
        <v>1</v>
      </c>
      <c r="E839" t="s">
        <v>73</v>
      </c>
      <c r="F839">
        <v>2012</v>
      </c>
      <c r="G839" t="s">
        <v>363</v>
      </c>
      <c r="H839">
        <v>0</v>
      </c>
      <c r="I839">
        <v>5501</v>
      </c>
      <c r="J839">
        <v>6.22</v>
      </c>
      <c r="K839">
        <v>12.5</v>
      </c>
      <c r="L839">
        <v>1.1100000000000001</v>
      </c>
      <c r="M839">
        <v>3302.11</v>
      </c>
      <c r="N839">
        <v>10.39</v>
      </c>
      <c r="O839" t="s">
        <v>75</v>
      </c>
      <c r="P839">
        <v>0.77</v>
      </c>
      <c r="S839">
        <v>0</v>
      </c>
      <c r="T839" t="s">
        <v>227</v>
      </c>
      <c r="U839">
        <v>5362</v>
      </c>
      <c r="V839">
        <v>1.91</v>
      </c>
      <c r="W839">
        <v>1.05</v>
      </c>
      <c r="X839">
        <v>-0.13</v>
      </c>
      <c r="Y839" t="s">
        <v>77</v>
      </c>
      <c r="Z839">
        <v>4</v>
      </c>
      <c r="AA839" t="s">
        <v>2948</v>
      </c>
      <c r="AB839">
        <v>348.53193870000001</v>
      </c>
      <c r="AC839" t="s">
        <v>2949</v>
      </c>
      <c r="AD839">
        <v>-62.701829699999998</v>
      </c>
      <c r="AE839">
        <v>29.186399999999999</v>
      </c>
      <c r="AF839">
        <v>6.12</v>
      </c>
      <c r="AG839">
        <v>4.2869999999999999</v>
      </c>
      <c r="AH839">
        <v>5.9159699999999997</v>
      </c>
    </row>
    <row r="840" spans="1:34" x14ac:dyDescent="0.25">
      <c r="A840" t="s">
        <v>2950</v>
      </c>
      <c r="B840" t="s">
        <v>2951</v>
      </c>
      <c r="C840">
        <v>1</v>
      </c>
      <c r="D840">
        <v>6</v>
      </c>
      <c r="E840" t="s">
        <v>73</v>
      </c>
      <c r="F840">
        <v>2015</v>
      </c>
      <c r="G840" t="s">
        <v>300</v>
      </c>
      <c r="H840">
        <v>0</v>
      </c>
      <c r="I840">
        <v>3.0929259999999998</v>
      </c>
      <c r="J840">
        <v>3.8760000000000003E-2</v>
      </c>
      <c r="K840">
        <v>1.6020000000000001</v>
      </c>
      <c r="L840">
        <v>0.14299999999999999</v>
      </c>
      <c r="M840">
        <v>4.74</v>
      </c>
      <c r="N840">
        <v>1.491E-2</v>
      </c>
      <c r="O840" t="s">
        <v>119</v>
      </c>
      <c r="P840">
        <v>0</v>
      </c>
      <c r="Q840">
        <v>176.2</v>
      </c>
      <c r="R840">
        <v>1015</v>
      </c>
      <c r="S840">
        <v>0</v>
      </c>
      <c r="T840" t="s">
        <v>370</v>
      </c>
      <c r="U840">
        <v>4699</v>
      </c>
      <c r="V840">
        <v>0.78</v>
      </c>
      <c r="W840">
        <v>0.81</v>
      </c>
      <c r="X840">
        <v>0.11</v>
      </c>
      <c r="Y840" t="s">
        <v>77</v>
      </c>
      <c r="Z840">
        <v>4.57</v>
      </c>
      <c r="AA840" t="s">
        <v>2952</v>
      </c>
      <c r="AB840">
        <v>348.33720260000001</v>
      </c>
      <c r="AC840" t="s">
        <v>2953</v>
      </c>
      <c r="AD840">
        <v>57.169625500000002</v>
      </c>
      <c r="AE840">
        <v>6.5312700000000001</v>
      </c>
      <c r="AF840">
        <v>5.5691100000000002</v>
      </c>
      <c r="AG840">
        <v>3.2610000000000001</v>
      </c>
      <c r="AH840">
        <v>5.2401999999999997</v>
      </c>
    </row>
    <row r="841" spans="1:34" x14ac:dyDescent="0.25">
      <c r="A841" t="s">
        <v>2954</v>
      </c>
      <c r="B841" t="s">
        <v>2951</v>
      </c>
      <c r="C841">
        <v>1</v>
      </c>
      <c r="D841">
        <v>6</v>
      </c>
      <c r="E841" t="s">
        <v>73</v>
      </c>
      <c r="F841">
        <v>2015</v>
      </c>
      <c r="G841" t="s">
        <v>300</v>
      </c>
      <c r="H841">
        <v>0</v>
      </c>
      <c r="I841">
        <v>6.7645799999999996</v>
      </c>
      <c r="J841">
        <v>6.5299999999999997E-2</v>
      </c>
      <c r="K841">
        <v>1.5109999999999999</v>
      </c>
      <c r="L841">
        <v>0.13500000000000001</v>
      </c>
      <c r="M841">
        <v>4.3600000000000003</v>
      </c>
      <c r="N841">
        <v>1.372E-2</v>
      </c>
      <c r="O841" t="s">
        <v>119</v>
      </c>
      <c r="P841">
        <v>6.2E-2</v>
      </c>
      <c r="Q841">
        <v>62.1</v>
      </c>
      <c r="R841">
        <v>782</v>
      </c>
      <c r="S841">
        <v>0</v>
      </c>
      <c r="T841" t="s">
        <v>370</v>
      </c>
      <c r="U841">
        <v>4699</v>
      </c>
      <c r="V841">
        <v>0.78</v>
      </c>
      <c r="W841">
        <v>0.81</v>
      </c>
      <c r="X841">
        <v>0.11</v>
      </c>
      <c r="Y841" t="s">
        <v>77</v>
      </c>
      <c r="Z841">
        <v>4.57</v>
      </c>
      <c r="AA841" t="s">
        <v>2952</v>
      </c>
      <c r="AB841">
        <v>348.33720260000001</v>
      </c>
      <c r="AC841" t="s">
        <v>2953</v>
      </c>
      <c r="AD841">
        <v>57.169625500000002</v>
      </c>
      <c r="AE841">
        <v>6.5312700000000001</v>
      </c>
      <c r="AF841">
        <v>5.5691100000000002</v>
      </c>
      <c r="AG841">
        <v>3.2610000000000001</v>
      </c>
      <c r="AH841">
        <v>5.2401999999999997</v>
      </c>
    </row>
    <row r="842" spans="1:34" x14ac:dyDescent="0.25">
      <c r="A842" t="s">
        <v>2955</v>
      </c>
      <c r="B842" t="s">
        <v>2951</v>
      </c>
      <c r="C842">
        <v>1</v>
      </c>
      <c r="D842">
        <v>6</v>
      </c>
      <c r="E842" t="s">
        <v>73</v>
      </c>
      <c r="F842">
        <v>2015</v>
      </c>
      <c r="G842" t="s">
        <v>300</v>
      </c>
      <c r="H842">
        <v>0</v>
      </c>
      <c r="I842">
        <v>46.859000000000002</v>
      </c>
      <c r="J842">
        <v>0.23699999999999999</v>
      </c>
      <c r="K842">
        <v>1.61</v>
      </c>
      <c r="L842">
        <v>0.14399999999999999</v>
      </c>
      <c r="M842">
        <v>16.170000000000002</v>
      </c>
      <c r="N842">
        <v>5.0880000000000002E-2</v>
      </c>
      <c r="O842" t="s">
        <v>119</v>
      </c>
      <c r="P842">
        <v>0.13800000000000001</v>
      </c>
      <c r="Q842">
        <v>4.72</v>
      </c>
      <c r="R842">
        <v>410</v>
      </c>
      <c r="S842">
        <v>0</v>
      </c>
      <c r="T842" t="s">
        <v>370</v>
      </c>
      <c r="U842">
        <v>4699</v>
      </c>
      <c r="V842">
        <v>0.78</v>
      </c>
      <c r="W842">
        <v>0.81</v>
      </c>
      <c r="X842">
        <v>0.11</v>
      </c>
      <c r="Y842" t="s">
        <v>77</v>
      </c>
      <c r="Z842">
        <v>4.57</v>
      </c>
      <c r="AA842" t="s">
        <v>2952</v>
      </c>
      <c r="AB842">
        <v>348.33720260000001</v>
      </c>
      <c r="AC842" t="s">
        <v>2953</v>
      </c>
      <c r="AD842">
        <v>57.169625500000002</v>
      </c>
      <c r="AE842">
        <v>6.5312700000000001</v>
      </c>
      <c r="AF842">
        <v>5.5691100000000002</v>
      </c>
      <c r="AG842">
        <v>3.2610000000000001</v>
      </c>
      <c r="AH842">
        <v>5.2401999999999997</v>
      </c>
    </row>
    <row r="843" spans="1:34" x14ac:dyDescent="0.25">
      <c r="A843" t="s">
        <v>2956</v>
      </c>
      <c r="B843" t="s">
        <v>2951</v>
      </c>
      <c r="C843">
        <v>1</v>
      </c>
      <c r="D843">
        <v>6</v>
      </c>
      <c r="E843" t="s">
        <v>73</v>
      </c>
      <c r="F843">
        <v>2015</v>
      </c>
      <c r="G843" t="s">
        <v>100</v>
      </c>
      <c r="H843">
        <v>1</v>
      </c>
      <c r="I843">
        <v>22.716999999999999</v>
      </c>
      <c r="J843">
        <v>0.14630000000000001</v>
      </c>
      <c r="K843">
        <v>1.31</v>
      </c>
      <c r="L843">
        <v>0.11700000000000001</v>
      </c>
      <c r="M843">
        <v>7.3</v>
      </c>
      <c r="N843">
        <v>2.2970000000000001E-2</v>
      </c>
      <c r="O843" t="s">
        <v>119</v>
      </c>
      <c r="P843">
        <v>0.14799999999999999</v>
      </c>
      <c r="Q843">
        <v>12.38</v>
      </c>
      <c r="R843">
        <v>523</v>
      </c>
      <c r="S843">
        <v>0</v>
      </c>
      <c r="T843" t="s">
        <v>370</v>
      </c>
      <c r="U843">
        <v>4699</v>
      </c>
      <c r="V843">
        <v>0.78</v>
      </c>
      <c r="W843">
        <v>0.81</v>
      </c>
      <c r="X843">
        <v>0.11</v>
      </c>
      <c r="Y843" t="s">
        <v>77</v>
      </c>
      <c r="Z843">
        <v>4.57</v>
      </c>
      <c r="AA843" t="s">
        <v>2952</v>
      </c>
      <c r="AB843">
        <v>348.33720260000001</v>
      </c>
      <c r="AC843" t="s">
        <v>2953</v>
      </c>
      <c r="AD843">
        <v>57.169625500000002</v>
      </c>
      <c r="AE843">
        <v>6.5312700000000001</v>
      </c>
      <c r="AF843">
        <v>5.5691100000000002</v>
      </c>
      <c r="AG843">
        <v>3.2610000000000001</v>
      </c>
      <c r="AH843">
        <v>5.2401999999999997</v>
      </c>
    </row>
    <row r="844" spans="1:34" x14ac:dyDescent="0.25">
      <c r="A844" t="s">
        <v>2957</v>
      </c>
      <c r="B844" t="s">
        <v>2951</v>
      </c>
      <c r="C844">
        <v>1</v>
      </c>
      <c r="D844">
        <v>6</v>
      </c>
      <c r="E844" t="s">
        <v>73</v>
      </c>
      <c r="F844">
        <v>2015</v>
      </c>
      <c r="G844" t="s">
        <v>100</v>
      </c>
      <c r="H844">
        <v>0</v>
      </c>
      <c r="I844">
        <v>94.2</v>
      </c>
      <c r="J844">
        <v>0.37530000000000002</v>
      </c>
      <c r="K844">
        <v>3.28</v>
      </c>
      <c r="L844">
        <v>0.29299999999999998</v>
      </c>
      <c r="M844">
        <v>10.80622</v>
      </c>
      <c r="N844">
        <v>3.4000000000000002E-2</v>
      </c>
      <c r="O844" t="s">
        <v>75</v>
      </c>
      <c r="P844">
        <v>0</v>
      </c>
      <c r="S844">
        <v>0</v>
      </c>
      <c r="T844" t="s">
        <v>370</v>
      </c>
      <c r="U844">
        <v>4913</v>
      </c>
      <c r="V844">
        <v>0.77</v>
      </c>
      <c r="W844">
        <v>0.79</v>
      </c>
      <c r="X844">
        <v>0.08</v>
      </c>
      <c r="Y844" t="s">
        <v>77</v>
      </c>
      <c r="Z844">
        <v>4.51</v>
      </c>
      <c r="AA844" t="s">
        <v>2952</v>
      </c>
      <c r="AB844">
        <v>348.33720260000001</v>
      </c>
      <c r="AC844" t="s">
        <v>2953</v>
      </c>
      <c r="AD844">
        <v>57.169625500000002</v>
      </c>
      <c r="AE844">
        <v>6.5312700000000001</v>
      </c>
      <c r="AF844">
        <v>5.5691100000000002</v>
      </c>
      <c r="AG844">
        <v>3.2610000000000001</v>
      </c>
      <c r="AH844">
        <v>5.2401999999999997</v>
      </c>
    </row>
    <row r="845" spans="1:34" x14ac:dyDescent="0.25">
      <c r="A845" t="s">
        <v>2958</v>
      </c>
      <c r="B845" t="s">
        <v>2951</v>
      </c>
      <c r="C845">
        <v>1</v>
      </c>
      <c r="D845">
        <v>6</v>
      </c>
      <c r="E845" t="s">
        <v>73</v>
      </c>
      <c r="F845">
        <v>2015</v>
      </c>
      <c r="G845" t="s">
        <v>300</v>
      </c>
      <c r="H845">
        <v>0</v>
      </c>
      <c r="I845">
        <v>2247</v>
      </c>
      <c r="J845">
        <v>3.11</v>
      </c>
      <c r="K845">
        <v>12.7</v>
      </c>
      <c r="L845">
        <v>1.1399999999999999</v>
      </c>
      <c r="M845">
        <v>108.0622</v>
      </c>
      <c r="N845">
        <v>0.34</v>
      </c>
      <c r="O845" t="s">
        <v>75</v>
      </c>
      <c r="P845">
        <v>0.06</v>
      </c>
      <c r="S845">
        <v>0</v>
      </c>
      <c r="T845" t="s">
        <v>370</v>
      </c>
      <c r="U845">
        <v>4913</v>
      </c>
      <c r="V845">
        <v>0.77</v>
      </c>
      <c r="W845">
        <v>0.79</v>
      </c>
      <c r="X845">
        <v>0.08</v>
      </c>
      <c r="Y845" t="s">
        <v>77</v>
      </c>
      <c r="Z845">
        <v>4.51</v>
      </c>
      <c r="AA845" t="s">
        <v>2952</v>
      </c>
      <c r="AB845">
        <v>348.33720260000001</v>
      </c>
      <c r="AC845" t="s">
        <v>2953</v>
      </c>
      <c r="AD845">
        <v>57.169625500000002</v>
      </c>
      <c r="AE845">
        <v>6.5312700000000001</v>
      </c>
      <c r="AF845">
        <v>5.5691100000000002</v>
      </c>
      <c r="AG845">
        <v>3.2610000000000001</v>
      </c>
      <c r="AH845">
        <v>5.2401999999999997</v>
      </c>
    </row>
    <row r="846" spans="1:34" x14ac:dyDescent="0.25">
      <c r="A846" t="s">
        <v>2959</v>
      </c>
      <c r="B846" t="s">
        <v>2960</v>
      </c>
      <c r="C846">
        <v>1</v>
      </c>
      <c r="D846">
        <v>1</v>
      </c>
      <c r="E846" t="s">
        <v>73</v>
      </c>
      <c r="F846">
        <v>2021</v>
      </c>
      <c r="G846" t="s">
        <v>88</v>
      </c>
      <c r="H846">
        <v>0</v>
      </c>
      <c r="I846">
        <v>275.5</v>
      </c>
      <c r="J846">
        <v>0.94</v>
      </c>
      <c r="K846">
        <v>14</v>
      </c>
      <c r="L846">
        <v>1.24</v>
      </c>
      <c r="M846">
        <v>247.90616</v>
      </c>
      <c r="N846">
        <v>0.78</v>
      </c>
      <c r="O846" t="s">
        <v>75</v>
      </c>
      <c r="P846">
        <v>0.11</v>
      </c>
      <c r="S846">
        <v>0</v>
      </c>
      <c r="T846" t="s">
        <v>266</v>
      </c>
      <c r="U846">
        <v>4831</v>
      </c>
      <c r="V846">
        <v>11.22</v>
      </c>
      <c r="W846">
        <v>1.46</v>
      </c>
      <c r="X846">
        <v>-0.2</v>
      </c>
      <c r="Y846" t="s">
        <v>77</v>
      </c>
      <c r="Z846">
        <v>2.48</v>
      </c>
      <c r="AA846" t="s">
        <v>2961</v>
      </c>
      <c r="AB846">
        <v>348.36040550000001</v>
      </c>
      <c r="AC846" t="s">
        <v>2962</v>
      </c>
      <c r="AD846">
        <v>11.0649832</v>
      </c>
      <c r="AE846">
        <v>104.935</v>
      </c>
      <c r="AF846">
        <v>5.84863</v>
      </c>
      <c r="AG846">
        <v>3.3919999999999999</v>
      </c>
      <c r="AH846">
        <v>5.5776199999999996</v>
      </c>
    </row>
    <row r="847" spans="1:34" x14ac:dyDescent="0.25">
      <c r="A847" t="s">
        <v>2963</v>
      </c>
      <c r="B847" t="s">
        <v>2964</v>
      </c>
      <c r="C847">
        <v>1</v>
      </c>
      <c r="D847">
        <v>1</v>
      </c>
      <c r="E847" t="s">
        <v>73</v>
      </c>
      <c r="F847">
        <v>2012</v>
      </c>
      <c r="G847" t="s">
        <v>224</v>
      </c>
      <c r="H847">
        <v>0</v>
      </c>
      <c r="I847">
        <v>2093.3000000000002</v>
      </c>
      <c r="J847">
        <v>3.2</v>
      </c>
      <c r="K847">
        <v>13.8</v>
      </c>
      <c r="L847">
        <v>1.23</v>
      </c>
      <c r="M847">
        <v>317.83</v>
      </c>
      <c r="N847">
        <v>1</v>
      </c>
      <c r="O847" t="s">
        <v>75</v>
      </c>
      <c r="P847">
        <v>0.4</v>
      </c>
      <c r="S847">
        <v>0</v>
      </c>
      <c r="T847" t="s">
        <v>89</v>
      </c>
      <c r="U847">
        <v>4820</v>
      </c>
      <c r="V847">
        <v>2.9</v>
      </c>
      <c r="W847">
        <v>1</v>
      </c>
      <c r="X847">
        <v>-0.04</v>
      </c>
      <c r="Y847" t="s">
        <v>77</v>
      </c>
      <c r="Z847">
        <v>3.51</v>
      </c>
      <c r="AA847" t="s">
        <v>2965</v>
      </c>
      <c r="AB847">
        <v>348.72435789999997</v>
      </c>
      <c r="AC847" t="s">
        <v>2966</v>
      </c>
      <c r="AD847">
        <v>56.730300100000001</v>
      </c>
      <c r="AE847">
        <v>165.184</v>
      </c>
      <c r="AF847">
        <v>8.9090000000000007</v>
      </c>
      <c r="AG847">
        <v>6.4210000000000003</v>
      </c>
      <c r="AH847">
        <v>8.5974500000000003</v>
      </c>
    </row>
    <row r="848" spans="1:34" x14ac:dyDescent="0.25">
      <c r="A848" t="s">
        <v>2967</v>
      </c>
      <c r="B848" t="s">
        <v>2968</v>
      </c>
      <c r="C848">
        <v>1</v>
      </c>
      <c r="D848">
        <v>1</v>
      </c>
      <c r="E848" t="s">
        <v>284</v>
      </c>
      <c r="F848">
        <v>2018</v>
      </c>
      <c r="G848" t="s">
        <v>285</v>
      </c>
      <c r="H848">
        <v>0</v>
      </c>
      <c r="I848">
        <v>6.0360699999999996</v>
      </c>
      <c r="J848">
        <v>6.3560000000000005E-2</v>
      </c>
      <c r="K848">
        <v>4.71</v>
      </c>
      <c r="L848">
        <v>0.42</v>
      </c>
      <c r="M848">
        <v>16.600000000000001</v>
      </c>
      <c r="N848">
        <v>5.2229999999999999E-2</v>
      </c>
      <c r="O848" t="s">
        <v>119</v>
      </c>
      <c r="P848">
        <v>0</v>
      </c>
      <c r="Q848">
        <v>224.02</v>
      </c>
      <c r="R848">
        <v>1073</v>
      </c>
      <c r="S848">
        <v>0</v>
      </c>
      <c r="U848">
        <v>5527</v>
      </c>
      <c r="V848">
        <v>1.03</v>
      </c>
      <c r="W848">
        <v>0.92</v>
      </c>
      <c r="X848">
        <v>0.04</v>
      </c>
      <c r="Y848" t="s">
        <v>77</v>
      </c>
      <c r="Z848">
        <v>4.4000000000000004</v>
      </c>
      <c r="AA848" t="s">
        <v>2969</v>
      </c>
      <c r="AB848">
        <v>349.55926649999998</v>
      </c>
      <c r="AC848" t="s">
        <v>2970</v>
      </c>
      <c r="AD848">
        <v>-56.9039857</v>
      </c>
      <c r="AE848">
        <v>94.171899999999994</v>
      </c>
      <c r="AF848">
        <v>9.8089999999999993</v>
      </c>
      <c r="AG848">
        <v>8.1579999999999995</v>
      </c>
      <c r="AH848">
        <v>9.6495599999999992</v>
      </c>
    </row>
    <row r="849" spans="1:34" x14ac:dyDescent="0.25">
      <c r="A849" t="s">
        <v>2971</v>
      </c>
      <c r="B849" t="s">
        <v>2972</v>
      </c>
      <c r="C849">
        <v>1</v>
      </c>
      <c r="D849">
        <v>2</v>
      </c>
      <c r="E849" t="s">
        <v>73</v>
      </c>
      <c r="F849">
        <v>2007</v>
      </c>
      <c r="G849" t="s">
        <v>363</v>
      </c>
      <c r="H849">
        <v>0</v>
      </c>
      <c r="I849">
        <v>3.8349199999999999</v>
      </c>
      <c r="J849">
        <v>5.0700000000000002E-2</v>
      </c>
      <c r="K849">
        <v>4.8499999999999996</v>
      </c>
      <c r="L849">
        <v>0.433</v>
      </c>
      <c r="M849">
        <v>20.976780000000002</v>
      </c>
      <c r="N849">
        <v>6.6000000000000003E-2</v>
      </c>
      <c r="O849" t="s">
        <v>75</v>
      </c>
      <c r="P849">
        <v>0.10100000000000001</v>
      </c>
      <c r="S849">
        <v>0</v>
      </c>
      <c r="T849" t="s">
        <v>2628</v>
      </c>
      <c r="U849">
        <v>5807</v>
      </c>
      <c r="V849">
        <v>1.61</v>
      </c>
      <c r="W849">
        <v>1.18</v>
      </c>
      <c r="X849">
        <v>0.18</v>
      </c>
      <c r="Y849" t="s">
        <v>77</v>
      </c>
      <c r="Z849">
        <v>4.17</v>
      </c>
      <c r="AA849" t="s">
        <v>2973</v>
      </c>
      <c r="AB849">
        <v>349.69470289999998</v>
      </c>
      <c r="AC849" t="s">
        <v>2974</v>
      </c>
      <c r="AD849">
        <v>18.645752399999999</v>
      </c>
      <c r="AE849">
        <v>73.114000000000004</v>
      </c>
      <c r="AF849">
        <v>8.0399999999999991</v>
      </c>
      <c r="AG849">
        <v>6.53</v>
      </c>
      <c r="AH849">
        <v>7.8833799999999998</v>
      </c>
    </row>
    <row r="850" spans="1:34" x14ac:dyDescent="0.25">
      <c r="A850" t="s">
        <v>2975</v>
      </c>
      <c r="B850" t="s">
        <v>2972</v>
      </c>
      <c r="C850">
        <v>1</v>
      </c>
      <c r="D850">
        <v>2</v>
      </c>
      <c r="E850" t="s">
        <v>73</v>
      </c>
      <c r="F850">
        <v>2016</v>
      </c>
      <c r="G850" t="s">
        <v>571</v>
      </c>
      <c r="H850">
        <v>0</v>
      </c>
      <c r="I850">
        <v>4682</v>
      </c>
      <c r="J850">
        <v>5.79</v>
      </c>
      <c r="K850">
        <v>12.3</v>
      </c>
      <c r="L850">
        <v>1.0900000000000001</v>
      </c>
      <c r="M850">
        <v>4640.3180000000002</v>
      </c>
      <c r="N850">
        <v>14.6</v>
      </c>
      <c r="O850" t="s">
        <v>75</v>
      </c>
      <c r="P850">
        <v>0.81020000000000003</v>
      </c>
      <c r="S850">
        <v>0</v>
      </c>
      <c r="T850" t="s">
        <v>2628</v>
      </c>
      <c r="U850">
        <v>5807</v>
      </c>
      <c r="V850">
        <v>1.61</v>
      </c>
      <c r="W850">
        <v>1.18</v>
      </c>
      <c r="X850">
        <v>0.18</v>
      </c>
      <c r="Y850" t="s">
        <v>77</v>
      </c>
      <c r="Z850">
        <v>4.08</v>
      </c>
      <c r="AA850" t="s">
        <v>2973</v>
      </c>
      <c r="AB850">
        <v>349.69470289999998</v>
      </c>
      <c r="AC850" t="s">
        <v>2974</v>
      </c>
      <c r="AD850">
        <v>18.645752399999999</v>
      </c>
      <c r="AE850">
        <v>73.114000000000004</v>
      </c>
      <c r="AF850">
        <v>8.0399999999999991</v>
      </c>
      <c r="AG850">
        <v>6.53</v>
      </c>
      <c r="AH850">
        <v>7.8833799999999998</v>
      </c>
    </row>
    <row r="851" spans="1:34" x14ac:dyDescent="0.25">
      <c r="A851" t="s">
        <v>2976</v>
      </c>
      <c r="B851" t="s">
        <v>2977</v>
      </c>
      <c r="C851">
        <v>1</v>
      </c>
      <c r="D851">
        <v>1</v>
      </c>
      <c r="E851" t="s">
        <v>73</v>
      </c>
      <c r="F851">
        <v>2012</v>
      </c>
      <c r="G851" t="s">
        <v>260</v>
      </c>
      <c r="H851">
        <v>0</v>
      </c>
      <c r="I851">
        <v>672.09997999999996</v>
      </c>
      <c r="J851">
        <v>1.6</v>
      </c>
      <c r="K851">
        <v>12.2</v>
      </c>
      <c r="L851">
        <v>1.0900000000000001</v>
      </c>
      <c r="M851">
        <v>5288.6912000000002</v>
      </c>
      <c r="N851">
        <v>16.64</v>
      </c>
      <c r="O851" t="s">
        <v>75</v>
      </c>
      <c r="P851">
        <v>0.14000000000000001</v>
      </c>
      <c r="S851">
        <v>0</v>
      </c>
      <c r="T851" t="s">
        <v>2978</v>
      </c>
      <c r="U851">
        <v>3787</v>
      </c>
      <c r="V851">
        <v>54.92</v>
      </c>
      <c r="W851">
        <v>2.2000000000000002</v>
      </c>
      <c r="X851">
        <v>-0.25</v>
      </c>
      <c r="Y851" t="s">
        <v>77</v>
      </c>
      <c r="Z851">
        <v>1.3</v>
      </c>
      <c r="AA851" t="s">
        <v>2979</v>
      </c>
      <c r="AB851">
        <v>350.05998269999998</v>
      </c>
      <c r="AC851" t="s">
        <v>2980</v>
      </c>
      <c r="AD851">
        <v>61.970106199999996</v>
      </c>
      <c r="AE851">
        <v>324.54000000000002</v>
      </c>
      <c r="AF851">
        <v>6.4060699999999997</v>
      </c>
      <c r="AG851">
        <v>2.0059999999999998</v>
      </c>
      <c r="AH851">
        <v>5.62737</v>
      </c>
    </row>
    <row r="852" spans="1:34" x14ac:dyDescent="0.25">
      <c r="A852" t="s">
        <v>2981</v>
      </c>
      <c r="B852" t="s">
        <v>2982</v>
      </c>
      <c r="C852">
        <v>1</v>
      </c>
      <c r="D852">
        <v>1</v>
      </c>
      <c r="E852" t="s">
        <v>73</v>
      </c>
      <c r="F852">
        <v>2018</v>
      </c>
      <c r="G852" t="s">
        <v>300</v>
      </c>
      <c r="H852">
        <v>0</v>
      </c>
      <c r="I852">
        <v>1728</v>
      </c>
      <c r="J852">
        <v>2.7290000000000001</v>
      </c>
      <c r="K852">
        <v>9.32</v>
      </c>
      <c r="L852">
        <v>0.83199999999999996</v>
      </c>
      <c r="M852">
        <v>63.566000000000003</v>
      </c>
      <c r="N852">
        <v>0.2</v>
      </c>
      <c r="O852" t="s">
        <v>75</v>
      </c>
      <c r="P852">
        <v>0.187</v>
      </c>
      <c r="S852">
        <v>0</v>
      </c>
      <c r="T852" t="s">
        <v>301</v>
      </c>
      <c r="U852">
        <v>5683</v>
      </c>
      <c r="V852">
        <v>0.98</v>
      </c>
      <c r="W852">
        <v>0.91</v>
      </c>
      <c r="X852">
        <v>-0.55000000000000004</v>
      </c>
      <c r="Y852" t="s">
        <v>77</v>
      </c>
      <c r="Z852">
        <v>4.42</v>
      </c>
      <c r="AA852" t="s">
        <v>2983</v>
      </c>
      <c r="AB852">
        <v>350.49469269999997</v>
      </c>
      <c r="AC852" t="s">
        <v>2984</v>
      </c>
      <c r="AD852">
        <v>16.632330499999998</v>
      </c>
      <c r="AE852">
        <v>64.411000000000001</v>
      </c>
      <c r="AF852">
        <v>8.92</v>
      </c>
      <c r="AG852">
        <v>7.3490000000000002</v>
      </c>
      <c r="AH852">
        <v>8.7448099999999993</v>
      </c>
    </row>
    <row r="853" spans="1:34" x14ac:dyDescent="0.25">
      <c r="A853" t="s">
        <v>2985</v>
      </c>
      <c r="B853" t="s">
        <v>2986</v>
      </c>
      <c r="C853">
        <v>1</v>
      </c>
      <c r="D853">
        <v>1</v>
      </c>
      <c r="E853" t="s">
        <v>73</v>
      </c>
      <c r="F853">
        <v>2012</v>
      </c>
      <c r="G853" t="s">
        <v>363</v>
      </c>
      <c r="H853">
        <v>0</v>
      </c>
      <c r="I853">
        <v>2266.4</v>
      </c>
      <c r="J853">
        <v>3.3959999999999999</v>
      </c>
      <c r="K853">
        <v>13.7</v>
      </c>
      <c r="L853">
        <v>1.23</v>
      </c>
      <c r="M853">
        <v>355.33393999999998</v>
      </c>
      <c r="N853">
        <v>1.1180000000000001</v>
      </c>
      <c r="O853" t="s">
        <v>75</v>
      </c>
      <c r="P853">
        <v>5.3999999999999999E-2</v>
      </c>
      <c r="S853">
        <v>0</v>
      </c>
      <c r="T853" t="s">
        <v>101</v>
      </c>
      <c r="U853">
        <v>5921</v>
      </c>
      <c r="V853">
        <v>1.07</v>
      </c>
      <c r="W853">
        <v>1.02</v>
      </c>
      <c r="X853">
        <v>-7.0000000000000007E-2</v>
      </c>
      <c r="Y853" t="s">
        <v>77</v>
      </c>
      <c r="Z853">
        <v>4.3600000000000003</v>
      </c>
      <c r="AA853" t="s">
        <v>2987</v>
      </c>
      <c r="AB853">
        <v>351.4707282</v>
      </c>
      <c r="AC853" t="s">
        <v>2988</v>
      </c>
      <c r="AD853">
        <v>-20.6167923</v>
      </c>
      <c r="AE853">
        <v>46.877800000000001</v>
      </c>
      <c r="AF853">
        <v>7.74</v>
      </c>
      <c r="AG853">
        <v>6.3259999999999996</v>
      </c>
      <c r="AH853">
        <v>7.5943800000000001</v>
      </c>
    </row>
    <row r="854" spans="1:34" x14ac:dyDescent="0.25">
      <c r="A854" t="s">
        <v>2989</v>
      </c>
      <c r="B854" t="s">
        <v>2990</v>
      </c>
      <c r="C854">
        <v>1</v>
      </c>
      <c r="D854">
        <v>1</v>
      </c>
      <c r="E854" t="s">
        <v>73</v>
      </c>
      <c r="F854">
        <v>2011</v>
      </c>
      <c r="G854" t="s">
        <v>224</v>
      </c>
      <c r="H854">
        <v>0</v>
      </c>
      <c r="I854">
        <v>3724.7</v>
      </c>
      <c r="J854">
        <v>4.9400000000000004</v>
      </c>
      <c r="K854">
        <v>13.6</v>
      </c>
      <c r="L854">
        <v>1.21</v>
      </c>
      <c r="M854">
        <v>460.8</v>
      </c>
      <c r="N854">
        <v>1.45</v>
      </c>
      <c r="O854" t="s">
        <v>75</v>
      </c>
      <c r="P854">
        <v>0.51</v>
      </c>
      <c r="S854">
        <v>0</v>
      </c>
      <c r="T854" t="s">
        <v>504</v>
      </c>
      <c r="U854">
        <v>5940</v>
      </c>
      <c r="V854">
        <v>1.68</v>
      </c>
      <c r="W854">
        <v>1.1599999999999999</v>
      </c>
      <c r="X854">
        <v>0.09</v>
      </c>
      <c r="Y854" t="s">
        <v>77</v>
      </c>
      <c r="Z854">
        <v>4.24</v>
      </c>
      <c r="AA854" t="s">
        <v>2991</v>
      </c>
      <c r="AB854">
        <v>351.61447149999998</v>
      </c>
      <c r="AC854" t="s">
        <v>2992</v>
      </c>
      <c r="AD854">
        <v>8.6428870999999994</v>
      </c>
      <c r="AE854">
        <v>50.510300000000001</v>
      </c>
      <c r="AF854">
        <v>7.1083100000000004</v>
      </c>
      <c r="AG854">
        <v>5.6509999999999998</v>
      </c>
      <c r="AH854">
        <v>6.9459499999999998</v>
      </c>
    </row>
    <row r="855" spans="1:34" x14ac:dyDescent="0.25">
      <c r="A855" t="s">
        <v>2993</v>
      </c>
      <c r="B855" t="s">
        <v>2994</v>
      </c>
      <c r="C855">
        <v>2</v>
      </c>
      <c r="D855">
        <v>1</v>
      </c>
      <c r="E855" t="s">
        <v>73</v>
      </c>
      <c r="F855">
        <v>2016</v>
      </c>
      <c r="G855" t="s">
        <v>214</v>
      </c>
      <c r="H855">
        <v>0</v>
      </c>
      <c r="I855">
        <v>218.47</v>
      </c>
      <c r="J855">
        <v>0.74</v>
      </c>
      <c r="K855">
        <v>13.1</v>
      </c>
      <c r="L855">
        <v>1.17</v>
      </c>
      <c r="M855">
        <v>1010.6994</v>
      </c>
      <c r="N855">
        <v>3.18</v>
      </c>
      <c r="O855" t="s">
        <v>75</v>
      </c>
      <c r="P855">
        <v>0.40400000000000003</v>
      </c>
      <c r="S855">
        <v>0</v>
      </c>
      <c r="T855" t="s">
        <v>1194</v>
      </c>
      <c r="U855">
        <v>5960</v>
      </c>
      <c r="V855">
        <v>1.42</v>
      </c>
      <c r="W855">
        <v>1.1299999999999999</v>
      </c>
      <c r="X855">
        <v>-0.17</v>
      </c>
      <c r="Y855" t="s">
        <v>77</v>
      </c>
      <c r="Z855">
        <v>4.24</v>
      </c>
      <c r="AA855" t="s">
        <v>2995</v>
      </c>
      <c r="AB855">
        <v>351.65341619999998</v>
      </c>
      <c r="AC855" t="s">
        <v>2996</v>
      </c>
      <c r="AD855">
        <v>56.887141499999998</v>
      </c>
      <c r="AE855">
        <v>64.649799999999999</v>
      </c>
      <c r="AF855">
        <v>7.98</v>
      </c>
      <c r="AG855">
        <v>6.5549999999999997</v>
      </c>
      <c r="AH855">
        <v>7.8339800000000004</v>
      </c>
    </row>
    <row r="856" spans="1:34" x14ac:dyDescent="0.25">
      <c r="A856" t="s">
        <v>2997</v>
      </c>
      <c r="B856" t="s">
        <v>2998</v>
      </c>
      <c r="C856">
        <v>1</v>
      </c>
      <c r="D856">
        <v>1</v>
      </c>
      <c r="E856" t="s">
        <v>73</v>
      </c>
      <c r="F856">
        <v>2007</v>
      </c>
      <c r="G856" t="s">
        <v>363</v>
      </c>
      <c r="H856">
        <v>0</v>
      </c>
      <c r="I856">
        <v>456.1</v>
      </c>
      <c r="J856">
        <v>1.25</v>
      </c>
      <c r="K856">
        <v>13.1</v>
      </c>
      <c r="L856">
        <v>1.17</v>
      </c>
      <c r="M856">
        <v>982.05</v>
      </c>
      <c r="N856">
        <v>3.09</v>
      </c>
      <c r="O856" t="s">
        <v>75</v>
      </c>
      <c r="P856">
        <v>0.08</v>
      </c>
      <c r="S856">
        <v>0</v>
      </c>
      <c r="T856" t="s">
        <v>2476</v>
      </c>
      <c r="U856">
        <v>6304</v>
      </c>
      <c r="V856">
        <v>1.1399999999999999</v>
      </c>
      <c r="W856">
        <v>1.25</v>
      </c>
      <c r="X856">
        <v>-0.03</v>
      </c>
      <c r="Y856" t="s">
        <v>77</v>
      </c>
      <c r="Z856">
        <v>4.43</v>
      </c>
      <c r="AA856" t="s">
        <v>2999</v>
      </c>
      <c r="AB856">
        <v>352.83622300000002</v>
      </c>
      <c r="AC856" t="s">
        <v>3000</v>
      </c>
      <c r="AD856">
        <v>-58.209753999999997</v>
      </c>
      <c r="AE856">
        <v>55.923099999999998</v>
      </c>
      <c r="AF856">
        <v>7.82</v>
      </c>
      <c r="AG856">
        <v>6.569</v>
      </c>
      <c r="AH856">
        <v>7.6815300000000004</v>
      </c>
    </row>
    <row r="857" spans="1:34" x14ac:dyDescent="0.25">
      <c r="A857" t="s">
        <v>3001</v>
      </c>
      <c r="B857" t="s">
        <v>3002</v>
      </c>
      <c r="C857">
        <v>1</v>
      </c>
      <c r="D857">
        <v>1</v>
      </c>
      <c r="E857" t="s">
        <v>284</v>
      </c>
      <c r="F857">
        <v>2019</v>
      </c>
      <c r="G857" t="s">
        <v>285</v>
      </c>
      <c r="H857">
        <v>0</v>
      </c>
      <c r="I857">
        <v>14.2767</v>
      </c>
      <c r="J857">
        <v>0.12280000000000001</v>
      </c>
      <c r="K857">
        <v>9.17</v>
      </c>
      <c r="L857">
        <v>0.83599999999999997</v>
      </c>
      <c r="M857">
        <v>60.5</v>
      </c>
      <c r="N857">
        <v>0.19</v>
      </c>
      <c r="O857" t="s">
        <v>119</v>
      </c>
      <c r="P857">
        <v>0.115</v>
      </c>
      <c r="Q857">
        <v>91.65</v>
      </c>
      <c r="R857">
        <v>789</v>
      </c>
      <c r="S857">
        <v>0</v>
      </c>
      <c r="T857" t="s">
        <v>3003</v>
      </c>
      <c r="U857">
        <v>5080</v>
      </c>
      <c r="V857">
        <v>2.94</v>
      </c>
      <c r="W857">
        <v>1.21</v>
      </c>
      <c r="X857">
        <v>-0.08</v>
      </c>
      <c r="Y857" t="s">
        <v>77</v>
      </c>
      <c r="Z857">
        <v>3.58</v>
      </c>
      <c r="AA857" t="s">
        <v>3004</v>
      </c>
      <c r="AB857">
        <v>353.03318630000001</v>
      </c>
      <c r="AC857" t="s">
        <v>3005</v>
      </c>
      <c r="AD857">
        <v>-21.801200699999999</v>
      </c>
      <c r="AE857">
        <v>95.548299999999998</v>
      </c>
      <c r="AF857">
        <v>8.15</v>
      </c>
      <c r="AG857">
        <v>6.0430000000000001</v>
      </c>
      <c r="AH857">
        <v>7.9077599999999997</v>
      </c>
    </row>
    <row r="858" spans="1:34" x14ac:dyDescent="0.25">
      <c r="A858" t="s">
        <v>3006</v>
      </c>
      <c r="B858" t="s">
        <v>3007</v>
      </c>
      <c r="C858">
        <v>1</v>
      </c>
      <c r="D858">
        <v>1</v>
      </c>
      <c r="E858" t="s">
        <v>73</v>
      </c>
      <c r="F858">
        <v>2019</v>
      </c>
      <c r="G858" t="s">
        <v>243</v>
      </c>
      <c r="H858">
        <v>0</v>
      </c>
      <c r="I858">
        <v>10090</v>
      </c>
      <c r="J858">
        <v>10.15</v>
      </c>
      <c r="K858">
        <v>12</v>
      </c>
      <c r="L858">
        <v>1.07</v>
      </c>
      <c r="M858">
        <v>7278.27052</v>
      </c>
      <c r="N858">
        <v>22.9</v>
      </c>
      <c r="O858" t="s">
        <v>119</v>
      </c>
      <c r="P858">
        <v>0.14000000000000001</v>
      </c>
      <c r="S858">
        <v>0</v>
      </c>
      <c r="T858" t="s">
        <v>3008</v>
      </c>
      <c r="U858">
        <v>5847</v>
      </c>
      <c r="V858">
        <v>1.95</v>
      </c>
      <c r="W858">
        <v>1.35</v>
      </c>
      <c r="X858">
        <v>0.33</v>
      </c>
      <c r="Y858" t="s">
        <v>77</v>
      </c>
      <c r="Z858">
        <v>4.03</v>
      </c>
      <c r="AA858" t="s">
        <v>3009</v>
      </c>
      <c r="AB858">
        <v>353.33190009999998</v>
      </c>
      <c r="AC858" t="s">
        <v>3010</v>
      </c>
      <c r="AD858">
        <v>-77.385328599999994</v>
      </c>
      <c r="AE858">
        <v>31.141500000000001</v>
      </c>
      <c r="AF858">
        <v>5.82</v>
      </c>
      <c r="AG858">
        <v>4.306</v>
      </c>
      <c r="AH858">
        <v>5.65862</v>
      </c>
    </row>
    <row r="859" spans="1:34" x14ac:dyDescent="0.25">
      <c r="A859" t="s">
        <v>3011</v>
      </c>
      <c r="B859" t="s">
        <v>3012</v>
      </c>
      <c r="C859">
        <v>1</v>
      </c>
      <c r="D859">
        <v>1</v>
      </c>
      <c r="E859" t="s">
        <v>73</v>
      </c>
      <c r="F859">
        <v>2016</v>
      </c>
      <c r="G859" t="s">
        <v>214</v>
      </c>
      <c r="H859">
        <v>0</v>
      </c>
      <c r="I859">
        <v>1173</v>
      </c>
      <c r="J859">
        <v>2.306</v>
      </c>
      <c r="K859">
        <v>13.5</v>
      </c>
      <c r="L859">
        <v>1.21</v>
      </c>
      <c r="M859">
        <v>511.7063</v>
      </c>
      <c r="N859">
        <v>1.61</v>
      </c>
      <c r="O859" t="s">
        <v>75</v>
      </c>
      <c r="P859">
        <v>0.123</v>
      </c>
      <c r="S859">
        <v>0</v>
      </c>
      <c r="T859" t="s">
        <v>2083</v>
      </c>
      <c r="U859">
        <v>5620</v>
      </c>
      <c r="V859">
        <v>1.85</v>
      </c>
      <c r="W859">
        <v>1.19</v>
      </c>
      <c r="X859">
        <v>0.28999999999999998</v>
      </c>
      <c r="Y859" t="s">
        <v>77</v>
      </c>
      <c r="Z859">
        <v>4.05</v>
      </c>
      <c r="AA859" t="s">
        <v>3013</v>
      </c>
      <c r="AB859">
        <v>353.22938019999998</v>
      </c>
      <c r="AC859" t="s">
        <v>3014</v>
      </c>
      <c r="AD859">
        <v>63.1556146</v>
      </c>
      <c r="AE859">
        <v>55.853499999999997</v>
      </c>
      <c r="AF859">
        <v>7.4569999999999999</v>
      </c>
      <c r="AG859">
        <v>5.7809999999999997</v>
      </c>
      <c r="AH859">
        <v>7.2812799999999998</v>
      </c>
    </row>
    <row r="860" spans="1:34" x14ac:dyDescent="0.25">
      <c r="A860" t="s">
        <v>3015</v>
      </c>
      <c r="B860" t="s">
        <v>3016</v>
      </c>
      <c r="C860">
        <v>1</v>
      </c>
      <c r="D860">
        <v>1</v>
      </c>
      <c r="E860" t="s">
        <v>73</v>
      </c>
      <c r="F860">
        <v>2016</v>
      </c>
      <c r="G860" t="s">
        <v>100</v>
      </c>
      <c r="H860">
        <v>0</v>
      </c>
      <c r="I860">
        <v>871</v>
      </c>
      <c r="J860">
        <v>1.83</v>
      </c>
      <c r="K860">
        <v>13.5</v>
      </c>
      <c r="L860">
        <v>1.21</v>
      </c>
      <c r="M860">
        <v>495.81479999999999</v>
      </c>
      <c r="N860">
        <v>1.56</v>
      </c>
      <c r="O860" t="s">
        <v>75</v>
      </c>
      <c r="P860">
        <v>0.08</v>
      </c>
      <c r="S860">
        <v>0</v>
      </c>
      <c r="T860" t="s">
        <v>89</v>
      </c>
      <c r="U860">
        <v>4806</v>
      </c>
      <c r="V860">
        <v>4.0999999999999996</v>
      </c>
      <c r="W860">
        <v>1.07</v>
      </c>
      <c r="X860">
        <v>0.05</v>
      </c>
      <c r="Y860" t="s">
        <v>77</v>
      </c>
      <c r="Z860">
        <v>3.31</v>
      </c>
      <c r="AA860" t="s">
        <v>3017</v>
      </c>
      <c r="AB860">
        <v>354.53198200000003</v>
      </c>
      <c r="AC860" t="s">
        <v>3018</v>
      </c>
      <c r="AD860">
        <v>-70.903246100000004</v>
      </c>
      <c r="AE860">
        <v>91.153800000000004</v>
      </c>
      <c r="AF860">
        <v>7.47</v>
      </c>
      <c r="AG860">
        <v>5.1269999999999998</v>
      </c>
      <c r="AH860">
        <v>7.1875499999999999</v>
      </c>
    </row>
    <row r="861" spans="1:34" x14ac:dyDescent="0.25">
      <c r="A861" t="s">
        <v>3019</v>
      </c>
      <c r="B861" t="s">
        <v>3020</v>
      </c>
      <c r="C861">
        <v>1</v>
      </c>
      <c r="D861">
        <v>1</v>
      </c>
      <c r="E861" t="s">
        <v>73</v>
      </c>
      <c r="F861">
        <v>2011</v>
      </c>
      <c r="G861" t="s">
        <v>214</v>
      </c>
      <c r="H861">
        <v>0</v>
      </c>
      <c r="I861">
        <v>3999</v>
      </c>
      <c r="J861">
        <v>5.14</v>
      </c>
      <c r="K861">
        <v>13.4</v>
      </c>
      <c r="L861">
        <v>1.19</v>
      </c>
      <c r="M861">
        <v>673.79960000000005</v>
      </c>
      <c r="N861">
        <v>2.12</v>
      </c>
      <c r="O861" t="s">
        <v>75</v>
      </c>
      <c r="P861">
        <v>0.16</v>
      </c>
      <c r="S861">
        <v>0</v>
      </c>
      <c r="T861" t="s">
        <v>463</v>
      </c>
      <c r="U861">
        <v>5701</v>
      </c>
      <c r="V861">
        <v>1.85</v>
      </c>
      <c r="W861">
        <v>1.21</v>
      </c>
      <c r="X861">
        <v>-0.18</v>
      </c>
      <c r="Y861" t="s">
        <v>77</v>
      </c>
      <c r="Z861">
        <v>3.99</v>
      </c>
      <c r="AA861" t="s">
        <v>3021</v>
      </c>
      <c r="AB861">
        <v>354.5025617</v>
      </c>
      <c r="AC861" t="s">
        <v>3022</v>
      </c>
      <c r="AD861">
        <v>48.996019099999998</v>
      </c>
      <c r="AE861">
        <v>50.607799999999997</v>
      </c>
      <c r="AF861">
        <v>7.1171600000000002</v>
      </c>
      <c r="AG861">
        <v>5.51</v>
      </c>
      <c r="AH861">
        <v>6.9356299999999997</v>
      </c>
    </row>
    <row r="862" spans="1:34" x14ac:dyDescent="0.25">
      <c r="A862" t="s">
        <v>3023</v>
      </c>
      <c r="B862" t="s">
        <v>3024</v>
      </c>
      <c r="C862">
        <v>2</v>
      </c>
      <c r="D862">
        <v>1</v>
      </c>
      <c r="E862" t="s">
        <v>73</v>
      </c>
      <c r="F862">
        <v>1999</v>
      </c>
      <c r="G862" t="s">
        <v>94</v>
      </c>
      <c r="H862">
        <v>0</v>
      </c>
      <c r="I862">
        <v>572.38</v>
      </c>
      <c r="J862">
        <v>1.34</v>
      </c>
      <c r="K862">
        <v>12.6</v>
      </c>
      <c r="L862">
        <v>1.1200000000000001</v>
      </c>
      <c r="M862">
        <v>2660.2370999999998</v>
      </c>
      <c r="N862">
        <v>8.3699999999999992</v>
      </c>
      <c r="O862" t="s">
        <v>75</v>
      </c>
      <c r="P862">
        <v>0.73</v>
      </c>
      <c r="S862">
        <v>0</v>
      </c>
      <c r="T862" t="s">
        <v>236</v>
      </c>
      <c r="U862">
        <v>5790</v>
      </c>
      <c r="V862">
        <v>1.1299999999999999</v>
      </c>
      <c r="W862">
        <v>1.1200000000000001</v>
      </c>
      <c r="X862">
        <v>0.01</v>
      </c>
      <c r="Y862" t="s">
        <v>77</v>
      </c>
      <c r="Z862">
        <v>4.38</v>
      </c>
      <c r="AA862" t="s">
        <v>3025</v>
      </c>
      <c r="AB862">
        <v>355.46407879999998</v>
      </c>
      <c r="AC862" t="s">
        <v>3026</v>
      </c>
      <c r="AD862">
        <v>-5.9862378999999999</v>
      </c>
      <c r="AE862">
        <v>42.1586</v>
      </c>
      <c r="AF862">
        <v>7.68</v>
      </c>
      <c r="AG862">
        <v>6.173</v>
      </c>
      <c r="AH862">
        <v>7.5188899999999999</v>
      </c>
    </row>
    <row r="863" spans="1:34" x14ac:dyDescent="0.25">
      <c r="A863" t="s">
        <v>3027</v>
      </c>
      <c r="B863" t="s">
        <v>3028</v>
      </c>
      <c r="C863">
        <v>1</v>
      </c>
      <c r="D863">
        <v>1</v>
      </c>
      <c r="E863" t="s">
        <v>73</v>
      </c>
      <c r="F863">
        <v>2016</v>
      </c>
      <c r="G863" t="s">
        <v>100</v>
      </c>
      <c r="H863">
        <v>0</v>
      </c>
      <c r="I863">
        <v>1189.0999999999999</v>
      </c>
      <c r="J863">
        <v>2.2799999999999998</v>
      </c>
      <c r="K863">
        <v>12.8</v>
      </c>
      <c r="L863">
        <v>1.1399999999999999</v>
      </c>
      <c r="M863">
        <v>1897.4450999999999</v>
      </c>
      <c r="N863">
        <v>5.97</v>
      </c>
      <c r="O863" t="s">
        <v>75</v>
      </c>
      <c r="P863">
        <v>0.46400000000000002</v>
      </c>
      <c r="S863">
        <v>0</v>
      </c>
      <c r="T863" t="s">
        <v>3029</v>
      </c>
      <c r="U863">
        <v>6097</v>
      </c>
      <c r="V863">
        <v>1.54</v>
      </c>
      <c r="W863">
        <v>1.34</v>
      </c>
      <c r="X863">
        <v>0.27</v>
      </c>
      <c r="Y863" t="s">
        <v>77</v>
      </c>
      <c r="Z863">
        <v>4.1900000000000004</v>
      </c>
      <c r="AA863" t="s">
        <v>3030</v>
      </c>
      <c r="AB863">
        <v>359.71643019999999</v>
      </c>
      <c r="AC863" t="s">
        <v>3031</v>
      </c>
      <c r="AD863">
        <v>-61.586861300000002</v>
      </c>
      <c r="AE863">
        <v>79.0608</v>
      </c>
      <c r="AF863">
        <v>8.06</v>
      </c>
      <c r="AG863">
        <v>6.76</v>
      </c>
      <c r="AH863">
        <v>7.9219200000000001</v>
      </c>
    </row>
    <row r="864" spans="1:34" x14ac:dyDescent="0.25">
      <c r="A864" t="s">
        <v>3032</v>
      </c>
      <c r="B864" t="s">
        <v>3033</v>
      </c>
      <c r="C864">
        <v>1</v>
      </c>
      <c r="D864">
        <v>1</v>
      </c>
      <c r="E864" t="s">
        <v>73</v>
      </c>
      <c r="F864">
        <v>2006</v>
      </c>
      <c r="G864" t="s">
        <v>94</v>
      </c>
      <c r="H864">
        <v>0</v>
      </c>
      <c r="I864">
        <v>26.6904</v>
      </c>
      <c r="J864">
        <v>0.191</v>
      </c>
      <c r="K864">
        <v>14</v>
      </c>
      <c r="L864">
        <v>1.25</v>
      </c>
      <c r="M864">
        <v>222.48099999999999</v>
      </c>
      <c r="N864">
        <v>0.7</v>
      </c>
      <c r="O864" t="s">
        <v>75</v>
      </c>
      <c r="P864">
        <v>0.104</v>
      </c>
      <c r="S864">
        <v>0</v>
      </c>
      <c r="T864" t="s">
        <v>463</v>
      </c>
      <c r="U864">
        <v>5894</v>
      </c>
      <c r="V864">
        <v>1.93</v>
      </c>
      <c r="W864">
        <v>1.31</v>
      </c>
      <c r="X864">
        <v>0.27</v>
      </c>
      <c r="Y864" t="s">
        <v>77</v>
      </c>
      <c r="Z864">
        <v>4.38</v>
      </c>
      <c r="AA864" t="s">
        <v>3034</v>
      </c>
      <c r="AB864">
        <v>359.9749837</v>
      </c>
      <c r="AC864" t="s">
        <v>3035</v>
      </c>
      <c r="AD864">
        <v>-22.4279999</v>
      </c>
      <c r="AE864">
        <v>93.501499999999993</v>
      </c>
      <c r="AF864">
        <v>8.23</v>
      </c>
      <c r="AG864">
        <v>6.8079999999999998</v>
      </c>
      <c r="AH864">
        <v>8.0852799999999991</v>
      </c>
    </row>
    <row r="865" spans="1:34" x14ac:dyDescent="0.25">
      <c r="A865" t="s">
        <v>3036</v>
      </c>
      <c r="B865" t="s">
        <v>3037</v>
      </c>
      <c r="C865">
        <v>1</v>
      </c>
      <c r="D865">
        <v>1</v>
      </c>
      <c r="E865" t="s">
        <v>73</v>
      </c>
      <c r="F865">
        <v>2021</v>
      </c>
      <c r="G865" t="s">
        <v>142</v>
      </c>
      <c r="H865">
        <v>0</v>
      </c>
      <c r="I865">
        <v>5.0907099999999996</v>
      </c>
      <c r="J865">
        <v>5.0999999999999997E-2</v>
      </c>
      <c r="K865">
        <v>2.2200000000000002</v>
      </c>
      <c r="L865">
        <v>0.19800000000000001</v>
      </c>
      <c r="M865">
        <v>5.57</v>
      </c>
      <c r="N865">
        <v>1.753E-2</v>
      </c>
      <c r="O865" t="s">
        <v>75</v>
      </c>
      <c r="Q865">
        <v>26</v>
      </c>
      <c r="R865">
        <v>573</v>
      </c>
      <c r="S865">
        <v>0</v>
      </c>
      <c r="T865" t="s">
        <v>3038</v>
      </c>
      <c r="U865">
        <v>4385</v>
      </c>
      <c r="V865">
        <v>0.67</v>
      </c>
      <c r="W865">
        <v>0.68</v>
      </c>
      <c r="X865">
        <v>-0.08</v>
      </c>
      <c r="Y865" t="s">
        <v>77</v>
      </c>
      <c r="Z865">
        <v>4.6900000000000004</v>
      </c>
      <c r="AA865" t="s">
        <v>3039</v>
      </c>
      <c r="AB865">
        <v>53.756539799999999</v>
      </c>
      <c r="AC865" t="s">
        <v>3040</v>
      </c>
      <c r="AD865">
        <v>-48.417817300000003</v>
      </c>
      <c r="AE865">
        <v>13.595599999999999</v>
      </c>
      <c r="AF865">
        <v>8.57</v>
      </c>
      <c r="AG865">
        <v>5.3380000000000001</v>
      </c>
      <c r="AH865">
        <v>8.0194500000000009</v>
      </c>
    </row>
    <row r="866" spans="1:34" x14ac:dyDescent="0.25">
      <c r="A866" t="s">
        <v>3041</v>
      </c>
      <c r="B866" t="s">
        <v>3042</v>
      </c>
      <c r="C866">
        <v>1</v>
      </c>
      <c r="D866">
        <v>1</v>
      </c>
      <c r="E866" t="s">
        <v>73</v>
      </c>
      <c r="F866">
        <v>2022</v>
      </c>
      <c r="G866" t="s">
        <v>363</v>
      </c>
      <c r="H866">
        <v>0</v>
      </c>
      <c r="I866">
        <v>872.6</v>
      </c>
      <c r="J866">
        <v>1.9</v>
      </c>
      <c r="K866">
        <v>13.4</v>
      </c>
      <c r="L866">
        <v>1.19</v>
      </c>
      <c r="M866">
        <v>673.79621999999995</v>
      </c>
      <c r="N866">
        <v>2.12</v>
      </c>
      <c r="O866" t="s">
        <v>75</v>
      </c>
      <c r="P866">
        <v>0.03</v>
      </c>
      <c r="S866">
        <v>0</v>
      </c>
      <c r="T866" t="s">
        <v>2032</v>
      </c>
      <c r="U866">
        <v>5038</v>
      </c>
      <c r="V866">
        <v>5.69</v>
      </c>
      <c r="W866">
        <v>1.57</v>
      </c>
      <c r="X866">
        <v>-0.19</v>
      </c>
      <c r="Y866" t="s">
        <v>77</v>
      </c>
      <c r="Z866">
        <v>3.09</v>
      </c>
      <c r="AA866" t="s">
        <v>3043</v>
      </c>
      <c r="AB866">
        <v>53.814847800000003</v>
      </c>
      <c r="AC866" t="s">
        <v>3044</v>
      </c>
      <c r="AD866">
        <v>-49.417266900000001</v>
      </c>
      <c r="AE866">
        <v>161.18299999999999</v>
      </c>
      <c r="AF866">
        <v>7.85</v>
      </c>
      <c r="AG866">
        <v>5.6710000000000003</v>
      </c>
      <c r="AH866">
        <v>7.6043000000000003</v>
      </c>
    </row>
    <row r="867" spans="1:34" x14ac:dyDescent="0.25">
      <c r="A867" t="s">
        <v>3045</v>
      </c>
      <c r="B867" t="s">
        <v>3046</v>
      </c>
      <c r="C867">
        <v>1</v>
      </c>
      <c r="D867">
        <v>1</v>
      </c>
      <c r="E867" t="s">
        <v>73</v>
      </c>
      <c r="F867">
        <v>2011</v>
      </c>
      <c r="G867" t="s">
        <v>214</v>
      </c>
      <c r="H867">
        <v>0</v>
      </c>
      <c r="I867">
        <v>528.07000000000005</v>
      </c>
      <c r="J867">
        <v>1.167</v>
      </c>
      <c r="K867">
        <v>12.3</v>
      </c>
      <c r="L867">
        <v>1.1000000000000001</v>
      </c>
      <c r="M867">
        <v>4338.2</v>
      </c>
      <c r="N867">
        <v>13.65</v>
      </c>
      <c r="O867" t="s">
        <v>75</v>
      </c>
      <c r="P867">
        <v>0.81910000000000005</v>
      </c>
      <c r="S867">
        <v>0</v>
      </c>
      <c r="T867" t="s">
        <v>327</v>
      </c>
      <c r="U867">
        <v>5027</v>
      </c>
      <c r="V867">
        <v>0.74</v>
      </c>
      <c r="W867">
        <v>0.75</v>
      </c>
      <c r="X867">
        <v>-0.37</v>
      </c>
      <c r="Y867" t="s">
        <v>77</v>
      </c>
      <c r="Z867">
        <v>4.5999999999999996</v>
      </c>
      <c r="AA867" t="s">
        <v>3047</v>
      </c>
      <c r="AB867">
        <v>55.206558100000002</v>
      </c>
      <c r="AC867" t="s">
        <v>3048</v>
      </c>
      <c r="AD867">
        <v>31.825885499999998</v>
      </c>
      <c r="AE867">
        <v>32.603400000000001</v>
      </c>
      <c r="AF867">
        <v>8.7799999999999994</v>
      </c>
      <c r="AG867">
        <v>6.6070000000000002</v>
      </c>
      <c r="AH867">
        <v>8.5244499999999999</v>
      </c>
    </row>
    <row r="868" spans="1:34" x14ac:dyDescent="0.25">
      <c r="A868" t="s">
        <v>3049</v>
      </c>
      <c r="B868" t="s">
        <v>3050</v>
      </c>
      <c r="C868">
        <v>1</v>
      </c>
      <c r="D868">
        <v>1</v>
      </c>
      <c r="E868" t="s">
        <v>73</v>
      </c>
      <c r="F868">
        <v>2001</v>
      </c>
      <c r="G868" t="s">
        <v>243</v>
      </c>
      <c r="H868">
        <v>0</v>
      </c>
      <c r="I868">
        <v>730.59997999999996</v>
      </c>
      <c r="J868">
        <v>1.6</v>
      </c>
      <c r="K868">
        <v>13.2</v>
      </c>
      <c r="L868">
        <v>1.18</v>
      </c>
      <c r="M868">
        <v>829.53629999999998</v>
      </c>
      <c r="N868">
        <v>2.61</v>
      </c>
      <c r="O868" t="s">
        <v>75</v>
      </c>
      <c r="P868">
        <v>0.1</v>
      </c>
      <c r="S868">
        <v>0</v>
      </c>
      <c r="T868" t="s">
        <v>3051</v>
      </c>
      <c r="U868">
        <v>5974</v>
      </c>
      <c r="V868">
        <v>1.07</v>
      </c>
      <c r="W868">
        <v>1.1200000000000001</v>
      </c>
      <c r="X868">
        <v>-0.13</v>
      </c>
      <c r="Y868" t="s">
        <v>77</v>
      </c>
      <c r="Z868">
        <v>4.43</v>
      </c>
      <c r="AA868" t="s">
        <v>3052</v>
      </c>
      <c r="AB868">
        <v>54.928189699999997</v>
      </c>
      <c r="AC868" t="s">
        <v>3053</v>
      </c>
      <c r="AD868">
        <v>-52.9162344</v>
      </c>
      <c r="AE868">
        <v>33.459099999999999</v>
      </c>
      <c r="AF868">
        <v>7.12</v>
      </c>
      <c r="AG868">
        <v>5.7050000000000001</v>
      </c>
      <c r="AH868">
        <v>6.9623499999999998</v>
      </c>
    </row>
    <row r="869" spans="1:34" x14ac:dyDescent="0.25">
      <c r="A869" t="s">
        <v>3054</v>
      </c>
      <c r="B869" t="s">
        <v>3055</v>
      </c>
      <c r="C869">
        <v>1</v>
      </c>
      <c r="D869">
        <v>1</v>
      </c>
      <c r="E869" t="s">
        <v>73</v>
      </c>
      <c r="F869">
        <v>2006</v>
      </c>
      <c r="G869" t="s">
        <v>243</v>
      </c>
      <c r="H869">
        <v>0</v>
      </c>
      <c r="I869">
        <v>1211.17</v>
      </c>
      <c r="J869">
        <v>2.37</v>
      </c>
      <c r="K869">
        <v>13.5</v>
      </c>
      <c r="L869">
        <v>1.21</v>
      </c>
      <c r="M869">
        <v>485.32641000000001</v>
      </c>
      <c r="N869">
        <v>1.5269999999999999</v>
      </c>
      <c r="O869" t="s">
        <v>75</v>
      </c>
      <c r="P869">
        <v>0.40600000000000003</v>
      </c>
      <c r="S869">
        <v>0</v>
      </c>
      <c r="T869" t="s">
        <v>463</v>
      </c>
      <c r="U869">
        <v>5843</v>
      </c>
      <c r="V869">
        <v>1.49</v>
      </c>
      <c r="W869">
        <v>1.21</v>
      </c>
      <c r="X869">
        <v>0.28999999999999998</v>
      </c>
      <c r="Y869" t="s">
        <v>77</v>
      </c>
      <c r="Z869">
        <v>4.1500000000000004</v>
      </c>
      <c r="AA869" t="s">
        <v>3056</v>
      </c>
      <c r="AB869">
        <v>54.849127099999997</v>
      </c>
      <c r="AC869" t="s">
        <v>3057</v>
      </c>
      <c r="AD869">
        <v>-60.077229000000003</v>
      </c>
      <c r="AE869">
        <v>93.855500000000006</v>
      </c>
      <c r="AF869">
        <v>8.58</v>
      </c>
      <c r="AG869">
        <v>7.0869999999999997</v>
      </c>
      <c r="AH869">
        <v>8.4201899999999998</v>
      </c>
    </row>
    <row r="870" spans="1:34" x14ac:dyDescent="0.25">
      <c r="A870" t="s">
        <v>3058</v>
      </c>
      <c r="B870" t="s">
        <v>3059</v>
      </c>
      <c r="C870">
        <v>1</v>
      </c>
      <c r="D870">
        <v>1</v>
      </c>
      <c r="E870" t="s">
        <v>73</v>
      </c>
      <c r="F870">
        <v>2007</v>
      </c>
      <c r="G870" t="s">
        <v>94</v>
      </c>
      <c r="H870">
        <v>0</v>
      </c>
      <c r="I870">
        <v>141.63</v>
      </c>
      <c r="J870">
        <v>0.56699999999999995</v>
      </c>
      <c r="K870">
        <v>13.7</v>
      </c>
      <c r="L870">
        <v>1.22</v>
      </c>
      <c r="M870">
        <v>359.14789999999999</v>
      </c>
      <c r="N870">
        <v>1.1299999999999999</v>
      </c>
      <c r="O870" t="s">
        <v>75</v>
      </c>
      <c r="P870">
        <v>0.13</v>
      </c>
      <c r="S870">
        <v>0</v>
      </c>
      <c r="T870" t="s">
        <v>587</v>
      </c>
      <c r="U870">
        <v>6101</v>
      </c>
      <c r="V870">
        <v>1.53</v>
      </c>
      <c r="W870">
        <v>1.21</v>
      </c>
      <c r="X870">
        <v>0.05</v>
      </c>
      <c r="Y870" t="s">
        <v>77</v>
      </c>
      <c r="Z870">
        <v>4.3099999999999996</v>
      </c>
      <c r="AA870" t="s">
        <v>3060</v>
      </c>
      <c r="AB870">
        <v>293.01762200000002</v>
      </c>
      <c r="AC870" t="s">
        <v>3061</v>
      </c>
      <c r="AD870">
        <v>16.4743566</v>
      </c>
      <c r="AE870">
        <v>108.877</v>
      </c>
      <c r="AF870">
        <v>8.9700000000000006</v>
      </c>
      <c r="AG870">
        <v>7.657</v>
      </c>
      <c r="AH870">
        <v>8.8305100000000003</v>
      </c>
    </row>
    <row r="871" spans="1:34" x14ac:dyDescent="0.25">
      <c r="A871" t="s">
        <v>3062</v>
      </c>
      <c r="B871" t="s">
        <v>3063</v>
      </c>
      <c r="C871">
        <v>1</v>
      </c>
      <c r="D871">
        <v>1</v>
      </c>
      <c r="E871" t="s">
        <v>73</v>
      </c>
      <c r="F871">
        <v>2013</v>
      </c>
      <c r="G871" t="s">
        <v>224</v>
      </c>
      <c r="H871">
        <v>0</v>
      </c>
      <c r="I871">
        <v>192</v>
      </c>
      <c r="J871">
        <v>0.747</v>
      </c>
      <c r="K871">
        <v>12.7</v>
      </c>
      <c r="L871">
        <v>1.1299999999999999</v>
      </c>
      <c r="M871">
        <v>2089.6439999999998</v>
      </c>
      <c r="N871">
        <v>6.5750000000000002</v>
      </c>
      <c r="O871" t="s">
        <v>75</v>
      </c>
      <c r="P871">
        <v>0.05</v>
      </c>
      <c r="S871">
        <v>0</v>
      </c>
      <c r="T871" t="s">
        <v>3064</v>
      </c>
      <c r="U871">
        <v>4791</v>
      </c>
      <c r="V871">
        <v>10.9</v>
      </c>
      <c r="W871">
        <v>1.5</v>
      </c>
      <c r="X871">
        <v>-0.36</v>
      </c>
      <c r="Y871" t="s">
        <v>77</v>
      </c>
      <c r="Z871">
        <v>2.5499999999999998</v>
      </c>
      <c r="AA871" t="s">
        <v>3065</v>
      </c>
      <c r="AB871">
        <v>137.45350540000001</v>
      </c>
      <c r="AC871" t="s">
        <v>3066</v>
      </c>
      <c r="AD871">
        <v>53.568201600000002</v>
      </c>
      <c r="AE871">
        <v>847.05799999999999</v>
      </c>
      <c r="AF871">
        <v>10.291</v>
      </c>
      <c r="AG871">
        <v>7.9790000000000001</v>
      </c>
      <c r="AH871">
        <v>10.105399999999999</v>
      </c>
    </row>
    <row r="872" spans="1:34" x14ac:dyDescent="0.25">
      <c r="A872" t="s">
        <v>3067</v>
      </c>
      <c r="B872" t="s">
        <v>3068</v>
      </c>
      <c r="C872">
        <v>2</v>
      </c>
      <c r="D872">
        <v>1</v>
      </c>
      <c r="E872" t="s">
        <v>73</v>
      </c>
      <c r="F872">
        <v>2018</v>
      </c>
      <c r="G872" t="s">
        <v>300</v>
      </c>
      <c r="H872">
        <v>0</v>
      </c>
      <c r="I872">
        <v>2058</v>
      </c>
      <c r="J872">
        <v>2.827</v>
      </c>
      <c r="K872">
        <v>13.5</v>
      </c>
      <c r="L872">
        <v>1.2</v>
      </c>
      <c r="M872">
        <v>565.73739999999998</v>
      </c>
      <c r="N872">
        <v>1.78</v>
      </c>
      <c r="O872" t="s">
        <v>75</v>
      </c>
      <c r="P872">
        <v>0.35899999999999999</v>
      </c>
      <c r="S872">
        <v>0</v>
      </c>
      <c r="T872" t="s">
        <v>358</v>
      </c>
      <c r="U872">
        <v>4981</v>
      </c>
      <c r="V872">
        <v>0.68</v>
      </c>
      <c r="W872">
        <v>0.71</v>
      </c>
      <c r="X872">
        <v>-0.66</v>
      </c>
      <c r="Y872" t="s">
        <v>77</v>
      </c>
      <c r="Z872">
        <v>4.49</v>
      </c>
      <c r="AA872" t="s">
        <v>3069</v>
      </c>
      <c r="AB872">
        <v>171.51965150000001</v>
      </c>
      <c r="AC872" t="s">
        <v>3070</v>
      </c>
      <c r="AD872">
        <v>50.376309900000003</v>
      </c>
      <c r="AE872">
        <v>58.741999999999997</v>
      </c>
      <c r="AF872">
        <v>10.15</v>
      </c>
      <c r="AG872">
        <v>8.0129999999999999</v>
      </c>
      <c r="AH872">
        <v>9.94557</v>
      </c>
    </row>
    <row r="873" spans="1:34" x14ac:dyDescent="0.25">
      <c r="A873" t="s">
        <v>3071</v>
      </c>
      <c r="B873" t="s">
        <v>3072</v>
      </c>
      <c r="C873">
        <v>1</v>
      </c>
      <c r="D873">
        <v>2</v>
      </c>
      <c r="E873" t="s">
        <v>284</v>
      </c>
      <c r="F873">
        <v>2019</v>
      </c>
      <c r="G873" t="s">
        <v>285</v>
      </c>
      <c r="H873">
        <v>0</v>
      </c>
      <c r="I873">
        <v>17.667000000000002</v>
      </c>
      <c r="J873">
        <v>0.121</v>
      </c>
      <c r="K873">
        <v>1.8720000000000001</v>
      </c>
      <c r="L873">
        <v>0.16700000000000001</v>
      </c>
      <c r="M873">
        <v>17.920000000000002</v>
      </c>
      <c r="N873">
        <v>5.638E-2</v>
      </c>
      <c r="O873" t="s">
        <v>119</v>
      </c>
      <c r="P873">
        <v>0</v>
      </c>
      <c r="Q873">
        <v>10.43</v>
      </c>
      <c r="R873">
        <v>500</v>
      </c>
      <c r="S873">
        <v>0</v>
      </c>
      <c r="T873" t="s">
        <v>2460</v>
      </c>
      <c r="U873">
        <v>4813</v>
      </c>
      <c r="V873">
        <v>0.73</v>
      </c>
      <c r="W873">
        <v>0.75</v>
      </c>
      <c r="X873">
        <v>-0.19</v>
      </c>
      <c r="Y873" t="s">
        <v>200</v>
      </c>
      <c r="Z873">
        <v>4.38</v>
      </c>
      <c r="AA873" t="s">
        <v>3073</v>
      </c>
      <c r="AB873">
        <v>55.459031400000001</v>
      </c>
      <c r="AC873" t="s">
        <v>3074</v>
      </c>
      <c r="AD873">
        <v>-62.7672667</v>
      </c>
      <c r="AE873">
        <v>39.034100000000002</v>
      </c>
      <c r="AF873">
        <v>9.73</v>
      </c>
      <c r="AG873">
        <v>7.2069999999999999</v>
      </c>
      <c r="AH873">
        <v>9.38476</v>
      </c>
    </row>
    <row r="874" spans="1:34" x14ac:dyDescent="0.25">
      <c r="A874" t="s">
        <v>3075</v>
      </c>
      <c r="B874" t="s">
        <v>3072</v>
      </c>
      <c r="C874">
        <v>1</v>
      </c>
      <c r="D874">
        <v>2</v>
      </c>
      <c r="E874" t="s">
        <v>284</v>
      </c>
      <c r="F874">
        <v>2019</v>
      </c>
      <c r="G874" t="s">
        <v>285</v>
      </c>
      <c r="H874">
        <v>0</v>
      </c>
      <c r="I874">
        <v>29.625</v>
      </c>
      <c r="J874">
        <v>0.17</v>
      </c>
      <c r="K874">
        <v>2.149</v>
      </c>
      <c r="L874">
        <v>0.192</v>
      </c>
      <c r="M874">
        <v>17.18</v>
      </c>
      <c r="N874">
        <v>5.4050000000000001E-2</v>
      </c>
      <c r="O874" t="s">
        <v>119</v>
      </c>
      <c r="P874">
        <v>0</v>
      </c>
      <c r="Q874">
        <v>23.48</v>
      </c>
      <c r="R874">
        <v>613</v>
      </c>
      <c r="S874">
        <v>0</v>
      </c>
      <c r="T874" t="s">
        <v>2460</v>
      </c>
      <c r="U874">
        <v>4813</v>
      </c>
      <c r="V874">
        <v>0.73</v>
      </c>
      <c r="W874">
        <v>0.75</v>
      </c>
      <c r="X874">
        <v>-0.19</v>
      </c>
      <c r="Y874" t="s">
        <v>200</v>
      </c>
      <c r="Z874">
        <v>4.38</v>
      </c>
      <c r="AA874" t="s">
        <v>3073</v>
      </c>
      <c r="AB874">
        <v>55.459031400000001</v>
      </c>
      <c r="AC874" t="s">
        <v>3074</v>
      </c>
      <c r="AD874">
        <v>-62.7672667</v>
      </c>
      <c r="AE874">
        <v>39.034100000000002</v>
      </c>
      <c r="AF874">
        <v>9.73</v>
      </c>
      <c r="AG874">
        <v>7.2069999999999999</v>
      </c>
      <c r="AH874">
        <v>9.38476</v>
      </c>
    </row>
    <row r="875" spans="1:34" x14ac:dyDescent="0.25">
      <c r="A875" t="s">
        <v>3076</v>
      </c>
      <c r="B875" t="s">
        <v>3077</v>
      </c>
      <c r="C875">
        <v>2</v>
      </c>
      <c r="D875">
        <v>1</v>
      </c>
      <c r="E875" t="s">
        <v>73</v>
      </c>
      <c r="F875">
        <v>2003</v>
      </c>
      <c r="G875" t="s">
        <v>214</v>
      </c>
      <c r="H875">
        <v>0</v>
      </c>
      <c r="I875">
        <v>1561</v>
      </c>
      <c r="J875">
        <v>2.77</v>
      </c>
      <c r="K875">
        <v>12.5</v>
      </c>
      <c r="L875">
        <v>1.1200000000000001</v>
      </c>
      <c r="M875">
        <v>2870.0048999999999</v>
      </c>
      <c r="N875">
        <v>9.0299999999999994</v>
      </c>
      <c r="O875" t="s">
        <v>75</v>
      </c>
      <c r="P875">
        <v>0.27</v>
      </c>
      <c r="S875">
        <v>0</v>
      </c>
      <c r="T875" t="s">
        <v>587</v>
      </c>
      <c r="U875">
        <v>6040</v>
      </c>
      <c r="V875">
        <v>1.53</v>
      </c>
      <c r="W875">
        <v>1.47</v>
      </c>
      <c r="X875">
        <v>0.28000000000000003</v>
      </c>
      <c r="Y875" t="s">
        <v>77</v>
      </c>
      <c r="Z875">
        <v>4.2300000000000004</v>
      </c>
      <c r="AA875" t="s">
        <v>3078</v>
      </c>
      <c r="AB875">
        <v>57.001860100000002</v>
      </c>
      <c r="AC875" t="s">
        <v>3079</v>
      </c>
      <c r="AD875">
        <v>40.530730800000001</v>
      </c>
      <c r="AE875">
        <v>52.001800000000003</v>
      </c>
      <c r="AF875">
        <v>7.2612199999999998</v>
      </c>
      <c r="AG875">
        <v>5.8739999999999997</v>
      </c>
      <c r="AH875">
        <v>7.1035599999999999</v>
      </c>
    </row>
    <row r="876" spans="1:34" x14ac:dyDescent="0.25">
      <c r="A876" t="s">
        <v>3080</v>
      </c>
      <c r="B876" t="s">
        <v>3081</v>
      </c>
      <c r="C876">
        <v>1</v>
      </c>
      <c r="D876">
        <v>1</v>
      </c>
      <c r="E876" t="s">
        <v>73</v>
      </c>
      <c r="F876">
        <v>2020</v>
      </c>
      <c r="G876" t="s">
        <v>100</v>
      </c>
      <c r="H876">
        <v>0</v>
      </c>
      <c r="I876">
        <v>13.670999999999999</v>
      </c>
      <c r="J876">
        <v>9.3200000000000005E-2</v>
      </c>
      <c r="K876">
        <v>2.52</v>
      </c>
      <c r="L876">
        <v>0.22500000000000001</v>
      </c>
      <c r="M876">
        <v>6.89</v>
      </c>
      <c r="N876">
        <v>2.1680000000000001E-2</v>
      </c>
      <c r="O876" t="s">
        <v>75</v>
      </c>
      <c r="P876">
        <v>0.3</v>
      </c>
      <c r="Q876">
        <v>8.1</v>
      </c>
      <c r="R876">
        <v>470</v>
      </c>
      <c r="S876">
        <v>0</v>
      </c>
      <c r="T876" t="s">
        <v>909</v>
      </c>
      <c r="U876">
        <v>3933</v>
      </c>
      <c r="V876">
        <v>0.56999999999999995</v>
      </c>
      <c r="W876">
        <v>0.57999999999999996</v>
      </c>
      <c r="X876">
        <v>-0.03</v>
      </c>
      <c r="Y876" t="s">
        <v>77</v>
      </c>
      <c r="Z876">
        <v>4.7</v>
      </c>
      <c r="AA876" t="s">
        <v>3082</v>
      </c>
      <c r="AB876">
        <v>183.0886375</v>
      </c>
      <c r="AC876" t="s">
        <v>3083</v>
      </c>
      <c r="AD876">
        <v>54.486153000000002</v>
      </c>
      <c r="AE876">
        <v>15.2354</v>
      </c>
      <c r="AF876">
        <v>9.7100000000000009</v>
      </c>
      <c r="AG876">
        <v>6.0590000000000002</v>
      </c>
      <c r="AH876">
        <v>9.0379109999999994</v>
      </c>
    </row>
    <row r="877" spans="1:34" x14ac:dyDescent="0.25">
      <c r="A877" t="s">
        <v>3084</v>
      </c>
      <c r="B877" t="s">
        <v>3085</v>
      </c>
      <c r="C877">
        <v>1</v>
      </c>
      <c r="D877">
        <v>1</v>
      </c>
      <c r="E877" t="s">
        <v>73</v>
      </c>
      <c r="F877">
        <v>2018</v>
      </c>
      <c r="G877" t="s">
        <v>100</v>
      </c>
      <c r="H877">
        <v>0</v>
      </c>
      <c r="I877">
        <v>4100</v>
      </c>
      <c r="J877">
        <v>5.7</v>
      </c>
      <c r="K877">
        <v>12.8</v>
      </c>
      <c r="L877">
        <v>1.1399999999999999</v>
      </c>
      <c r="M877">
        <v>1906.98</v>
      </c>
      <c r="N877">
        <v>6</v>
      </c>
      <c r="O877" t="s">
        <v>75</v>
      </c>
      <c r="P877">
        <v>0.56000000000000005</v>
      </c>
      <c r="S877">
        <v>0</v>
      </c>
      <c r="T877" t="s">
        <v>416</v>
      </c>
      <c r="U877">
        <v>4769</v>
      </c>
      <c r="V877">
        <v>12.73</v>
      </c>
      <c r="W877">
        <v>1.47</v>
      </c>
      <c r="X877">
        <v>-0.25</v>
      </c>
      <c r="Y877" t="s">
        <v>77</v>
      </c>
      <c r="Z877">
        <v>2.37</v>
      </c>
      <c r="AA877" t="s">
        <v>3086</v>
      </c>
      <c r="AB877">
        <v>279.58421019999997</v>
      </c>
      <c r="AC877" t="s">
        <v>3087</v>
      </c>
      <c r="AD877">
        <v>59.253881900000003</v>
      </c>
      <c r="AE877">
        <v>519.452</v>
      </c>
      <c r="AF877">
        <v>8.7700010000000006</v>
      </c>
      <c r="AG877">
        <v>6.3250000000000002</v>
      </c>
      <c r="AH877">
        <v>8.4969999999999999</v>
      </c>
    </row>
    <row r="878" spans="1:34" x14ac:dyDescent="0.25">
      <c r="A878" t="s">
        <v>3088</v>
      </c>
      <c r="B878" t="s">
        <v>3089</v>
      </c>
      <c r="C878">
        <v>1</v>
      </c>
      <c r="D878">
        <v>1</v>
      </c>
      <c r="E878" t="s">
        <v>73</v>
      </c>
      <c r="F878">
        <v>2009</v>
      </c>
      <c r="G878" t="s">
        <v>224</v>
      </c>
      <c r="H878">
        <v>0</v>
      </c>
      <c r="I878">
        <v>501.75</v>
      </c>
      <c r="J878">
        <v>1.1599999999999999</v>
      </c>
      <c r="K878">
        <v>12.8</v>
      </c>
      <c r="L878">
        <v>1.1399999999999999</v>
      </c>
      <c r="M878">
        <v>1655.82</v>
      </c>
      <c r="N878">
        <v>5.21</v>
      </c>
      <c r="O878" t="s">
        <v>75</v>
      </c>
      <c r="P878">
        <v>0.15</v>
      </c>
      <c r="S878">
        <v>0</v>
      </c>
      <c r="T878" t="s">
        <v>107</v>
      </c>
      <c r="U878">
        <v>4297</v>
      </c>
      <c r="V878">
        <v>25.46</v>
      </c>
      <c r="W878">
        <v>0.82</v>
      </c>
      <c r="X878">
        <v>-0.18</v>
      </c>
      <c r="Y878" t="s">
        <v>77</v>
      </c>
      <c r="Z878">
        <v>2.31</v>
      </c>
      <c r="AA878" t="s">
        <v>3090</v>
      </c>
      <c r="AB878">
        <v>347.62192270000003</v>
      </c>
      <c r="AC878" t="s">
        <v>3091</v>
      </c>
      <c r="AD878">
        <v>57.029481799999999</v>
      </c>
      <c r="AE878">
        <v>372.40499999999997</v>
      </c>
      <c r="AF878">
        <v>8.2700010000000006</v>
      </c>
      <c r="AG878">
        <v>4.3879999999999999</v>
      </c>
      <c r="AH878">
        <v>7.6447599999999998</v>
      </c>
    </row>
    <row r="879" spans="1:34" x14ac:dyDescent="0.25">
      <c r="A879" t="s">
        <v>3092</v>
      </c>
      <c r="B879" t="s">
        <v>3093</v>
      </c>
      <c r="C879">
        <v>1</v>
      </c>
      <c r="D879">
        <v>1</v>
      </c>
      <c r="E879" t="s">
        <v>73</v>
      </c>
      <c r="F879">
        <v>2011</v>
      </c>
      <c r="G879" t="s">
        <v>224</v>
      </c>
      <c r="H879">
        <v>0</v>
      </c>
      <c r="I879">
        <v>745.70001000000002</v>
      </c>
      <c r="J879">
        <v>1.92</v>
      </c>
      <c r="K879">
        <v>12.2</v>
      </c>
      <c r="L879">
        <v>1.0900000000000001</v>
      </c>
      <c r="M879">
        <v>5050.3186999999998</v>
      </c>
      <c r="N879">
        <v>15.89</v>
      </c>
      <c r="O879" t="s">
        <v>75</v>
      </c>
      <c r="P879">
        <v>0.4</v>
      </c>
      <c r="S879">
        <v>0</v>
      </c>
      <c r="T879" t="s">
        <v>1928</v>
      </c>
      <c r="U879">
        <v>3926</v>
      </c>
      <c r="V879">
        <v>71.23</v>
      </c>
      <c r="W879">
        <v>8.76</v>
      </c>
      <c r="X879">
        <v>-0.25</v>
      </c>
      <c r="Y879" t="s">
        <v>77</v>
      </c>
      <c r="Z879">
        <v>1.67</v>
      </c>
      <c r="AA879" t="s">
        <v>3094</v>
      </c>
      <c r="AB879">
        <v>348.92593340000002</v>
      </c>
      <c r="AC879" t="s">
        <v>3095</v>
      </c>
      <c r="AD879">
        <v>58.043223300000001</v>
      </c>
      <c r="AE879">
        <v>933.37699999999995</v>
      </c>
      <c r="AF879">
        <v>8.19</v>
      </c>
      <c r="AG879">
        <v>4.319</v>
      </c>
      <c r="AH879">
        <v>7.4931700000000001</v>
      </c>
    </row>
    <row r="880" spans="1:34" x14ac:dyDescent="0.25">
      <c r="A880" t="s">
        <v>3096</v>
      </c>
      <c r="B880" t="s">
        <v>3097</v>
      </c>
      <c r="C880">
        <v>1</v>
      </c>
      <c r="D880">
        <v>2</v>
      </c>
      <c r="E880" t="s">
        <v>73</v>
      </c>
      <c r="F880">
        <v>2006</v>
      </c>
      <c r="G880" t="s">
        <v>94</v>
      </c>
      <c r="H880">
        <v>0</v>
      </c>
      <c r="I880">
        <v>3668</v>
      </c>
      <c r="J880">
        <v>4.92</v>
      </c>
      <c r="K880">
        <v>13</v>
      </c>
      <c r="L880">
        <v>1.1599999999999999</v>
      </c>
      <c r="M880">
        <v>1226.8237999999999</v>
      </c>
      <c r="N880">
        <v>3.86</v>
      </c>
      <c r="O880" t="s">
        <v>75</v>
      </c>
      <c r="P880">
        <v>0.04</v>
      </c>
      <c r="S880">
        <v>0</v>
      </c>
      <c r="T880" t="s">
        <v>199</v>
      </c>
      <c r="U880">
        <v>5802</v>
      </c>
      <c r="V880">
        <v>1.3</v>
      </c>
      <c r="W880">
        <v>1.1100000000000001</v>
      </c>
      <c r="X880">
        <v>0.19</v>
      </c>
      <c r="Y880" t="s">
        <v>77</v>
      </c>
      <c r="Z880">
        <v>4.26</v>
      </c>
      <c r="AA880" t="s">
        <v>3098</v>
      </c>
      <c r="AB880">
        <v>57.596210399999997</v>
      </c>
      <c r="AC880" t="s">
        <v>3099</v>
      </c>
      <c r="AD880">
        <v>17.475287300000002</v>
      </c>
      <c r="AE880">
        <v>46.622399999999999</v>
      </c>
      <c r="AF880">
        <v>7.5149999999999997</v>
      </c>
      <c r="AG880">
        <v>5.9690000000000003</v>
      </c>
      <c r="AH880">
        <v>7.3347600000000002</v>
      </c>
    </row>
    <row r="881" spans="1:34" x14ac:dyDescent="0.25">
      <c r="A881" t="s">
        <v>3100</v>
      </c>
      <c r="B881" t="s">
        <v>3097</v>
      </c>
      <c r="C881">
        <v>1</v>
      </c>
      <c r="D881">
        <v>2</v>
      </c>
      <c r="E881" t="s">
        <v>73</v>
      </c>
      <c r="F881">
        <v>2021</v>
      </c>
      <c r="G881" t="s">
        <v>100</v>
      </c>
      <c r="H881">
        <v>0</v>
      </c>
      <c r="I881">
        <v>515.4</v>
      </c>
      <c r="J881">
        <v>1.3</v>
      </c>
      <c r="K881">
        <v>9.35</v>
      </c>
      <c r="L881">
        <v>0.83399999999999996</v>
      </c>
      <c r="M881">
        <v>63.883510000000001</v>
      </c>
      <c r="N881">
        <v>0.20100000000000001</v>
      </c>
      <c r="O881" t="s">
        <v>75</v>
      </c>
      <c r="P881">
        <v>0.11</v>
      </c>
      <c r="S881">
        <v>0</v>
      </c>
      <c r="T881" t="s">
        <v>199</v>
      </c>
      <c r="U881">
        <v>5776.49</v>
      </c>
      <c r="V881">
        <v>1.39</v>
      </c>
      <c r="W881">
        <v>1.1000000000000001</v>
      </c>
      <c r="X881">
        <v>0.19700000000000001</v>
      </c>
      <c r="Y881" t="s">
        <v>77</v>
      </c>
      <c r="Z881">
        <v>4.2</v>
      </c>
      <c r="AA881" t="s">
        <v>3098</v>
      </c>
      <c r="AB881">
        <v>57.596210399999997</v>
      </c>
      <c r="AC881" t="s">
        <v>3099</v>
      </c>
      <c r="AD881">
        <v>17.475287300000002</v>
      </c>
      <c r="AE881">
        <v>46.622399999999999</v>
      </c>
      <c r="AF881">
        <v>7.5149999999999997</v>
      </c>
      <c r="AG881">
        <v>5.9690000000000003</v>
      </c>
      <c r="AH881">
        <v>7.3347600000000002</v>
      </c>
    </row>
    <row r="882" spans="1:34" x14ac:dyDescent="0.25">
      <c r="A882" t="s">
        <v>3101</v>
      </c>
      <c r="B882" t="s">
        <v>3102</v>
      </c>
      <c r="C882">
        <v>1</v>
      </c>
      <c r="D882">
        <v>1</v>
      </c>
      <c r="E882" t="s">
        <v>73</v>
      </c>
      <c r="F882">
        <v>2015</v>
      </c>
      <c r="G882" t="s">
        <v>260</v>
      </c>
      <c r="H882">
        <v>0</v>
      </c>
      <c r="I882">
        <v>535.59997999999996</v>
      </c>
      <c r="J882">
        <v>1.29</v>
      </c>
      <c r="K882">
        <v>12.3</v>
      </c>
      <c r="L882">
        <v>1.1000000000000001</v>
      </c>
      <c r="M882">
        <v>4096.8287</v>
      </c>
      <c r="N882">
        <v>12.89</v>
      </c>
      <c r="O882" t="s">
        <v>75</v>
      </c>
      <c r="P882">
        <v>0.35</v>
      </c>
      <c r="S882">
        <v>0</v>
      </c>
      <c r="T882" t="s">
        <v>261</v>
      </c>
      <c r="U882">
        <v>4052</v>
      </c>
      <c r="V882">
        <v>40</v>
      </c>
      <c r="W882">
        <v>1.61</v>
      </c>
      <c r="X882">
        <v>-0.49</v>
      </c>
      <c r="Y882" t="s">
        <v>77</v>
      </c>
      <c r="Z882">
        <v>1.44</v>
      </c>
      <c r="AA882" t="s">
        <v>3103</v>
      </c>
      <c r="AB882">
        <v>59.151007100000001</v>
      </c>
      <c r="AC882" t="s">
        <v>3104</v>
      </c>
      <c r="AD882">
        <v>74.080078900000004</v>
      </c>
      <c r="AE882">
        <v>300.24700000000001</v>
      </c>
      <c r="AF882">
        <v>6.7461599999999997</v>
      </c>
      <c r="AG882">
        <v>3.13</v>
      </c>
      <c r="AH882">
        <v>6.1783900000000003</v>
      </c>
    </row>
    <row r="883" spans="1:34" x14ac:dyDescent="0.25">
      <c r="A883" t="s">
        <v>3105</v>
      </c>
      <c r="B883" t="s">
        <v>3106</v>
      </c>
      <c r="C883">
        <v>1</v>
      </c>
      <c r="D883">
        <v>1</v>
      </c>
      <c r="E883" t="s">
        <v>73</v>
      </c>
      <c r="F883">
        <v>2019</v>
      </c>
      <c r="G883" t="s">
        <v>1798</v>
      </c>
      <c r="H883">
        <v>0</v>
      </c>
      <c r="I883">
        <v>2.0455000000000001</v>
      </c>
      <c r="J883">
        <v>3.4000000000000002E-2</v>
      </c>
      <c r="K883">
        <v>3.46</v>
      </c>
      <c r="L883">
        <v>0.309</v>
      </c>
      <c r="M883">
        <v>11.8</v>
      </c>
      <c r="N883">
        <v>3.7130000000000003E-2</v>
      </c>
      <c r="O883" t="s">
        <v>75</v>
      </c>
      <c r="P883">
        <v>0.22</v>
      </c>
      <c r="S883">
        <v>0</v>
      </c>
      <c r="T883" t="s">
        <v>199</v>
      </c>
      <c r="U883">
        <v>6034</v>
      </c>
      <c r="V883">
        <v>1.41</v>
      </c>
      <c r="W883">
        <v>1.22</v>
      </c>
      <c r="X883">
        <v>0.17</v>
      </c>
      <c r="Y883" t="s">
        <v>200</v>
      </c>
      <c r="Z883">
        <v>4.2</v>
      </c>
      <c r="AA883" t="s">
        <v>3107</v>
      </c>
      <c r="AB883">
        <v>56.2563447</v>
      </c>
      <c r="AC883" t="s">
        <v>3108</v>
      </c>
      <c r="AD883">
        <v>-70.024519299999994</v>
      </c>
      <c r="AE883">
        <v>54.900399999999998</v>
      </c>
      <c r="AF883">
        <v>7.57</v>
      </c>
      <c r="AG883">
        <v>6.1719999999999997</v>
      </c>
      <c r="AH883">
        <v>7.4249599999999996</v>
      </c>
    </row>
    <row r="884" spans="1:34" x14ac:dyDescent="0.25">
      <c r="A884" t="s">
        <v>3109</v>
      </c>
      <c r="B884" t="s">
        <v>3110</v>
      </c>
      <c r="C884">
        <v>1</v>
      </c>
      <c r="D884">
        <v>1</v>
      </c>
      <c r="E884" t="s">
        <v>73</v>
      </c>
      <c r="F884">
        <v>2019</v>
      </c>
      <c r="G884" t="s">
        <v>363</v>
      </c>
      <c r="H884">
        <v>0</v>
      </c>
      <c r="I884">
        <v>6019.32</v>
      </c>
      <c r="J884">
        <v>6.19</v>
      </c>
      <c r="K884">
        <v>12.9</v>
      </c>
      <c r="L884">
        <v>1.1499999999999999</v>
      </c>
      <c r="M884">
        <v>1423.8784000000001</v>
      </c>
      <c r="N884">
        <v>4.4800000000000004</v>
      </c>
      <c r="O884" t="s">
        <v>75</v>
      </c>
      <c r="P884">
        <v>0.39</v>
      </c>
      <c r="S884">
        <v>0</v>
      </c>
      <c r="T884" t="s">
        <v>437</v>
      </c>
      <c r="U884">
        <v>5160</v>
      </c>
      <c r="V884">
        <v>0.83</v>
      </c>
      <c r="W884">
        <v>0.86</v>
      </c>
      <c r="X884">
        <v>0.04</v>
      </c>
      <c r="Y884" t="s">
        <v>77</v>
      </c>
      <c r="Z884">
        <v>4.4000000000000004</v>
      </c>
      <c r="AA884" t="s">
        <v>3111</v>
      </c>
      <c r="AB884">
        <v>59.433546300000003</v>
      </c>
      <c r="AC884" t="s">
        <v>3112</v>
      </c>
      <c r="AD884">
        <v>-20.267334699999999</v>
      </c>
      <c r="AE884">
        <v>37.433</v>
      </c>
      <c r="AF884">
        <v>8.8699999999999992</v>
      </c>
      <c r="AG884">
        <v>6.806</v>
      </c>
      <c r="AH884">
        <v>8.5987600000000004</v>
      </c>
    </row>
    <row r="885" spans="1:34" x14ac:dyDescent="0.25">
      <c r="A885" t="s">
        <v>3113</v>
      </c>
      <c r="B885" t="s">
        <v>3114</v>
      </c>
      <c r="C885">
        <v>2</v>
      </c>
      <c r="D885">
        <v>1</v>
      </c>
      <c r="E885" t="s">
        <v>73</v>
      </c>
      <c r="F885">
        <v>2010</v>
      </c>
      <c r="G885" t="s">
        <v>363</v>
      </c>
      <c r="H885">
        <v>0</v>
      </c>
      <c r="I885">
        <v>1802.29</v>
      </c>
      <c r="J885">
        <v>2.9710000000000001</v>
      </c>
      <c r="K885">
        <v>13.9</v>
      </c>
      <c r="L885">
        <v>1.24</v>
      </c>
      <c r="M885">
        <v>290.81445000000002</v>
      </c>
      <c r="N885">
        <v>0.91500000000000004</v>
      </c>
      <c r="O885" t="s">
        <v>75</v>
      </c>
      <c r="P885">
        <v>4.2000000000000003E-2</v>
      </c>
      <c r="S885">
        <v>0</v>
      </c>
      <c r="T885" t="s">
        <v>587</v>
      </c>
      <c r="U885">
        <v>6125</v>
      </c>
      <c r="V885">
        <v>1.23</v>
      </c>
      <c r="W885">
        <v>1.08</v>
      </c>
      <c r="X885">
        <v>-0.12</v>
      </c>
      <c r="Y885" t="s">
        <v>77</v>
      </c>
      <c r="Z885">
        <v>4.26</v>
      </c>
      <c r="AA885" t="s">
        <v>3115</v>
      </c>
      <c r="AB885">
        <v>58.957477900000001</v>
      </c>
      <c r="AC885" t="s">
        <v>3116</v>
      </c>
      <c r="AD885">
        <v>-65.186323900000005</v>
      </c>
      <c r="AE885">
        <v>55.614600000000003</v>
      </c>
      <c r="AF885">
        <v>7.77</v>
      </c>
      <c r="AG885">
        <v>6.4889999999999999</v>
      </c>
      <c r="AH885">
        <v>7.6379999999999999</v>
      </c>
    </row>
    <row r="886" spans="1:34" x14ac:dyDescent="0.25">
      <c r="A886" t="s">
        <v>3117</v>
      </c>
      <c r="B886" t="s">
        <v>3118</v>
      </c>
      <c r="C886">
        <v>1</v>
      </c>
      <c r="D886">
        <v>1</v>
      </c>
      <c r="E886" t="s">
        <v>73</v>
      </c>
      <c r="F886">
        <v>2020</v>
      </c>
      <c r="G886" t="s">
        <v>106</v>
      </c>
      <c r="H886">
        <v>0</v>
      </c>
      <c r="I886">
        <v>457.01</v>
      </c>
      <c r="J886">
        <v>1.49</v>
      </c>
      <c r="K886">
        <v>13.3</v>
      </c>
      <c r="L886">
        <v>1.18</v>
      </c>
      <c r="M886">
        <v>794.57101999999998</v>
      </c>
      <c r="N886">
        <v>2.5</v>
      </c>
      <c r="O886" t="s">
        <v>75</v>
      </c>
      <c r="P886">
        <v>0.04</v>
      </c>
      <c r="S886">
        <v>0</v>
      </c>
      <c r="T886" t="s">
        <v>189</v>
      </c>
      <c r="U886">
        <v>4766</v>
      </c>
      <c r="V886">
        <v>13.76</v>
      </c>
      <c r="W886">
        <v>2.12</v>
      </c>
      <c r="X886">
        <v>-0.03</v>
      </c>
      <c r="Y886" t="s">
        <v>77</v>
      </c>
      <c r="Z886">
        <v>2.5</v>
      </c>
      <c r="AA886" t="s">
        <v>3119</v>
      </c>
      <c r="AB886">
        <v>61.094718200000003</v>
      </c>
      <c r="AC886" t="s">
        <v>3120</v>
      </c>
      <c r="AD886">
        <v>-12.7922241</v>
      </c>
      <c r="AE886">
        <v>114.816</v>
      </c>
      <c r="AF886">
        <v>5.6007499999999997</v>
      </c>
      <c r="AG886">
        <v>3.044</v>
      </c>
      <c r="AH886">
        <v>5.3194699999999999</v>
      </c>
    </row>
    <row r="887" spans="1:34" x14ac:dyDescent="0.25">
      <c r="A887" t="s">
        <v>3121</v>
      </c>
      <c r="B887" t="s">
        <v>3122</v>
      </c>
      <c r="C887">
        <v>1</v>
      </c>
      <c r="D887">
        <v>1</v>
      </c>
      <c r="E887" t="s">
        <v>73</v>
      </c>
      <c r="F887">
        <v>2021</v>
      </c>
      <c r="G887" t="s">
        <v>100</v>
      </c>
      <c r="H887">
        <v>0</v>
      </c>
      <c r="I887">
        <v>32000</v>
      </c>
      <c r="J887">
        <v>20.399999999999999</v>
      </c>
      <c r="K887">
        <v>12.3</v>
      </c>
      <c r="L887">
        <v>1.1000000000000001</v>
      </c>
      <c r="M887">
        <v>4290.6834900000003</v>
      </c>
      <c r="N887">
        <v>13.5</v>
      </c>
      <c r="O887" t="s">
        <v>75</v>
      </c>
      <c r="P887">
        <v>0.82</v>
      </c>
      <c r="S887">
        <v>0</v>
      </c>
      <c r="U887">
        <v>6057.62</v>
      </c>
      <c r="V887">
        <v>1.46</v>
      </c>
      <c r="W887">
        <v>1.1299999999999999</v>
      </c>
      <c r="X887">
        <v>-8.9999999999999993E-3</v>
      </c>
      <c r="Y887" t="s">
        <v>77</v>
      </c>
      <c r="Z887">
        <v>4.16</v>
      </c>
      <c r="AA887" t="s">
        <v>3123</v>
      </c>
      <c r="AB887">
        <v>62.412225499999998</v>
      </c>
      <c r="AC887" t="s">
        <v>3124</v>
      </c>
      <c r="AD887">
        <v>31.652434599999999</v>
      </c>
      <c r="AE887">
        <v>40.912799999999997</v>
      </c>
      <c r="AF887">
        <v>6.8933299999999997</v>
      </c>
      <c r="AG887">
        <v>5.524</v>
      </c>
      <c r="AH887">
        <v>6.7427000000000001</v>
      </c>
    </row>
    <row r="888" spans="1:34" x14ac:dyDescent="0.25">
      <c r="A888" t="s">
        <v>3125</v>
      </c>
      <c r="B888" t="s">
        <v>3126</v>
      </c>
      <c r="C888">
        <v>3</v>
      </c>
      <c r="D888">
        <v>1</v>
      </c>
      <c r="E888" t="s">
        <v>73</v>
      </c>
      <c r="F888">
        <v>2005</v>
      </c>
      <c r="G888" t="s">
        <v>363</v>
      </c>
      <c r="H888">
        <v>0</v>
      </c>
      <c r="I888">
        <v>3.4441999999999999</v>
      </c>
      <c r="J888">
        <v>0.04</v>
      </c>
      <c r="K888">
        <v>14.3</v>
      </c>
      <c r="L888">
        <v>1.28</v>
      </c>
      <c r="M888">
        <v>133.48859999999999</v>
      </c>
      <c r="N888">
        <v>0.42</v>
      </c>
      <c r="O888" t="s">
        <v>75</v>
      </c>
      <c r="P888">
        <v>0</v>
      </c>
      <c r="S888">
        <v>0</v>
      </c>
      <c r="T888" t="s">
        <v>437</v>
      </c>
      <c r="U888">
        <v>5186</v>
      </c>
      <c r="V888">
        <v>0.94</v>
      </c>
      <c r="W888">
        <v>0.77</v>
      </c>
      <c r="X888">
        <v>0.13</v>
      </c>
      <c r="Y888" t="s">
        <v>77</v>
      </c>
      <c r="Z888">
        <v>4.38</v>
      </c>
      <c r="AA888" t="s">
        <v>3127</v>
      </c>
      <c r="AB888">
        <v>7.4990037999999997</v>
      </c>
      <c r="AC888" t="s">
        <v>3128</v>
      </c>
      <c r="AD888">
        <v>-5.7649600000000003</v>
      </c>
      <c r="AE888">
        <v>54.9621</v>
      </c>
      <c r="AF888">
        <v>9.44</v>
      </c>
      <c r="AG888">
        <v>7.3079999999999998</v>
      </c>
      <c r="AH888">
        <v>9.1927610000000008</v>
      </c>
    </row>
    <row r="889" spans="1:34" x14ac:dyDescent="0.25">
      <c r="A889" t="s">
        <v>3129</v>
      </c>
      <c r="B889" t="s">
        <v>3130</v>
      </c>
      <c r="C889">
        <v>1</v>
      </c>
      <c r="D889">
        <v>1</v>
      </c>
      <c r="E889" t="s">
        <v>284</v>
      </c>
      <c r="F889">
        <v>2019</v>
      </c>
      <c r="G889" t="s">
        <v>285</v>
      </c>
      <c r="H889">
        <v>0</v>
      </c>
      <c r="I889">
        <v>4.1268799999999999</v>
      </c>
      <c r="J889">
        <v>5.6800000000000003E-2</v>
      </c>
      <c r="K889">
        <v>16.140999999999998</v>
      </c>
      <c r="L889">
        <v>1.44</v>
      </c>
      <c r="M889">
        <v>371.86110000000002</v>
      </c>
      <c r="N889">
        <v>1.17</v>
      </c>
      <c r="O889" t="s">
        <v>119</v>
      </c>
      <c r="P889">
        <v>9.0999999999999998E-2</v>
      </c>
      <c r="Q889">
        <v>1451.24</v>
      </c>
      <c r="R889">
        <v>2061</v>
      </c>
      <c r="S889">
        <v>0</v>
      </c>
      <c r="U889">
        <v>6801</v>
      </c>
      <c r="V889">
        <v>1.56</v>
      </c>
      <c r="W889">
        <v>1.43</v>
      </c>
      <c r="X889">
        <v>0.02</v>
      </c>
      <c r="Y889" t="s">
        <v>77</v>
      </c>
      <c r="Z889">
        <v>4.21</v>
      </c>
      <c r="AA889" t="s">
        <v>3131</v>
      </c>
      <c r="AB889">
        <v>7.3289156000000002</v>
      </c>
      <c r="AC889" t="s">
        <v>3132</v>
      </c>
      <c r="AD889">
        <v>-76.304032000000007</v>
      </c>
      <c r="AE889">
        <v>196.852</v>
      </c>
      <c r="AF889">
        <v>9.5950000000000006</v>
      </c>
      <c r="AG889">
        <v>8.5950000000000006</v>
      </c>
      <c r="AH889">
        <v>9.5202500000000008</v>
      </c>
    </row>
    <row r="890" spans="1:34" x14ac:dyDescent="0.25">
      <c r="A890" t="s">
        <v>3133</v>
      </c>
      <c r="B890" t="s">
        <v>3134</v>
      </c>
      <c r="C890">
        <v>3</v>
      </c>
      <c r="D890">
        <v>1</v>
      </c>
      <c r="E890" t="s">
        <v>73</v>
      </c>
      <c r="F890">
        <v>2018</v>
      </c>
      <c r="G890" t="s">
        <v>100</v>
      </c>
      <c r="H890">
        <v>0</v>
      </c>
      <c r="I890">
        <v>42.378</v>
      </c>
      <c r="K890">
        <v>2.84</v>
      </c>
      <c r="L890">
        <v>0.254</v>
      </c>
      <c r="M890">
        <v>8.4700000000000006</v>
      </c>
      <c r="N890">
        <v>2.665E-2</v>
      </c>
      <c r="O890" t="s">
        <v>75</v>
      </c>
      <c r="P890">
        <v>0.04</v>
      </c>
      <c r="S890">
        <v>0</v>
      </c>
      <c r="T890" t="s">
        <v>95</v>
      </c>
      <c r="U890">
        <v>5072</v>
      </c>
      <c r="V890">
        <v>0.87</v>
      </c>
      <c r="W890">
        <v>0.78</v>
      </c>
      <c r="X890">
        <v>-0.42</v>
      </c>
      <c r="Y890" t="s">
        <v>77</v>
      </c>
      <c r="Z890">
        <v>4.45</v>
      </c>
      <c r="AA890" t="s">
        <v>3135</v>
      </c>
      <c r="AB890">
        <v>63.808266600000003</v>
      </c>
      <c r="AC890" t="s">
        <v>3136</v>
      </c>
      <c r="AD890">
        <v>-7.6676026999999998</v>
      </c>
      <c r="AE890">
        <v>5.03545</v>
      </c>
      <c r="AF890">
        <v>4.4201800000000002</v>
      </c>
      <c r="AG890">
        <v>2.4980000000000002</v>
      </c>
      <c r="AH890">
        <v>4.1866500000000002</v>
      </c>
    </row>
    <row r="891" spans="1:34" x14ac:dyDescent="0.25">
      <c r="A891" t="s">
        <v>3137</v>
      </c>
      <c r="B891" t="s">
        <v>3138</v>
      </c>
      <c r="C891">
        <v>2</v>
      </c>
      <c r="D891">
        <v>1</v>
      </c>
      <c r="E891" t="s">
        <v>73</v>
      </c>
      <c r="F891">
        <v>2000</v>
      </c>
      <c r="G891" t="s">
        <v>243</v>
      </c>
      <c r="H891">
        <v>0</v>
      </c>
      <c r="I891">
        <v>428.1</v>
      </c>
      <c r="J891">
        <v>1.2709999999999999</v>
      </c>
      <c r="K891">
        <v>13.5</v>
      </c>
      <c r="L891">
        <v>1.21</v>
      </c>
      <c r="M891">
        <v>495.8</v>
      </c>
      <c r="N891">
        <v>1.56</v>
      </c>
      <c r="O891" t="s">
        <v>75</v>
      </c>
      <c r="P891">
        <v>0.06</v>
      </c>
      <c r="S891">
        <v>0</v>
      </c>
      <c r="T891" t="s">
        <v>3139</v>
      </c>
      <c r="U891">
        <v>4846</v>
      </c>
      <c r="V891">
        <v>3.18</v>
      </c>
      <c r="W891">
        <v>1.23</v>
      </c>
      <c r="X891">
        <v>0.42</v>
      </c>
      <c r="Y891" t="s">
        <v>77</v>
      </c>
      <c r="Z891">
        <v>3.78</v>
      </c>
      <c r="AA891" t="s">
        <v>3140</v>
      </c>
      <c r="AB891">
        <v>64.120547599999995</v>
      </c>
      <c r="AC891" t="s">
        <v>3141</v>
      </c>
      <c r="AD891">
        <v>-59.302877100000003</v>
      </c>
      <c r="AE891">
        <v>18.270399999999999</v>
      </c>
      <c r="AF891">
        <v>4.4400000000000004</v>
      </c>
      <c r="AG891">
        <v>1.7450000000000001</v>
      </c>
      <c r="AH891">
        <v>4.1453199999999999</v>
      </c>
    </row>
    <row r="892" spans="1:34" x14ac:dyDescent="0.25">
      <c r="A892" t="s">
        <v>3142</v>
      </c>
      <c r="B892" t="s">
        <v>3143</v>
      </c>
      <c r="C892">
        <v>1</v>
      </c>
      <c r="D892">
        <v>1</v>
      </c>
      <c r="E892" t="s">
        <v>73</v>
      </c>
      <c r="F892">
        <v>2012</v>
      </c>
      <c r="G892" t="s">
        <v>363</v>
      </c>
      <c r="H892">
        <v>0</v>
      </c>
      <c r="I892">
        <v>2198.14</v>
      </c>
      <c r="J892">
        <v>3.242</v>
      </c>
      <c r="K892">
        <v>13.6</v>
      </c>
      <c r="L892">
        <v>1.21</v>
      </c>
      <c r="M892">
        <v>474.83801999999997</v>
      </c>
      <c r="N892">
        <v>1.494</v>
      </c>
      <c r="O892" t="s">
        <v>75</v>
      </c>
      <c r="P892">
        <v>0.14099999999999999</v>
      </c>
      <c r="S892">
        <v>0</v>
      </c>
      <c r="T892" t="s">
        <v>2703</v>
      </c>
      <c r="U892">
        <v>5737</v>
      </c>
      <c r="V892">
        <v>0.92</v>
      </c>
      <c r="W892">
        <v>0.94</v>
      </c>
      <c r="X892">
        <v>-0.12</v>
      </c>
      <c r="Y892" t="s">
        <v>77</v>
      </c>
      <c r="Z892">
        <v>4.46</v>
      </c>
      <c r="AA892" t="s">
        <v>3144</v>
      </c>
      <c r="AB892">
        <v>64.939216799999997</v>
      </c>
      <c r="AC892" t="s">
        <v>3145</v>
      </c>
      <c r="AD892">
        <v>-41.960660400000002</v>
      </c>
      <c r="AE892">
        <v>50.286200000000001</v>
      </c>
      <c r="AF892">
        <v>8.26</v>
      </c>
      <c r="AG892">
        <v>6.6459999999999999</v>
      </c>
      <c r="AH892">
        <v>8.0847800000000003</v>
      </c>
    </row>
    <row r="893" spans="1:34" x14ac:dyDescent="0.25">
      <c r="A893" t="s">
        <v>3146</v>
      </c>
      <c r="B893" t="s">
        <v>3147</v>
      </c>
      <c r="C893">
        <v>1</v>
      </c>
      <c r="D893">
        <v>3</v>
      </c>
      <c r="E893" t="s">
        <v>73</v>
      </c>
      <c r="F893">
        <v>2005</v>
      </c>
      <c r="G893" t="s">
        <v>363</v>
      </c>
      <c r="H893">
        <v>0</v>
      </c>
      <c r="I893">
        <v>18.02</v>
      </c>
      <c r="J893">
        <v>0.125</v>
      </c>
      <c r="K893">
        <v>14.1</v>
      </c>
      <c r="L893">
        <v>1.25</v>
      </c>
      <c r="M893">
        <v>211.35695000000001</v>
      </c>
      <c r="N893">
        <v>0.66500000000000004</v>
      </c>
      <c r="O893" t="s">
        <v>75</v>
      </c>
      <c r="P893">
        <v>4.7E-2</v>
      </c>
      <c r="S893">
        <v>0</v>
      </c>
      <c r="T893" t="s">
        <v>279</v>
      </c>
      <c r="U893">
        <v>4875</v>
      </c>
      <c r="V893">
        <v>0.89</v>
      </c>
      <c r="W893">
        <v>0.8</v>
      </c>
      <c r="X893">
        <v>0.3</v>
      </c>
      <c r="Y893" t="s">
        <v>77</v>
      </c>
      <c r="Z893">
        <v>4.22</v>
      </c>
      <c r="AA893" t="s">
        <v>3148</v>
      </c>
      <c r="AB893">
        <v>65.197569299999998</v>
      </c>
      <c r="AC893" t="s">
        <v>3149</v>
      </c>
      <c r="AD893">
        <v>-59.409677600000002</v>
      </c>
      <c r="AE893">
        <v>43.821399999999997</v>
      </c>
      <c r="AF893">
        <v>9.36</v>
      </c>
      <c r="AG893">
        <v>7.0709999999999997</v>
      </c>
      <c r="AH893">
        <v>9.0657300000000003</v>
      </c>
    </row>
    <row r="894" spans="1:34" x14ac:dyDescent="0.25">
      <c r="A894" t="s">
        <v>3150</v>
      </c>
      <c r="B894" t="s">
        <v>3147</v>
      </c>
      <c r="C894">
        <v>1</v>
      </c>
      <c r="D894">
        <v>3</v>
      </c>
      <c r="E894" t="s">
        <v>73</v>
      </c>
      <c r="F894">
        <v>2017</v>
      </c>
      <c r="G894" t="s">
        <v>363</v>
      </c>
      <c r="H894">
        <v>0</v>
      </c>
      <c r="I894">
        <v>36.07</v>
      </c>
      <c r="J894">
        <v>0.19800000000000001</v>
      </c>
      <c r="K894">
        <v>8.24</v>
      </c>
      <c r="L894">
        <v>0.73499999999999999</v>
      </c>
      <c r="M894">
        <v>51.488460000000003</v>
      </c>
      <c r="N894">
        <v>0.16200000000000001</v>
      </c>
      <c r="O894" t="s">
        <v>75</v>
      </c>
      <c r="P894">
        <v>1.4999999999999999E-2</v>
      </c>
      <c r="S894">
        <v>0</v>
      </c>
      <c r="T894" t="s">
        <v>279</v>
      </c>
      <c r="U894">
        <v>4894</v>
      </c>
      <c r="V894">
        <v>0.89</v>
      </c>
      <c r="W894">
        <v>0.8</v>
      </c>
      <c r="X894">
        <v>0.3</v>
      </c>
      <c r="Y894" t="s">
        <v>77</v>
      </c>
      <c r="Z894">
        <v>4.49</v>
      </c>
      <c r="AA894" t="s">
        <v>3148</v>
      </c>
      <c r="AB894">
        <v>65.197569299999998</v>
      </c>
      <c r="AC894" t="s">
        <v>3149</v>
      </c>
      <c r="AD894">
        <v>-59.409677600000002</v>
      </c>
      <c r="AE894">
        <v>43.821399999999997</v>
      </c>
      <c r="AF894">
        <v>9.36</v>
      </c>
      <c r="AG894">
        <v>7.0709999999999997</v>
      </c>
      <c r="AH894">
        <v>9.0657300000000003</v>
      </c>
    </row>
    <row r="895" spans="1:34" x14ac:dyDescent="0.25">
      <c r="A895" t="s">
        <v>3151</v>
      </c>
      <c r="B895" t="s">
        <v>3147</v>
      </c>
      <c r="C895">
        <v>1</v>
      </c>
      <c r="D895">
        <v>3</v>
      </c>
      <c r="E895" t="s">
        <v>73</v>
      </c>
      <c r="F895">
        <v>2017</v>
      </c>
      <c r="G895" t="s">
        <v>363</v>
      </c>
      <c r="H895">
        <v>0</v>
      </c>
      <c r="I895">
        <v>5174</v>
      </c>
      <c r="J895">
        <v>5.4480000000000004</v>
      </c>
      <c r="K895">
        <v>12.8</v>
      </c>
      <c r="L895">
        <v>1.1399999999999999</v>
      </c>
      <c r="M895">
        <v>1721.04945</v>
      </c>
      <c r="N895">
        <v>5.415</v>
      </c>
      <c r="O895" t="s">
        <v>75</v>
      </c>
      <c r="P895">
        <v>0.38900000000000001</v>
      </c>
      <c r="S895">
        <v>0</v>
      </c>
      <c r="T895" t="s">
        <v>279</v>
      </c>
      <c r="U895">
        <v>4894</v>
      </c>
      <c r="V895">
        <v>0.89</v>
      </c>
      <c r="W895">
        <v>0.8</v>
      </c>
      <c r="X895">
        <v>0.3</v>
      </c>
      <c r="Y895" t="s">
        <v>77</v>
      </c>
      <c r="Z895">
        <v>4.49</v>
      </c>
      <c r="AA895" t="s">
        <v>3148</v>
      </c>
      <c r="AB895">
        <v>65.197569299999998</v>
      </c>
      <c r="AC895" t="s">
        <v>3149</v>
      </c>
      <c r="AD895">
        <v>-59.409677600000002</v>
      </c>
      <c r="AE895">
        <v>43.821399999999997</v>
      </c>
      <c r="AF895">
        <v>9.36</v>
      </c>
      <c r="AG895">
        <v>7.0709999999999997</v>
      </c>
      <c r="AH895">
        <v>9.0657300000000003</v>
      </c>
    </row>
    <row r="896" spans="1:34" x14ac:dyDescent="0.25">
      <c r="A896" t="s">
        <v>3152</v>
      </c>
      <c r="B896" t="s">
        <v>3153</v>
      </c>
      <c r="C896">
        <v>1</v>
      </c>
      <c r="D896">
        <v>1</v>
      </c>
      <c r="E896" t="s">
        <v>73</v>
      </c>
      <c r="F896">
        <v>2021</v>
      </c>
      <c r="G896" t="s">
        <v>214</v>
      </c>
      <c r="H896">
        <v>0</v>
      </c>
      <c r="I896">
        <v>654.5</v>
      </c>
      <c r="J896">
        <v>1.552</v>
      </c>
      <c r="K896">
        <v>12.9</v>
      </c>
      <c r="L896">
        <v>1.1499999999999999</v>
      </c>
      <c r="M896">
        <v>1525.57635</v>
      </c>
      <c r="N896">
        <v>4.8</v>
      </c>
      <c r="O896" t="s">
        <v>75</v>
      </c>
      <c r="P896">
        <v>0.182</v>
      </c>
      <c r="Q896">
        <v>0.76</v>
      </c>
      <c r="R896">
        <v>261</v>
      </c>
      <c r="S896">
        <v>0</v>
      </c>
      <c r="T896" t="s">
        <v>199</v>
      </c>
      <c r="U896">
        <v>5966</v>
      </c>
      <c r="V896">
        <v>1.27</v>
      </c>
      <c r="W896">
        <v>1.1599999999999999</v>
      </c>
      <c r="X896">
        <v>0.18</v>
      </c>
      <c r="Y896" t="s">
        <v>77</v>
      </c>
      <c r="Z896">
        <v>4.12</v>
      </c>
      <c r="AA896" t="s">
        <v>3154</v>
      </c>
      <c r="AB896">
        <v>66.7068364</v>
      </c>
      <c r="AC896" t="s">
        <v>3155</v>
      </c>
      <c r="AD896">
        <v>42.908720000000002</v>
      </c>
      <c r="AE896">
        <v>67.9328</v>
      </c>
      <c r="AF896">
        <v>7.66</v>
      </c>
      <c r="AG896">
        <v>6.202</v>
      </c>
      <c r="AH896">
        <v>7.5138999999999996</v>
      </c>
    </row>
    <row r="897" spans="1:34" x14ac:dyDescent="0.25">
      <c r="A897" t="s">
        <v>3156</v>
      </c>
      <c r="B897" t="s">
        <v>3157</v>
      </c>
      <c r="C897">
        <v>1</v>
      </c>
      <c r="D897">
        <v>3</v>
      </c>
      <c r="E897" t="s">
        <v>284</v>
      </c>
      <c r="F897">
        <v>2022</v>
      </c>
      <c r="G897" t="s">
        <v>285</v>
      </c>
      <c r="H897">
        <v>0</v>
      </c>
      <c r="I897">
        <v>22.89104</v>
      </c>
      <c r="J897">
        <v>0.13569999999999999</v>
      </c>
      <c r="K897">
        <v>2.1989999999999998</v>
      </c>
      <c r="L897">
        <v>0.19600000000000001</v>
      </c>
      <c r="M897">
        <v>18.495999999999999</v>
      </c>
      <c r="N897">
        <v>5.8189999999999999E-2</v>
      </c>
      <c r="O897" t="s">
        <v>119</v>
      </c>
      <c r="P897">
        <v>0.33069999999999999</v>
      </c>
      <c r="R897">
        <v>881</v>
      </c>
      <c r="S897">
        <v>0</v>
      </c>
      <c r="T897" t="s">
        <v>3158</v>
      </c>
      <c r="U897">
        <v>6120</v>
      </c>
      <c r="V897">
        <v>1.45</v>
      </c>
      <c r="W897">
        <v>1.26</v>
      </c>
      <c r="X897">
        <v>0</v>
      </c>
      <c r="Y897" t="s">
        <v>77</v>
      </c>
      <c r="Z897">
        <v>4.13</v>
      </c>
      <c r="AA897" t="s">
        <v>3159</v>
      </c>
      <c r="AB897">
        <v>65.238306499999993</v>
      </c>
      <c r="AC897" t="s">
        <v>3160</v>
      </c>
      <c r="AD897">
        <v>-68.102687500000002</v>
      </c>
      <c r="AE897">
        <v>139.61099999999999</v>
      </c>
      <c r="AF897">
        <v>9.42</v>
      </c>
      <c r="AG897">
        <v>8.1750000000000007</v>
      </c>
      <c r="AH897">
        <v>9.2997599999999991</v>
      </c>
    </row>
    <row r="898" spans="1:34" x14ac:dyDescent="0.25">
      <c r="A898" t="s">
        <v>3161</v>
      </c>
      <c r="B898" t="s">
        <v>3157</v>
      </c>
      <c r="C898">
        <v>1</v>
      </c>
      <c r="D898">
        <v>3</v>
      </c>
      <c r="E898" t="s">
        <v>284</v>
      </c>
      <c r="F898">
        <v>2022</v>
      </c>
      <c r="G898" t="s">
        <v>285</v>
      </c>
      <c r="H898">
        <v>0</v>
      </c>
      <c r="I898">
        <v>56.008189999999999</v>
      </c>
      <c r="J898">
        <v>0.308</v>
      </c>
      <c r="K898">
        <v>4.2300000000000004</v>
      </c>
      <c r="L898">
        <v>0.377</v>
      </c>
      <c r="M898">
        <v>7.9429999999999996</v>
      </c>
      <c r="N898">
        <v>2.4989999999999998E-2</v>
      </c>
      <c r="O898" t="s">
        <v>119</v>
      </c>
      <c r="P898">
        <v>0.1203</v>
      </c>
      <c r="R898">
        <v>585</v>
      </c>
      <c r="S898">
        <v>1</v>
      </c>
      <c r="T898" t="s">
        <v>3158</v>
      </c>
      <c r="U898">
        <v>6120</v>
      </c>
      <c r="V898">
        <v>1.45</v>
      </c>
      <c r="W898">
        <v>1.26</v>
      </c>
      <c r="X898">
        <v>0</v>
      </c>
      <c r="Y898" t="s">
        <v>77</v>
      </c>
      <c r="Z898">
        <v>4.13</v>
      </c>
      <c r="AA898" t="s">
        <v>3159</v>
      </c>
      <c r="AB898">
        <v>65.238306499999993</v>
      </c>
      <c r="AC898" t="s">
        <v>3160</v>
      </c>
      <c r="AD898">
        <v>-68.102687500000002</v>
      </c>
      <c r="AE898">
        <v>139.61099999999999</v>
      </c>
      <c r="AF898">
        <v>9.42</v>
      </c>
      <c r="AG898">
        <v>8.1750000000000007</v>
      </c>
      <c r="AH898">
        <v>9.2997599999999991</v>
      </c>
    </row>
    <row r="899" spans="1:34" x14ac:dyDescent="0.25">
      <c r="A899" t="s">
        <v>3162</v>
      </c>
      <c r="B899" t="s">
        <v>3157</v>
      </c>
      <c r="C899">
        <v>1</v>
      </c>
      <c r="D899">
        <v>3</v>
      </c>
      <c r="E899" t="s">
        <v>284</v>
      </c>
      <c r="F899">
        <v>2022</v>
      </c>
      <c r="G899" t="s">
        <v>285</v>
      </c>
      <c r="H899">
        <v>0</v>
      </c>
      <c r="I899">
        <v>84.259990000000002</v>
      </c>
      <c r="J899">
        <v>0.41099999999999998</v>
      </c>
      <c r="K899">
        <v>3.25</v>
      </c>
      <c r="L899">
        <v>0.28999999999999998</v>
      </c>
      <c r="M899">
        <v>5.681</v>
      </c>
      <c r="N899">
        <v>1.787E-2</v>
      </c>
      <c r="O899" t="s">
        <v>119</v>
      </c>
      <c r="P899">
        <v>8.6400000000000005E-2</v>
      </c>
      <c r="R899">
        <v>506</v>
      </c>
      <c r="S899">
        <v>1</v>
      </c>
      <c r="T899" t="s">
        <v>3158</v>
      </c>
      <c r="U899">
        <v>6120</v>
      </c>
      <c r="V899">
        <v>1.45</v>
      </c>
      <c r="W899">
        <v>1.26</v>
      </c>
      <c r="X899">
        <v>0</v>
      </c>
      <c r="Y899" t="s">
        <v>77</v>
      </c>
      <c r="Z899">
        <v>4.13</v>
      </c>
      <c r="AA899" t="s">
        <v>3159</v>
      </c>
      <c r="AB899">
        <v>65.238306499999993</v>
      </c>
      <c r="AC899" t="s">
        <v>3160</v>
      </c>
      <c r="AD899">
        <v>-68.102687500000002</v>
      </c>
      <c r="AE899">
        <v>139.61099999999999</v>
      </c>
      <c r="AF899">
        <v>9.42</v>
      </c>
      <c r="AG899">
        <v>8.1750000000000007</v>
      </c>
      <c r="AH899">
        <v>9.2997599999999991</v>
      </c>
    </row>
    <row r="900" spans="1:34" x14ac:dyDescent="0.25">
      <c r="A900" t="s">
        <v>3163</v>
      </c>
      <c r="B900" t="s">
        <v>3164</v>
      </c>
      <c r="C900">
        <v>1</v>
      </c>
      <c r="D900">
        <v>1</v>
      </c>
      <c r="E900" t="s">
        <v>73</v>
      </c>
      <c r="F900">
        <v>2001</v>
      </c>
      <c r="G900" t="s">
        <v>363</v>
      </c>
      <c r="H900">
        <v>0</v>
      </c>
      <c r="I900">
        <v>379</v>
      </c>
      <c r="J900">
        <v>1.02</v>
      </c>
      <c r="K900">
        <v>12.8</v>
      </c>
      <c r="L900">
        <v>1.1399999999999999</v>
      </c>
      <c r="M900">
        <v>1875.1969999999999</v>
      </c>
      <c r="N900">
        <v>5.9</v>
      </c>
      <c r="O900" t="s">
        <v>75</v>
      </c>
      <c r="P900">
        <v>0.05</v>
      </c>
      <c r="S900">
        <v>0</v>
      </c>
      <c r="T900" t="s">
        <v>301</v>
      </c>
      <c r="U900">
        <v>5662</v>
      </c>
      <c r="V900">
        <v>1.03</v>
      </c>
      <c r="W900">
        <v>1.02</v>
      </c>
      <c r="X900">
        <v>0.23</v>
      </c>
      <c r="Y900" t="s">
        <v>77</v>
      </c>
      <c r="Z900">
        <v>4.42</v>
      </c>
      <c r="AA900" t="s">
        <v>3165</v>
      </c>
      <c r="AB900">
        <v>66.610046100000005</v>
      </c>
      <c r="AC900" t="s">
        <v>3166</v>
      </c>
      <c r="AD900">
        <v>-10.5510754</v>
      </c>
      <c r="AE900">
        <v>39.380899999999997</v>
      </c>
      <c r="AF900">
        <v>7.8</v>
      </c>
      <c r="AG900">
        <v>6.1849999999999996</v>
      </c>
      <c r="AH900">
        <v>7.6268200000000004</v>
      </c>
    </row>
    <row r="901" spans="1:34" x14ac:dyDescent="0.25">
      <c r="A901" t="s">
        <v>3167</v>
      </c>
      <c r="B901" t="s">
        <v>3168</v>
      </c>
      <c r="C901">
        <v>2</v>
      </c>
      <c r="D901">
        <v>1</v>
      </c>
      <c r="E901" t="s">
        <v>73</v>
      </c>
      <c r="F901">
        <v>2010</v>
      </c>
      <c r="G901" t="s">
        <v>363</v>
      </c>
      <c r="H901">
        <v>0</v>
      </c>
      <c r="I901">
        <v>1116</v>
      </c>
      <c r="J901">
        <v>2.15</v>
      </c>
      <c r="K901">
        <v>13.7</v>
      </c>
      <c r="L901">
        <v>1.22</v>
      </c>
      <c r="M901">
        <v>368.67</v>
      </c>
      <c r="N901">
        <v>1.1599999999999999</v>
      </c>
      <c r="O901" t="s">
        <v>75</v>
      </c>
      <c r="P901">
        <v>0.81</v>
      </c>
      <c r="S901">
        <v>0</v>
      </c>
      <c r="T901" t="s">
        <v>3169</v>
      </c>
      <c r="U901">
        <v>5664</v>
      </c>
      <c r="V901">
        <v>1.48</v>
      </c>
      <c r="W901">
        <v>1.06</v>
      </c>
      <c r="X901">
        <v>0.06</v>
      </c>
      <c r="Y901" t="s">
        <v>77</v>
      </c>
      <c r="Z901">
        <v>4.12</v>
      </c>
      <c r="AA901" t="s">
        <v>3170</v>
      </c>
      <c r="AB901">
        <v>66.210814099999993</v>
      </c>
      <c r="AC901" t="s">
        <v>3171</v>
      </c>
      <c r="AD901">
        <v>-50.6228081</v>
      </c>
      <c r="AE901">
        <v>55.288400000000003</v>
      </c>
      <c r="AF901">
        <v>7.69</v>
      </c>
      <c r="AG901">
        <v>6.0060000000000002</v>
      </c>
      <c r="AH901">
        <v>7.4997699999999998</v>
      </c>
    </row>
    <row r="902" spans="1:34" x14ac:dyDescent="0.25">
      <c r="A902" t="s">
        <v>3172</v>
      </c>
      <c r="B902" t="s">
        <v>3173</v>
      </c>
      <c r="C902">
        <v>1</v>
      </c>
      <c r="D902">
        <v>1</v>
      </c>
      <c r="E902" t="s">
        <v>73</v>
      </c>
      <c r="F902">
        <v>2013</v>
      </c>
      <c r="G902" t="s">
        <v>3174</v>
      </c>
      <c r="H902">
        <v>0</v>
      </c>
      <c r="I902">
        <v>6.0880999999999998</v>
      </c>
      <c r="J902">
        <v>0.06</v>
      </c>
      <c r="K902">
        <v>13.8</v>
      </c>
      <c r="L902">
        <v>1.23</v>
      </c>
      <c r="M902">
        <v>311.47340000000003</v>
      </c>
      <c r="N902">
        <v>0.98</v>
      </c>
      <c r="O902" t="s">
        <v>75</v>
      </c>
      <c r="P902">
        <v>0.09</v>
      </c>
      <c r="S902">
        <v>0</v>
      </c>
      <c r="T902" t="s">
        <v>3175</v>
      </c>
      <c r="U902">
        <v>4503</v>
      </c>
      <c r="V902">
        <v>0.69</v>
      </c>
      <c r="W902">
        <v>0.82</v>
      </c>
      <c r="X902">
        <v>0.13</v>
      </c>
      <c r="Y902" t="s">
        <v>77</v>
      </c>
      <c r="Z902">
        <v>4.67</v>
      </c>
      <c r="AA902" t="s">
        <v>3176</v>
      </c>
      <c r="AB902">
        <v>61.755662999999998</v>
      </c>
      <c r="AC902" t="s">
        <v>3177</v>
      </c>
      <c r="AD902">
        <v>15.3349441</v>
      </c>
      <c r="AE902">
        <v>45.029299999999999</v>
      </c>
      <c r="AF902">
        <v>10.49</v>
      </c>
      <c r="AG902">
        <v>7.665</v>
      </c>
      <c r="AH902">
        <v>10.0404</v>
      </c>
    </row>
    <row r="903" spans="1:34" x14ac:dyDescent="0.25">
      <c r="A903" t="s">
        <v>3178</v>
      </c>
      <c r="B903" t="s">
        <v>3179</v>
      </c>
      <c r="C903">
        <v>1</v>
      </c>
      <c r="D903">
        <v>1</v>
      </c>
      <c r="E903" t="s">
        <v>73</v>
      </c>
      <c r="F903">
        <v>2008</v>
      </c>
      <c r="G903" t="s">
        <v>363</v>
      </c>
      <c r="H903">
        <v>0</v>
      </c>
      <c r="I903">
        <v>8.7835999999999999</v>
      </c>
      <c r="J903">
        <v>6.6000000000000003E-2</v>
      </c>
      <c r="K903">
        <v>2.83</v>
      </c>
      <c r="L903">
        <v>0.253</v>
      </c>
      <c r="M903">
        <v>8.4</v>
      </c>
      <c r="N903">
        <v>2.5999999999999999E-2</v>
      </c>
      <c r="O903" t="s">
        <v>75</v>
      </c>
      <c r="P903">
        <v>0</v>
      </c>
      <c r="R903">
        <v>450</v>
      </c>
      <c r="S903">
        <v>0</v>
      </c>
      <c r="T903" t="s">
        <v>834</v>
      </c>
      <c r="U903">
        <v>3703.49</v>
      </c>
      <c r="V903">
        <v>0.48</v>
      </c>
      <c r="W903">
        <v>0.5</v>
      </c>
      <c r="X903">
        <v>-0.1</v>
      </c>
      <c r="Y903" t="s">
        <v>77</v>
      </c>
      <c r="Z903">
        <v>4.75</v>
      </c>
      <c r="AA903" t="s">
        <v>3180</v>
      </c>
      <c r="AB903">
        <v>70.735385300000004</v>
      </c>
      <c r="AC903" t="s">
        <v>3181</v>
      </c>
      <c r="AD903">
        <v>18.953358000000001</v>
      </c>
      <c r="AE903">
        <v>9.4704499999999996</v>
      </c>
      <c r="AF903">
        <v>9.9499999999999993</v>
      </c>
      <c r="AG903">
        <v>5.6070000000000002</v>
      </c>
      <c r="AH903">
        <v>8.9995499999999993</v>
      </c>
    </row>
    <row r="904" spans="1:34" x14ac:dyDescent="0.25">
      <c r="A904" t="s">
        <v>3182</v>
      </c>
      <c r="B904" t="s">
        <v>3183</v>
      </c>
      <c r="C904">
        <v>1</v>
      </c>
      <c r="D904">
        <v>1</v>
      </c>
      <c r="E904" t="s">
        <v>73</v>
      </c>
      <c r="F904">
        <v>2011</v>
      </c>
      <c r="G904" t="s">
        <v>94</v>
      </c>
      <c r="H904">
        <v>0</v>
      </c>
      <c r="I904">
        <v>380.2</v>
      </c>
      <c r="J904">
        <v>1.18</v>
      </c>
      <c r="K904">
        <v>13.5</v>
      </c>
      <c r="L904">
        <v>1.21</v>
      </c>
      <c r="M904">
        <v>490.09386000000001</v>
      </c>
      <c r="N904">
        <v>1.542</v>
      </c>
      <c r="O904" t="s">
        <v>75</v>
      </c>
      <c r="P904">
        <v>0.14899999999999999</v>
      </c>
      <c r="S904">
        <v>0</v>
      </c>
      <c r="T904" t="s">
        <v>2083</v>
      </c>
      <c r="U904">
        <v>4972</v>
      </c>
      <c r="V904">
        <v>6.48</v>
      </c>
      <c r="W904">
        <v>1.53</v>
      </c>
      <c r="X904">
        <v>-0.11</v>
      </c>
      <c r="Y904" t="s">
        <v>77</v>
      </c>
      <c r="Z904">
        <v>3.06</v>
      </c>
      <c r="AA904" t="s">
        <v>3184</v>
      </c>
      <c r="AB904">
        <v>67.8560643</v>
      </c>
      <c r="AC904" t="s">
        <v>3185</v>
      </c>
      <c r="AD904">
        <v>4.5752495</v>
      </c>
      <c r="AE904">
        <v>189.90799999999999</v>
      </c>
      <c r="AF904">
        <v>8.3800000000000008</v>
      </c>
      <c r="AG904">
        <v>5.7750000000000004</v>
      </c>
      <c r="AH904">
        <v>8.0546900000000008</v>
      </c>
    </row>
    <row r="905" spans="1:34" x14ac:dyDescent="0.25">
      <c r="A905" t="s">
        <v>3186</v>
      </c>
      <c r="B905" t="s">
        <v>3187</v>
      </c>
      <c r="C905">
        <v>1</v>
      </c>
      <c r="D905">
        <v>1</v>
      </c>
      <c r="E905" t="s">
        <v>73</v>
      </c>
      <c r="F905">
        <v>2017</v>
      </c>
      <c r="G905" t="s">
        <v>214</v>
      </c>
      <c r="H905">
        <v>0</v>
      </c>
      <c r="I905">
        <v>1362.3</v>
      </c>
      <c r="J905">
        <v>2.2799999999999998</v>
      </c>
      <c r="K905">
        <v>13.3</v>
      </c>
      <c r="L905">
        <v>1.18</v>
      </c>
      <c r="M905">
        <v>762.79200000000003</v>
      </c>
      <c r="N905">
        <v>2.4</v>
      </c>
      <c r="O905" t="s">
        <v>75</v>
      </c>
      <c r="P905">
        <v>0.45900000000000002</v>
      </c>
      <c r="S905">
        <v>0</v>
      </c>
      <c r="T905" t="s">
        <v>301</v>
      </c>
      <c r="U905">
        <v>5560</v>
      </c>
      <c r="V905">
        <v>0.85</v>
      </c>
      <c r="W905">
        <v>0.85</v>
      </c>
      <c r="X905">
        <v>-0.24</v>
      </c>
      <c r="Y905" t="s">
        <v>77</v>
      </c>
      <c r="Z905">
        <v>4.4400000000000004</v>
      </c>
      <c r="AA905" t="s">
        <v>3188</v>
      </c>
      <c r="AB905">
        <v>69.468137900000002</v>
      </c>
      <c r="AC905" t="s">
        <v>3189</v>
      </c>
      <c r="AD905">
        <v>60.676298500000001</v>
      </c>
      <c r="AE905">
        <v>30.9939</v>
      </c>
      <c r="AF905">
        <v>7.76</v>
      </c>
      <c r="AG905">
        <v>6.0819999999999999</v>
      </c>
      <c r="AH905">
        <v>7.5856500000000002</v>
      </c>
    </row>
    <row r="906" spans="1:34" x14ac:dyDescent="0.25">
      <c r="A906" t="s">
        <v>3190</v>
      </c>
      <c r="B906" t="s">
        <v>3191</v>
      </c>
      <c r="C906">
        <v>1</v>
      </c>
      <c r="D906">
        <v>1</v>
      </c>
      <c r="E906" t="s">
        <v>73</v>
      </c>
      <c r="F906">
        <v>2009</v>
      </c>
      <c r="G906" t="s">
        <v>363</v>
      </c>
      <c r="H906">
        <v>0</v>
      </c>
      <c r="I906">
        <v>2443</v>
      </c>
      <c r="J906">
        <v>3.43</v>
      </c>
      <c r="K906">
        <v>13.3</v>
      </c>
      <c r="L906">
        <v>1.18</v>
      </c>
      <c r="M906">
        <v>772.32690000000002</v>
      </c>
      <c r="N906">
        <v>2.4300000000000002</v>
      </c>
      <c r="O906" t="s">
        <v>75</v>
      </c>
      <c r="P906">
        <v>0.08</v>
      </c>
      <c r="S906">
        <v>0</v>
      </c>
      <c r="T906" t="s">
        <v>227</v>
      </c>
      <c r="U906">
        <v>5505</v>
      </c>
      <c r="V906">
        <v>0.95</v>
      </c>
      <c r="W906">
        <v>0.84</v>
      </c>
      <c r="X906">
        <v>-0.14000000000000001</v>
      </c>
      <c r="Y906" t="s">
        <v>77</v>
      </c>
      <c r="Z906">
        <v>4.41</v>
      </c>
      <c r="AA906" t="s">
        <v>3192</v>
      </c>
      <c r="AB906">
        <v>80.839988700000006</v>
      </c>
      <c r="AC906" t="s">
        <v>3193</v>
      </c>
      <c r="AD906">
        <v>-2.2780391</v>
      </c>
      <c r="AE906">
        <v>56.433</v>
      </c>
      <c r="AF906">
        <v>8.99</v>
      </c>
      <c r="AG906">
        <v>7.2709999999999999</v>
      </c>
      <c r="AH906">
        <v>8.8036399999999997</v>
      </c>
    </row>
    <row r="907" spans="1:34" x14ac:dyDescent="0.25">
      <c r="A907" t="s">
        <v>3194</v>
      </c>
      <c r="B907" t="s">
        <v>3195</v>
      </c>
      <c r="C907">
        <v>1</v>
      </c>
      <c r="D907">
        <v>1</v>
      </c>
      <c r="E907" t="s">
        <v>73</v>
      </c>
      <c r="F907">
        <v>2022</v>
      </c>
      <c r="G907" t="s">
        <v>363</v>
      </c>
      <c r="H907">
        <v>0</v>
      </c>
      <c r="I907">
        <v>892.7</v>
      </c>
      <c r="J907">
        <v>1.913</v>
      </c>
      <c r="K907">
        <v>13.5</v>
      </c>
      <c r="L907">
        <v>1.21</v>
      </c>
      <c r="M907">
        <v>498.99059999999997</v>
      </c>
      <c r="N907">
        <v>1.57</v>
      </c>
      <c r="O907" t="s">
        <v>75</v>
      </c>
      <c r="P907">
        <v>0.05</v>
      </c>
      <c r="S907">
        <v>0</v>
      </c>
      <c r="T907" t="s">
        <v>189</v>
      </c>
      <c r="U907">
        <v>4845</v>
      </c>
      <c r="V907">
        <v>4.5</v>
      </c>
      <c r="W907">
        <v>1.17</v>
      </c>
      <c r="X907">
        <v>0.14000000000000001</v>
      </c>
      <c r="Y907" t="s">
        <v>77</v>
      </c>
      <c r="Z907">
        <v>3.25</v>
      </c>
      <c r="AA907" t="s">
        <v>3196</v>
      </c>
      <c r="AB907">
        <v>68.3903471</v>
      </c>
      <c r="AC907" t="s">
        <v>3197</v>
      </c>
      <c r="AD907">
        <v>-62.8237576</v>
      </c>
      <c r="AE907">
        <v>44.151800000000001</v>
      </c>
      <c r="AF907">
        <v>5.79</v>
      </c>
      <c r="AG907">
        <v>3.7770000000000001</v>
      </c>
      <c r="AH907">
        <v>5.5050299999999996</v>
      </c>
    </row>
    <row r="908" spans="1:34" x14ac:dyDescent="0.25">
      <c r="A908" t="s">
        <v>3198</v>
      </c>
      <c r="B908" t="s">
        <v>3199</v>
      </c>
      <c r="C908">
        <v>1</v>
      </c>
      <c r="D908">
        <v>1</v>
      </c>
      <c r="E908" t="s">
        <v>73</v>
      </c>
      <c r="F908">
        <v>2013</v>
      </c>
      <c r="G908" t="s">
        <v>88</v>
      </c>
      <c r="H908">
        <v>0</v>
      </c>
      <c r="I908">
        <v>311.60001</v>
      </c>
      <c r="J908">
        <v>1.23</v>
      </c>
      <c r="K908">
        <v>13.6</v>
      </c>
      <c r="L908">
        <v>1.21</v>
      </c>
      <c r="M908">
        <v>435.4271</v>
      </c>
      <c r="N908">
        <v>1.37</v>
      </c>
      <c r="O908" t="s">
        <v>75</v>
      </c>
      <c r="P908">
        <v>0.13</v>
      </c>
      <c r="S908">
        <v>0</v>
      </c>
      <c r="T908" t="s">
        <v>89</v>
      </c>
      <c r="U908">
        <v>4844</v>
      </c>
      <c r="V908">
        <v>10.76</v>
      </c>
      <c r="W908">
        <v>1.97</v>
      </c>
      <c r="X908">
        <v>0</v>
      </c>
      <c r="Y908" t="s">
        <v>77</v>
      </c>
      <c r="Z908">
        <v>2.67</v>
      </c>
      <c r="AA908" t="s">
        <v>3200</v>
      </c>
      <c r="AB908">
        <v>8.2938367</v>
      </c>
      <c r="AC908" t="s">
        <v>3201</v>
      </c>
      <c r="AD908">
        <v>54.894817699999997</v>
      </c>
      <c r="AE908">
        <v>110.10299999999999</v>
      </c>
      <c r="AF908">
        <v>5.9257999999999997</v>
      </c>
      <c r="AG908">
        <v>3.629</v>
      </c>
      <c r="AH908">
        <v>5.6453199999999999</v>
      </c>
    </row>
    <row r="909" spans="1:34" x14ac:dyDescent="0.25">
      <c r="A909" t="s">
        <v>3202</v>
      </c>
      <c r="B909" t="s">
        <v>3203</v>
      </c>
      <c r="C909">
        <v>1</v>
      </c>
      <c r="D909">
        <v>2</v>
      </c>
      <c r="E909" t="s">
        <v>73</v>
      </c>
      <c r="F909">
        <v>2002</v>
      </c>
      <c r="G909" t="s">
        <v>243</v>
      </c>
      <c r="H909">
        <v>0</v>
      </c>
      <c r="I909">
        <v>2527.83</v>
      </c>
      <c r="J909">
        <v>3.7040000000000002</v>
      </c>
      <c r="K909">
        <v>12.6</v>
      </c>
      <c r="L909">
        <v>1.1200000000000001</v>
      </c>
      <c r="M909">
        <v>2740.3302600000002</v>
      </c>
      <c r="N909">
        <v>8.6219999999999999</v>
      </c>
      <c r="O909" t="s">
        <v>75</v>
      </c>
      <c r="P909">
        <v>0.16200000000000001</v>
      </c>
      <c r="S909">
        <v>0</v>
      </c>
      <c r="T909" t="s">
        <v>227</v>
      </c>
      <c r="U909">
        <v>5607</v>
      </c>
      <c r="V909">
        <v>1.02</v>
      </c>
      <c r="W909">
        <v>1.05</v>
      </c>
      <c r="X909">
        <v>0.39</v>
      </c>
      <c r="Y909" t="s">
        <v>77</v>
      </c>
      <c r="Z909">
        <v>4.42</v>
      </c>
      <c r="AA909" t="s">
        <v>3204</v>
      </c>
      <c r="AB909">
        <v>70.477096399999994</v>
      </c>
      <c r="AC909" t="s">
        <v>3205</v>
      </c>
      <c r="AD909">
        <v>-58.020808500000001</v>
      </c>
      <c r="AE909">
        <v>55.5867</v>
      </c>
      <c r="AF909">
        <v>8.41</v>
      </c>
      <c r="AG909">
        <v>6.7149999999999999</v>
      </c>
      <c r="AH909">
        <v>8.2151099999999992</v>
      </c>
    </row>
    <row r="910" spans="1:34" x14ac:dyDescent="0.25">
      <c r="A910" t="s">
        <v>3206</v>
      </c>
      <c r="B910" t="s">
        <v>3203</v>
      </c>
      <c r="C910">
        <v>1</v>
      </c>
      <c r="D910">
        <v>2</v>
      </c>
      <c r="E910" t="s">
        <v>73</v>
      </c>
      <c r="F910">
        <v>2016</v>
      </c>
      <c r="G910" t="s">
        <v>100</v>
      </c>
      <c r="H910">
        <v>0</v>
      </c>
      <c r="I910">
        <v>11613</v>
      </c>
      <c r="J910">
        <v>9.89</v>
      </c>
      <c r="K910">
        <v>12.6</v>
      </c>
      <c r="L910">
        <v>1.1299999999999999</v>
      </c>
      <c r="M910">
        <v>2415.5079999999998</v>
      </c>
      <c r="N910">
        <v>7.6</v>
      </c>
      <c r="O910" t="s">
        <v>75</v>
      </c>
      <c r="P910">
        <v>0.22</v>
      </c>
      <c r="S910">
        <v>0</v>
      </c>
      <c r="T910" t="s">
        <v>227</v>
      </c>
      <c r="U910">
        <v>5580</v>
      </c>
      <c r="V910">
        <v>1.18</v>
      </c>
      <c r="W910">
        <v>0.99</v>
      </c>
      <c r="X910">
        <v>0.33</v>
      </c>
      <c r="Y910" t="s">
        <v>77</v>
      </c>
      <c r="Z910">
        <v>4.41</v>
      </c>
      <c r="AA910" t="s">
        <v>3204</v>
      </c>
      <c r="AB910">
        <v>70.477096399999994</v>
      </c>
      <c r="AC910" t="s">
        <v>3205</v>
      </c>
      <c r="AD910">
        <v>-58.020808500000001</v>
      </c>
      <c r="AE910">
        <v>55.5867</v>
      </c>
      <c r="AF910">
        <v>8.41</v>
      </c>
      <c r="AG910">
        <v>6.7149999999999999</v>
      </c>
      <c r="AH910">
        <v>8.2151099999999992</v>
      </c>
    </row>
    <row r="911" spans="1:34" x14ac:dyDescent="0.25">
      <c r="A911" t="s">
        <v>3207</v>
      </c>
      <c r="B911" t="s">
        <v>3208</v>
      </c>
      <c r="C911">
        <v>1</v>
      </c>
      <c r="D911">
        <v>1</v>
      </c>
      <c r="E911" t="s">
        <v>73</v>
      </c>
      <c r="F911">
        <v>2009</v>
      </c>
      <c r="G911" t="s">
        <v>106</v>
      </c>
      <c r="H911">
        <v>0</v>
      </c>
      <c r="I911">
        <v>1157</v>
      </c>
      <c r="J911">
        <v>2.34</v>
      </c>
      <c r="K911">
        <v>13.7</v>
      </c>
      <c r="L911">
        <v>1.22</v>
      </c>
      <c r="M911">
        <v>387.75259999999997</v>
      </c>
      <c r="N911">
        <v>1.22</v>
      </c>
      <c r="O911" t="s">
        <v>75</v>
      </c>
      <c r="P911">
        <v>0.76</v>
      </c>
      <c r="S911">
        <v>0</v>
      </c>
      <c r="T911" t="s">
        <v>587</v>
      </c>
      <c r="U911">
        <v>5882</v>
      </c>
      <c r="V911">
        <v>1.61</v>
      </c>
      <c r="W911">
        <v>1.1200000000000001</v>
      </c>
      <c r="X911">
        <v>0.2</v>
      </c>
      <c r="Y911" t="s">
        <v>77</v>
      </c>
      <c r="Z911">
        <v>4.07</v>
      </c>
      <c r="AA911" t="s">
        <v>3209</v>
      </c>
      <c r="AB911">
        <v>72.152951900000005</v>
      </c>
      <c r="AC911" t="s">
        <v>3210</v>
      </c>
      <c r="AD911">
        <v>-5.6751151999999996</v>
      </c>
      <c r="AE911">
        <v>26.159700000000001</v>
      </c>
      <c r="AF911">
        <v>5.7746599999999999</v>
      </c>
      <c r="AG911">
        <v>4.3099999999999996</v>
      </c>
      <c r="AH911">
        <v>5.6182800000000004</v>
      </c>
    </row>
    <row r="912" spans="1:34" x14ac:dyDescent="0.25">
      <c r="A912" t="s">
        <v>3211</v>
      </c>
      <c r="B912" t="s">
        <v>3212</v>
      </c>
      <c r="C912">
        <v>1</v>
      </c>
      <c r="D912">
        <v>1</v>
      </c>
      <c r="E912" t="s">
        <v>73</v>
      </c>
      <c r="F912">
        <v>2014</v>
      </c>
      <c r="G912" t="s">
        <v>363</v>
      </c>
      <c r="H912">
        <v>0</v>
      </c>
      <c r="I912">
        <v>1684</v>
      </c>
      <c r="J912">
        <v>2.69</v>
      </c>
      <c r="K912">
        <v>14.3</v>
      </c>
      <c r="L912">
        <v>1.27</v>
      </c>
      <c r="M912">
        <v>149.37</v>
      </c>
      <c r="N912">
        <v>0.47</v>
      </c>
      <c r="O912" t="s">
        <v>75</v>
      </c>
      <c r="P912">
        <v>0.18</v>
      </c>
      <c r="S912">
        <v>0</v>
      </c>
      <c r="T912" t="s">
        <v>468</v>
      </c>
      <c r="U912">
        <v>5400</v>
      </c>
      <c r="V912">
        <v>0.91</v>
      </c>
      <c r="W912">
        <v>0.92</v>
      </c>
      <c r="X912">
        <v>0.13</v>
      </c>
      <c r="Y912" t="s">
        <v>77</v>
      </c>
      <c r="Z912">
        <v>4.37</v>
      </c>
      <c r="AA912" t="s">
        <v>3213</v>
      </c>
      <c r="AB912">
        <v>72.119852199999997</v>
      </c>
      <c r="AC912" t="s">
        <v>3214</v>
      </c>
      <c r="AD912">
        <v>-28.4190757</v>
      </c>
      <c r="AE912">
        <v>58.084400000000002</v>
      </c>
      <c r="AF912">
        <v>9.1199999999999992</v>
      </c>
      <c r="AG912">
        <v>7.3289999999999997</v>
      </c>
      <c r="AH912">
        <v>8.9066700000000001</v>
      </c>
    </row>
    <row r="913" spans="1:34" x14ac:dyDescent="0.25">
      <c r="A913" t="s">
        <v>3215</v>
      </c>
      <c r="B913" t="s">
        <v>3216</v>
      </c>
      <c r="C913">
        <v>2</v>
      </c>
      <c r="D913">
        <v>1</v>
      </c>
      <c r="E913" t="s">
        <v>73</v>
      </c>
      <c r="F913">
        <v>2011</v>
      </c>
      <c r="G913" t="s">
        <v>94</v>
      </c>
      <c r="H913">
        <v>0</v>
      </c>
      <c r="I913">
        <v>847</v>
      </c>
      <c r="J913">
        <v>1.85</v>
      </c>
      <c r="K913">
        <v>13.5</v>
      </c>
      <c r="L913">
        <v>1.21</v>
      </c>
      <c r="M913">
        <v>491.68301000000002</v>
      </c>
      <c r="N913">
        <v>1.5469999999999999</v>
      </c>
      <c r="O913" t="s">
        <v>75</v>
      </c>
      <c r="P913">
        <v>6.0999999999999999E-2</v>
      </c>
      <c r="S913">
        <v>0</v>
      </c>
      <c r="T913" t="s">
        <v>89</v>
      </c>
      <c r="U913">
        <v>4895</v>
      </c>
      <c r="V913">
        <v>4.4000000000000004</v>
      </c>
      <c r="W913">
        <v>1.17</v>
      </c>
      <c r="X913">
        <v>-0.06</v>
      </c>
      <c r="Y913" t="s">
        <v>77</v>
      </c>
      <c r="Z913">
        <v>3.2</v>
      </c>
      <c r="AA913" t="s">
        <v>3217</v>
      </c>
      <c r="AB913">
        <v>72.574509899999995</v>
      </c>
      <c r="AC913" t="s">
        <v>3218</v>
      </c>
      <c r="AD913">
        <v>-24.368928199999999</v>
      </c>
      <c r="AE913">
        <v>131.19900000000001</v>
      </c>
      <c r="AF913">
        <v>7.91</v>
      </c>
      <c r="AG913">
        <v>5.657</v>
      </c>
      <c r="AH913">
        <v>7.6581299999999999</v>
      </c>
    </row>
    <row r="914" spans="1:34" x14ac:dyDescent="0.25">
      <c r="A914" t="s">
        <v>3219</v>
      </c>
      <c r="B914" t="s">
        <v>3220</v>
      </c>
      <c r="C914">
        <v>1</v>
      </c>
      <c r="D914">
        <v>1</v>
      </c>
      <c r="E914" t="s">
        <v>73</v>
      </c>
      <c r="F914">
        <v>2010</v>
      </c>
      <c r="G914" t="s">
        <v>94</v>
      </c>
      <c r="H914">
        <v>0</v>
      </c>
      <c r="I914">
        <v>466</v>
      </c>
      <c r="J914">
        <v>1.26</v>
      </c>
      <c r="K914">
        <v>14.1</v>
      </c>
      <c r="L914">
        <v>1.26</v>
      </c>
      <c r="M914">
        <v>197.05459999999999</v>
      </c>
      <c r="N914">
        <v>0.62</v>
      </c>
      <c r="O914" t="s">
        <v>75</v>
      </c>
      <c r="P914">
        <v>0.3</v>
      </c>
      <c r="S914">
        <v>0</v>
      </c>
      <c r="T914" t="s">
        <v>1194</v>
      </c>
      <c r="U914">
        <v>6130</v>
      </c>
      <c r="V914">
        <v>1.75</v>
      </c>
      <c r="W914">
        <v>1.7</v>
      </c>
      <c r="X914">
        <v>0.17</v>
      </c>
      <c r="Y914" t="s">
        <v>77</v>
      </c>
      <c r="Z914">
        <v>4.18</v>
      </c>
      <c r="AA914" t="s">
        <v>3221</v>
      </c>
      <c r="AB914">
        <v>73.682287700000003</v>
      </c>
      <c r="AC914" t="s">
        <v>3222</v>
      </c>
      <c r="AD914">
        <v>12.3520103</v>
      </c>
      <c r="AE914">
        <v>58.143799999999999</v>
      </c>
      <c r="AF914">
        <v>7.1326599999999996</v>
      </c>
      <c r="AG914">
        <v>5.7919999999999998</v>
      </c>
      <c r="AH914">
        <v>6.9847900000000003</v>
      </c>
    </row>
    <row r="915" spans="1:34" x14ac:dyDescent="0.25">
      <c r="A915" t="s">
        <v>3223</v>
      </c>
      <c r="B915" t="s">
        <v>3224</v>
      </c>
      <c r="C915">
        <v>1</v>
      </c>
      <c r="D915">
        <v>3</v>
      </c>
      <c r="E915" t="s">
        <v>73</v>
      </c>
      <c r="F915">
        <v>2019</v>
      </c>
      <c r="G915" t="s">
        <v>363</v>
      </c>
      <c r="H915">
        <v>0</v>
      </c>
      <c r="I915">
        <v>16.5535</v>
      </c>
      <c r="J915">
        <v>0.12540000000000001</v>
      </c>
      <c r="K915">
        <v>3.22</v>
      </c>
      <c r="L915">
        <v>0.28799999999999998</v>
      </c>
      <c r="M915">
        <v>10.47</v>
      </c>
      <c r="N915">
        <v>3.2899999999999999E-2</v>
      </c>
      <c r="O915" t="s">
        <v>75</v>
      </c>
      <c r="P915">
        <v>0.1</v>
      </c>
      <c r="S915">
        <v>0</v>
      </c>
      <c r="T915" t="s">
        <v>463</v>
      </c>
      <c r="U915">
        <v>5898</v>
      </c>
      <c r="V915">
        <v>1.07</v>
      </c>
      <c r="W915">
        <v>0.96</v>
      </c>
      <c r="X915">
        <v>-0.17</v>
      </c>
      <c r="Y915" t="s">
        <v>77</v>
      </c>
      <c r="Z915">
        <v>4.45</v>
      </c>
      <c r="AA915" t="s">
        <v>3225</v>
      </c>
      <c r="AB915">
        <v>73.909619300000003</v>
      </c>
      <c r="AC915" t="s">
        <v>3226</v>
      </c>
      <c r="AD915">
        <v>-23.241316300000001</v>
      </c>
      <c r="AE915">
        <v>38.447299999999998</v>
      </c>
      <c r="AF915">
        <v>7.49</v>
      </c>
      <c r="AG915">
        <v>6.0490000000000004</v>
      </c>
      <c r="AH915">
        <v>7.3322200000000004</v>
      </c>
    </row>
    <row r="916" spans="1:34" x14ac:dyDescent="0.25">
      <c r="A916" t="s">
        <v>3227</v>
      </c>
      <c r="B916" t="s">
        <v>3224</v>
      </c>
      <c r="C916">
        <v>1</v>
      </c>
      <c r="D916">
        <v>3</v>
      </c>
      <c r="E916" t="s">
        <v>73</v>
      </c>
      <c r="F916">
        <v>2019</v>
      </c>
      <c r="G916" t="s">
        <v>363</v>
      </c>
      <c r="H916">
        <v>0</v>
      </c>
      <c r="I916">
        <v>51.205300000000001</v>
      </c>
      <c r="J916">
        <v>0.26629999999999998</v>
      </c>
      <c r="K916">
        <v>3.85</v>
      </c>
      <c r="L916">
        <v>0.34300000000000003</v>
      </c>
      <c r="M916">
        <v>14.16</v>
      </c>
      <c r="N916">
        <v>4.4499999999999998E-2</v>
      </c>
      <c r="O916" t="s">
        <v>75</v>
      </c>
      <c r="P916">
        <v>0.04</v>
      </c>
      <c r="S916">
        <v>0</v>
      </c>
      <c r="T916" t="s">
        <v>463</v>
      </c>
      <c r="U916">
        <v>5898</v>
      </c>
      <c r="V916">
        <v>1.07</v>
      </c>
      <c r="W916">
        <v>0.96</v>
      </c>
      <c r="X916">
        <v>-0.17</v>
      </c>
      <c r="Y916" t="s">
        <v>77</v>
      </c>
      <c r="Z916">
        <v>4.45</v>
      </c>
      <c r="AA916" t="s">
        <v>3225</v>
      </c>
      <c r="AB916">
        <v>73.909619300000003</v>
      </c>
      <c r="AC916" t="s">
        <v>3226</v>
      </c>
      <c r="AD916">
        <v>-23.241316300000001</v>
      </c>
      <c r="AE916">
        <v>38.447299999999998</v>
      </c>
      <c r="AF916">
        <v>7.49</v>
      </c>
      <c r="AG916">
        <v>6.0490000000000004</v>
      </c>
      <c r="AH916">
        <v>7.3322200000000004</v>
      </c>
    </row>
    <row r="917" spans="1:34" x14ac:dyDescent="0.25">
      <c r="A917" t="s">
        <v>3228</v>
      </c>
      <c r="B917" t="s">
        <v>3224</v>
      </c>
      <c r="C917">
        <v>1</v>
      </c>
      <c r="D917">
        <v>3</v>
      </c>
      <c r="E917" t="s">
        <v>73</v>
      </c>
      <c r="F917">
        <v>2019</v>
      </c>
      <c r="G917" t="s">
        <v>363</v>
      </c>
      <c r="H917">
        <v>0</v>
      </c>
      <c r="I917">
        <v>271.6737</v>
      </c>
      <c r="J917">
        <v>0.80979999999999996</v>
      </c>
      <c r="K917">
        <v>3.46</v>
      </c>
      <c r="L917">
        <v>0.309</v>
      </c>
      <c r="M917">
        <v>11.82</v>
      </c>
      <c r="N917">
        <v>3.7199999999999997E-2</v>
      </c>
      <c r="O917" t="s">
        <v>75</v>
      </c>
      <c r="P917">
        <v>0.24</v>
      </c>
      <c r="S917">
        <v>0</v>
      </c>
      <c r="T917" t="s">
        <v>463</v>
      </c>
      <c r="U917">
        <v>5898</v>
      </c>
      <c r="V917">
        <v>1.07</v>
      </c>
      <c r="W917">
        <v>0.96</v>
      </c>
      <c r="X917">
        <v>-0.17</v>
      </c>
      <c r="Y917" t="s">
        <v>77</v>
      </c>
      <c r="Z917">
        <v>4.45</v>
      </c>
      <c r="AA917" t="s">
        <v>3225</v>
      </c>
      <c r="AB917">
        <v>73.909619300000003</v>
      </c>
      <c r="AC917" t="s">
        <v>3226</v>
      </c>
      <c r="AD917">
        <v>-23.241316300000001</v>
      </c>
      <c r="AE917">
        <v>38.447299999999998</v>
      </c>
      <c r="AF917">
        <v>7.49</v>
      </c>
      <c r="AG917">
        <v>6.0490000000000004</v>
      </c>
      <c r="AH917">
        <v>7.3322200000000004</v>
      </c>
    </row>
    <row r="918" spans="1:34" x14ac:dyDescent="0.25">
      <c r="A918" t="s">
        <v>3229</v>
      </c>
      <c r="B918" t="s">
        <v>3230</v>
      </c>
      <c r="C918">
        <v>1</v>
      </c>
      <c r="D918">
        <v>3</v>
      </c>
      <c r="E918" t="s">
        <v>284</v>
      </c>
      <c r="F918">
        <v>2016</v>
      </c>
      <c r="G918" t="s">
        <v>321</v>
      </c>
      <c r="H918">
        <v>0</v>
      </c>
      <c r="I918">
        <v>0.95962199999999998</v>
      </c>
      <c r="J918">
        <v>1.8149999999999999E-2</v>
      </c>
      <c r="K918">
        <v>1.6</v>
      </c>
      <c r="L918">
        <v>0.14299999999999999</v>
      </c>
      <c r="M918">
        <v>5.0199999999999996</v>
      </c>
      <c r="N918">
        <v>1.5789999999999998E-2</v>
      </c>
      <c r="O918" t="s">
        <v>119</v>
      </c>
      <c r="P918">
        <v>0</v>
      </c>
      <c r="Q918">
        <v>1625</v>
      </c>
      <c r="R918">
        <v>1759</v>
      </c>
      <c r="S918">
        <v>0</v>
      </c>
      <c r="T918" t="s">
        <v>95</v>
      </c>
      <c r="U918">
        <v>5438</v>
      </c>
      <c r="V918">
        <v>0.83</v>
      </c>
      <c r="W918">
        <v>0.88</v>
      </c>
      <c r="X918">
        <v>-0.1</v>
      </c>
      <c r="Y918" t="s">
        <v>77</v>
      </c>
      <c r="Z918">
        <v>4.5999999999999996</v>
      </c>
      <c r="AA918" t="s">
        <v>3231</v>
      </c>
      <c r="AB918">
        <v>8.7401487000000007</v>
      </c>
      <c r="AC918" t="s">
        <v>3232</v>
      </c>
      <c r="AD918">
        <v>4.3807214999999999</v>
      </c>
      <c r="AE918">
        <v>47.289900000000003</v>
      </c>
      <c r="AF918">
        <v>8.9700000000000006</v>
      </c>
      <c r="AG918">
        <v>7.0659999999999998</v>
      </c>
      <c r="AH918">
        <v>8.7622099999999996</v>
      </c>
    </row>
    <row r="919" spans="1:34" x14ac:dyDescent="0.25">
      <c r="A919" t="s">
        <v>3233</v>
      </c>
      <c r="B919" t="s">
        <v>3230</v>
      </c>
      <c r="C919">
        <v>1</v>
      </c>
      <c r="D919">
        <v>3</v>
      </c>
      <c r="E919" t="s">
        <v>284</v>
      </c>
      <c r="F919">
        <v>2016</v>
      </c>
      <c r="G919" t="s">
        <v>321</v>
      </c>
      <c r="H919">
        <v>0</v>
      </c>
      <c r="I919">
        <v>29.875221</v>
      </c>
      <c r="J919">
        <v>0.17949999999999999</v>
      </c>
      <c r="K919">
        <v>2.2999999999999998</v>
      </c>
      <c r="L919">
        <v>0.20499999999999999</v>
      </c>
      <c r="M919">
        <v>9.8000000000000007</v>
      </c>
      <c r="N919">
        <v>3.083E-2</v>
      </c>
      <c r="O919" t="s">
        <v>119</v>
      </c>
      <c r="P919">
        <v>0.05</v>
      </c>
      <c r="Q919">
        <v>16.600000000000001</v>
      </c>
      <c r="R919">
        <v>548</v>
      </c>
      <c r="S919">
        <v>0</v>
      </c>
      <c r="T919" t="s">
        <v>95</v>
      </c>
      <c r="U919">
        <v>5438</v>
      </c>
      <c r="V919">
        <v>0.83</v>
      </c>
      <c r="W919">
        <v>0.88</v>
      </c>
      <c r="X919">
        <v>-0.1</v>
      </c>
      <c r="Y919" t="s">
        <v>77</v>
      </c>
      <c r="Z919">
        <v>4.5999999999999996</v>
      </c>
      <c r="AA919" t="s">
        <v>3231</v>
      </c>
      <c r="AB919">
        <v>8.7401487000000007</v>
      </c>
      <c r="AC919" t="s">
        <v>3232</v>
      </c>
      <c r="AD919">
        <v>4.3807214999999999</v>
      </c>
      <c r="AE919">
        <v>47.289900000000003</v>
      </c>
      <c r="AF919">
        <v>8.9700000000000006</v>
      </c>
      <c r="AG919">
        <v>7.0659999999999998</v>
      </c>
      <c r="AH919">
        <v>8.7622099999999996</v>
      </c>
    </row>
    <row r="920" spans="1:34" x14ac:dyDescent="0.25">
      <c r="A920" t="s">
        <v>3234</v>
      </c>
      <c r="B920" t="s">
        <v>3230</v>
      </c>
      <c r="C920">
        <v>1</v>
      </c>
      <c r="D920">
        <v>3</v>
      </c>
      <c r="E920" t="s">
        <v>73</v>
      </c>
      <c r="F920">
        <v>2017</v>
      </c>
      <c r="G920" t="s">
        <v>100</v>
      </c>
      <c r="H920">
        <v>0</v>
      </c>
      <c r="I920">
        <v>8.5090000000000003</v>
      </c>
      <c r="J920">
        <v>7.757E-2</v>
      </c>
      <c r="K920">
        <v>2.52</v>
      </c>
      <c r="L920">
        <v>0.22500000000000001</v>
      </c>
      <c r="M920">
        <v>6.9</v>
      </c>
      <c r="N920">
        <v>2.171E-2</v>
      </c>
      <c r="O920" t="s">
        <v>75</v>
      </c>
      <c r="P920">
        <v>0.36</v>
      </c>
      <c r="Q920">
        <v>88.9</v>
      </c>
      <c r="S920">
        <v>0</v>
      </c>
      <c r="T920" t="s">
        <v>95</v>
      </c>
      <c r="U920">
        <v>5261</v>
      </c>
      <c r="V920">
        <v>0.86</v>
      </c>
      <c r="W920">
        <v>0.86</v>
      </c>
      <c r="X920">
        <v>0.04</v>
      </c>
      <c r="Y920" t="s">
        <v>77</v>
      </c>
      <c r="Z920">
        <v>4.47</v>
      </c>
      <c r="AA920" t="s">
        <v>3231</v>
      </c>
      <c r="AB920">
        <v>8.7401487000000007</v>
      </c>
      <c r="AC920" t="s">
        <v>3232</v>
      </c>
      <c r="AD920">
        <v>4.3807214999999999</v>
      </c>
      <c r="AE920">
        <v>47.289900000000003</v>
      </c>
      <c r="AF920">
        <v>8.9700000000000006</v>
      </c>
      <c r="AG920">
        <v>7.0659999999999998</v>
      </c>
      <c r="AH920">
        <v>8.7622099999999996</v>
      </c>
    </row>
    <row r="921" spans="1:34" x14ac:dyDescent="0.25">
      <c r="A921" t="s">
        <v>3235</v>
      </c>
      <c r="B921" t="s">
        <v>3236</v>
      </c>
      <c r="C921">
        <v>1</v>
      </c>
      <c r="D921">
        <v>1</v>
      </c>
      <c r="E921" t="s">
        <v>73</v>
      </c>
      <c r="F921">
        <v>2009</v>
      </c>
      <c r="G921" t="s">
        <v>82</v>
      </c>
      <c r="H921">
        <v>0</v>
      </c>
      <c r="I921">
        <v>157.54</v>
      </c>
      <c r="J921">
        <v>0.59</v>
      </c>
      <c r="K921">
        <v>13.1</v>
      </c>
      <c r="L921">
        <v>1.17</v>
      </c>
      <c r="M921">
        <v>966.16</v>
      </c>
      <c r="N921">
        <v>3.04</v>
      </c>
      <c r="O921" t="s">
        <v>75</v>
      </c>
      <c r="P921">
        <v>0.01</v>
      </c>
      <c r="S921">
        <v>0</v>
      </c>
      <c r="T921" t="s">
        <v>189</v>
      </c>
      <c r="U921">
        <v>4580</v>
      </c>
      <c r="V921">
        <v>10.220000000000001</v>
      </c>
      <c r="W921">
        <v>1.1299999999999999</v>
      </c>
      <c r="X921">
        <v>-0.15</v>
      </c>
      <c r="Y921" t="s">
        <v>77</v>
      </c>
      <c r="Z921">
        <v>2.1</v>
      </c>
      <c r="AA921" t="s">
        <v>3237</v>
      </c>
      <c r="AB921">
        <v>77.403756900000005</v>
      </c>
      <c r="AC921" t="s">
        <v>3238</v>
      </c>
      <c r="AD921">
        <v>69.639135499999995</v>
      </c>
      <c r="AE921">
        <v>122.11499999999999</v>
      </c>
      <c r="AF921">
        <v>6.4300499999999996</v>
      </c>
      <c r="AG921">
        <v>3.911</v>
      </c>
      <c r="AH921">
        <v>6.1193299999999997</v>
      </c>
    </row>
    <row r="922" spans="1:34" x14ac:dyDescent="0.25">
      <c r="A922" t="s">
        <v>3239</v>
      </c>
      <c r="B922" t="s">
        <v>3240</v>
      </c>
      <c r="C922">
        <v>1</v>
      </c>
      <c r="D922">
        <v>1</v>
      </c>
      <c r="E922" t="s">
        <v>73</v>
      </c>
      <c r="F922">
        <v>2015</v>
      </c>
      <c r="G922" t="s">
        <v>94</v>
      </c>
      <c r="H922">
        <v>0</v>
      </c>
      <c r="I922">
        <v>2372</v>
      </c>
      <c r="J922">
        <v>3.41</v>
      </c>
      <c r="K922">
        <v>14</v>
      </c>
      <c r="L922">
        <v>1.25</v>
      </c>
      <c r="M922">
        <v>222.48099999999999</v>
      </c>
      <c r="N922">
        <v>0.7</v>
      </c>
      <c r="O922" t="s">
        <v>75</v>
      </c>
      <c r="P922">
        <v>7.0000000000000007E-2</v>
      </c>
      <c r="S922">
        <v>0</v>
      </c>
      <c r="T922" t="s">
        <v>301</v>
      </c>
      <c r="U922">
        <v>5727</v>
      </c>
      <c r="V922">
        <v>1.1100000000000001</v>
      </c>
      <c r="W922">
        <v>0.94</v>
      </c>
      <c r="X922">
        <v>0.11</v>
      </c>
      <c r="Y922" t="s">
        <v>77</v>
      </c>
      <c r="Z922">
        <v>4.41</v>
      </c>
      <c r="AA922" t="s">
        <v>3241</v>
      </c>
      <c r="AB922">
        <v>76.982014599999999</v>
      </c>
      <c r="AC922" t="s">
        <v>3242</v>
      </c>
      <c r="AD922">
        <v>26.3276805</v>
      </c>
      <c r="AE922">
        <v>38.078600000000002</v>
      </c>
      <c r="AF922">
        <v>7.6</v>
      </c>
      <c r="AG922">
        <v>6.024</v>
      </c>
      <c r="AH922">
        <v>7.4275599999999997</v>
      </c>
    </row>
    <row r="923" spans="1:34" x14ac:dyDescent="0.25">
      <c r="A923" t="s">
        <v>3243</v>
      </c>
      <c r="B923" t="s">
        <v>3244</v>
      </c>
      <c r="C923">
        <v>1</v>
      </c>
      <c r="D923">
        <v>1</v>
      </c>
      <c r="E923" t="s">
        <v>73</v>
      </c>
      <c r="F923">
        <v>2004</v>
      </c>
      <c r="G923" t="s">
        <v>363</v>
      </c>
      <c r="H923">
        <v>0</v>
      </c>
      <c r="I923">
        <v>3.3877299999999999</v>
      </c>
      <c r="J923">
        <v>0.04</v>
      </c>
      <c r="K923">
        <v>14.3</v>
      </c>
      <c r="L923">
        <v>1.27</v>
      </c>
      <c r="M923">
        <v>152.55840000000001</v>
      </c>
      <c r="N923">
        <v>0.48</v>
      </c>
      <c r="O923" t="s">
        <v>75</v>
      </c>
      <c r="P923">
        <v>0</v>
      </c>
      <c r="R923">
        <v>990</v>
      </c>
      <c r="S923">
        <v>0</v>
      </c>
      <c r="T923" t="s">
        <v>327</v>
      </c>
      <c r="U923">
        <v>5000</v>
      </c>
      <c r="V923">
        <v>0.84</v>
      </c>
      <c r="W923">
        <v>0.47</v>
      </c>
      <c r="X923">
        <v>0.05</v>
      </c>
      <c r="Y923" t="s">
        <v>77</v>
      </c>
      <c r="Z923">
        <v>4.26</v>
      </c>
      <c r="AA923" t="s">
        <v>3245</v>
      </c>
      <c r="AB923">
        <v>237.40549970000001</v>
      </c>
      <c r="AC923" t="s">
        <v>3246</v>
      </c>
      <c r="AD923">
        <v>-49.9639199</v>
      </c>
      <c r="AE923">
        <v>45.298900000000003</v>
      </c>
      <c r="AF923">
        <v>9.36</v>
      </c>
      <c r="AG923">
        <v>7.1710000000000003</v>
      </c>
      <c r="AH923">
        <v>9.0915900000000001</v>
      </c>
    </row>
    <row r="924" spans="1:34" x14ac:dyDescent="0.25">
      <c r="A924" t="s">
        <v>3247</v>
      </c>
      <c r="B924" t="s">
        <v>3248</v>
      </c>
      <c r="C924">
        <v>1</v>
      </c>
      <c r="D924">
        <v>1</v>
      </c>
      <c r="E924" t="s">
        <v>73</v>
      </c>
      <c r="F924">
        <v>2021</v>
      </c>
      <c r="G924" t="s">
        <v>214</v>
      </c>
      <c r="H924">
        <v>0</v>
      </c>
      <c r="I924">
        <v>621.62</v>
      </c>
      <c r="J924">
        <v>1.44</v>
      </c>
      <c r="K924">
        <v>13.6</v>
      </c>
      <c r="L924">
        <v>1.21</v>
      </c>
      <c r="M924">
        <v>476.74261000000001</v>
      </c>
      <c r="N924">
        <v>1.5</v>
      </c>
      <c r="O924" t="s">
        <v>75</v>
      </c>
      <c r="P924">
        <v>0.59</v>
      </c>
      <c r="S924">
        <v>0</v>
      </c>
      <c r="T924" t="s">
        <v>261</v>
      </c>
      <c r="U924">
        <v>5544</v>
      </c>
      <c r="V924">
        <v>1.1100000000000001</v>
      </c>
      <c r="W924">
        <v>1.03</v>
      </c>
      <c r="X924">
        <v>0.17</v>
      </c>
      <c r="Y924" t="s">
        <v>77</v>
      </c>
      <c r="Z924">
        <v>4.2</v>
      </c>
      <c r="AA924" t="s">
        <v>3249</v>
      </c>
      <c r="AB924">
        <v>295.62000540000003</v>
      </c>
      <c r="AC924" t="s">
        <v>3250</v>
      </c>
      <c r="AD924">
        <v>31.739545100000001</v>
      </c>
      <c r="AE924">
        <v>50.192799999999998</v>
      </c>
      <c r="AF924">
        <v>8.3800000000000008</v>
      </c>
      <c r="AG924">
        <v>6.649</v>
      </c>
      <c r="AH924">
        <v>8.1910500000000006</v>
      </c>
    </row>
    <row r="925" spans="1:34" x14ac:dyDescent="0.25">
      <c r="A925" t="s">
        <v>3251</v>
      </c>
      <c r="B925" t="s">
        <v>3252</v>
      </c>
      <c r="C925">
        <v>1</v>
      </c>
      <c r="D925">
        <v>2</v>
      </c>
      <c r="E925" t="s">
        <v>73</v>
      </c>
      <c r="F925">
        <v>2011</v>
      </c>
      <c r="G925" t="s">
        <v>94</v>
      </c>
      <c r="H925">
        <v>0</v>
      </c>
      <c r="I925">
        <v>326</v>
      </c>
      <c r="J925">
        <v>1.07</v>
      </c>
      <c r="K925">
        <v>13.6</v>
      </c>
      <c r="L925">
        <v>1.21</v>
      </c>
      <c r="M925">
        <v>440.19454999999999</v>
      </c>
      <c r="N925">
        <v>1.385</v>
      </c>
      <c r="O925" t="s">
        <v>75</v>
      </c>
      <c r="P925">
        <v>6.6000000000000003E-2</v>
      </c>
      <c r="S925">
        <v>0</v>
      </c>
      <c r="T925" t="s">
        <v>89</v>
      </c>
      <c r="U925">
        <v>4978</v>
      </c>
      <c r="V925">
        <v>4.45</v>
      </c>
      <c r="W925">
        <v>1.41</v>
      </c>
      <c r="X925">
        <v>0.05</v>
      </c>
      <c r="Y925" t="s">
        <v>77</v>
      </c>
      <c r="Z925">
        <v>3.4</v>
      </c>
      <c r="AA925" t="s">
        <v>3253</v>
      </c>
      <c r="AB925">
        <v>76.898055900000003</v>
      </c>
      <c r="AC925" t="s">
        <v>3254</v>
      </c>
      <c r="AD925">
        <v>-13.9863374</v>
      </c>
      <c r="AE925">
        <v>121.375</v>
      </c>
      <c r="AF925">
        <v>7.96</v>
      </c>
      <c r="AG925">
        <v>5.7919999999999998</v>
      </c>
      <c r="AH925">
        <v>7.7127400000000002</v>
      </c>
    </row>
    <row r="926" spans="1:34" x14ac:dyDescent="0.25">
      <c r="A926" t="s">
        <v>3255</v>
      </c>
      <c r="B926" t="s">
        <v>3252</v>
      </c>
      <c r="C926">
        <v>1</v>
      </c>
      <c r="D926">
        <v>2</v>
      </c>
      <c r="E926" t="s">
        <v>73</v>
      </c>
      <c r="F926">
        <v>2018</v>
      </c>
      <c r="G926" t="s">
        <v>94</v>
      </c>
      <c r="H926">
        <v>0</v>
      </c>
      <c r="I926">
        <v>834</v>
      </c>
      <c r="K926">
        <v>12.8</v>
      </c>
      <c r="L926">
        <v>1.1399999999999999</v>
      </c>
      <c r="M926">
        <v>1897.4450999999999</v>
      </c>
      <c r="N926">
        <v>5.97</v>
      </c>
      <c r="O926" t="s">
        <v>75</v>
      </c>
      <c r="P926">
        <v>0.05</v>
      </c>
      <c r="S926">
        <v>0</v>
      </c>
      <c r="T926" t="s">
        <v>89</v>
      </c>
      <c r="U926">
        <v>5009</v>
      </c>
      <c r="V926">
        <v>4.1399999999999997</v>
      </c>
      <c r="W926">
        <v>1.62</v>
      </c>
      <c r="X926">
        <v>0.03</v>
      </c>
      <c r="Y926" t="s">
        <v>77</v>
      </c>
      <c r="Z926">
        <v>3.5</v>
      </c>
      <c r="AA926" t="s">
        <v>3253</v>
      </c>
      <c r="AB926">
        <v>76.898055900000003</v>
      </c>
      <c r="AC926" t="s">
        <v>3254</v>
      </c>
      <c r="AD926">
        <v>-13.9863374</v>
      </c>
      <c r="AE926">
        <v>121.375</v>
      </c>
      <c r="AF926">
        <v>7.96</v>
      </c>
      <c r="AG926">
        <v>5.7919999999999998</v>
      </c>
      <c r="AH926">
        <v>7.7127400000000002</v>
      </c>
    </row>
    <row r="927" spans="1:34" x14ac:dyDescent="0.25">
      <c r="A927" t="s">
        <v>3256</v>
      </c>
      <c r="B927" t="s">
        <v>3257</v>
      </c>
      <c r="C927">
        <v>1</v>
      </c>
      <c r="D927">
        <v>1</v>
      </c>
      <c r="E927" t="s">
        <v>284</v>
      </c>
      <c r="F927">
        <v>2020</v>
      </c>
      <c r="G927" t="s">
        <v>285</v>
      </c>
      <c r="H927">
        <v>0</v>
      </c>
      <c r="I927">
        <v>18.712039999999998</v>
      </c>
      <c r="J927">
        <v>0.14360000000000001</v>
      </c>
      <c r="K927">
        <v>9.718</v>
      </c>
      <c r="L927">
        <v>0.86699999999999999</v>
      </c>
      <c r="M927">
        <v>77.550520000000006</v>
      </c>
      <c r="N927">
        <v>0.24399999999999999</v>
      </c>
      <c r="O927" t="s">
        <v>119</v>
      </c>
      <c r="P927">
        <v>3.2000000000000001E-2</v>
      </c>
      <c r="Q927">
        <v>98.09</v>
      </c>
      <c r="R927">
        <v>876</v>
      </c>
      <c r="S927">
        <v>0</v>
      </c>
      <c r="T927" t="s">
        <v>1194</v>
      </c>
      <c r="U927">
        <v>6089</v>
      </c>
      <c r="V927">
        <v>1.28</v>
      </c>
      <c r="W927">
        <v>1.1299999999999999</v>
      </c>
      <c r="X927">
        <v>3.5999999999999997E-2</v>
      </c>
      <c r="Y927" t="s">
        <v>77</v>
      </c>
      <c r="Z927">
        <v>4.28</v>
      </c>
      <c r="AA927" t="s">
        <v>3258</v>
      </c>
      <c r="AB927">
        <v>306.74113399999999</v>
      </c>
      <c r="AC927" t="s">
        <v>3259</v>
      </c>
      <c r="AD927">
        <v>33.744388200000003</v>
      </c>
      <c r="AE927">
        <v>80.666499999999999</v>
      </c>
      <c r="AF927">
        <v>8.5579999999999998</v>
      </c>
      <c r="AG927">
        <v>7.242</v>
      </c>
      <c r="AH927">
        <v>8.4183900000000005</v>
      </c>
    </row>
    <row r="928" spans="1:34" x14ac:dyDescent="0.25">
      <c r="A928" t="s">
        <v>3260</v>
      </c>
      <c r="B928" t="s">
        <v>3261</v>
      </c>
      <c r="C928">
        <v>2</v>
      </c>
      <c r="D928">
        <v>1</v>
      </c>
      <c r="E928" t="s">
        <v>73</v>
      </c>
      <c r="F928">
        <v>2006</v>
      </c>
      <c r="G928" t="s">
        <v>94</v>
      </c>
      <c r="H928">
        <v>0</v>
      </c>
      <c r="I928">
        <v>18.199100000000001</v>
      </c>
      <c r="J928">
        <v>0.15079999999999999</v>
      </c>
      <c r="K928">
        <v>12.5</v>
      </c>
      <c r="L928">
        <v>1.1200000000000001</v>
      </c>
      <c r="M928">
        <v>104.56607</v>
      </c>
      <c r="N928">
        <v>0.32900000000000001</v>
      </c>
      <c r="O928" t="s">
        <v>75</v>
      </c>
      <c r="P928">
        <v>0.39900000000000002</v>
      </c>
      <c r="S928">
        <v>0</v>
      </c>
      <c r="T928" t="s">
        <v>3262</v>
      </c>
      <c r="U928">
        <v>5935</v>
      </c>
      <c r="V928">
        <v>1.97</v>
      </c>
      <c r="W928">
        <v>1.38</v>
      </c>
      <c r="X928">
        <v>0.35</v>
      </c>
      <c r="Y928" t="s">
        <v>77</v>
      </c>
      <c r="Z928">
        <v>4.12</v>
      </c>
      <c r="AA928" t="s">
        <v>3263</v>
      </c>
      <c r="AB928">
        <v>77.004488899999998</v>
      </c>
      <c r="AC928" t="s">
        <v>3264</v>
      </c>
      <c r="AD928">
        <v>-26.797668900000001</v>
      </c>
      <c r="AE928">
        <v>89.862300000000005</v>
      </c>
      <c r="AF928">
        <v>8.0500000000000007</v>
      </c>
      <c r="AG928">
        <v>6.6459999999999999</v>
      </c>
      <c r="AH928">
        <v>7.89933</v>
      </c>
    </row>
    <row r="929" spans="1:34" x14ac:dyDescent="0.25">
      <c r="A929" t="s">
        <v>3265</v>
      </c>
      <c r="B929" t="s">
        <v>3266</v>
      </c>
      <c r="C929">
        <v>1</v>
      </c>
      <c r="D929">
        <v>1</v>
      </c>
      <c r="E929" t="s">
        <v>73</v>
      </c>
      <c r="F929">
        <v>2005</v>
      </c>
      <c r="G929" t="s">
        <v>214</v>
      </c>
      <c r="H929">
        <v>0</v>
      </c>
      <c r="I929">
        <v>388</v>
      </c>
      <c r="J929">
        <v>1.1000000000000001</v>
      </c>
      <c r="K929">
        <v>12.5</v>
      </c>
      <c r="L929">
        <v>1.1200000000000001</v>
      </c>
      <c r="M929">
        <v>2892.1</v>
      </c>
      <c r="N929">
        <v>9.1</v>
      </c>
      <c r="O929" t="s">
        <v>75</v>
      </c>
      <c r="P929">
        <v>0.34</v>
      </c>
      <c r="S929">
        <v>0</v>
      </c>
      <c r="T929" t="s">
        <v>184</v>
      </c>
      <c r="U929">
        <v>6250</v>
      </c>
      <c r="V929">
        <v>1.44</v>
      </c>
      <c r="W929">
        <v>1.25</v>
      </c>
      <c r="X929">
        <v>-0.12</v>
      </c>
      <c r="Y929" t="s">
        <v>77</v>
      </c>
      <c r="Z929">
        <v>4</v>
      </c>
      <c r="AA929" t="s">
        <v>3267</v>
      </c>
      <c r="AB929">
        <v>80.637897899999999</v>
      </c>
      <c r="AC929" t="s">
        <v>3268</v>
      </c>
      <c r="AD929">
        <v>79.231848799999995</v>
      </c>
      <c r="AE929">
        <v>20.953099999999999</v>
      </c>
      <c r="AF929">
        <v>5.1011100000000003</v>
      </c>
      <c r="AG929">
        <v>3.911</v>
      </c>
      <c r="AH929">
        <v>4.9715499999999997</v>
      </c>
    </row>
    <row r="930" spans="1:34" x14ac:dyDescent="0.25">
      <c r="A930" t="s">
        <v>3269</v>
      </c>
      <c r="B930" t="s">
        <v>3270</v>
      </c>
      <c r="C930">
        <v>1</v>
      </c>
      <c r="D930">
        <v>2</v>
      </c>
      <c r="E930" t="s">
        <v>73</v>
      </c>
      <c r="F930">
        <v>2015</v>
      </c>
      <c r="G930" t="s">
        <v>243</v>
      </c>
      <c r="H930">
        <v>0</v>
      </c>
      <c r="I930">
        <v>551.40002000000004</v>
      </c>
      <c r="J930">
        <v>1.6</v>
      </c>
      <c r="K930">
        <v>13.4</v>
      </c>
      <c r="L930">
        <v>1.19</v>
      </c>
      <c r="M930">
        <v>638.8383</v>
      </c>
      <c r="N930">
        <v>2.0099999999999998</v>
      </c>
      <c r="O930" t="s">
        <v>75</v>
      </c>
      <c r="P930">
        <v>0.15</v>
      </c>
      <c r="S930">
        <v>0</v>
      </c>
      <c r="T930" t="s">
        <v>89</v>
      </c>
      <c r="U930">
        <v>4861</v>
      </c>
      <c r="V930">
        <v>5.39</v>
      </c>
      <c r="W930">
        <v>1.84</v>
      </c>
      <c r="X930">
        <v>0.27</v>
      </c>
      <c r="Y930" t="s">
        <v>77</v>
      </c>
      <c r="Z930">
        <v>3.24</v>
      </c>
      <c r="AA930" t="s">
        <v>3271</v>
      </c>
      <c r="AB930">
        <v>78.150564900000006</v>
      </c>
      <c r="AC930" t="s">
        <v>3272</v>
      </c>
      <c r="AD930">
        <v>-14.9509775</v>
      </c>
      <c r="AE930">
        <v>105.779</v>
      </c>
      <c r="AF930">
        <v>7.29</v>
      </c>
      <c r="AG930">
        <v>4.9450000000000003</v>
      </c>
      <c r="AH930">
        <v>7.0115299999999996</v>
      </c>
    </row>
    <row r="931" spans="1:34" x14ac:dyDescent="0.25">
      <c r="A931" t="s">
        <v>3273</v>
      </c>
      <c r="B931" t="s">
        <v>3270</v>
      </c>
      <c r="C931">
        <v>1</v>
      </c>
      <c r="D931">
        <v>2</v>
      </c>
      <c r="E931" t="s">
        <v>73</v>
      </c>
      <c r="F931">
        <v>2015</v>
      </c>
      <c r="G931" t="s">
        <v>243</v>
      </c>
      <c r="H931">
        <v>0</v>
      </c>
      <c r="I931">
        <v>916</v>
      </c>
      <c r="J931">
        <v>2.2400000000000002</v>
      </c>
      <c r="K931">
        <v>13.5</v>
      </c>
      <c r="L931">
        <v>1.2</v>
      </c>
      <c r="M931">
        <v>556.20249999999999</v>
      </c>
      <c r="N931">
        <v>1.75</v>
      </c>
      <c r="O931" t="s">
        <v>75</v>
      </c>
      <c r="P931">
        <v>0.13</v>
      </c>
      <c r="S931">
        <v>0</v>
      </c>
      <c r="T931" t="s">
        <v>89</v>
      </c>
      <c r="U931">
        <v>4861</v>
      </c>
      <c r="V931">
        <v>5.29</v>
      </c>
      <c r="W931">
        <v>1.78</v>
      </c>
      <c r="X931">
        <v>0.27</v>
      </c>
      <c r="Y931" t="s">
        <v>77</v>
      </c>
      <c r="Z931">
        <v>3.24</v>
      </c>
      <c r="AA931" t="s">
        <v>3271</v>
      </c>
      <c r="AB931">
        <v>78.150564900000006</v>
      </c>
      <c r="AC931" t="s">
        <v>3272</v>
      </c>
      <c r="AD931">
        <v>-14.9509775</v>
      </c>
      <c r="AE931">
        <v>105.779</v>
      </c>
      <c r="AF931">
        <v>7.29</v>
      </c>
      <c r="AG931">
        <v>4.9450000000000003</v>
      </c>
      <c r="AH931">
        <v>7.0115299999999996</v>
      </c>
    </row>
    <row r="932" spans="1:34" x14ac:dyDescent="0.25">
      <c r="A932" t="s">
        <v>3274</v>
      </c>
      <c r="B932" t="s">
        <v>3275</v>
      </c>
      <c r="C932">
        <v>1</v>
      </c>
      <c r="D932">
        <v>6</v>
      </c>
      <c r="E932" t="s">
        <v>73</v>
      </c>
      <c r="F932">
        <v>2009</v>
      </c>
      <c r="G932" t="s">
        <v>94</v>
      </c>
      <c r="H932">
        <v>0</v>
      </c>
      <c r="I932">
        <v>1049</v>
      </c>
      <c r="J932">
        <v>2.0699999999999998</v>
      </c>
      <c r="K932">
        <v>13.9</v>
      </c>
      <c r="L932">
        <v>1.24</v>
      </c>
      <c r="M932">
        <v>260.62060000000002</v>
      </c>
      <c r="N932">
        <v>0.82</v>
      </c>
      <c r="O932" t="s">
        <v>75</v>
      </c>
      <c r="P932">
        <v>0.27</v>
      </c>
      <c r="S932">
        <v>0</v>
      </c>
      <c r="T932" t="s">
        <v>199</v>
      </c>
      <c r="U932">
        <v>5879</v>
      </c>
      <c r="V932">
        <v>1.38</v>
      </c>
      <c r="W932">
        <v>1.1399999999999999</v>
      </c>
      <c r="X932">
        <v>0.18</v>
      </c>
      <c r="Y932" t="s">
        <v>77</v>
      </c>
      <c r="Z932">
        <v>4.21</v>
      </c>
      <c r="AA932" t="s">
        <v>3276</v>
      </c>
      <c r="AB932">
        <v>79.4207483</v>
      </c>
      <c r="AC932" t="s">
        <v>3277</v>
      </c>
      <c r="AD932">
        <v>7.3527155999999998</v>
      </c>
      <c r="AE932">
        <v>46.090699999999998</v>
      </c>
      <c r="AF932">
        <v>7.31</v>
      </c>
      <c r="AG932">
        <v>5.79</v>
      </c>
      <c r="AH932">
        <v>7.14947</v>
      </c>
    </row>
    <row r="933" spans="1:34" x14ac:dyDescent="0.25">
      <c r="A933" t="s">
        <v>3278</v>
      </c>
      <c r="B933" t="s">
        <v>3275</v>
      </c>
      <c r="C933">
        <v>1</v>
      </c>
      <c r="D933">
        <v>6</v>
      </c>
      <c r="E933" t="s">
        <v>73</v>
      </c>
      <c r="F933">
        <v>2017</v>
      </c>
      <c r="G933" t="s">
        <v>100</v>
      </c>
      <c r="H933">
        <v>0</v>
      </c>
      <c r="I933">
        <v>214.67</v>
      </c>
      <c r="J933">
        <v>0.71809999999999996</v>
      </c>
      <c r="K933">
        <v>8.42</v>
      </c>
      <c r="L933">
        <v>0.752</v>
      </c>
      <c r="M933">
        <v>53.5</v>
      </c>
      <c r="N933">
        <v>0.16800000000000001</v>
      </c>
      <c r="O933" t="s">
        <v>75</v>
      </c>
      <c r="P933">
        <v>3.5999999999999997E-2</v>
      </c>
      <c r="S933">
        <v>0</v>
      </c>
      <c r="T933" t="s">
        <v>199</v>
      </c>
      <c r="U933">
        <v>5836</v>
      </c>
      <c r="V933">
        <v>1.38</v>
      </c>
      <c r="W933">
        <v>1.07</v>
      </c>
      <c r="X933">
        <v>0.14000000000000001</v>
      </c>
      <c r="Y933" t="s">
        <v>77</v>
      </c>
      <c r="Z933">
        <v>4.21</v>
      </c>
      <c r="AA933" t="s">
        <v>3276</v>
      </c>
      <c r="AB933">
        <v>79.4207483</v>
      </c>
      <c r="AC933" t="s">
        <v>3277</v>
      </c>
      <c r="AD933">
        <v>7.3527155999999998</v>
      </c>
      <c r="AE933">
        <v>46.090699999999998</v>
      </c>
      <c r="AF933">
        <v>7.31</v>
      </c>
      <c r="AG933">
        <v>5.79</v>
      </c>
      <c r="AH933">
        <v>7.14947</v>
      </c>
    </row>
    <row r="934" spans="1:34" x14ac:dyDescent="0.25">
      <c r="A934" t="s">
        <v>3279</v>
      </c>
      <c r="B934" t="s">
        <v>3275</v>
      </c>
      <c r="C934">
        <v>1</v>
      </c>
      <c r="D934">
        <v>6</v>
      </c>
      <c r="E934" t="s">
        <v>73</v>
      </c>
      <c r="F934">
        <v>2017</v>
      </c>
      <c r="G934" t="s">
        <v>100</v>
      </c>
      <c r="H934">
        <v>0</v>
      </c>
      <c r="I934">
        <v>117.87</v>
      </c>
      <c r="J934">
        <v>0.48170000000000002</v>
      </c>
      <c r="K934">
        <v>6.07</v>
      </c>
      <c r="L934">
        <v>0.54200000000000004</v>
      </c>
      <c r="M934">
        <v>30.7</v>
      </c>
      <c r="N934">
        <v>9.7000000000000003E-2</v>
      </c>
      <c r="O934" t="s">
        <v>75</v>
      </c>
      <c r="P934">
        <v>2.7E-2</v>
      </c>
      <c r="S934">
        <v>0</v>
      </c>
      <c r="T934" t="s">
        <v>199</v>
      </c>
      <c r="U934">
        <v>5836</v>
      </c>
      <c r="V934">
        <v>1.38</v>
      </c>
      <c r="W934">
        <v>1.07</v>
      </c>
      <c r="X934">
        <v>0.14000000000000001</v>
      </c>
      <c r="Y934" t="s">
        <v>77</v>
      </c>
      <c r="Z934">
        <v>4.21</v>
      </c>
      <c r="AA934" t="s">
        <v>3276</v>
      </c>
      <c r="AB934">
        <v>79.4207483</v>
      </c>
      <c r="AC934" t="s">
        <v>3277</v>
      </c>
      <c r="AD934">
        <v>7.3527155999999998</v>
      </c>
      <c r="AE934">
        <v>46.090699999999998</v>
      </c>
      <c r="AF934">
        <v>7.31</v>
      </c>
      <c r="AG934">
        <v>5.79</v>
      </c>
      <c r="AH934">
        <v>7.14947</v>
      </c>
    </row>
    <row r="935" spans="1:34" x14ac:dyDescent="0.25">
      <c r="A935" t="s">
        <v>3280</v>
      </c>
      <c r="B935" t="s">
        <v>3275</v>
      </c>
      <c r="C935">
        <v>1</v>
      </c>
      <c r="D935">
        <v>6</v>
      </c>
      <c r="E935" t="s">
        <v>73</v>
      </c>
      <c r="F935">
        <v>2017</v>
      </c>
      <c r="G935" t="s">
        <v>100</v>
      </c>
      <c r="H935">
        <v>0</v>
      </c>
      <c r="I935">
        <v>49.174999999999997</v>
      </c>
      <c r="J935">
        <v>0.26869999999999999</v>
      </c>
      <c r="K935">
        <v>4.26</v>
      </c>
      <c r="L935">
        <v>0.38</v>
      </c>
      <c r="M935">
        <v>16.8</v>
      </c>
      <c r="N935">
        <v>5.2900000000000003E-2</v>
      </c>
      <c r="O935" t="s">
        <v>75</v>
      </c>
      <c r="P935">
        <v>0.09</v>
      </c>
      <c r="S935">
        <v>0</v>
      </c>
      <c r="T935" t="s">
        <v>199</v>
      </c>
      <c r="U935">
        <v>5836</v>
      </c>
      <c r="V935">
        <v>1.38</v>
      </c>
      <c r="W935">
        <v>1.07</v>
      </c>
      <c r="X935">
        <v>0.14000000000000001</v>
      </c>
      <c r="Y935" t="s">
        <v>77</v>
      </c>
      <c r="Z935">
        <v>4.21</v>
      </c>
      <c r="AA935" t="s">
        <v>3276</v>
      </c>
      <c r="AB935">
        <v>79.4207483</v>
      </c>
      <c r="AC935" t="s">
        <v>3277</v>
      </c>
      <c r="AD935">
        <v>7.3527155999999998</v>
      </c>
      <c r="AE935">
        <v>46.090699999999998</v>
      </c>
      <c r="AF935">
        <v>7.31</v>
      </c>
      <c r="AG935">
        <v>5.79</v>
      </c>
      <c r="AH935">
        <v>7.14947</v>
      </c>
    </row>
    <row r="936" spans="1:34" x14ac:dyDescent="0.25">
      <c r="A936" t="s">
        <v>3281</v>
      </c>
      <c r="B936" t="s">
        <v>3275</v>
      </c>
      <c r="C936">
        <v>1</v>
      </c>
      <c r="D936">
        <v>6</v>
      </c>
      <c r="E936" t="s">
        <v>73</v>
      </c>
      <c r="F936">
        <v>2017</v>
      </c>
      <c r="G936" t="s">
        <v>100</v>
      </c>
      <c r="H936">
        <v>0</v>
      </c>
      <c r="I936">
        <v>676.8</v>
      </c>
      <c r="J936">
        <v>1.5429999999999999</v>
      </c>
      <c r="K936">
        <v>6.88</v>
      </c>
      <c r="L936">
        <v>0.61299999999999999</v>
      </c>
      <c r="M936">
        <v>37.9</v>
      </c>
      <c r="N936">
        <v>0.11899999999999999</v>
      </c>
      <c r="O936" t="s">
        <v>75</v>
      </c>
      <c r="P936">
        <v>3.1E-2</v>
      </c>
      <c r="S936">
        <v>0</v>
      </c>
      <c r="T936" t="s">
        <v>199</v>
      </c>
      <c r="U936">
        <v>5836</v>
      </c>
      <c r="V936">
        <v>1.38</v>
      </c>
      <c r="W936">
        <v>1.07</v>
      </c>
      <c r="X936">
        <v>0.14000000000000001</v>
      </c>
      <c r="Y936" t="s">
        <v>77</v>
      </c>
      <c r="Z936">
        <v>4.21</v>
      </c>
      <c r="AA936" t="s">
        <v>3276</v>
      </c>
      <c r="AB936">
        <v>79.4207483</v>
      </c>
      <c r="AC936" t="s">
        <v>3277</v>
      </c>
      <c r="AD936">
        <v>7.3527155999999998</v>
      </c>
      <c r="AE936">
        <v>46.090699999999998</v>
      </c>
      <c r="AF936">
        <v>7.31</v>
      </c>
      <c r="AG936">
        <v>5.79</v>
      </c>
      <c r="AH936">
        <v>7.14947</v>
      </c>
    </row>
    <row r="937" spans="1:34" x14ac:dyDescent="0.25">
      <c r="A937" t="s">
        <v>3282</v>
      </c>
      <c r="B937" t="s">
        <v>3275</v>
      </c>
      <c r="C937">
        <v>1</v>
      </c>
      <c r="D937">
        <v>6</v>
      </c>
      <c r="E937" t="s">
        <v>73</v>
      </c>
      <c r="F937">
        <v>2017</v>
      </c>
      <c r="G937" t="s">
        <v>100</v>
      </c>
      <c r="H937">
        <v>0</v>
      </c>
      <c r="I937">
        <v>5700</v>
      </c>
      <c r="J937">
        <v>6.36</v>
      </c>
      <c r="K937">
        <v>13.6</v>
      </c>
      <c r="L937">
        <v>1.21</v>
      </c>
      <c r="M937">
        <v>120.6</v>
      </c>
      <c r="N937">
        <v>0.38</v>
      </c>
      <c r="O937" t="s">
        <v>75</v>
      </c>
      <c r="P937">
        <v>3.2000000000000001E-2</v>
      </c>
      <c r="S937">
        <v>0</v>
      </c>
      <c r="T937" t="s">
        <v>199</v>
      </c>
      <c r="U937">
        <v>5836</v>
      </c>
      <c r="V937">
        <v>1.38</v>
      </c>
      <c r="W937">
        <v>1.07</v>
      </c>
      <c r="X937">
        <v>0.14000000000000001</v>
      </c>
      <c r="Y937" t="s">
        <v>77</v>
      </c>
      <c r="Z937">
        <v>4.21</v>
      </c>
      <c r="AA937" t="s">
        <v>3276</v>
      </c>
      <c r="AB937">
        <v>79.4207483</v>
      </c>
      <c r="AC937" t="s">
        <v>3277</v>
      </c>
      <c r="AD937">
        <v>7.3527155999999998</v>
      </c>
      <c r="AE937">
        <v>46.090699999999998</v>
      </c>
      <c r="AF937">
        <v>7.31</v>
      </c>
      <c r="AG937">
        <v>5.79</v>
      </c>
      <c r="AH937">
        <v>7.14947</v>
      </c>
    </row>
    <row r="938" spans="1:34" x14ac:dyDescent="0.25">
      <c r="A938" t="s">
        <v>3283</v>
      </c>
      <c r="B938" t="s">
        <v>3284</v>
      </c>
      <c r="C938">
        <v>1</v>
      </c>
      <c r="D938">
        <v>1</v>
      </c>
      <c r="E938" t="s">
        <v>73</v>
      </c>
      <c r="F938">
        <v>2016</v>
      </c>
      <c r="G938" t="s">
        <v>214</v>
      </c>
      <c r="H938">
        <v>0</v>
      </c>
      <c r="I938">
        <v>82.466999999999999</v>
      </c>
      <c r="J938">
        <v>0.38900000000000001</v>
      </c>
      <c r="K938">
        <v>13</v>
      </c>
      <c r="L938">
        <v>1.1599999999999999</v>
      </c>
      <c r="M938">
        <v>1195.0408</v>
      </c>
      <c r="N938">
        <v>3.76</v>
      </c>
      <c r="O938" t="s">
        <v>75</v>
      </c>
      <c r="P938">
        <v>0.38900000000000001</v>
      </c>
      <c r="S938">
        <v>0</v>
      </c>
      <c r="T938" t="s">
        <v>358</v>
      </c>
      <c r="U938">
        <v>6060</v>
      </c>
      <c r="V938">
        <v>1.76</v>
      </c>
      <c r="W938">
        <v>1.1499999999999999</v>
      </c>
      <c r="X938">
        <v>0.04</v>
      </c>
      <c r="Y938" t="s">
        <v>77</v>
      </c>
      <c r="Z938">
        <v>4.24</v>
      </c>
      <c r="AA938" t="s">
        <v>3285</v>
      </c>
      <c r="AB938">
        <v>82.888663600000001</v>
      </c>
      <c r="AC938" t="s">
        <v>3286</v>
      </c>
      <c r="AD938">
        <v>64.3183753</v>
      </c>
      <c r="AE938">
        <v>71.2423</v>
      </c>
      <c r="AF938">
        <v>7.74</v>
      </c>
      <c r="AG938">
        <v>6.319</v>
      </c>
      <c r="AH938">
        <v>7.5960599999999996</v>
      </c>
    </row>
    <row r="939" spans="1:34" x14ac:dyDescent="0.25">
      <c r="A939" t="s">
        <v>3287</v>
      </c>
      <c r="B939" t="s">
        <v>3288</v>
      </c>
      <c r="C939">
        <v>1</v>
      </c>
      <c r="D939">
        <v>1</v>
      </c>
      <c r="E939" t="s">
        <v>73</v>
      </c>
      <c r="F939">
        <v>2021</v>
      </c>
      <c r="G939" t="s">
        <v>88</v>
      </c>
      <c r="H939">
        <v>0</v>
      </c>
      <c r="I939">
        <v>273.10000000000002</v>
      </c>
      <c r="J939">
        <v>0.98</v>
      </c>
      <c r="K939">
        <v>14</v>
      </c>
      <c r="L939">
        <v>1.25</v>
      </c>
      <c r="M939">
        <v>238.37130999999999</v>
      </c>
      <c r="N939">
        <v>0.75</v>
      </c>
      <c r="O939" t="s">
        <v>75</v>
      </c>
      <c r="P939">
        <v>0.13900000000000001</v>
      </c>
      <c r="S939">
        <v>0</v>
      </c>
      <c r="T939" t="s">
        <v>76</v>
      </c>
      <c r="U939">
        <v>4770</v>
      </c>
      <c r="V939">
        <v>10.86</v>
      </c>
      <c r="W939">
        <v>1.69</v>
      </c>
      <c r="X939">
        <v>-0.06</v>
      </c>
      <c r="Y939" t="s">
        <v>77</v>
      </c>
      <c r="Z939">
        <v>2.59</v>
      </c>
      <c r="AA939" t="s">
        <v>3289</v>
      </c>
      <c r="AB939">
        <v>2.0729030000000002</v>
      </c>
      <c r="AC939" t="s">
        <v>3290</v>
      </c>
      <c r="AD939">
        <v>-8.8242618000000004</v>
      </c>
      <c r="AE939">
        <v>111.542</v>
      </c>
      <c r="AF939">
        <v>5.9859999999999998</v>
      </c>
      <c r="AG939">
        <v>3.7480000000000002</v>
      </c>
      <c r="AH939">
        <v>5.7089499999999997</v>
      </c>
    </row>
    <row r="940" spans="1:34" x14ac:dyDescent="0.25">
      <c r="A940" t="s">
        <v>3291</v>
      </c>
      <c r="B940" t="s">
        <v>3292</v>
      </c>
      <c r="C940">
        <v>1</v>
      </c>
      <c r="D940">
        <v>1</v>
      </c>
      <c r="E940" t="s">
        <v>73</v>
      </c>
      <c r="F940">
        <v>2003</v>
      </c>
      <c r="G940" t="s">
        <v>100</v>
      </c>
      <c r="H940">
        <v>0</v>
      </c>
      <c r="I940">
        <v>62.25</v>
      </c>
      <c r="J940">
        <v>0.29499999999999998</v>
      </c>
      <c r="K940">
        <v>10.1</v>
      </c>
      <c r="L940">
        <v>0.89900000000000002</v>
      </c>
      <c r="M940">
        <v>72.465239999999994</v>
      </c>
      <c r="N940">
        <v>0.22800000000000001</v>
      </c>
      <c r="O940" t="s">
        <v>75</v>
      </c>
      <c r="P940">
        <v>0.64500000000000002</v>
      </c>
      <c r="S940">
        <v>0</v>
      </c>
      <c r="T940" t="s">
        <v>95</v>
      </c>
      <c r="U940">
        <v>5221</v>
      </c>
      <c r="V940">
        <v>0.87</v>
      </c>
      <c r="W940">
        <v>0.8</v>
      </c>
      <c r="X940">
        <v>0.14499999999999999</v>
      </c>
      <c r="Y940" t="s">
        <v>200</v>
      </c>
      <c r="Z940">
        <v>4.45</v>
      </c>
      <c r="AA940" t="s">
        <v>3293</v>
      </c>
      <c r="AB940">
        <v>9.8387218000000001</v>
      </c>
      <c r="AC940" t="s">
        <v>3294</v>
      </c>
      <c r="AD940">
        <v>21.248884400000001</v>
      </c>
      <c r="AE940">
        <v>11.133599999999999</v>
      </c>
      <c r="AF940">
        <v>5.8843699999999997</v>
      </c>
      <c r="AG940">
        <v>3.9990000000000001</v>
      </c>
      <c r="AH940">
        <v>5.6525499999999997</v>
      </c>
    </row>
    <row r="941" spans="1:34" x14ac:dyDescent="0.25">
      <c r="A941" t="s">
        <v>3295</v>
      </c>
      <c r="B941" t="s">
        <v>3296</v>
      </c>
      <c r="C941">
        <v>1</v>
      </c>
      <c r="D941">
        <v>3</v>
      </c>
      <c r="E941" t="s">
        <v>73</v>
      </c>
      <c r="F941">
        <v>2002</v>
      </c>
      <c r="G941" t="s">
        <v>94</v>
      </c>
      <c r="H941">
        <v>0</v>
      </c>
      <c r="I941">
        <v>154.37799999999999</v>
      </c>
      <c r="J941">
        <v>0.53364</v>
      </c>
      <c r="K941">
        <v>14</v>
      </c>
      <c r="L941">
        <v>1.25</v>
      </c>
      <c r="M941">
        <v>214.53524999999999</v>
      </c>
      <c r="N941">
        <v>0.67500000000000004</v>
      </c>
      <c r="O941" t="s">
        <v>75</v>
      </c>
      <c r="P941">
        <v>5.3999999999999999E-2</v>
      </c>
      <c r="S941">
        <v>0</v>
      </c>
      <c r="T941" t="s">
        <v>1915</v>
      </c>
      <c r="U941">
        <v>5698.64</v>
      </c>
      <c r="V941">
        <v>0.95</v>
      </c>
      <c r="W941">
        <v>0.85</v>
      </c>
      <c r="X941">
        <v>-0.44</v>
      </c>
      <c r="Y941" t="s">
        <v>77</v>
      </c>
      <c r="Z941">
        <v>4.3899999999999997</v>
      </c>
      <c r="AA941" t="s">
        <v>3297</v>
      </c>
      <c r="AB941">
        <v>84.259994699999993</v>
      </c>
      <c r="AC941" t="s">
        <v>3298</v>
      </c>
      <c r="AD941">
        <v>20.728978399999999</v>
      </c>
      <c r="AE941">
        <v>31.663399999999999</v>
      </c>
      <c r="AF941">
        <v>7.68</v>
      </c>
      <c r="AG941">
        <v>5.952</v>
      </c>
      <c r="AH941">
        <v>7.4723800000000002</v>
      </c>
    </row>
    <row r="942" spans="1:34" x14ac:dyDescent="0.25">
      <c r="A942" t="s">
        <v>3299</v>
      </c>
      <c r="B942" t="s">
        <v>3296</v>
      </c>
      <c r="C942">
        <v>1</v>
      </c>
      <c r="D942">
        <v>3</v>
      </c>
      <c r="E942" t="s">
        <v>73</v>
      </c>
      <c r="F942">
        <v>2002</v>
      </c>
      <c r="G942" t="s">
        <v>94</v>
      </c>
      <c r="H942">
        <v>0</v>
      </c>
      <c r="I942">
        <v>885.5</v>
      </c>
      <c r="J942">
        <v>1.71</v>
      </c>
      <c r="K942">
        <v>14.1</v>
      </c>
      <c r="L942">
        <v>1.25</v>
      </c>
      <c r="M942">
        <v>207.22515999999999</v>
      </c>
      <c r="N942">
        <v>0.65200000000000002</v>
      </c>
      <c r="O942" t="s">
        <v>75</v>
      </c>
      <c r="P942">
        <v>0.125</v>
      </c>
      <c r="S942">
        <v>0</v>
      </c>
      <c r="T942" t="s">
        <v>1915</v>
      </c>
      <c r="U942">
        <v>5698.64</v>
      </c>
      <c r="V942">
        <v>0.95</v>
      </c>
      <c r="W942">
        <v>0.85</v>
      </c>
      <c r="X942">
        <v>-0.44</v>
      </c>
      <c r="Y942" t="s">
        <v>77</v>
      </c>
      <c r="Z942">
        <v>4.3899999999999997</v>
      </c>
      <c r="AA942" t="s">
        <v>3297</v>
      </c>
      <c r="AB942">
        <v>84.259994699999993</v>
      </c>
      <c r="AC942" t="s">
        <v>3298</v>
      </c>
      <c r="AD942">
        <v>20.728978399999999</v>
      </c>
      <c r="AE942">
        <v>31.663399999999999</v>
      </c>
      <c r="AF942">
        <v>7.68</v>
      </c>
      <c r="AG942">
        <v>5.952</v>
      </c>
      <c r="AH942">
        <v>7.4723800000000002</v>
      </c>
    </row>
    <row r="943" spans="1:34" x14ac:dyDescent="0.25">
      <c r="A943" t="s">
        <v>3300</v>
      </c>
      <c r="B943" t="s">
        <v>3296</v>
      </c>
      <c r="C943">
        <v>1</v>
      </c>
      <c r="D943">
        <v>3</v>
      </c>
      <c r="E943" t="s">
        <v>73</v>
      </c>
      <c r="F943">
        <v>2005</v>
      </c>
      <c r="G943" t="s">
        <v>94</v>
      </c>
      <c r="H943">
        <v>0</v>
      </c>
      <c r="I943">
        <v>1862</v>
      </c>
      <c r="J943">
        <v>2.8069999999999999</v>
      </c>
      <c r="K943">
        <v>14</v>
      </c>
      <c r="L943">
        <v>1.25</v>
      </c>
      <c r="M943">
        <v>221.20967999999999</v>
      </c>
      <c r="N943">
        <v>0.69599999999999995</v>
      </c>
      <c r="O943" t="s">
        <v>75</v>
      </c>
      <c r="P943">
        <v>0.16</v>
      </c>
      <c r="S943">
        <v>0</v>
      </c>
      <c r="T943" t="s">
        <v>1915</v>
      </c>
      <c r="U943">
        <v>5698.64</v>
      </c>
      <c r="V943">
        <v>0.95</v>
      </c>
      <c r="W943">
        <v>0.85</v>
      </c>
      <c r="X943">
        <v>-0.44</v>
      </c>
      <c r="Y943" t="s">
        <v>77</v>
      </c>
      <c r="Z943">
        <v>4.3899999999999997</v>
      </c>
      <c r="AA943" t="s">
        <v>3297</v>
      </c>
      <c r="AB943">
        <v>84.259994699999993</v>
      </c>
      <c r="AC943" t="s">
        <v>3298</v>
      </c>
      <c r="AD943">
        <v>20.728978399999999</v>
      </c>
      <c r="AE943">
        <v>31.663399999999999</v>
      </c>
      <c r="AF943">
        <v>7.68</v>
      </c>
      <c r="AG943">
        <v>5.952</v>
      </c>
      <c r="AH943">
        <v>7.4723800000000002</v>
      </c>
    </row>
    <row r="944" spans="1:34" x14ac:dyDescent="0.25">
      <c r="A944" t="s">
        <v>3301</v>
      </c>
      <c r="B944" t="s">
        <v>3302</v>
      </c>
      <c r="C944">
        <v>1</v>
      </c>
      <c r="D944">
        <v>2</v>
      </c>
      <c r="E944" t="s">
        <v>73</v>
      </c>
      <c r="F944">
        <v>2004</v>
      </c>
      <c r="G944" t="s">
        <v>224</v>
      </c>
      <c r="H944">
        <v>0</v>
      </c>
      <c r="I944">
        <v>55.012920000000001</v>
      </c>
      <c r="J944">
        <v>0.27700000000000002</v>
      </c>
      <c r="K944">
        <v>13.2</v>
      </c>
      <c r="L944">
        <v>1.18</v>
      </c>
      <c r="M944">
        <v>854.96270000000004</v>
      </c>
      <c r="N944">
        <v>2.69</v>
      </c>
      <c r="O944" t="s">
        <v>75</v>
      </c>
      <c r="P944">
        <v>0.67449999999999999</v>
      </c>
      <c r="S944">
        <v>0</v>
      </c>
      <c r="T944" t="s">
        <v>261</v>
      </c>
      <c r="U944">
        <v>5329</v>
      </c>
      <c r="V944">
        <v>0.91</v>
      </c>
      <c r="W944">
        <v>0.94</v>
      </c>
      <c r="X944">
        <v>0.27</v>
      </c>
      <c r="Y944" t="s">
        <v>77</v>
      </c>
      <c r="Z944">
        <v>4.51</v>
      </c>
      <c r="AA944" t="s">
        <v>3303</v>
      </c>
      <c r="AB944">
        <v>85.0074276</v>
      </c>
      <c r="AC944" t="s">
        <v>3304</v>
      </c>
      <c r="AD944">
        <v>6.0595116000000004</v>
      </c>
      <c r="AE944">
        <v>46.7864</v>
      </c>
      <c r="AF944">
        <v>8.67</v>
      </c>
      <c r="AG944">
        <v>6.8150000000000004</v>
      </c>
      <c r="AH944">
        <v>8.4619199999999992</v>
      </c>
    </row>
    <row r="945" spans="1:34" x14ac:dyDescent="0.25">
      <c r="A945" t="s">
        <v>3305</v>
      </c>
      <c r="B945" t="s">
        <v>3302</v>
      </c>
      <c r="C945">
        <v>1</v>
      </c>
      <c r="D945">
        <v>2</v>
      </c>
      <c r="E945" t="s">
        <v>73</v>
      </c>
      <c r="F945">
        <v>2012</v>
      </c>
      <c r="G945" t="s">
        <v>100</v>
      </c>
      <c r="H945">
        <v>0</v>
      </c>
      <c r="I945">
        <v>2720</v>
      </c>
      <c r="J945">
        <v>3.74</v>
      </c>
      <c r="K945">
        <v>13.1</v>
      </c>
      <c r="L945">
        <v>1.17</v>
      </c>
      <c r="M945">
        <v>1013.8777</v>
      </c>
      <c r="N945">
        <v>3.19</v>
      </c>
      <c r="O945" t="s">
        <v>75</v>
      </c>
      <c r="P945">
        <v>0.03</v>
      </c>
      <c r="S945">
        <v>0</v>
      </c>
      <c r="T945" t="s">
        <v>261</v>
      </c>
      <c r="U945">
        <v>5329</v>
      </c>
      <c r="V945">
        <v>0.91</v>
      </c>
      <c r="W945">
        <v>0.94</v>
      </c>
      <c r="X945">
        <v>0.27</v>
      </c>
      <c r="Y945" t="s">
        <v>77</v>
      </c>
      <c r="Z945">
        <v>4.51</v>
      </c>
      <c r="AA945" t="s">
        <v>3303</v>
      </c>
      <c r="AB945">
        <v>85.0074276</v>
      </c>
      <c r="AC945" t="s">
        <v>3304</v>
      </c>
      <c r="AD945">
        <v>6.0595116000000004</v>
      </c>
      <c r="AE945">
        <v>46.7864</v>
      </c>
      <c r="AF945">
        <v>8.67</v>
      </c>
      <c r="AG945">
        <v>6.8150000000000004</v>
      </c>
      <c r="AH945">
        <v>8.4619199999999992</v>
      </c>
    </row>
    <row r="946" spans="1:34" x14ac:dyDescent="0.25">
      <c r="A946" t="s">
        <v>3306</v>
      </c>
      <c r="B946" t="s">
        <v>3307</v>
      </c>
      <c r="C946">
        <v>1</v>
      </c>
      <c r="D946">
        <v>1</v>
      </c>
      <c r="E946" t="s">
        <v>73</v>
      </c>
      <c r="F946">
        <v>2021</v>
      </c>
      <c r="G946" t="s">
        <v>100</v>
      </c>
      <c r="H946">
        <v>0</v>
      </c>
      <c r="I946">
        <v>1211</v>
      </c>
      <c r="J946">
        <v>2.1080000000000001</v>
      </c>
      <c r="K946">
        <v>8.56</v>
      </c>
      <c r="L946">
        <v>0.76400000000000001</v>
      </c>
      <c r="M946">
        <v>54.984310000000001</v>
      </c>
      <c r="N946">
        <v>0.17299999999999999</v>
      </c>
      <c r="O946" t="s">
        <v>75</v>
      </c>
      <c r="P946">
        <v>0.29799999999999999</v>
      </c>
      <c r="S946">
        <v>0</v>
      </c>
      <c r="T946" t="s">
        <v>3308</v>
      </c>
      <c r="U946">
        <v>5049.8</v>
      </c>
      <c r="V946">
        <v>0.83</v>
      </c>
      <c r="W946">
        <v>0.85</v>
      </c>
      <c r="X946">
        <v>0.17199999999999999</v>
      </c>
      <c r="Y946" t="s">
        <v>77</v>
      </c>
      <c r="Z946">
        <v>4.53</v>
      </c>
      <c r="AA946" t="s">
        <v>3309</v>
      </c>
      <c r="AB946">
        <v>10.2072994</v>
      </c>
      <c r="AC946" t="s">
        <v>3310</v>
      </c>
      <c r="AD946">
        <v>40.184291799999997</v>
      </c>
      <c r="AE946">
        <v>17.925999999999998</v>
      </c>
      <c r="AF946">
        <v>7.36</v>
      </c>
      <c r="AG946">
        <v>5.1639999999999997</v>
      </c>
      <c r="AH946">
        <v>7.0782699999999998</v>
      </c>
    </row>
    <row r="947" spans="1:34" x14ac:dyDescent="0.25">
      <c r="A947" t="s">
        <v>3311</v>
      </c>
      <c r="B947" t="s">
        <v>3312</v>
      </c>
      <c r="C947">
        <v>1</v>
      </c>
      <c r="D947">
        <v>1</v>
      </c>
      <c r="E947" t="s">
        <v>73</v>
      </c>
      <c r="F947">
        <v>2010</v>
      </c>
      <c r="G947" t="s">
        <v>243</v>
      </c>
      <c r="H947">
        <v>0</v>
      </c>
      <c r="I947">
        <v>363.20001000000002</v>
      </c>
      <c r="J947">
        <v>1.02</v>
      </c>
      <c r="K947">
        <v>14</v>
      </c>
      <c r="L947">
        <v>1.25</v>
      </c>
      <c r="M947">
        <v>127.13200000000001</v>
      </c>
      <c r="N947">
        <v>0.4</v>
      </c>
      <c r="O947" t="s">
        <v>75</v>
      </c>
      <c r="P947">
        <v>0.41</v>
      </c>
      <c r="S947">
        <v>0</v>
      </c>
      <c r="T947" t="s">
        <v>3051</v>
      </c>
      <c r="U947">
        <v>5981</v>
      </c>
      <c r="V947">
        <v>1.49</v>
      </c>
      <c r="W947">
        <v>1.37</v>
      </c>
      <c r="X947">
        <v>-0.18</v>
      </c>
      <c r="Y947" t="s">
        <v>77</v>
      </c>
      <c r="Z947">
        <v>4.2300000000000004</v>
      </c>
      <c r="AA947" t="s">
        <v>3313</v>
      </c>
      <c r="AB947">
        <v>84.260532400000002</v>
      </c>
      <c r="AC947" t="s">
        <v>3314</v>
      </c>
      <c r="AD947">
        <v>-73.6998131</v>
      </c>
      <c r="AE947">
        <v>38.061500000000002</v>
      </c>
      <c r="AF947">
        <v>6.69</v>
      </c>
      <c r="AG947">
        <v>5.2670000000000003</v>
      </c>
      <c r="AH947">
        <v>6.54392</v>
      </c>
    </row>
    <row r="948" spans="1:34" x14ac:dyDescent="0.25">
      <c r="A948" t="s">
        <v>3315</v>
      </c>
      <c r="B948" t="s">
        <v>3316</v>
      </c>
      <c r="C948">
        <v>2</v>
      </c>
      <c r="D948">
        <v>2</v>
      </c>
      <c r="E948" t="s">
        <v>73</v>
      </c>
      <c r="F948">
        <v>2000</v>
      </c>
      <c r="G948" t="s">
        <v>100</v>
      </c>
      <c r="H948">
        <v>0</v>
      </c>
      <c r="I948">
        <v>14.30944</v>
      </c>
      <c r="J948">
        <v>0.12939999999999999</v>
      </c>
      <c r="K948">
        <v>13.9</v>
      </c>
      <c r="L948">
        <v>1.24</v>
      </c>
      <c r="M948">
        <v>253.31050999999999</v>
      </c>
      <c r="N948">
        <v>0.79700000000000004</v>
      </c>
      <c r="O948" t="s">
        <v>75</v>
      </c>
      <c r="P948">
        <v>0.28000000000000003</v>
      </c>
      <c r="S948">
        <v>0</v>
      </c>
      <c r="T948" t="s">
        <v>1977</v>
      </c>
      <c r="U948">
        <v>5541</v>
      </c>
      <c r="V948">
        <v>2.56</v>
      </c>
      <c r="W948">
        <v>1.41</v>
      </c>
      <c r="X948">
        <v>0.51</v>
      </c>
      <c r="Y948" t="s">
        <v>77</v>
      </c>
      <c r="Z948">
        <v>3.77</v>
      </c>
      <c r="AA948" t="s">
        <v>3317</v>
      </c>
      <c r="AB948">
        <v>86.645136300000004</v>
      </c>
      <c r="AC948" t="s">
        <v>3318</v>
      </c>
      <c r="AD948">
        <v>1.1675865999999999</v>
      </c>
      <c r="AE948">
        <v>42.3538</v>
      </c>
      <c r="AF948">
        <v>5.9284800000000004</v>
      </c>
      <c r="AG948">
        <v>4.2110000000000003</v>
      </c>
      <c r="AH948">
        <v>5.74796</v>
      </c>
    </row>
    <row r="949" spans="1:34" x14ac:dyDescent="0.25">
      <c r="A949" t="s">
        <v>3319</v>
      </c>
      <c r="B949" t="s">
        <v>3316</v>
      </c>
      <c r="C949">
        <v>2</v>
      </c>
      <c r="D949">
        <v>2</v>
      </c>
      <c r="E949" t="s">
        <v>73</v>
      </c>
      <c r="F949">
        <v>2000</v>
      </c>
      <c r="G949" t="s">
        <v>100</v>
      </c>
      <c r="H949">
        <v>0</v>
      </c>
      <c r="I949">
        <v>2136.1</v>
      </c>
      <c r="J949">
        <v>3.64</v>
      </c>
      <c r="K949">
        <v>12.3</v>
      </c>
      <c r="L949">
        <v>1.1000000000000001</v>
      </c>
      <c r="M949">
        <v>4128.6117000000004</v>
      </c>
      <c r="N949">
        <v>12.99</v>
      </c>
      <c r="O949" t="s">
        <v>75</v>
      </c>
      <c r="P949">
        <v>0.3407</v>
      </c>
      <c r="S949">
        <v>0</v>
      </c>
      <c r="T949" t="s">
        <v>1977</v>
      </c>
      <c r="U949">
        <v>5541</v>
      </c>
      <c r="V949">
        <v>2.56</v>
      </c>
      <c r="W949">
        <v>1.41</v>
      </c>
      <c r="X949">
        <v>0.51</v>
      </c>
      <c r="Y949" t="s">
        <v>77</v>
      </c>
      <c r="Z949">
        <v>3.77</v>
      </c>
      <c r="AA949" t="s">
        <v>3317</v>
      </c>
      <c r="AB949">
        <v>86.645136300000004</v>
      </c>
      <c r="AC949" t="s">
        <v>3318</v>
      </c>
      <c r="AD949">
        <v>1.1675865999999999</v>
      </c>
      <c r="AE949">
        <v>42.3538</v>
      </c>
      <c r="AF949">
        <v>5.9284800000000004</v>
      </c>
      <c r="AG949">
        <v>4.2110000000000003</v>
      </c>
      <c r="AH949">
        <v>5.74796</v>
      </c>
    </row>
    <row r="950" spans="1:34" x14ac:dyDescent="0.25">
      <c r="A950" t="s">
        <v>3320</v>
      </c>
      <c r="B950" t="s">
        <v>3321</v>
      </c>
      <c r="C950">
        <v>1</v>
      </c>
      <c r="D950">
        <v>1</v>
      </c>
      <c r="E950" t="s">
        <v>73</v>
      </c>
      <c r="F950">
        <v>2009</v>
      </c>
      <c r="G950" t="s">
        <v>136</v>
      </c>
      <c r="H950">
        <v>0</v>
      </c>
      <c r="I950">
        <v>685.25</v>
      </c>
      <c r="J950">
        <v>1.623</v>
      </c>
      <c r="K950">
        <v>12.5</v>
      </c>
      <c r="L950">
        <v>1.1100000000000001</v>
      </c>
      <c r="M950">
        <v>3082.3153400000001</v>
      </c>
      <c r="N950">
        <v>9.6980000000000004</v>
      </c>
      <c r="O950" t="s">
        <v>75</v>
      </c>
      <c r="P950">
        <v>1.7000000000000001E-2</v>
      </c>
      <c r="S950">
        <v>0</v>
      </c>
      <c r="T950" t="s">
        <v>261</v>
      </c>
      <c r="U950">
        <v>5338</v>
      </c>
      <c r="V950">
        <v>2.0299999999999998</v>
      </c>
      <c r="W950">
        <v>1.21</v>
      </c>
      <c r="X950">
        <v>0.25</v>
      </c>
      <c r="Y950" t="s">
        <v>77</v>
      </c>
      <c r="Z950">
        <v>3.88</v>
      </c>
      <c r="AA950" t="s">
        <v>3322</v>
      </c>
      <c r="AB950">
        <v>86.996314100000006</v>
      </c>
      <c r="AC950" t="s">
        <v>3323</v>
      </c>
      <c r="AD950">
        <v>-8.3280256000000001</v>
      </c>
      <c r="AE950">
        <v>91.434899999999999</v>
      </c>
      <c r="AF950">
        <v>8.26</v>
      </c>
      <c r="AG950">
        <v>6.2789999999999999</v>
      </c>
      <c r="AH950">
        <v>8.0339700000000001</v>
      </c>
    </row>
    <row r="951" spans="1:34" x14ac:dyDescent="0.25">
      <c r="A951" t="s">
        <v>3324</v>
      </c>
      <c r="B951" t="s">
        <v>3325</v>
      </c>
      <c r="C951">
        <v>1</v>
      </c>
      <c r="D951">
        <v>3</v>
      </c>
      <c r="E951" t="s">
        <v>73</v>
      </c>
      <c r="F951">
        <v>2001</v>
      </c>
      <c r="G951" t="s">
        <v>243</v>
      </c>
      <c r="H951">
        <v>0</v>
      </c>
      <c r="I951">
        <v>2093.0700000000002</v>
      </c>
      <c r="J951">
        <v>3.1</v>
      </c>
      <c r="K951">
        <v>12.3</v>
      </c>
      <c r="L951">
        <v>1.1000000000000001</v>
      </c>
      <c r="M951">
        <v>4099.9864500000003</v>
      </c>
      <c r="N951">
        <v>12.9</v>
      </c>
      <c r="O951" t="s">
        <v>119</v>
      </c>
      <c r="P951">
        <v>0.63700000000000001</v>
      </c>
      <c r="S951">
        <v>0</v>
      </c>
      <c r="T951" t="s">
        <v>199</v>
      </c>
      <c r="U951">
        <v>6037</v>
      </c>
      <c r="V951">
        <v>1.1000000000000001</v>
      </c>
      <c r="W951">
        <v>1.0900000000000001</v>
      </c>
      <c r="X951">
        <v>0.08</v>
      </c>
      <c r="Y951" t="s">
        <v>77</v>
      </c>
      <c r="Z951">
        <v>4.42</v>
      </c>
      <c r="AA951" t="s">
        <v>3326</v>
      </c>
      <c r="AB951">
        <v>84.299279799999994</v>
      </c>
      <c r="AC951" t="s">
        <v>3327</v>
      </c>
      <c r="AD951">
        <v>-80.464604100000003</v>
      </c>
      <c r="AE951">
        <v>18.270199999999999</v>
      </c>
      <c r="AF951">
        <v>5.65</v>
      </c>
      <c r="AG951">
        <v>4.2409999999999997</v>
      </c>
      <c r="AH951">
        <v>5.5128000000000004</v>
      </c>
    </row>
    <row r="952" spans="1:34" x14ac:dyDescent="0.25">
      <c r="A952" t="s">
        <v>3328</v>
      </c>
      <c r="B952" t="s">
        <v>3329</v>
      </c>
      <c r="C952">
        <v>1</v>
      </c>
      <c r="D952">
        <v>3</v>
      </c>
      <c r="E952" t="s">
        <v>73</v>
      </c>
      <c r="F952">
        <v>2021</v>
      </c>
      <c r="G952" t="s">
        <v>363</v>
      </c>
      <c r="H952">
        <v>0</v>
      </c>
      <c r="I952">
        <v>5.6368</v>
      </c>
      <c r="J952">
        <v>5.6000000000000001E-2</v>
      </c>
      <c r="K952">
        <v>1.83</v>
      </c>
      <c r="L952">
        <v>0.16300000000000001</v>
      </c>
      <c r="M952">
        <v>4</v>
      </c>
      <c r="N952">
        <v>1.259E-2</v>
      </c>
      <c r="O952" t="s">
        <v>75</v>
      </c>
      <c r="P952">
        <v>0.20699999999999999</v>
      </c>
      <c r="S952">
        <v>0</v>
      </c>
      <c r="T952" t="s">
        <v>95</v>
      </c>
      <c r="U952">
        <v>5205</v>
      </c>
      <c r="V952">
        <v>0.78</v>
      </c>
      <c r="W952">
        <v>0.67</v>
      </c>
      <c r="X952">
        <v>-0.61</v>
      </c>
      <c r="Y952" t="s">
        <v>77</v>
      </c>
      <c r="Z952">
        <v>4.53</v>
      </c>
      <c r="AA952" t="s">
        <v>3330</v>
      </c>
      <c r="AB952">
        <v>86.129070999999996</v>
      </c>
      <c r="AC952" t="s">
        <v>3331</v>
      </c>
      <c r="AD952">
        <v>-70.138237700000005</v>
      </c>
      <c r="AE952">
        <v>26.4131</v>
      </c>
      <c r="AF952">
        <v>8.09</v>
      </c>
      <c r="AG952">
        <v>6.0940000000000003</v>
      </c>
      <c r="AH952">
        <v>7.8520099999999999</v>
      </c>
    </row>
    <row r="953" spans="1:34" x14ac:dyDescent="0.25">
      <c r="A953" t="s">
        <v>3332</v>
      </c>
      <c r="B953" t="s">
        <v>3329</v>
      </c>
      <c r="C953">
        <v>1</v>
      </c>
      <c r="D953">
        <v>3</v>
      </c>
      <c r="E953" t="s">
        <v>73</v>
      </c>
      <c r="F953">
        <v>2021</v>
      </c>
      <c r="G953" t="s">
        <v>363</v>
      </c>
      <c r="H953">
        <v>0</v>
      </c>
      <c r="I953">
        <v>14.03</v>
      </c>
      <c r="J953">
        <v>0.10299999999999999</v>
      </c>
      <c r="K953">
        <v>2.39</v>
      </c>
      <c r="L953">
        <v>0.21299999999999999</v>
      </c>
      <c r="M953">
        <v>6.3</v>
      </c>
      <c r="N953">
        <v>1.9820000000000001E-2</v>
      </c>
      <c r="O953" t="s">
        <v>75</v>
      </c>
      <c r="P953">
        <v>0.154</v>
      </c>
      <c r="S953">
        <v>0</v>
      </c>
      <c r="T953" t="s">
        <v>95</v>
      </c>
      <c r="U953">
        <v>5205</v>
      </c>
      <c r="V953">
        <v>0.78</v>
      </c>
      <c r="W953">
        <v>0.67</v>
      </c>
      <c r="X953">
        <v>-0.61</v>
      </c>
      <c r="Y953" t="s">
        <v>77</v>
      </c>
      <c r="Z953">
        <v>4.53</v>
      </c>
      <c r="AA953" t="s">
        <v>3330</v>
      </c>
      <c r="AB953">
        <v>86.129070999999996</v>
      </c>
      <c r="AC953" t="s">
        <v>3331</v>
      </c>
      <c r="AD953">
        <v>-70.138237700000005</v>
      </c>
      <c r="AE953">
        <v>26.4131</v>
      </c>
      <c r="AF953">
        <v>8.09</v>
      </c>
      <c r="AG953">
        <v>6.0940000000000003</v>
      </c>
      <c r="AH953">
        <v>7.8520099999999999</v>
      </c>
    </row>
    <row r="954" spans="1:34" x14ac:dyDescent="0.25">
      <c r="A954" t="s">
        <v>3333</v>
      </c>
      <c r="B954" t="s">
        <v>3329</v>
      </c>
      <c r="C954">
        <v>1</v>
      </c>
      <c r="D954">
        <v>3</v>
      </c>
      <c r="E954" t="s">
        <v>73</v>
      </c>
      <c r="F954">
        <v>2021</v>
      </c>
      <c r="G954" t="s">
        <v>363</v>
      </c>
      <c r="H954">
        <v>0</v>
      </c>
      <c r="I954">
        <v>33.909999999999997</v>
      </c>
      <c r="J954">
        <v>0.185</v>
      </c>
      <c r="K954">
        <v>1.83</v>
      </c>
      <c r="L954">
        <v>0.16300000000000001</v>
      </c>
      <c r="M954">
        <v>4</v>
      </c>
      <c r="N954">
        <v>1.259E-2</v>
      </c>
      <c r="O954" t="s">
        <v>75</v>
      </c>
      <c r="P954">
        <v>0.33300000000000002</v>
      </c>
      <c r="S954">
        <v>0</v>
      </c>
      <c r="T954" t="s">
        <v>95</v>
      </c>
      <c r="U954">
        <v>5205</v>
      </c>
      <c r="V954">
        <v>0.78</v>
      </c>
      <c r="W954">
        <v>0.67</v>
      </c>
      <c r="X954">
        <v>-0.61</v>
      </c>
      <c r="Y954" t="s">
        <v>77</v>
      </c>
      <c r="Z954">
        <v>4.53</v>
      </c>
      <c r="AA954" t="s">
        <v>3330</v>
      </c>
      <c r="AB954">
        <v>86.129070999999996</v>
      </c>
      <c r="AC954" t="s">
        <v>3331</v>
      </c>
      <c r="AD954">
        <v>-70.138237700000005</v>
      </c>
      <c r="AE954">
        <v>26.4131</v>
      </c>
      <c r="AF954">
        <v>8.09</v>
      </c>
      <c r="AG954">
        <v>6.0940000000000003</v>
      </c>
      <c r="AH954">
        <v>7.8520099999999999</v>
      </c>
    </row>
    <row r="955" spans="1:34" x14ac:dyDescent="0.25">
      <c r="A955" t="s">
        <v>3334</v>
      </c>
      <c r="B955" t="s">
        <v>3335</v>
      </c>
      <c r="C955">
        <v>1</v>
      </c>
      <c r="D955">
        <v>1</v>
      </c>
      <c r="E955" t="s">
        <v>73</v>
      </c>
      <c r="F955">
        <v>2019</v>
      </c>
      <c r="G955" t="s">
        <v>1798</v>
      </c>
      <c r="H955">
        <v>0</v>
      </c>
      <c r="I955">
        <v>3.2498</v>
      </c>
      <c r="J955">
        <v>4.1000000000000002E-2</v>
      </c>
      <c r="K955">
        <v>2.85</v>
      </c>
      <c r="L955">
        <v>0.254</v>
      </c>
      <c r="M955">
        <v>8.5</v>
      </c>
      <c r="N955">
        <v>2.674E-2</v>
      </c>
      <c r="O955" t="s">
        <v>75</v>
      </c>
      <c r="P955">
        <v>0.14000000000000001</v>
      </c>
      <c r="S955">
        <v>0</v>
      </c>
      <c r="T955" t="s">
        <v>227</v>
      </c>
      <c r="U955">
        <v>5576</v>
      </c>
      <c r="V955">
        <v>0.74</v>
      </c>
      <c r="W955">
        <v>0.87</v>
      </c>
      <c r="Z955">
        <v>4.66</v>
      </c>
      <c r="AA955" t="s">
        <v>3336</v>
      </c>
      <c r="AB955">
        <v>88.626073099999999</v>
      </c>
      <c r="AC955" t="s">
        <v>3337</v>
      </c>
      <c r="AD955">
        <v>-19.704447200000001</v>
      </c>
      <c r="AE955">
        <v>23.259899999999998</v>
      </c>
      <c r="AF955">
        <v>7.51</v>
      </c>
      <c r="AG955">
        <v>5.7560000000000002</v>
      </c>
      <c r="AH955">
        <v>7.3211300000000001</v>
      </c>
    </row>
    <row r="956" spans="1:34" x14ac:dyDescent="0.25">
      <c r="A956" t="s">
        <v>3338</v>
      </c>
      <c r="B956" t="s">
        <v>3339</v>
      </c>
      <c r="C956">
        <v>1</v>
      </c>
      <c r="D956">
        <v>5</v>
      </c>
      <c r="E956" t="s">
        <v>73</v>
      </c>
      <c r="F956">
        <v>2009</v>
      </c>
      <c r="G956" t="s">
        <v>363</v>
      </c>
      <c r="H956">
        <v>0</v>
      </c>
      <c r="I956">
        <v>4.3122999999999996</v>
      </c>
      <c r="J956">
        <v>4.6800000000000001E-2</v>
      </c>
      <c r="K956">
        <v>1.83</v>
      </c>
      <c r="L956">
        <v>0.16300000000000001</v>
      </c>
      <c r="M956">
        <v>4</v>
      </c>
      <c r="N956">
        <v>1.26E-2</v>
      </c>
      <c r="O956" t="s">
        <v>75</v>
      </c>
      <c r="P956">
        <v>0.2</v>
      </c>
      <c r="R956">
        <v>910</v>
      </c>
      <c r="S956">
        <v>0</v>
      </c>
      <c r="T956" t="s">
        <v>2552</v>
      </c>
      <c r="U956">
        <v>4956</v>
      </c>
      <c r="V956">
        <v>0.72</v>
      </c>
      <c r="W956">
        <v>0.77</v>
      </c>
      <c r="X956">
        <v>-0.31</v>
      </c>
      <c r="Y956" t="s">
        <v>77</v>
      </c>
      <c r="Z956">
        <v>4.47</v>
      </c>
      <c r="AA956" t="s">
        <v>3340</v>
      </c>
      <c r="AB956">
        <v>88.517219100000005</v>
      </c>
      <c r="AC956" t="s">
        <v>3341</v>
      </c>
      <c r="AD956">
        <v>-60.023728900000002</v>
      </c>
      <c r="AE956">
        <v>12.936299999999999</v>
      </c>
      <c r="AF956">
        <v>7.17</v>
      </c>
      <c r="AG956">
        <v>4.7930000000000001</v>
      </c>
      <c r="AH956">
        <v>6.8436700000000004</v>
      </c>
    </row>
    <row r="957" spans="1:34" x14ac:dyDescent="0.25">
      <c r="A957" t="s">
        <v>3342</v>
      </c>
      <c r="B957" t="s">
        <v>3339</v>
      </c>
      <c r="C957">
        <v>1</v>
      </c>
      <c r="D957">
        <v>5</v>
      </c>
      <c r="E957" t="s">
        <v>73</v>
      </c>
      <c r="F957">
        <v>2009</v>
      </c>
      <c r="G957" t="s">
        <v>363</v>
      </c>
      <c r="H957">
        <v>0</v>
      </c>
      <c r="I957">
        <v>9.6183999999999994</v>
      </c>
      <c r="J957">
        <v>7.9899999999999999E-2</v>
      </c>
      <c r="K957">
        <v>2.46</v>
      </c>
      <c r="L957">
        <v>0.219</v>
      </c>
      <c r="M957">
        <v>6.6</v>
      </c>
      <c r="N957">
        <v>2.0799999999999999E-2</v>
      </c>
      <c r="O957" t="s">
        <v>75</v>
      </c>
      <c r="P957">
        <v>0.06</v>
      </c>
      <c r="R957">
        <v>696</v>
      </c>
      <c r="S957">
        <v>0</v>
      </c>
      <c r="T957" t="s">
        <v>2552</v>
      </c>
      <c r="U957">
        <v>4956</v>
      </c>
      <c r="V957">
        <v>0.72</v>
      </c>
      <c r="W957">
        <v>0.77</v>
      </c>
      <c r="X957">
        <v>-0.31</v>
      </c>
      <c r="Y957" t="s">
        <v>77</v>
      </c>
      <c r="Z957">
        <v>4.47</v>
      </c>
      <c r="AA957" t="s">
        <v>3340</v>
      </c>
      <c r="AB957">
        <v>88.517219100000005</v>
      </c>
      <c r="AC957" t="s">
        <v>3341</v>
      </c>
      <c r="AD957">
        <v>-60.023728900000002</v>
      </c>
      <c r="AE957">
        <v>12.936299999999999</v>
      </c>
      <c r="AF957">
        <v>7.17</v>
      </c>
      <c r="AG957">
        <v>4.7930000000000001</v>
      </c>
      <c r="AH957">
        <v>6.8436700000000004</v>
      </c>
    </row>
    <row r="958" spans="1:34" x14ac:dyDescent="0.25">
      <c r="A958" t="s">
        <v>3343</v>
      </c>
      <c r="B958" t="s">
        <v>3339</v>
      </c>
      <c r="C958">
        <v>1</v>
      </c>
      <c r="D958">
        <v>5</v>
      </c>
      <c r="E958" t="s">
        <v>73</v>
      </c>
      <c r="F958">
        <v>2009</v>
      </c>
      <c r="G958" t="s">
        <v>363</v>
      </c>
      <c r="H958">
        <v>0</v>
      </c>
      <c r="I958">
        <v>20.431999999999999</v>
      </c>
      <c r="J958">
        <v>0.1321</v>
      </c>
      <c r="K958">
        <v>3.04</v>
      </c>
      <c r="L958">
        <v>0.27200000000000002</v>
      </c>
      <c r="M958">
        <v>9.5</v>
      </c>
      <c r="N958">
        <v>2.9899999999999999E-2</v>
      </c>
      <c r="O958" t="s">
        <v>75</v>
      </c>
      <c r="P958">
        <v>7.0000000000000007E-2</v>
      </c>
      <c r="R958">
        <v>541</v>
      </c>
      <c r="S958">
        <v>0</v>
      </c>
      <c r="T958" t="s">
        <v>2552</v>
      </c>
      <c r="U958">
        <v>4956</v>
      </c>
      <c r="V958">
        <v>0.72</v>
      </c>
      <c r="W958">
        <v>0.77</v>
      </c>
      <c r="X958">
        <v>-0.31</v>
      </c>
      <c r="Y958" t="s">
        <v>77</v>
      </c>
      <c r="Z958">
        <v>4.47</v>
      </c>
      <c r="AA958" t="s">
        <v>3340</v>
      </c>
      <c r="AB958">
        <v>88.517219100000005</v>
      </c>
      <c r="AC958" t="s">
        <v>3341</v>
      </c>
      <c r="AD958">
        <v>-60.023728900000002</v>
      </c>
      <c r="AE958">
        <v>12.936299999999999</v>
      </c>
      <c r="AF958">
        <v>7.17</v>
      </c>
      <c r="AG958">
        <v>4.7930000000000001</v>
      </c>
      <c r="AH958">
        <v>6.8436700000000004</v>
      </c>
    </row>
    <row r="959" spans="1:34" x14ac:dyDescent="0.25">
      <c r="A959" t="s">
        <v>3344</v>
      </c>
      <c r="B959" t="s">
        <v>3339</v>
      </c>
      <c r="C959">
        <v>1</v>
      </c>
      <c r="D959">
        <v>5</v>
      </c>
      <c r="E959" t="s">
        <v>73</v>
      </c>
      <c r="F959">
        <v>2013</v>
      </c>
      <c r="G959" t="s">
        <v>363</v>
      </c>
      <c r="H959">
        <v>0</v>
      </c>
      <c r="I959">
        <v>51.76</v>
      </c>
      <c r="J959">
        <v>0.247</v>
      </c>
      <c r="K959">
        <v>2.13</v>
      </c>
      <c r="L959">
        <v>0.19</v>
      </c>
      <c r="M959">
        <v>5.2</v>
      </c>
      <c r="N959">
        <v>1.6400000000000001E-2</v>
      </c>
      <c r="O959" t="s">
        <v>75</v>
      </c>
      <c r="P959">
        <v>0.02</v>
      </c>
      <c r="R959">
        <v>398</v>
      </c>
      <c r="S959">
        <v>0</v>
      </c>
      <c r="T959" t="s">
        <v>2552</v>
      </c>
      <c r="U959">
        <v>4956</v>
      </c>
      <c r="V959">
        <v>0.72</v>
      </c>
      <c r="W959">
        <v>0.77</v>
      </c>
      <c r="X959">
        <v>-0.31</v>
      </c>
      <c r="Y959" t="s">
        <v>77</v>
      </c>
      <c r="Z959">
        <v>4.47</v>
      </c>
      <c r="AA959" t="s">
        <v>3340</v>
      </c>
      <c r="AB959">
        <v>88.517219100000005</v>
      </c>
      <c r="AC959" t="s">
        <v>3341</v>
      </c>
      <c r="AD959">
        <v>-60.023728900000002</v>
      </c>
      <c r="AE959">
        <v>12.936299999999999</v>
      </c>
      <c r="AF959">
        <v>7.17</v>
      </c>
      <c r="AG959">
        <v>4.7930000000000001</v>
      </c>
      <c r="AH959">
        <v>6.8436700000000004</v>
      </c>
    </row>
    <row r="960" spans="1:34" x14ac:dyDescent="0.25">
      <c r="A960" t="s">
        <v>3345</v>
      </c>
      <c r="B960" t="s">
        <v>3339</v>
      </c>
      <c r="C960">
        <v>1</v>
      </c>
      <c r="D960">
        <v>5</v>
      </c>
      <c r="E960" t="s">
        <v>73</v>
      </c>
      <c r="F960">
        <v>2013</v>
      </c>
      <c r="G960" t="s">
        <v>363</v>
      </c>
      <c r="H960">
        <v>1</v>
      </c>
      <c r="I960">
        <v>197.8</v>
      </c>
      <c r="J960">
        <v>0.6</v>
      </c>
      <c r="K960">
        <v>2.56</v>
      </c>
      <c r="L960">
        <v>0.22900000000000001</v>
      </c>
      <c r="M960">
        <v>7.1</v>
      </c>
      <c r="N960">
        <v>2.23E-2</v>
      </c>
      <c r="O960" t="s">
        <v>75</v>
      </c>
      <c r="P960">
        <v>0.28999999999999998</v>
      </c>
      <c r="R960">
        <v>255</v>
      </c>
      <c r="S960">
        <v>0</v>
      </c>
      <c r="T960" t="s">
        <v>2552</v>
      </c>
      <c r="U960">
        <v>4956</v>
      </c>
      <c r="V960">
        <v>0.72</v>
      </c>
      <c r="W960">
        <v>0.77</v>
      </c>
      <c r="X960">
        <v>-0.31</v>
      </c>
      <c r="Y960" t="s">
        <v>77</v>
      </c>
      <c r="Z960">
        <v>4.47</v>
      </c>
      <c r="AA960" t="s">
        <v>3340</v>
      </c>
      <c r="AB960">
        <v>88.517219100000005</v>
      </c>
      <c r="AC960" t="s">
        <v>3341</v>
      </c>
      <c r="AD960">
        <v>-60.023728900000002</v>
      </c>
      <c r="AE960">
        <v>12.936299999999999</v>
      </c>
      <c r="AF960">
        <v>7.17</v>
      </c>
      <c r="AG960">
        <v>4.7930000000000001</v>
      </c>
      <c r="AH960">
        <v>6.8436700000000004</v>
      </c>
    </row>
    <row r="961" spans="1:34" x14ac:dyDescent="0.25">
      <c r="A961" t="s">
        <v>3346</v>
      </c>
      <c r="B961" t="s">
        <v>3347</v>
      </c>
      <c r="C961">
        <v>1</v>
      </c>
      <c r="D961">
        <v>1</v>
      </c>
      <c r="E961" t="s">
        <v>73</v>
      </c>
      <c r="F961">
        <v>2017</v>
      </c>
      <c r="G961" t="s">
        <v>100</v>
      </c>
      <c r="H961">
        <v>0</v>
      </c>
      <c r="I961">
        <v>578.6</v>
      </c>
      <c r="J961">
        <v>1.4</v>
      </c>
      <c r="K961">
        <v>13.2</v>
      </c>
      <c r="L961">
        <v>1.18</v>
      </c>
      <c r="M961">
        <v>858.14099999999996</v>
      </c>
      <c r="N961">
        <v>2.7</v>
      </c>
      <c r="O961" t="s">
        <v>75</v>
      </c>
      <c r="P961">
        <v>0.24</v>
      </c>
      <c r="S961">
        <v>0</v>
      </c>
      <c r="T961" t="s">
        <v>261</v>
      </c>
      <c r="U961">
        <v>4869</v>
      </c>
      <c r="V961">
        <v>8.56</v>
      </c>
      <c r="W961">
        <v>2</v>
      </c>
      <c r="X961">
        <v>0.14000000000000001</v>
      </c>
      <c r="Y961" t="s">
        <v>77</v>
      </c>
      <c r="Z961">
        <v>3.02</v>
      </c>
      <c r="AA961" t="s">
        <v>3348</v>
      </c>
      <c r="AB961">
        <v>91.6628015</v>
      </c>
      <c r="AC961" t="s">
        <v>3349</v>
      </c>
      <c r="AD961">
        <v>63.453874999999996</v>
      </c>
      <c r="AE961">
        <v>116.593</v>
      </c>
      <c r="AF961">
        <v>6.4279400000000004</v>
      </c>
      <c r="AG961">
        <v>4.1429999999999998</v>
      </c>
      <c r="AH961">
        <v>6.1404899999999998</v>
      </c>
    </row>
    <row r="962" spans="1:34" x14ac:dyDescent="0.25">
      <c r="A962" t="s">
        <v>3350</v>
      </c>
      <c r="B962" t="s">
        <v>3351</v>
      </c>
      <c r="C962">
        <v>3</v>
      </c>
      <c r="D962">
        <v>1</v>
      </c>
      <c r="E962" t="s">
        <v>73</v>
      </c>
      <c r="F962">
        <v>2002</v>
      </c>
      <c r="G962" t="s">
        <v>100</v>
      </c>
      <c r="H962">
        <v>0</v>
      </c>
      <c r="I962">
        <v>264.14999</v>
      </c>
      <c r="J962">
        <v>0.85</v>
      </c>
      <c r="K962">
        <v>12.9</v>
      </c>
      <c r="L962">
        <v>1.1499999999999999</v>
      </c>
      <c r="M962">
        <v>1484.2661000000001</v>
      </c>
      <c r="N962">
        <v>4.67</v>
      </c>
      <c r="O962" t="s">
        <v>75</v>
      </c>
      <c r="P962">
        <v>0.25</v>
      </c>
      <c r="S962">
        <v>0</v>
      </c>
      <c r="T962" t="s">
        <v>587</v>
      </c>
      <c r="U962">
        <v>6165</v>
      </c>
      <c r="V962">
        <v>1.21</v>
      </c>
      <c r="W962">
        <v>1.45</v>
      </c>
      <c r="X962">
        <v>0.2</v>
      </c>
      <c r="Y962" t="s">
        <v>77</v>
      </c>
      <c r="Z962">
        <v>4.43</v>
      </c>
      <c r="AA962" t="s">
        <v>3352</v>
      </c>
      <c r="AB962">
        <v>91.125334600000002</v>
      </c>
      <c r="AC962" t="s">
        <v>3353</v>
      </c>
      <c r="AD962">
        <v>44.2597855</v>
      </c>
      <c r="AE962">
        <v>34.088299999999997</v>
      </c>
      <c r="AF962">
        <v>6.7551199999999998</v>
      </c>
      <c r="AG962">
        <v>5.452</v>
      </c>
      <c r="AH962">
        <v>6.5996300000000003</v>
      </c>
    </row>
    <row r="963" spans="1:34" x14ac:dyDescent="0.25">
      <c r="A963" t="s">
        <v>3354</v>
      </c>
      <c r="B963" t="s">
        <v>3355</v>
      </c>
      <c r="C963">
        <v>2</v>
      </c>
      <c r="D963">
        <v>2</v>
      </c>
      <c r="E963" t="s">
        <v>73</v>
      </c>
      <c r="F963">
        <v>2004</v>
      </c>
      <c r="G963" t="s">
        <v>363</v>
      </c>
      <c r="H963">
        <v>0</v>
      </c>
      <c r="I963">
        <v>963</v>
      </c>
      <c r="K963">
        <v>13.2</v>
      </c>
      <c r="L963">
        <v>1.18</v>
      </c>
      <c r="M963">
        <v>807.25</v>
      </c>
      <c r="N963">
        <v>2.54</v>
      </c>
      <c r="O963" t="s">
        <v>75</v>
      </c>
      <c r="P963">
        <v>0.74</v>
      </c>
      <c r="S963">
        <v>0</v>
      </c>
      <c r="T963" t="s">
        <v>3356</v>
      </c>
      <c r="U963">
        <v>5310</v>
      </c>
      <c r="V963">
        <v>0.85</v>
      </c>
      <c r="W963">
        <v>0.95</v>
      </c>
      <c r="X963">
        <v>0.23</v>
      </c>
      <c r="Y963" t="s">
        <v>77</v>
      </c>
      <c r="Z963">
        <v>4.37</v>
      </c>
      <c r="AA963" t="s">
        <v>3357</v>
      </c>
      <c r="AB963">
        <v>89.956604100000007</v>
      </c>
      <c r="AC963" t="s">
        <v>3358</v>
      </c>
      <c r="AD963">
        <v>-48.239418899999997</v>
      </c>
      <c r="AE963">
        <v>36.69117</v>
      </c>
      <c r="AF963">
        <v>8.65</v>
      </c>
      <c r="AG963">
        <v>6.4279999999999999</v>
      </c>
    </row>
    <row r="964" spans="1:34" x14ac:dyDescent="0.25">
      <c r="A964" t="s">
        <v>3359</v>
      </c>
      <c r="B964" t="s">
        <v>3360</v>
      </c>
      <c r="C964">
        <v>2</v>
      </c>
      <c r="D964">
        <v>2</v>
      </c>
      <c r="E964" t="s">
        <v>73</v>
      </c>
      <c r="F964">
        <v>2003</v>
      </c>
      <c r="G964" t="s">
        <v>363</v>
      </c>
      <c r="H964">
        <v>0</v>
      </c>
      <c r="I964">
        <v>1.3283</v>
      </c>
      <c r="K964">
        <v>12.1</v>
      </c>
      <c r="L964">
        <v>1.08</v>
      </c>
      <c r="M964">
        <v>5838.29</v>
      </c>
      <c r="N964">
        <v>18.37</v>
      </c>
      <c r="O964" t="s">
        <v>75</v>
      </c>
      <c r="P964">
        <v>8.1000000000000003E-2</v>
      </c>
      <c r="S964">
        <v>0</v>
      </c>
      <c r="T964" t="s">
        <v>834</v>
      </c>
      <c r="U964">
        <v>5036</v>
      </c>
      <c r="V964">
        <v>1.04</v>
      </c>
      <c r="W964">
        <v>0.4</v>
      </c>
      <c r="Z964">
        <v>4.33</v>
      </c>
      <c r="AA964" t="s">
        <v>3357</v>
      </c>
      <c r="AB964">
        <v>89.9565956</v>
      </c>
      <c r="AC964" t="s">
        <v>3361</v>
      </c>
      <c r="AD964">
        <v>-48.239411400000002</v>
      </c>
      <c r="AE964">
        <v>41.550400000000003</v>
      </c>
      <c r="AF964">
        <v>8.6077999999999992</v>
      </c>
      <c r="AG964">
        <v>6.4279999999999999</v>
      </c>
      <c r="AH964">
        <v>8.3762500000000006</v>
      </c>
    </row>
    <row r="965" spans="1:34" x14ac:dyDescent="0.25">
      <c r="A965" t="s">
        <v>3362</v>
      </c>
      <c r="B965" t="s">
        <v>3363</v>
      </c>
      <c r="C965">
        <v>3</v>
      </c>
      <c r="D965">
        <v>1</v>
      </c>
      <c r="E965" t="s">
        <v>73</v>
      </c>
      <c r="F965">
        <v>2007</v>
      </c>
      <c r="G965" t="s">
        <v>363</v>
      </c>
      <c r="H965">
        <v>0</v>
      </c>
      <c r="I965">
        <v>526.62</v>
      </c>
      <c r="J965">
        <v>1.28</v>
      </c>
      <c r="K965">
        <v>13.5</v>
      </c>
      <c r="L965">
        <v>1.21</v>
      </c>
      <c r="M965">
        <v>495.79</v>
      </c>
      <c r="N965">
        <v>1.56</v>
      </c>
      <c r="O965" t="s">
        <v>75</v>
      </c>
      <c r="P965">
        <v>0.90300000000000002</v>
      </c>
      <c r="S965">
        <v>0</v>
      </c>
      <c r="T965" t="s">
        <v>301</v>
      </c>
      <c r="U965">
        <v>5688</v>
      </c>
      <c r="V965">
        <v>1.08</v>
      </c>
      <c r="W965">
        <v>0.99</v>
      </c>
      <c r="X965">
        <v>0.2</v>
      </c>
      <c r="Y965" t="s">
        <v>77</v>
      </c>
      <c r="Z965">
        <v>4.4000000000000004</v>
      </c>
      <c r="AA965" t="s">
        <v>3364</v>
      </c>
      <c r="AB965">
        <v>10.802751499999999</v>
      </c>
      <c r="AC965" t="s">
        <v>3365</v>
      </c>
      <c r="AD965">
        <v>-37.983124799999999</v>
      </c>
      <c r="AE965">
        <v>41.872700000000002</v>
      </c>
      <c r="AF965">
        <v>7.88</v>
      </c>
      <c r="AG965">
        <v>6.2889999999999997</v>
      </c>
      <c r="AH965">
        <v>7.7105100000000002</v>
      </c>
    </row>
    <row r="966" spans="1:34" x14ac:dyDescent="0.25">
      <c r="A966" t="s">
        <v>3366</v>
      </c>
      <c r="B966" t="s">
        <v>3367</v>
      </c>
      <c r="C966">
        <v>1</v>
      </c>
      <c r="D966">
        <v>1</v>
      </c>
      <c r="E966" t="s">
        <v>73</v>
      </c>
      <c r="F966">
        <v>2017</v>
      </c>
      <c r="G966" t="s">
        <v>214</v>
      </c>
      <c r="H966">
        <v>0</v>
      </c>
      <c r="I966">
        <v>857.5</v>
      </c>
      <c r="J966">
        <v>1.67</v>
      </c>
      <c r="K966">
        <v>13.5</v>
      </c>
      <c r="L966">
        <v>1.21</v>
      </c>
      <c r="M966">
        <v>508.52800000000002</v>
      </c>
      <c r="N966">
        <v>1.6</v>
      </c>
      <c r="O966" t="s">
        <v>75</v>
      </c>
      <c r="P966">
        <v>0.2</v>
      </c>
      <c r="S966">
        <v>0</v>
      </c>
      <c r="T966" t="s">
        <v>261</v>
      </c>
      <c r="U966">
        <v>5405</v>
      </c>
      <c r="V966">
        <v>0.82</v>
      </c>
      <c r="W966">
        <v>0.83</v>
      </c>
      <c r="X966">
        <v>-0.09</v>
      </c>
      <c r="Y966" t="s">
        <v>77</v>
      </c>
      <c r="Z966">
        <v>4.45</v>
      </c>
      <c r="AA966" t="s">
        <v>3368</v>
      </c>
      <c r="AB966">
        <v>92.485472999999999</v>
      </c>
      <c r="AC966" t="s">
        <v>3369</v>
      </c>
      <c r="AD966">
        <v>34.134172200000002</v>
      </c>
      <c r="AE966">
        <v>36.798400000000001</v>
      </c>
      <c r="AF966">
        <v>8.44</v>
      </c>
      <c r="AG966">
        <v>6.5839999999999996</v>
      </c>
      <c r="AH966">
        <v>8.2294900000000002</v>
      </c>
    </row>
    <row r="967" spans="1:34" x14ac:dyDescent="0.25">
      <c r="A967" t="s">
        <v>3370</v>
      </c>
      <c r="B967" t="s">
        <v>3371</v>
      </c>
      <c r="C967">
        <v>1</v>
      </c>
      <c r="D967">
        <v>2</v>
      </c>
      <c r="E967" t="s">
        <v>73</v>
      </c>
      <c r="F967">
        <v>2001</v>
      </c>
      <c r="G967" t="s">
        <v>94</v>
      </c>
      <c r="H967">
        <v>0</v>
      </c>
      <c r="I967">
        <v>431.88</v>
      </c>
      <c r="J967">
        <v>1.17</v>
      </c>
      <c r="K967">
        <v>13.3</v>
      </c>
      <c r="L967">
        <v>1.19</v>
      </c>
      <c r="M967">
        <v>708.76089999999999</v>
      </c>
      <c r="N967">
        <v>2.23</v>
      </c>
      <c r="O967" t="s">
        <v>75</v>
      </c>
      <c r="P967">
        <v>0.52</v>
      </c>
      <c r="S967">
        <v>0</v>
      </c>
      <c r="T967" t="s">
        <v>301</v>
      </c>
      <c r="U967">
        <v>5596</v>
      </c>
      <c r="V967">
        <v>1.42</v>
      </c>
      <c r="W967">
        <v>1.25</v>
      </c>
      <c r="X967">
        <v>0.4</v>
      </c>
      <c r="Y967" t="s">
        <v>77</v>
      </c>
      <c r="Z967">
        <v>4.2300000000000004</v>
      </c>
      <c r="AA967" t="s">
        <v>3372</v>
      </c>
      <c r="AB967">
        <v>11.172228799999999</v>
      </c>
      <c r="AC967" t="s">
        <v>3373</v>
      </c>
      <c r="AD967">
        <v>20.448392500000001</v>
      </c>
      <c r="AE967">
        <v>81.379499999999993</v>
      </c>
      <c r="AF967">
        <v>8.6999999999999993</v>
      </c>
      <c r="AG967">
        <v>7.0469999999999997</v>
      </c>
      <c r="AH967">
        <v>8.5154499999999995</v>
      </c>
    </row>
    <row r="968" spans="1:34" x14ac:dyDescent="0.25">
      <c r="A968" t="s">
        <v>3374</v>
      </c>
      <c r="B968" t="s">
        <v>3371</v>
      </c>
      <c r="C968">
        <v>1</v>
      </c>
      <c r="D968">
        <v>2</v>
      </c>
      <c r="E968" t="s">
        <v>73</v>
      </c>
      <c r="F968">
        <v>2014</v>
      </c>
      <c r="G968" t="s">
        <v>94</v>
      </c>
      <c r="H968">
        <v>0</v>
      </c>
      <c r="I968">
        <v>6700</v>
      </c>
      <c r="J968">
        <v>6.95</v>
      </c>
      <c r="K968">
        <v>13.3</v>
      </c>
      <c r="L968">
        <v>1.19</v>
      </c>
      <c r="M968">
        <v>689.66</v>
      </c>
      <c r="N968">
        <v>2.17</v>
      </c>
      <c r="O968" t="s">
        <v>75</v>
      </c>
      <c r="P968">
        <v>0.24</v>
      </c>
      <c r="S968">
        <v>0</v>
      </c>
      <c r="T968" t="s">
        <v>301</v>
      </c>
      <c r="U968">
        <v>5582</v>
      </c>
      <c r="V968">
        <v>1.5</v>
      </c>
      <c r="W968">
        <v>0.99</v>
      </c>
      <c r="X968">
        <v>0.34</v>
      </c>
      <c r="Y968" t="s">
        <v>200</v>
      </c>
      <c r="Z968">
        <v>4.08</v>
      </c>
      <c r="AA968" t="s">
        <v>3372</v>
      </c>
      <c r="AB968">
        <v>11.172228799999999</v>
      </c>
      <c r="AC968" t="s">
        <v>3373</v>
      </c>
      <c r="AD968">
        <v>20.448392500000001</v>
      </c>
      <c r="AE968">
        <v>81.379499999999993</v>
      </c>
      <c r="AF968">
        <v>8.6999999999999993</v>
      </c>
      <c r="AG968">
        <v>7.0469999999999997</v>
      </c>
      <c r="AH968">
        <v>8.5154499999999995</v>
      </c>
    </row>
    <row r="969" spans="1:34" x14ac:dyDescent="0.25">
      <c r="A969" t="s">
        <v>3375</v>
      </c>
      <c r="B969" t="s">
        <v>3376</v>
      </c>
      <c r="C969">
        <v>1</v>
      </c>
      <c r="D969">
        <v>1</v>
      </c>
      <c r="E969" t="s">
        <v>73</v>
      </c>
      <c r="F969">
        <v>2001</v>
      </c>
      <c r="G969" t="s">
        <v>94</v>
      </c>
      <c r="H969">
        <v>0</v>
      </c>
      <c r="I969">
        <v>832.97</v>
      </c>
      <c r="J969">
        <v>1.6619999999999999</v>
      </c>
      <c r="K969">
        <v>13.9</v>
      </c>
      <c r="L969">
        <v>1.24</v>
      </c>
      <c r="M969">
        <v>257.44229999999999</v>
      </c>
      <c r="N969">
        <v>0.81</v>
      </c>
      <c r="O969" t="s">
        <v>75</v>
      </c>
      <c r="P969">
        <v>4.2000000000000003E-2</v>
      </c>
      <c r="S969">
        <v>0</v>
      </c>
      <c r="T969" t="s">
        <v>3377</v>
      </c>
      <c r="U969">
        <v>5717</v>
      </c>
      <c r="V969">
        <v>0.85</v>
      </c>
      <c r="W969">
        <v>0.88</v>
      </c>
      <c r="X969">
        <v>-0.28000000000000003</v>
      </c>
      <c r="Y969" t="s">
        <v>77</v>
      </c>
      <c r="Z969">
        <v>4.5</v>
      </c>
      <c r="AA969" t="s">
        <v>3378</v>
      </c>
      <c r="AB969">
        <v>11.112553200000001</v>
      </c>
      <c r="AC969" t="s">
        <v>3379</v>
      </c>
      <c r="AD969">
        <v>-26.5150392</v>
      </c>
      <c r="AE969">
        <v>34.1937</v>
      </c>
      <c r="AF969">
        <v>7.7830000000000004</v>
      </c>
      <c r="AG969">
        <v>6.1630000000000003</v>
      </c>
      <c r="AH969">
        <v>7.6106600000000002</v>
      </c>
    </row>
    <row r="970" spans="1:34" x14ac:dyDescent="0.25">
      <c r="A970" t="s">
        <v>3380</v>
      </c>
      <c r="B970" t="s">
        <v>3381</v>
      </c>
      <c r="C970">
        <v>1</v>
      </c>
      <c r="D970">
        <v>1</v>
      </c>
      <c r="E970" t="s">
        <v>73</v>
      </c>
      <c r="F970">
        <v>2016</v>
      </c>
      <c r="G970" t="s">
        <v>100</v>
      </c>
      <c r="H970">
        <v>0</v>
      </c>
      <c r="I970">
        <v>149.61000000000001</v>
      </c>
      <c r="J970">
        <v>0.55400000000000005</v>
      </c>
      <c r="K970">
        <v>3.89</v>
      </c>
      <c r="L970">
        <v>0.34699999999999998</v>
      </c>
      <c r="M970">
        <v>14.4</v>
      </c>
      <c r="N970">
        <v>4.5310000000000003E-2</v>
      </c>
      <c r="O970" t="s">
        <v>75</v>
      </c>
      <c r="P970">
        <v>0.19</v>
      </c>
      <c r="Q970">
        <v>3.16</v>
      </c>
      <c r="R970">
        <v>337</v>
      </c>
      <c r="S970">
        <v>0</v>
      </c>
      <c r="T970" t="s">
        <v>1915</v>
      </c>
      <c r="U970">
        <v>5727</v>
      </c>
      <c r="V970">
        <v>1</v>
      </c>
      <c r="W970">
        <v>1.01</v>
      </c>
      <c r="X970">
        <v>-0.09</v>
      </c>
      <c r="Y970" t="s">
        <v>77</v>
      </c>
      <c r="Z970">
        <v>4.4400000000000004</v>
      </c>
      <c r="AA970" t="s">
        <v>3382</v>
      </c>
      <c r="AB970">
        <v>93.003217300000003</v>
      </c>
      <c r="AC970" t="s">
        <v>3383</v>
      </c>
      <c r="AD970">
        <v>6.7819741999999996</v>
      </c>
      <c r="AE970">
        <v>24.335799999999999</v>
      </c>
      <c r="AF970">
        <v>6.87</v>
      </c>
      <c r="AG970">
        <v>5.3010000000000002</v>
      </c>
      <c r="AH970">
        <v>6.6830299999999996</v>
      </c>
    </row>
    <row r="971" spans="1:34" x14ac:dyDescent="0.25">
      <c r="A971" t="s">
        <v>3384</v>
      </c>
      <c r="B971" t="s">
        <v>3385</v>
      </c>
      <c r="C971">
        <v>1</v>
      </c>
      <c r="D971">
        <v>1</v>
      </c>
      <c r="E971" t="s">
        <v>73</v>
      </c>
      <c r="F971">
        <v>2005</v>
      </c>
      <c r="G971" t="s">
        <v>363</v>
      </c>
      <c r="H971">
        <v>0</v>
      </c>
      <c r="I971">
        <v>15.56</v>
      </c>
      <c r="J971">
        <v>0.12</v>
      </c>
      <c r="K971">
        <v>4.12</v>
      </c>
      <c r="L971">
        <v>0.36799999999999999</v>
      </c>
      <c r="M971">
        <v>15.891500000000001</v>
      </c>
      <c r="N971">
        <v>0.05</v>
      </c>
      <c r="O971" t="s">
        <v>75</v>
      </c>
      <c r="P971">
        <v>0</v>
      </c>
      <c r="S971">
        <v>0</v>
      </c>
      <c r="T971" t="s">
        <v>215</v>
      </c>
      <c r="U971">
        <v>5686</v>
      </c>
      <c r="V971">
        <v>1.02</v>
      </c>
      <c r="W971">
        <v>0.93</v>
      </c>
      <c r="X971">
        <v>-0.35</v>
      </c>
      <c r="Y971" t="s">
        <v>77</v>
      </c>
      <c r="Z971">
        <v>4.3899999999999997</v>
      </c>
      <c r="AA971" t="s">
        <v>3386</v>
      </c>
      <c r="AB971">
        <v>11.1652594</v>
      </c>
      <c r="AC971" t="s">
        <v>3387</v>
      </c>
      <c r="AD971">
        <v>-65.652715900000004</v>
      </c>
      <c r="AE971">
        <v>22.015799999999999</v>
      </c>
      <c r="AF971">
        <v>6.55</v>
      </c>
      <c r="AG971">
        <v>4.9450000000000003</v>
      </c>
      <c r="AH971">
        <v>6.3757799999999998</v>
      </c>
    </row>
    <row r="972" spans="1:34" x14ac:dyDescent="0.25">
      <c r="A972" t="s">
        <v>3388</v>
      </c>
      <c r="B972" t="s">
        <v>3389</v>
      </c>
      <c r="C972">
        <v>1</v>
      </c>
      <c r="D972">
        <v>1</v>
      </c>
      <c r="E972" t="s">
        <v>73</v>
      </c>
      <c r="F972">
        <v>2009</v>
      </c>
      <c r="G972" t="s">
        <v>94</v>
      </c>
      <c r="H972">
        <v>0</v>
      </c>
      <c r="I972">
        <v>356.21</v>
      </c>
      <c r="J972">
        <v>1.157</v>
      </c>
      <c r="K972">
        <v>13.4</v>
      </c>
      <c r="L972">
        <v>1.2</v>
      </c>
      <c r="M972">
        <v>612.45840999999996</v>
      </c>
      <c r="N972">
        <v>1.927</v>
      </c>
      <c r="O972" t="s">
        <v>75</v>
      </c>
      <c r="P972">
        <v>0.14699999999999999</v>
      </c>
      <c r="S972">
        <v>0</v>
      </c>
      <c r="T972" t="s">
        <v>301</v>
      </c>
      <c r="U972">
        <v>4943</v>
      </c>
      <c r="V972">
        <v>5.14</v>
      </c>
      <c r="W972">
        <v>1.63</v>
      </c>
      <c r="X972">
        <v>0.14000000000000001</v>
      </c>
      <c r="Y972" t="s">
        <v>77</v>
      </c>
      <c r="Z972">
        <v>3.24</v>
      </c>
      <c r="AA972" t="s">
        <v>3390</v>
      </c>
      <c r="AB972">
        <v>11.418130100000001</v>
      </c>
      <c r="AC972" t="s">
        <v>3391</v>
      </c>
      <c r="AD972">
        <v>7.8450492000000001</v>
      </c>
      <c r="AE972">
        <v>136.30799999999999</v>
      </c>
      <c r="AF972">
        <v>7.83</v>
      </c>
      <c r="AG972">
        <v>5.5949999999999998</v>
      </c>
      <c r="AH972">
        <v>7.5739900000000002</v>
      </c>
    </row>
    <row r="973" spans="1:34" x14ac:dyDescent="0.25">
      <c r="A973" t="s">
        <v>3392</v>
      </c>
      <c r="B973" t="s">
        <v>3393</v>
      </c>
      <c r="C973">
        <v>1</v>
      </c>
      <c r="D973">
        <v>1</v>
      </c>
      <c r="E973" t="s">
        <v>73</v>
      </c>
      <c r="F973">
        <v>2010</v>
      </c>
      <c r="G973" t="s">
        <v>363</v>
      </c>
      <c r="H973">
        <v>0</v>
      </c>
      <c r="I973">
        <v>327.8</v>
      </c>
      <c r="J973">
        <v>0.92</v>
      </c>
      <c r="K973">
        <v>14.1</v>
      </c>
      <c r="L973">
        <v>1.26</v>
      </c>
      <c r="M973">
        <v>190.69</v>
      </c>
      <c r="N973">
        <v>0.6</v>
      </c>
      <c r="O973" t="s">
        <v>75</v>
      </c>
      <c r="P973">
        <v>0.83</v>
      </c>
      <c r="S973">
        <v>0</v>
      </c>
      <c r="T973" t="s">
        <v>227</v>
      </c>
      <c r="U973">
        <v>5508</v>
      </c>
      <c r="V973">
        <v>1</v>
      </c>
      <c r="W973">
        <v>0.96</v>
      </c>
      <c r="X973">
        <v>0.4</v>
      </c>
      <c r="Y973" t="s">
        <v>77</v>
      </c>
      <c r="Z973">
        <v>4.3099999999999996</v>
      </c>
      <c r="AA973" t="s">
        <v>3394</v>
      </c>
      <c r="AB973">
        <v>93.399323100000004</v>
      </c>
      <c r="AC973" t="s">
        <v>3395</v>
      </c>
      <c r="AD973">
        <v>-29.8971929</v>
      </c>
      <c r="AE973">
        <v>62.411200000000001</v>
      </c>
      <c r="AF973">
        <v>8.98</v>
      </c>
      <c r="AG973">
        <v>7.2030000000000003</v>
      </c>
      <c r="AH973">
        <v>8.7715800000000002</v>
      </c>
    </row>
    <row r="974" spans="1:34" x14ac:dyDescent="0.25">
      <c r="A974" t="s">
        <v>3396</v>
      </c>
      <c r="B974" t="s">
        <v>3397</v>
      </c>
      <c r="C974">
        <v>3</v>
      </c>
      <c r="D974">
        <v>1</v>
      </c>
      <c r="E974" t="s">
        <v>73</v>
      </c>
      <c r="F974">
        <v>2007</v>
      </c>
      <c r="G974" t="s">
        <v>214</v>
      </c>
      <c r="H974">
        <v>0</v>
      </c>
      <c r="I974">
        <v>36.998699999999999</v>
      </c>
      <c r="J974">
        <v>0.23799999999999999</v>
      </c>
      <c r="K974">
        <v>13.2</v>
      </c>
      <c r="L974">
        <v>1.18</v>
      </c>
      <c r="M974">
        <v>810.4665</v>
      </c>
      <c r="N974">
        <v>2.5499999999999998</v>
      </c>
      <c r="O974" t="s">
        <v>75</v>
      </c>
      <c r="P974">
        <v>7.9600000000000004E-2</v>
      </c>
      <c r="S974">
        <v>0</v>
      </c>
      <c r="T974" t="s">
        <v>358</v>
      </c>
      <c r="U974">
        <v>6093</v>
      </c>
      <c r="V974">
        <v>1.6</v>
      </c>
      <c r="W974">
        <v>1.32</v>
      </c>
      <c r="X974">
        <v>0.33</v>
      </c>
      <c r="Y974" t="s">
        <v>77</v>
      </c>
      <c r="Z974">
        <v>4.28</v>
      </c>
      <c r="AA974" t="s">
        <v>3398</v>
      </c>
      <c r="AB974">
        <v>94.8946124</v>
      </c>
      <c r="AC974" t="s">
        <v>3399</v>
      </c>
      <c r="AD974">
        <v>41.0920773</v>
      </c>
      <c r="AE974">
        <v>85.600899999999996</v>
      </c>
      <c r="AF974">
        <v>8.0299999999999994</v>
      </c>
      <c r="AG974">
        <v>6.7</v>
      </c>
      <c r="AH974">
        <v>7.8971999999999998</v>
      </c>
    </row>
    <row r="975" spans="1:34" x14ac:dyDescent="0.25">
      <c r="A975" t="s">
        <v>3400</v>
      </c>
      <c r="B975" t="s">
        <v>3401</v>
      </c>
      <c r="C975">
        <v>1</v>
      </c>
      <c r="D975">
        <v>1</v>
      </c>
      <c r="E975" t="s">
        <v>73</v>
      </c>
      <c r="F975">
        <v>2010</v>
      </c>
      <c r="G975" t="s">
        <v>363</v>
      </c>
      <c r="H975">
        <v>0</v>
      </c>
      <c r="I975">
        <v>472.3</v>
      </c>
      <c r="J975">
        <v>1.19</v>
      </c>
      <c r="K975">
        <v>14.1</v>
      </c>
      <c r="L975">
        <v>1.26</v>
      </c>
      <c r="M975">
        <v>184.33</v>
      </c>
      <c r="N975">
        <v>0.57999999999999996</v>
      </c>
      <c r="O975" t="s">
        <v>75</v>
      </c>
      <c r="P975">
        <v>0.61</v>
      </c>
      <c r="S975">
        <v>0</v>
      </c>
      <c r="T975" t="s">
        <v>463</v>
      </c>
      <c r="U975">
        <v>5752</v>
      </c>
      <c r="V975">
        <v>1.32</v>
      </c>
      <c r="W975">
        <v>1</v>
      </c>
      <c r="X975">
        <v>0.03</v>
      </c>
      <c r="Y975" t="s">
        <v>77</v>
      </c>
      <c r="Z975">
        <v>4.21</v>
      </c>
      <c r="AA975" t="s">
        <v>3402</v>
      </c>
      <c r="AB975">
        <v>95.059997100000004</v>
      </c>
      <c r="AC975" t="s">
        <v>3403</v>
      </c>
      <c r="AD975">
        <v>-10.725079900000001</v>
      </c>
      <c r="AE975">
        <v>52.905099999999997</v>
      </c>
      <c r="AF975">
        <v>7.69</v>
      </c>
      <c r="AG975">
        <v>6.1150000000000002</v>
      </c>
      <c r="AH975">
        <v>7.5297299999999998</v>
      </c>
    </row>
    <row r="976" spans="1:34" x14ac:dyDescent="0.25">
      <c r="A976" t="s">
        <v>3404</v>
      </c>
      <c r="B976" t="s">
        <v>3405</v>
      </c>
      <c r="C976">
        <v>1</v>
      </c>
      <c r="D976">
        <v>2</v>
      </c>
      <c r="E976" t="s">
        <v>73</v>
      </c>
      <c r="F976">
        <v>2019</v>
      </c>
      <c r="G976" t="s">
        <v>363</v>
      </c>
      <c r="H976">
        <v>0</v>
      </c>
      <c r="I976">
        <v>5.8853999999999997</v>
      </c>
      <c r="J976">
        <v>6.4399999999999999E-2</v>
      </c>
      <c r="K976">
        <v>3.52</v>
      </c>
      <c r="L976">
        <v>0.314</v>
      </c>
      <c r="M976">
        <v>12.19</v>
      </c>
      <c r="N976">
        <v>3.8399999999999997E-2</v>
      </c>
      <c r="O976" t="s">
        <v>75</v>
      </c>
      <c r="P976">
        <v>7.0000000000000007E-2</v>
      </c>
      <c r="S976">
        <v>0</v>
      </c>
      <c r="T976" t="s">
        <v>2794</v>
      </c>
      <c r="U976">
        <v>5869</v>
      </c>
      <c r="V976">
        <v>1.08</v>
      </c>
      <c r="W976">
        <v>1.03</v>
      </c>
      <c r="X976">
        <v>0.04</v>
      </c>
      <c r="Y976" t="s">
        <v>77</v>
      </c>
      <c r="Z976">
        <v>4.47</v>
      </c>
      <c r="AA976" t="s">
        <v>3406</v>
      </c>
      <c r="AB976">
        <v>96.182020499999993</v>
      </c>
      <c r="AC976" t="s">
        <v>3407</v>
      </c>
      <c r="AD976">
        <v>-28.780640200000001</v>
      </c>
      <c r="AE976">
        <v>21.953199999999999</v>
      </c>
      <c r="AF976">
        <v>6.383</v>
      </c>
      <c r="AG976">
        <v>4.8710000000000004</v>
      </c>
      <c r="AH976">
        <v>6.2103700000000002</v>
      </c>
    </row>
    <row r="977" spans="1:34" x14ac:dyDescent="0.25">
      <c r="A977" t="s">
        <v>3408</v>
      </c>
      <c r="B977" t="s">
        <v>3405</v>
      </c>
      <c r="C977">
        <v>1</v>
      </c>
      <c r="D977">
        <v>2</v>
      </c>
      <c r="E977" t="s">
        <v>73</v>
      </c>
      <c r="F977">
        <v>2019</v>
      </c>
      <c r="G977" t="s">
        <v>363</v>
      </c>
      <c r="H977">
        <v>0</v>
      </c>
      <c r="I977">
        <v>13.135400000000001</v>
      </c>
      <c r="J977">
        <v>0.11</v>
      </c>
      <c r="K977">
        <v>2.91</v>
      </c>
      <c r="L977">
        <v>0.26</v>
      </c>
      <c r="M977">
        <v>8.81</v>
      </c>
      <c r="N977">
        <v>2.7699999999999999E-2</v>
      </c>
      <c r="O977" t="s">
        <v>75</v>
      </c>
      <c r="P977">
        <v>7.0000000000000007E-2</v>
      </c>
      <c r="S977">
        <v>0</v>
      </c>
      <c r="T977" t="s">
        <v>2794</v>
      </c>
      <c r="U977">
        <v>5869</v>
      </c>
      <c r="V977">
        <v>1.08</v>
      </c>
      <c r="W977">
        <v>1.03</v>
      </c>
      <c r="X977">
        <v>0.04</v>
      </c>
      <c r="Y977" t="s">
        <v>77</v>
      </c>
      <c r="Z977">
        <v>4.47</v>
      </c>
      <c r="AA977" t="s">
        <v>3406</v>
      </c>
      <c r="AB977">
        <v>96.182020499999993</v>
      </c>
      <c r="AC977" t="s">
        <v>3407</v>
      </c>
      <c r="AD977">
        <v>-28.780640200000001</v>
      </c>
      <c r="AE977">
        <v>21.953199999999999</v>
      </c>
      <c r="AF977">
        <v>6.383</v>
      </c>
      <c r="AG977">
        <v>4.8710000000000004</v>
      </c>
      <c r="AH977">
        <v>6.2103700000000002</v>
      </c>
    </row>
    <row r="978" spans="1:34" x14ac:dyDescent="0.25">
      <c r="A978" t="s">
        <v>3409</v>
      </c>
      <c r="B978" t="s">
        <v>3410</v>
      </c>
      <c r="C978">
        <v>1</v>
      </c>
      <c r="D978">
        <v>1</v>
      </c>
      <c r="E978" t="s">
        <v>73</v>
      </c>
      <c r="F978">
        <v>2004</v>
      </c>
      <c r="G978" t="s">
        <v>94</v>
      </c>
      <c r="H978">
        <v>0</v>
      </c>
      <c r="I978">
        <v>963.6</v>
      </c>
      <c r="J978">
        <v>1.92</v>
      </c>
      <c r="K978">
        <v>13.5</v>
      </c>
      <c r="L978">
        <v>1.2</v>
      </c>
      <c r="M978">
        <v>568.89</v>
      </c>
      <c r="N978">
        <v>1.79</v>
      </c>
      <c r="O978" t="s">
        <v>75</v>
      </c>
      <c r="P978">
        <v>0.77800000000000002</v>
      </c>
      <c r="S978">
        <v>0</v>
      </c>
      <c r="T978" t="s">
        <v>236</v>
      </c>
      <c r="U978">
        <v>5566</v>
      </c>
      <c r="V978">
        <v>1.26</v>
      </c>
      <c r="W978">
        <v>0.98</v>
      </c>
      <c r="X978">
        <v>0.23</v>
      </c>
      <c r="Y978" t="s">
        <v>200</v>
      </c>
      <c r="Z978">
        <v>4.2300000000000004</v>
      </c>
      <c r="AA978" t="s">
        <v>3411</v>
      </c>
      <c r="AB978">
        <v>97.190226199999998</v>
      </c>
      <c r="AC978" t="s">
        <v>3412</v>
      </c>
      <c r="AD978">
        <v>38.962731499999997</v>
      </c>
      <c r="AE978">
        <v>46.8733</v>
      </c>
      <c r="AF978">
        <v>7.89</v>
      </c>
      <c r="AG978">
        <v>6.2240000000000002</v>
      </c>
      <c r="AH978">
        <v>7.7</v>
      </c>
    </row>
    <row r="979" spans="1:34" x14ac:dyDescent="0.25">
      <c r="A979" t="s">
        <v>3413</v>
      </c>
      <c r="B979" t="s">
        <v>3414</v>
      </c>
      <c r="C979">
        <v>1</v>
      </c>
      <c r="D979">
        <v>2</v>
      </c>
      <c r="E979" t="s">
        <v>73</v>
      </c>
      <c r="F979">
        <v>2008</v>
      </c>
      <c r="G979" t="s">
        <v>363</v>
      </c>
      <c r="H979">
        <v>0</v>
      </c>
      <c r="I979">
        <v>226.93</v>
      </c>
      <c r="J979">
        <v>0.68130000000000002</v>
      </c>
      <c r="K979">
        <v>8.9700000000000006</v>
      </c>
      <c r="L979">
        <v>0.8</v>
      </c>
      <c r="M979">
        <v>59.4953</v>
      </c>
      <c r="N979">
        <v>0.18720000000000001</v>
      </c>
      <c r="O979" t="s">
        <v>75</v>
      </c>
      <c r="P979">
        <v>0.16839999999999999</v>
      </c>
      <c r="S979">
        <v>0</v>
      </c>
      <c r="T979" t="s">
        <v>95</v>
      </c>
      <c r="U979">
        <v>5434</v>
      </c>
      <c r="V979">
        <v>0.89</v>
      </c>
      <c r="W979">
        <v>0.82</v>
      </c>
      <c r="X979">
        <v>-0.17</v>
      </c>
      <c r="Y979" t="s">
        <v>77</v>
      </c>
      <c r="Z979">
        <v>4.38</v>
      </c>
      <c r="AA979" t="s">
        <v>3415</v>
      </c>
      <c r="AB979">
        <v>96.410573600000006</v>
      </c>
      <c r="AC979" t="s">
        <v>3416</v>
      </c>
      <c r="AD979">
        <v>-31.481003699999999</v>
      </c>
      <c r="AE979">
        <v>34.353999999999999</v>
      </c>
      <c r="AF979">
        <v>8.08</v>
      </c>
      <c r="AG979">
        <v>6.3159999999999998</v>
      </c>
      <c r="AH979">
        <v>7.8801600000000001</v>
      </c>
    </row>
    <row r="980" spans="1:34" x14ac:dyDescent="0.25">
      <c r="A980" t="s">
        <v>3417</v>
      </c>
      <c r="B980" t="s">
        <v>3414</v>
      </c>
      <c r="C980">
        <v>1</v>
      </c>
      <c r="D980">
        <v>2</v>
      </c>
      <c r="E980" t="s">
        <v>73</v>
      </c>
      <c r="F980">
        <v>2008</v>
      </c>
      <c r="G980" t="s">
        <v>363</v>
      </c>
      <c r="H980">
        <v>0</v>
      </c>
      <c r="I980">
        <v>342.85</v>
      </c>
      <c r="J980">
        <v>0.8972</v>
      </c>
      <c r="K980">
        <v>14.1</v>
      </c>
      <c r="L980">
        <v>1.25</v>
      </c>
      <c r="M980">
        <v>209.0915</v>
      </c>
      <c r="N980">
        <v>0.65790000000000004</v>
      </c>
      <c r="O980" t="s">
        <v>75</v>
      </c>
      <c r="P980">
        <v>9.74E-2</v>
      </c>
      <c r="S980">
        <v>0</v>
      </c>
      <c r="T980" t="s">
        <v>95</v>
      </c>
      <c r="U980">
        <v>5434</v>
      </c>
      <c r="V980">
        <v>0.89</v>
      </c>
      <c r="W980">
        <v>0.82</v>
      </c>
      <c r="X980">
        <v>-0.17</v>
      </c>
      <c r="Y980" t="s">
        <v>77</v>
      </c>
      <c r="Z980">
        <v>4.38</v>
      </c>
      <c r="AA980" t="s">
        <v>3415</v>
      </c>
      <c r="AB980">
        <v>96.410573600000006</v>
      </c>
      <c r="AC980" t="s">
        <v>3416</v>
      </c>
      <c r="AD980">
        <v>-31.481003699999999</v>
      </c>
      <c r="AE980">
        <v>34.353999999999999</v>
      </c>
      <c r="AF980">
        <v>8.08</v>
      </c>
      <c r="AG980">
        <v>6.3159999999999998</v>
      </c>
      <c r="AH980">
        <v>7.8801600000000001</v>
      </c>
    </row>
    <row r="981" spans="1:34" x14ac:dyDescent="0.25">
      <c r="A981" t="s">
        <v>3418</v>
      </c>
      <c r="B981" t="s">
        <v>3419</v>
      </c>
      <c r="C981">
        <v>1</v>
      </c>
      <c r="D981">
        <v>1</v>
      </c>
      <c r="E981" t="s">
        <v>73</v>
      </c>
      <c r="F981">
        <v>2008</v>
      </c>
      <c r="G981" t="s">
        <v>214</v>
      </c>
      <c r="H981">
        <v>0</v>
      </c>
      <c r="I981">
        <v>44.073</v>
      </c>
      <c r="J981">
        <v>0.23699999999999999</v>
      </c>
      <c r="K981">
        <v>14.3</v>
      </c>
      <c r="L981">
        <v>1.28</v>
      </c>
      <c r="M981">
        <v>137.62038999999999</v>
      </c>
      <c r="N981">
        <v>0.433</v>
      </c>
      <c r="O981" t="s">
        <v>75</v>
      </c>
      <c r="P981">
        <v>0.60699999999999998</v>
      </c>
      <c r="S981">
        <v>0</v>
      </c>
      <c r="T981" t="s">
        <v>3420</v>
      </c>
      <c r="U981">
        <v>5294</v>
      </c>
      <c r="V981">
        <v>0.94</v>
      </c>
      <c r="W981">
        <v>0.92</v>
      </c>
      <c r="X981">
        <v>0.26</v>
      </c>
      <c r="Y981" t="s">
        <v>77</v>
      </c>
      <c r="Z981">
        <v>4.2</v>
      </c>
      <c r="AA981" t="s">
        <v>3421</v>
      </c>
      <c r="AB981">
        <v>97.305870900000002</v>
      </c>
      <c r="AC981" t="s">
        <v>3422</v>
      </c>
      <c r="AD981">
        <v>10.933621199999999</v>
      </c>
      <c r="AE981">
        <v>34.854100000000003</v>
      </c>
      <c r="AF981">
        <v>8.1</v>
      </c>
      <c r="AG981">
        <v>6.2629999999999999</v>
      </c>
      <c r="AH981">
        <v>7.9118000000000004</v>
      </c>
    </row>
    <row r="982" spans="1:34" x14ac:dyDescent="0.25">
      <c r="A982" t="s">
        <v>3423</v>
      </c>
      <c r="B982" t="s">
        <v>3424</v>
      </c>
      <c r="C982">
        <v>2</v>
      </c>
      <c r="D982">
        <v>1</v>
      </c>
      <c r="E982" t="s">
        <v>73</v>
      </c>
      <c r="F982">
        <v>2000</v>
      </c>
      <c r="G982" t="s">
        <v>94</v>
      </c>
      <c r="H982">
        <v>0</v>
      </c>
      <c r="I982">
        <v>3.0235729999999998</v>
      </c>
      <c r="J982">
        <v>3.9800000000000002E-2</v>
      </c>
      <c r="K982">
        <v>10</v>
      </c>
      <c r="L982">
        <v>0.89400000000000002</v>
      </c>
      <c r="M982">
        <v>71.8</v>
      </c>
      <c r="N982">
        <v>0.22600000000000001</v>
      </c>
      <c r="O982" t="s">
        <v>75</v>
      </c>
      <c r="P982">
        <v>6.3E-2</v>
      </c>
      <c r="S982">
        <v>0</v>
      </c>
      <c r="T982" t="s">
        <v>3425</v>
      </c>
      <c r="U982">
        <v>5285</v>
      </c>
      <c r="V982">
        <v>0.91</v>
      </c>
      <c r="W982">
        <v>0.92</v>
      </c>
      <c r="X982">
        <v>0.24</v>
      </c>
      <c r="Y982" t="s">
        <v>77</v>
      </c>
      <c r="Z982">
        <v>4.53</v>
      </c>
      <c r="AA982" t="s">
        <v>3426</v>
      </c>
      <c r="AB982">
        <v>98.303076300000001</v>
      </c>
      <c r="AC982" t="s">
        <v>3427</v>
      </c>
      <c r="AD982">
        <v>5.4625070999999998</v>
      </c>
      <c r="AE982">
        <v>29.552900000000001</v>
      </c>
      <c r="AF982">
        <v>7.91</v>
      </c>
      <c r="AG982">
        <v>6</v>
      </c>
      <c r="AH982">
        <v>7.6953300000000002</v>
      </c>
    </row>
    <row r="983" spans="1:34" x14ac:dyDescent="0.25">
      <c r="A983" t="s">
        <v>3428</v>
      </c>
      <c r="B983" t="s">
        <v>3429</v>
      </c>
      <c r="C983">
        <v>1</v>
      </c>
      <c r="D983">
        <v>2</v>
      </c>
      <c r="E983" t="s">
        <v>73</v>
      </c>
      <c r="F983">
        <v>2008</v>
      </c>
      <c r="G983" t="s">
        <v>363</v>
      </c>
      <c r="H983">
        <v>0</v>
      </c>
      <c r="I983">
        <v>4.0845000000000002</v>
      </c>
      <c r="J983">
        <v>0.05</v>
      </c>
      <c r="K983">
        <v>5.0199999999999996</v>
      </c>
      <c r="L983">
        <v>0.44800000000000001</v>
      </c>
      <c r="M983">
        <v>22.248100000000001</v>
      </c>
      <c r="N983">
        <v>7.0000000000000007E-2</v>
      </c>
      <c r="O983" t="s">
        <v>75</v>
      </c>
      <c r="P983">
        <v>0.04</v>
      </c>
      <c r="S983">
        <v>0</v>
      </c>
      <c r="T983" t="s">
        <v>609</v>
      </c>
      <c r="U983">
        <v>5657</v>
      </c>
      <c r="V983">
        <v>1.08</v>
      </c>
      <c r="W983">
        <v>0.96</v>
      </c>
      <c r="X983">
        <v>0.24</v>
      </c>
      <c r="Y983" t="s">
        <v>77</v>
      </c>
      <c r="Z983">
        <v>4.3600000000000003</v>
      </c>
      <c r="AA983" t="s">
        <v>3430</v>
      </c>
      <c r="AB983">
        <v>99.036721200000002</v>
      </c>
      <c r="AC983" t="s">
        <v>3431</v>
      </c>
      <c r="AD983">
        <v>-27.623428499999999</v>
      </c>
      <c r="AE983">
        <v>37.4574</v>
      </c>
      <c r="AF983">
        <v>7.63</v>
      </c>
      <c r="AG983">
        <v>6.0049999999999999</v>
      </c>
      <c r="AH983">
        <v>7.4489700000000001</v>
      </c>
    </row>
    <row r="984" spans="1:34" x14ac:dyDescent="0.25">
      <c r="A984" t="s">
        <v>3432</v>
      </c>
      <c r="B984" t="s">
        <v>3429</v>
      </c>
      <c r="C984">
        <v>1</v>
      </c>
      <c r="D984">
        <v>2</v>
      </c>
      <c r="E984" t="s">
        <v>73</v>
      </c>
      <c r="F984">
        <v>2008</v>
      </c>
      <c r="G984" t="s">
        <v>363</v>
      </c>
      <c r="H984">
        <v>0</v>
      </c>
      <c r="I984">
        <v>1353.6</v>
      </c>
      <c r="J984">
        <v>2.395</v>
      </c>
      <c r="K984">
        <v>13</v>
      </c>
      <c r="L984">
        <v>1.1599999999999999</v>
      </c>
      <c r="M984">
        <v>111.42</v>
      </c>
      <c r="N984">
        <v>0.35060999999999998</v>
      </c>
      <c r="O984" t="s">
        <v>75</v>
      </c>
      <c r="P984">
        <v>0.249</v>
      </c>
      <c r="S984">
        <v>0</v>
      </c>
      <c r="T984" t="s">
        <v>609</v>
      </c>
      <c r="U984">
        <v>5657</v>
      </c>
      <c r="V984">
        <v>1.08</v>
      </c>
      <c r="W984">
        <v>0.96</v>
      </c>
      <c r="X984">
        <v>0.23</v>
      </c>
      <c r="Y984" t="s">
        <v>77</v>
      </c>
      <c r="Z984">
        <v>4.3600000000000003</v>
      </c>
      <c r="AA984" t="s">
        <v>3430</v>
      </c>
      <c r="AB984">
        <v>99.036721200000002</v>
      </c>
      <c r="AC984" t="s">
        <v>3431</v>
      </c>
      <c r="AD984">
        <v>-27.623428499999999</v>
      </c>
      <c r="AE984">
        <v>37.4574</v>
      </c>
      <c r="AF984">
        <v>7.63</v>
      </c>
      <c r="AG984">
        <v>6.0049999999999999</v>
      </c>
      <c r="AH984">
        <v>7.4489700000000001</v>
      </c>
    </row>
    <row r="985" spans="1:34" x14ac:dyDescent="0.25">
      <c r="A985" t="s">
        <v>3433</v>
      </c>
      <c r="B985" t="s">
        <v>3434</v>
      </c>
      <c r="C985">
        <v>2</v>
      </c>
      <c r="D985">
        <v>2</v>
      </c>
      <c r="E985" t="s">
        <v>73</v>
      </c>
      <c r="F985">
        <v>2012</v>
      </c>
      <c r="G985" t="s">
        <v>100</v>
      </c>
      <c r="H985">
        <v>0</v>
      </c>
      <c r="I985">
        <v>360.2</v>
      </c>
      <c r="J985">
        <v>1.19</v>
      </c>
      <c r="K985">
        <v>13.3</v>
      </c>
      <c r="L985">
        <v>1.19</v>
      </c>
      <c r="M985">
        <v>753.23</v>
      </c>
      <c r="N985">
        <v>2.37</v>
      </c>
      <c r="O985" t="s">
        <v>75</v>
      </c>
      <c r="P985">
        <v>0.13</v>
      </c>
      <c r="S985">
        <v>0</v>
      </c>
      <c r="T985" t="s">
        <v>130</v>
      </c>
      <c r="U985">
        <v>4959</v>
      </c>
      <c r="V985">
        <v>5.4</v>
      </c>
      <c r="W985">
        <v>1.74</v>
      </c>
      <c r="X985">
        <v>0.01</v>
      </c>
      <c r="Y985" t="s">
        <v>77</v>
      </c>
      <c r="Z985">
        <v>3.16</v>
      </c>
      <c r="AA985" t="s">
        <v>3435</v>
      </c>
      <c r="AB985">
        <v>12.3085089</v>
      </c>
      <c r="AC985" t="s">
        <v>3436</v>
      </c>
      <c r="AD985">
        <v>-24.136907900000001</v>
      </c>
      <c r="AE985">
        <v>54.784100000000002</v>
      </c>
      <c r="AF985">
        <v>5.9</v>
      </c>
      <c r="AG985">
        <v>3.6909999999999998</v>
      </c>
      <c r="AH985">
        <v>5.6509</v>
      </c>
    </row>
    <row r="986" spans="1:34" x14ac:dyDescent="0.25">
      <c r="A986" t="s">
        <v>3437</v>
      </c>
      <c r="B986" t="s">
        <v>3434</v>
      </c>
      <c r="C986">
        <v>2</v>
      </c>
      <c r="D986">
        <v>2</v>
      </c>
      <c r="E986" t="s">
        <v>73</v>
      </c>
      <c r="F986">
        <v>2012</v>
      </c>
      <c r="G986" t="s">
        <v>100</v>
      </c>
      <c r="H986">
        <v>0</v>
      </c>
      <c r="I986">
        <v>2732</v>
      </c>
      <c r="J986">
        <v>4.5999999999999996</v>
      </c>
      <c r="K986">
        <v>13.3</v>
      </c>
      <c r="L986">
        <v>1.19</v>
      </c>
      <c r="M986">
        <v>753.23</v>
      </c>
      <c r="N986">
        <v>2.37</v>
      </c>
      <c r="O986" t="s">
        <v>75</v>
      </c>
      <c r="P986">
        <v>0.23</v>
      </c>
      <c r="S986">
        <v>0</v>
      </c>
      <c r="T986" t="s">
        <v>130</v>
      </c>
      <c r="U986">
        <v>4959</v>
      </c>
      <c r="V986">
        <v>5.4</v>
      </c>
      <c r="W986">
        <v>1.74</v>
      </c>
      <c r="X986">
        <v>0.01</v>
      </c>
      <c r="Y986" t="s">
        <v>77</v>
      </c>
      <c r="Z986">
        <v>3.16</v>
      </c>
      <c r="AA986" t="s">
        <v>3435</v>
      </c>
      <c r="AB986">
        <v>12.3085089</v>
      </c>
      <c r="AC986" t="s">
        <v>3436</v>
      </c>
      <c r="AD986">
        <v>-24.136907900000001</v>
      </c>
      <c r="AE986">
        <v>54.784100000000002</v>
      </c>
      <c r="AF986">
        <v>5.9</v>
      </c>
      <c r="AG986">
        <v>3.6909999999999998</v>
      </c>
      <c r="AH986">
        <v>5.6509</v>
      </c>
    </row>
    <row r="987" spans="1:34" x14ac:dyDescent="0.25">
      <c r="A987" t="s">
        <v>3438</v>
      </c>
      <c r="B987" t="s">
        <v>3439</v>
      </c>
      <c r="C987">
        <v>1</v>
      </c>
      <c r="D987">
        <v>2</v>
      </c>
      <c r="E987" t="s">
        <v>73</v>
      </c>
      <c r="F987">
        <v>2016</v>
      </c>
      <c r="G987" t="s">
        <v>88</v>
      </c>
      <c r="H987">
        <v>0</v>
      </c>
      <c r="I987">
        <v>359.15</v>
      </c>
      <c r="J987">
        <v>1.28</v>
      </c>
      <c r="K987">
        <v>13.3</v>
      </c>
      <c r="L987">
        <v>1.19</v>
      </c>
      <c r="M987">
        <v>731.00900000000001</v>
      </c>
      <c r="N987">
        <v>2.2999999999999998</v>
      </c>
      <c r="O987" t="s">
        <v>75</v>
      </c>
      <c r="P987">
        <v>0.06</v>
      </c>
      <c r="S987">
        <v>0</v>
      </c>
      <c r="T987" t="s">
        <v>189</v>
      </c>
      <c r="U987">
        <v>4914</v>
      </c>
      <c r="V987">
        <v>6.2</v>
      </c>
      <c r="W987">
        <v>2.19</v>
      </c>
      <c r="X987">
        <v>-7.0000000000000007E-2</v>
      </c>
      <c r="Y987" t="s">
        <v>77</v>
      </c>
      <c r="Z987">
        <v>3.1</v>
      </c>
      <c r="AA987" t="s">
        <v>3440</v>
      </c>
      <c r="AB987">
        <v>99.420018099999993</v>
      </c>
      <c r="AC987" t="s">
        <v>3441</v>
      </c>
      <c r="AD987">
        <v>-12.9856593</v>
      </c>
      <c r="AE987">
        <v>84.355199999999996</v>
      </c>
      <c r="AF987">
        <v>6.11151</v>
      </c>
      <c r="AG987">
        <v>4.0549999999999997</v>
      </c>
      <c r="AH987">
        <v>5.8386899999999997</v>
      </c>
    </row>
    <row r="988" spans="1:34" x14ac:dyDescent="0.25">
      <c r="A988" t="s">
        <v>3442</v>
      </c>
      <c r="B988" t="s">
        <v>3439</v>
      </c>
      <c r="C988">
        <v>1</v>
      </c>
      <c r="D988">
        <v>2</v>
      </c>
      <c r="E988" t="s">
        <v>73</v>
      </c>
      <c r="F988">
        <v>2016</v>
      </c>
      <c r="G988" t="s">
        <v>88</v>
      </c>
      <c r="H988">
        <v>0</v>
      </c>
      <c r="I988">
        <v>682.85</v>
      </c>
      <c r="J988">
        <v>1.97</v>
      </c>
      <c r="K988">
        <v>13.4</v>
      </c>
      <c r="L988">
        <v>1.2</v>
      </c>
      <c r="M988">
        <v>597.5204</v>
      </c>
      <c r="N988">
        <v>1.88</v>
      </c>
      <c r="O988" t="s">
        <v>75</v>
      </c>
      <c r="P988">
        <v>0.1</v>
      </c>
      <c r="S988">
        <v>0</v>
      </c>
      <c r="T988" t="s">
        <v>189</v>
      </c>
      <c r="U988">
        <v>4914</v>
      </c>
      <c r="V988">
        <v>6.2</v>
      </c>
      <c r="W988">
        <v>2.19</v>
      </c>
      <c r="X988">
        <v>-7.0000000000000007E-2</v>
      </c>
      <c r="Y988" t="s">
        <v>77</v>
      </c>
      <c r="Z988">
        <v>3.1</v>
      </c>
      <c r="AA988" t="s">
        <v>3440</v>
      </c>
      <c r="AB988">
        <v>99.420018099999993</v>
      </c>
      <c r="AC988" t="s">
        <v>3441</v>
      </c>
      <c r="AD988">
        <v>-12.9856593</v>
      </c>
      <c r="AE988">
        <v>84.355199999999996</v>
      </c>
      <c r="AF988">
        <v>6.11151</v>
      </c>
      <c r="AG988">
        <v>4.0549999999999997</v>
      </c>
      <c r="AH988">
        <v>5.8386899999999997</v>
      </c>
    </row>
    <row r="989" spans="1:34" x14ac:dyDescent="0.25">
      <c r="A989" t="s">
        <v>3443</v>
      </c>
      <c r="B989" t="s">
        <v>3444</v>
      </c>
      <c r="C989">
        <v>1</v>
      </c>
      <c r="D989">
        <v>1</v>
      </c>
      <c r="E989" t="s">
        <v>73</v>
      </c>
      <c r="F989">
        <v>2002</v>
      </c>
      <c r="G989" t="s">
        <v>363</v>
      </c>
      <c r="H989">
        <v>0</v>
      </c>
      <c r="I989">
        <v>712.13</v>
      </c>
      <c r="J989">
        <v>1.93</v>
      </c>
      <c r="K989">
        <v>12.6</v>
      </c>
      <c r="L989">
        <v>1.1299999999999999</v>
      </c>
      <c r="M989">
        <v>2330</v>
      </c>
      <c r="N989">
        <v>7.32</v>
      </c>
      <c r="O989" t="s">
        <v>75</v>
      </c>
      <c r="P989">
        <v>0.2</v>
      </c>
      <c r="S989">
        <v>0</v>
      </c>
      <c r="T989" t="s">
        <v>189</v>
      </c>
      <c r="U989">
        <v>4380</v>
      </c>
      <c r="V989">
        <v>23.47</v>
      </c>
      <c r="W989">
        <v>2.1</v>
      </c>
      <c r="X989">
        <v>-0.65</v>
      </c>
      <c r="Y989" t="s">
        <v>77</v>
      </c>
      <c r="Z989">
        <v>2.13</v>
      </c>
      <c r="AA989" t="s">
        <v>3445</v>
      </c>
      <c r="AB989">
        <v>99.448958000000005</v>
      </c>
      <c r="AC989" t="s">
        <v>3446</v>
      </c>
      <c r="AD989">
        <v>-32.3394531</v>
      </c>
      <c r="AE989">
        <v>122.536</v>
      </c>
      <c r="AF989">
        <v>5.25</v>
      </c>
      <c r="AG989">
        <v>2.383</v>
      </c>
      <c r="AH989">
        <v>4.8800400000000002</v>
      </c>
    </row>
    <row r="990" spans="1:34" x14ac:dyDescent="0.25">
      <c r="A990" t="s">
        <v>3447</v>
      </c>
      <c r="B990" t="s">
        <v>3448</v>
      </c>
      <c r="C990">
        <v>1</v>
      </c>
      <c r="D990">
        <v>1</v>
      </c>
      <c r="E990" t="s">
        <v>73</v>
      </c>
      <c r="F990">
        <v>2021</v>
      </c>
      <c r="G990" t="s">
        <v>100</v>
      </c>
      <c r="H990">
        <v>0</v>
      </c>
      <c r="I990">
        <v>434</v>
      </c>
      <c r="J990">
        <v>1.1399999999999999</v>
      </c>
      <c r="K990">
        <v>12.3</v>
      </c>
      <c r="L990">
        <v>1.1000000000000001</v>
      </c>
      <c r="M990">
        <v>4417.8370000000004</v>
      </c>
      <c r="N990">
        <v>13.9</v>
      </c>
      <c r="O990" t="s">
        <v>75</v>
      </c>
      <c r="P990">
        <v>0.23</v>
      </c>
      <c r="S990">
        <v>0</v>
      </c>
      <c r="T990" t="s">
        <v>321</v>
      </c>
      <c r="U990">
        <v>4076</v>
      </c>
      <c r="V990">
        <v>42.4</v>
      </c>
      <c r="W990">
        <v>1.05</v>
      </c>
      <c r="X990">
        <v>-0.91</v>
      </c>
      <c r="Y990" t="s">
        <v>77</v>
      </c>
      <c r="Z990">
        <v>1.62</v>
      </c>
      <c r="AA990" t="s">
        <v>3449</v>
      </c>
      <c r="AB990">
        <v>12.4161652</v>
      </c>
      <c r="AC990" t="s">
        <v>3450</v>
      </c>
      <c r="AD990">
        <v>6.4071411999999999</v>
      </c>
      <c r="AE990">
        <v>537.87300000000005</v>
      </c>
      <c r="AF990">
        <v>7.51</v>
      </c>
      <c r="AG990">
        <v>3.9929999999999999</v>
      </c>
      <c r="AH990">
        <v>6.9850399999999997</v>
      </c>
    </row>
    <row r="991" spans="1:34" x14ac:dyDescent="0.25">
      <c r="A991" t="s">
        <v>3451</v>
      </c>
      <c r="B991" t="s">
        <v>3452</v>
      </c>
      <c r="C991">
        <v>1</v>
      </c>
      <c r="D991">
        <v>1</v>
      </c>
      <c r="E991" t="s">
        <v>73</v>
      </c>
      <c r="F991">
        <v>2008</v>
      </c>
      <c r="G991" t="s">
        <v>1798</v>
      </c>
      <c r="H991">
        <v>0</v>
      </c>
      <c r="I991">
        <v>778.51</v>
      </c>
      <c r="J991">
        <v>1.8140000000000001</v>
      </c>
      <c r="K991">
        <v>13.5</v>
      </c>
      <c r="L991">
        <v>1.21</v>
      </c>
      <c r="M991">
        <v>484.69074999999998</v>
      </c>
      <c r="N991">
        <v>1.5249999999999999</v>
      </c>
      <c r="O991" t="s">
        <v>75</v>
      </c>
      <c r="P991">
        <v>0.21099999999999999</v>
      </c>
      <c r="S991">
        <v>0</v>
      </c>
      <c r="T991" t="s">
        <v>386</v>
      </c>
      <c r="U991">
        <v>5733</v>
      </c>
      <c r="V991">
        <v>1.9</v>
      </c>
      <c r="W991">
        <v>1.31</v>
      </c>
      <c r="X991">
        <v>0.3</v>
      </c>
      <c r="Y991" t="s">
        <v>77</v>
      </c>
      <c r="Z991">
        <v>3.97</v>
      </c>
      <c r="AA991" t="s">
        <v>3453</v>
      </c>
      <c r="AB991">
        <v>100.0073683</v>
      </c>
      <c r="AC991" t="s">
        <v>3454</v>
      </c>
      <c r="AD991">
        <v>-48.5418284</v>
      </c>
      <c r="AE991">
        <v>90.544600000000003</v>
      </c>
      <c r="AF991">
        <v>8.0500000000000007</v>
      </c>
      <c r="AG991">
        <v>6.4489999999999998</v>
      </c>
      <c r="AH991">
        <v>7.8792499999999999</v>
      </c>
    </row>
    <row r="992" spans="1:34" x14ac:dyDescent="0.25">
      <c r="A992" t="s">
        <v>3455</v>
      </c>
      <c r="B992" t="s">
        <v>3456</v>
      </c>
      <c r="C992">
        <v>1</v>
      </c>
      <c r="D992">
        <v>1</v>
      </c>
      <c r="E992" t="s">
        <v>73</v>
      </c>
      <c r="F992">
        <v>2018</v>
      </c>
      <c r="G992" t="s">
        <v>94</v>
      </c>
      <c r="H992">
        <v>0</v>
      </c>
      <c r="I992">
        <v>400.5</v>
      </c>
      <c r="J992">
        <v>1.167</v>
      </c>
      <c r="K992">
        <v>13.5</v>
      </c>
      <c r="L992">
        <v>1.21</v>
      </c>
      <c r="M992">
        <v>513.29544999999996</v>
      </c>
      <c r="N992">
        <v>1.615</v>
      </c>
      <c r="O992" t="s">
        <v>75</v>
      </c>
      <c r="P992">
        <v>6.6000000000000003E-2</v>
      </c>
      <c r="S992">
        <v>0</v>
      </c>
      <c r="T992" t="s">
        <v>2294</v>
      </c>
      <c r="U992">
        <v>4802</v>
      </c>
      <c r="V992">
        <v>5.01</v>
      </c>
      <c r="W992">
        <v>1.32</v>
      </c>
      <c r="X992">
        <v>0.18</v>
      </c>
      <c r="Y992" t="s">
        <v>200</v>
      </c>
      <c r="Z992">
        <v>2.97</v>
      </c>
      <c r="AA992" t="s">
        <v>3457</v>
      </c>
      <c r="AB992">
        <v>12.7762624</v>
      </c>
      <c r="AC992" t="s">
        <v>3458</v>
      </c>
      <c r="AD992">
        <v>-12.927664800000001</v>
      </c>
      <c r="AE992">
        <v>204.27699999999999</v>
      </c>
      <c r="AF992">
        <v>8.0299999999999994</v>
      </c>
      <c r="AG992">
        <v>5.61</v>
      </c>
      <c r="AH992">
        <v>7.7487700000000004</v>
      </c>
    </row>
    <row r="993" spans="1:34" x14ac:dyDescent="0.25">
      <c r="A993" t="s">
        <v>3459</v>
      </c>
      <c r="B993" t="s">
        <v>3460</v>
      </c>
      <c r="C993">
        <v>1</v>
      </c>
      <c r="D993">
        <v>1</v>
      </c>
      <c r="E993" t="s">
        <v>73</v>
      </c>
      <c r="F993">
        <v>2002</v>
      </c>
      <c r="G993" t="s">
        <v>94</v>
      </c>
      <c r="H993">
        <v>0</v>
      </c>
      <c r="I993">
        <v>4.9473700000000003</v>
      </c>
      <c r="J993">
        <v>0.06</v>
      </c>
      <c r="K993">
        <v>6.2</v>
      </c>
      <c r="L993">
        <v>0.55300000000000005</v>
      </c>
      <c r="M993">
        <v>31.783000000000001</v>
      </c>
      <c r="N993">
        <v>0.1</v>
      </c>
      <c r="O993" t="s">
        <v>75</v>
      </c>
      <c r="P993">
        <v>0.09</v>
      </c>
      <c r="S993">
        <v>0</v>
      </c>
      <c r="T993" t="s">
        <v>236</v>
      </c>
      <c r="U993">
        <v>5602</v>
      </c>
      <c r="V993">
        <v>1.02</v>
      </c>
      <c r="W993">
        <v>1.03</v>
      </c>
      <c r="X993">
        <v>0.32</v>
      </c>
      <c r="Y993" t="s">
        <v>77</v>
      </c>
      <c r="Z993">
        <v>4.4400000000000004</v>
      </c>
      <c r="AA993" t="s">
        <v>3461</v>
      </c>
      <c r="AB993">
        <v>102.87734829999999</v>
      </c>
      <c r="AC993" t="s">
        <v>3462</v>
      </c>
      <c r="AD993">
        <v>40.867228400000002</v>
      </c>
      <c r="AE993">
        <v>43.039900000000003</v>
      </c>
      <c r="AF993">
        <v>8.1</v>
      </c>
      <c r="AG993">
        <v>6.4320000000000004</v>
      </c>
      <c r="AH993">
        <v>7.9184099999999997</v>
      </c>
    </row>
    <row r="994" spans="1:34" x14ac:dyDescent="0.25">
      <c r="A994" t="s">
        <v>3463</v>
      </c>
      <c r="B994" t="s">
        <v>3464</v>
      </c>
      <c r="C994">
        <v>1</v>
      </c>
      <c r="D994">
        <v>2</v>
      </c>
      <c r="E994" t="s">
        <v>73</v>
      </c>
      <c r="F994">
        <v>2005</v>
      </c>
      <c r="G994" t="s">
        <v>94</v>
      </c>
      <c r="H994">
        <v>0</v>
      </c>
      <c r="I994">
        <v>2447.1</v>
      </c>
      <c r="J994">
        <v>3.8330000000000002</v>
      </c>
      <c r="K994">
        <v>13.5</v>
      </c>
      <c r="L994">
        <v>1.2</v>
      </c>
      <c r="M994">
        <v>519.96987999999999</v>
      </c>
      <c r="N994">
        <v>1.6359999999999999</v>
      </c>
      <c r="O994" t="s">
        <v>75</v>
      </c>
      <c r="P994">
        <v>0.26600000000000001</v>
      </c>
      <c r="S994">
        <v>0</v>
      </c>
      <c r="T994" t="s">
        <v>204</v>
      </c>
      <c r="U994">
        <v>6102</v>
      </c>
      <c r="V994">
        <v>1.35</v>
      </c>
      <c r="W994">
        <v>1.25</v>
      </c>
      <c r="X994">
        <v>0.26</v>
      </c>
      <c r="Y994" t="s">
        <v>77</v>
      </c>
      <c r="Z994">
        <v>4.25</v>
      </c>
      <c r="AA994" t="s">
        <v>3465</v>
      </c>
      <c r="AB994">
        <v>103.00807500000001</v>
      </c>
      <c r="AC994" t="s">
        <v>3466</v>
      </c>
      <c r="AD994">
        <v>-33.915267</v>
      </c>
      <c r="AE994">
        <v>46.284500000000001</v>
      </c>
      <c r="AF994">
        <v>7.21</v>
      </c>
      <c r="AG994">
        <v>5.8360000000000003</v>
      </c>
      <c r="AH994">
        <v>7.0564</v>
      </c>
    </row>
    <row r="995" spans="1:34" x14ac:dyDescent="0.25">
      <c r="A995" t="s">
        <v>3467</v>
      </c>
      <c r="B995" t="s">
        <v>3464</v>
      </c>
      <c r="C995">
        <v>1</v>
      </c>
      <c r="D995">
        <v>2</v>
      </c>
      <c r="E995" t="s">
        <v>73</v>
      </c>
      <c r="F995">
        <v>2019</v>
      </c>
      <c r="G995" t="s">
        <v>363</v>
      </c>
      <c r="H995">
        <v>0</v>
      </c>
      <c r="I995">
        <v>8619.9</v>
      </c>
      <c r="J995">
        <v>9.02</v>
      </c>
      <c r="K995">
        <v>13.2</v>
      </c>
      <c r="L995">
        <v>1.17</v>
      </c>
      <c r="M995">
        <v>931.24189999999999</v>
      </c>
      <c r="N995">
        <v>2.93</v>
      </c>
      <c r="O995" t="s">
        <v>75</v>
      </c>
      <c r="P995">
        <v>0</v>
      </c>
      <c r="S995">
        <v>0</v>
      </c>
      <c r="T995" t="s">
        <v>204</v>
      </c>
      <c r="U995">
        <v>6099</v>
      </c>
      <c r="V995">
        <v>1.42</v>
      </c>
      <c r="W995">
        <v>1.31</v>
      </c>
      <c r="X995">
        <v>0.38</v>
      </c>
      <c r="Y995" t="s">
        <v>77</v>
      </c>
      <c r="Z995">
        <v>4.42</v>
      </c>
      <c r="AA995" t="s">
        <v>3465</v>
      </c>
      <c r="AB995">
        <v>103.00807500000001</v>
      </c>
      <c r="AC995" t="s">
        <v>3466</v>
      </c>
      <c r="AD995">
        <v>-33.915267</v>
      </c>
      <c r="AE995">
        <v>46.284500000000001</v>
      </c>
      <c r="AF995">
        <v>7.21</v>
      </c>
      <c r="AG995">
        <v>5.8360000000000003</v>
      </c>
      <c r="AH995">
        <v>7.0564</v>
      </c>
    </row>
    <row r="996" spans="1:34" x14ac:dyDescent="0.25">
      <c r="A996" t="s">
        <v>3468</v>
      </c>
      <c r="B996" t="s">
        <v>3469</v>
      </c>
      <c r="C996">
        <v>1</v>
      </c>
      <c r="D996">
        <v>1</v>
      </c>
      <c r="E996" t="s">
        <v>73</v>
      </c>
      <c r="F996">
        <v>2002</v>
      </c>
      <c r="G996" t="s">
        <v>106</v>
      </c>
      <c r="H996">
        <v>0</v>
      </c>
      <c r="I996">
        <v>1293</v>
      </c>
      <c r="J996">
        <v>2.3530000000000002</v>
      </c>
      <c r="K996">
        <v>12.9</v>
      </c>
      <c r="L996">
        <v>1.1499999999999999</v>
      </c>
      <c r="M996">
        <v>1574.4639999999999</v>
      </c>
      <c r="N996">
        <v>4.9539999999999997</v>
      </c>
      <c r="O996" t="s">
        <v>75</v>
      </c>
      <c r="P996">
        <v>0.501</v>
      </c>
      <c r="S996">
        <v>0</v>
      </c>
      <c r="T996" t="s">
        <v>587</v>
      </c>
      <c r="U996">
        <v>5987</v>
      </c>
      <c r="V996">
        <v>1.02</v>
      </c>
      <c r="W996">
        <v>1.04</v>
      </c>
      <c r="X996">
        <v>-0.04</v>
      </c>
      <c r="Y996" t="s">
        <v>77</v>
      </c>
      <c r="Z996">
        <v>4.33</v>
      </c>
      <c r="AA996" t="s">
        <v>3470</v>
      </c>
      <c r="AB996">
        <v>103.678273</v>
      </c>
      <c r="AC996" t="s">
        <v>3471</v>
      </c>
      <c r="AD996">
        <v>24.245140899999999</v>
      </c>
      <c r="AE996">
        <v>31.166399999999999</v>
      </c>
      <c r="AF996">
        <v>6.8560999999999996</v>
      </c>
      <c r="AG996">
        <v>5.4669999999999996</v>
      </c>
      <c r="AH996">
        <v>6.6978600000000004</v>
      </c>
    </row>
    <row r="997" spans="1:34" x14ac:dyDescent="0.25">
      <c r="A997" t="s">
        <v>3472</v>
      </c>
      <c r="B997" t="s">
        <v>3473</v>
      </c>
      <c r="C997">
        <v>1</v>
      </c>
      <c r="D997">
        <v>2</v>
      </c>
      <c r="E997" t="s">
        <v>73</v>
      </c>
      <c r="F997">
        <v>2019</v>
      </c>
      <c r="G997" t="s">
        <v>363</v>
      </c>
      <c r="H997">
        <v>0</v>
      </c>
      <c r="I997">
        <v>14.0726</v>
      </c>
      <c r="J997">
        <v>0.10589999999999999</v>
      </c>
      <c r="K997">
        <v>3.62</v>
      </c>
      <c r="L997">
        <v>0.32300000000000001</v>
      </c>
      <c r="M997">
        <v>12.77</v>
      </c>
      <c r="N997">
        <v>4.02E-2</v>
      </c>
      <c r="O997" t="s">
        <v>75</v>
      </c>
      <c r="P997">
        <v>0.09</v>
      </c>
      <c r="S997">
        <v>0</v>
      </c>
      <c r="T997" t="s">
        <v>2054</v>
      </c>
      <c r="U997">
        <v>5358</v>
      </c>
      <c r="V997">
        <v>0.92</v>
      </c>
      <c r="W997">
        <v>0.8</v>
      </c>
      <c r="X997">
        <v>-7.0000000000000007E-2</v>
      </c>
      <c r="Y997" t="s">
        <v>77</v>
      </c>
      <c r="Z997">
        <v>4.3600000000000003</v>
      </c>
      <c r="AA997" t="s">
        <v>3474</v>
      </c>
      <c r="AB997">
        <v>103.71371019999999</v>
      </c>
      <c r="AC997" t="s">
        <v>3475</v>
      </c>
      <c r="AD997">
        <v>-55.260018899999999</v>
      </c>
      <c r="AE997">
        <v>35.055300000000003</v>
      </c>
      <c r="AF997">
        <v>8.17</v>
      </c>
      <c r="AG997">
        <v>6.3280000000000003</v>
      </c>
      <c r="AH997">
        <v>7.9605800000000002</v>
      </c>
    </row>
    <row r="998" spans="1:34" x14ac:dyDescent="0.25">
      <c r="A998" t="s">
        <v>3476</v>
      </c>
      <c r="B998" t="s">
        <v>3473</v>
      </c>
      <c r="C998">
        <v>1</v>
      </c>
      <c r="D998">
        <v>2</v>
      </c>
      <c r="E998" t="s">
        <v>73</v>
      </c>
      <c r="F998">
        <v>2019</v>
      </c>
      <c r="G998" t="s">
        <v>363</v>
      </c>
      <c r="H998">
        <v>0</v>
      </c>
      <c r="I998">
        <v>95.944599999999994</v>
      </c>
      <c r="J998">
        <v>0.38090000000000002</v>
      </c>
      <c r="K998">
        <v>3.87</v>
      </c>
      <c r="L998">
        <v>0.34599999999999997</v>
      </c>
      <c r="M998">
        <v>14.31</v>
      </c>
      <c r="N998">
        <v>4.4999999999999998E-2</v>
      </c>
      <c r="O998" t="s">
        <v>75</v>
      </c>
      <c r="P998">
        <v>0.14000000000000001</v>
      </c>
      <c r="S998">
        <v>0</v>
      </c>
      <c r="T998" t="s">
        <v>2054</v>
      </c>
      <c r="U998">
        <v>5358</v>
      </c>
      <c r="V998">
        <v>0.92</v>
      </c>
      <c r="W998">
        <v>0.8</v>
      </c>
      <c r="X998">
        <v>-7.0000000000000007E-2</v>
      </c>
      <c r="Y998" t="s">
        <v>77</v>
      </c>
      <c r="Z998">
        <v>4.3600000000000003</v>
      </c>
      <c r="AA998" t="s">
        <v>3474</v>
      </c>
      <c r="AB998">
        <v>103.71371019999999</v>
      </c>
      <c r="AC998" t="s">
        <v>3475</v>
      </c>
      <c r="AD998">
        <v>-55.260018899999999</v>
      </c>
      <c r="AE998">
        <v>35.055300000000003</v>
      </c>
      <c r="AF998">
        <v>8.17</v>
      </c>
      <c r="AG998">
        <v>6.3280000000000003</v>
      </c>
      <c r="AH998">
        <v>7.9605800000000002</v>
      </c>
    </row>
    <row r="999" spans="1:34" x14ac:dyDescent="0.25">
      <c r="A999" t="s">
        <v>3477</v>
      </c>
      <c r="B999" t="s">
        <v>3478</v>
      </c>
      <c r="C999">
        <v>1</v>
      </c>
      <c r="D999">
        <v>1</v>
      </c>
      <c r="E999" t="s">
        <v>73</v>
      </c>
      <c r="F999">
        <v>2000</v>
      </c>
      <c r="G999" t="s">
        <v>94</v>
      </c>
      <c r="H999">
        <v>0</v>
      </c>
      <c r="I999">
        <v>119.27</v>
      </c>
      <c r="J999">
        <v>0.52</v>
      </c>
      <c r="K999">
        <v>13.7</v>
      </c>
      <c r="L999">
        <v>1.22</v>
      </c>
      <c r="M999">
        <v>384.57429999999999</v>
      </c>
      <c r="N999">
        <v>1.21</v>
      </c>
      <c r="O999" t="s">
        <v>75</v>
      </c>
      <c r="P999">
        <v>0.27</v>
      </c>
      <c r="R999">
        <v>405</v>
      </c>
      <c r="S999">
        <v>0</v>
      </c>
      <c r="T999" t="s">
        <v>206</v>
      </c>
      <c r="U999">
        <v>6136</v>
      </c>
      <c r="V999">
        <v>1.32</v>
      </c>
      <c r="W999">
        <v>1.2</v>
      </c>
      <c r="X999">
        <v>0.21</v>
      </c>
      <c r="Y999" t="s">
        <v>77</v>
      </c>
      <c r="Z999">
        <v>4.3600000000000003</v>
      </c>
      <c r="AA999" t="s">
        <v>3479</v>
      </c>
      <c r="AB999">
        <v>105.0746449</v>
      </c>
      <c r="AC999" t="s">
        <v>3480</v>
      </c>
      <c r="AD999">
        <v>-5.3668142000000003</v>
      </c>
      <c r="AE999">
        <v>29.9803</v>
      </c>
      <c r="AF999">
        <v>6.2935100000000004</v>
      </c>
      <c r="AG999">
        <v>4.9530000000000003</v>
      </c>
      <c r="AH999">
        <v>6.1525699999999999</v>
      </c>
    </row>
    <row r="1000" spans="1:34" x14ac:dyDescent="0.25">
      <c r="A1000" t="s">
        <v>3481</v>
      </c>
      <c r="B1000" t="s">
        <v>3482</v>
      </c>
      <c r="C1000">
        <v>1</v>
      </c>
      <c r="D1000">
        <v>2</v>
      </c>
      <c r="E1000" t="s">
        <v>284</v>
      </c>
      <c r="F1000">
        <v>2021</v>
      </c>
      <c r="G1000" t="s">
        <v>285</v>
      </c>
      <c r="H1000">
        <v>0</v>
      </c>
      <c r="I1000">
        <v>14.339155999999999</v>
      </c>
      <c r="J1000">
        <v>0.1202</v>
      </c>
      <c r="K1000">
        <v>2.4500000000000002</v>
      </c>
      <c r="L1000">
        <v>0.219</v>
      </c>
      <c r="M1000">
        <v>7.8</v>
      </c>
      <c r="N1000">
        <v>2.4539999999999999E-2</v>
      </c>
      <c r="O1000" t="s">
        <v>119</v>
      </c>
      <c r="P1000">
        <v>0.08</v>
      </c>
      <c r="Q1000">
        <v>132</v>
      </c>
      <c r="R1000">
        <v>943</v>
      </c>
      <c r="S1000">
        <v>0</v>
      </c>
      <c r="T1000" t="s">
        <v>1506</v>
      </c>
      <c r="U1000">
        <v>6203</v>
      </c>
      <c r="V1000">
        <v>1.19</v>
      </c>
      <c r="W1000">
        <v>1.1299999999999999</v>
      </c>
      <c r="X1000">
        <v>-0.12</v>
      </c>
      <c r="Y1000" t="s">
        <v>77</v>
      </c>
      <c r="Z1000">
        <v>4.5</v>
      </c>
      <c r="AA1000" t="s">
        <v>3483</v>
      </c>
      <c r="AB1000">
        <v>12.5467785</v>
      </c>
      <c r="AC1000" t="s">
        <v>3484</v>
      </c>
      <c r="AD1000">
        <v>-83.743767099999999</v>
      </c>
      <c r="AE1000">
        <v>57.584600000000002</v>
      </c>
      <c r="AF1000">
        <v>7.94</v>
      </c>
      <c r="AG1000">
        <v>6.6050000000000004</v>
      </c>
      <c r="AH1000">
        <v>7.80375</v>
      </c>
    </row>
    <row r="1001" spans="1:34" x14ac:dyDescent="0.25">
      <c r="A1001" t="s">
        <v>3485</v>
      </c>
      <c r="B1001" t="s">
        <v>3482</v>
      </c>
      <c r="C1001">
        <v>1</v>
      </c>
      <c r="D1001">
        <v>2</v>
      </c>
      <c r="E1001" t="s">
        <v>73</v>
      </c>
      <c r="F1001">
        <v>2021</v>
      </c>
      <c r="G1001" t="s">
        <v>142</v>
      </c>
      <c r="H1001">
        <v>0</v>
      </c>
      <c r="I1001">
        <v>40.869999999999997</v>
      </c>
      <c r="J1001">
        <v>0.24160000000000001</v>
      </c>
      <c r="K1001">
        <v>4.49</v>
      </c>
      <c r="L1001">
        <v>0.40100000000000002</v>
      </c>
      <c r="M1001">
        <v>18.399999999999999</v>
      </c>
      <c r="N1001">
        <v>5.7889999999999997E-2</v>
      </c>
      <c r="O1001" t="s">
        <v>75</v>
      </c>
      <c r="P1001">
        <v>7.0000000000000007E-2</v>
      </c>
      <c r="S1001">
        <v>0</v>
      </c>
      <c r="T1001" t="s">
        <v>1506</v>
      </c>
      <c r="U1001">
        <v>6203</v>
      </c>
      <c r="V1001">
        <v>1.19</v>
      </c>
      <c r="W1001">
        <v>1.1299999999999999</v>
      </c>
      <c r="X1001">
        <v>-0.12</v>
      </c>
      <c r="Y1001" t="s">
        <v>77</v>
      </c>
      <c r="Z1001">
        <v>4.5</v>
      </c>
      <c r="AA1001" t="s">
        <v>3483</v>
      </c>
      <c r="AB1001">
        <v>12.5467785</v>
      </c>
      <c r="AC1001" t="s">
        <v>3484</v>
      </c>
      <c r="AD1001">
        <v>-83.743767099999999</v>
      </c>
      <c r="AE1001">
        <v>57.584600000000002</v>
      </c>
      <c r="AF1001">
        <v>7.94</v>
      </c>
      <c r="AG1001">
        <v>6.6050000000000004</v>
      </c>
      <c r="AH1001">
        <v>7.80375</v>
      </c>
    </row>
    <row r="1002" spans="1:34" x14ac:dyDescent="0.25">
      <c r="A1002" t="s">
        <v>3486</v>
      </c>
      <c r="B1002" t="s">
        <v>3487</v>
      </c>
      <c r="C1002">
        <v>1</v>
      </c>
      <c r="D1002">
        <v>2</v>
      </c>
      <c r="E1002" t="s">
        <v>73</v>
      </c>
      <c r="F1002">
        <v>2007</v>
      </c>
      <c r="G1002" t="s">
        <v>94</v>
      </c>
      <c r="H1002">
        <v>0</v>
      </c>
      <c r="I1002">
        <v>637.1</v>
      </c>
      <c r="J1002">
        <v>1.57</v>
      </c>
      <c r="K1002">
        <v>13.5</v>
      </c>
      <c r="L1002">
        <v>1.21</v>
      </c>
      <c r="M1002">
        <v>494.54347999999999</v>
      </c>
      <c r="N1002">
        <v>1.556</v>
      </c>
      <c r="O1002" t="s">
        <v>75</v>
      </c>
      <c r="P1002">
        <v>9.1999999999999998E-2</v>
      </c>
      <c r="S1002">
        <v>0</v>
      </c>
      <c r="T1002" t="s">
        <v>301</v>
      </c>
      <c r="U1002">
        <v>4871</v>
      </c>
      <c r="V1002">
        <v>4.0599999999999996</v>
      </c>
      <c r="W1002">
        <v>1.27</v>
      </c>
      <c r="X1002">
        <v>0.15</v>
      </c>
      <c r="Y1002" t="s">
        <v>77</v>
      </c>
      <c r="Z1002">
        <v>3.26</v>
      </c>
      <c r="AA1002" t="s">
        <v>3488</v>
      </c>
      <c r="AB1002">
        <v>13.755809599999999</v>
      </c>
      <c r="AC1002" t="s">
        <v>3489</v>
      </c>
      <c r="AD1002">
        <v>0.78934249999999995</v>
      </c>
      <c r="AE1002">
        <v>121.405</v>
      </c>
      <c r="AF1002">
        <v>8.0500000000000007</v>
      </c>
      <c r="AG1002">
        <v>5.6989999999999998</v>
      </c>
      <c r="AH1002">
        <v>7.7723800000000001</v>
      </c>
    </row>
    <row r="1003" spans="1:34" x14ac:dyDescent="0.25">
      <c r="A1003" t="s">
        <v>3490</v>
      </c>
      <c r="B1003" t="s">
        <v>3487</v>
      </c>
      <c r="C1003">
        <v>1</v>
      </c>
      <c r="D1003">
        <v>2</v>
      </c>
      <c r="E1003" t="s">
        <v>73</v>
      </c>
      <c r="F1003">
        <v>2014</v>
      </c>
      <c r="G1003" t="s">
        <v>94</v>
      </c>
      <c r="H1003">
        <v>0</v>
      </c>
      <c r="I1003">
        <v>872.2</v>
      </c>
      <c r="J1003">
        <v>1.93</v>
      </c>
      <c r="K1003">
        <v>13.8</v>
      </c>
      <c r="L1003">
        <v>1.23</v>
      </c>
      <c r="M1003">
        <v>334.67498999999998</v>
      </c>
      <c r="N1003">
        <v>1.0529999999999999</v>
      </c>
      <c r="O1003" t="s">
        <v>75</v>
      </c>
      <c r="P1003">
        <v>0.183</v>
      </c>
      <c r="S1003">
        <v>0</v>
      </c>
      <c r="T1003" t="s">
        <v>301</v>
      </c>
      <c r="U1003">
        <v>4871</v>
      </c>
      <c r="V1003">
        <v>4.0599999999999996</v>
      </c>
      <c r="W1003">
        <v>1.27</v>
      </c>
      <c r="X1003">
        <v>0.15</v>
      </c>
      <c r="Y1003" t="s">
        <v>77</v>
      </c>
      <c r="Z1003">
        <v>3.26</v>
      </c>
      <c r="AA1003" t="s">
        <v>3488</v>
      </c>
      <c r="AB1003">
        <v>13.755809599999999</v>
      </c>
      <c r="AC1003" t="s">
        <v>3489</v>
      </c>
      <c r="AD1003">
        <v>0.78934249999999995</v>
      </c>
      <c r="AE1003">
        <v>121.405</v>
      </c>
      <c r="AF1003">
        <v>8.0500000000000007</v>
      </c>
      <c r="AG1003">
        <v>5.6989999999999998</v>
      </c>
      <c r="AH1003">
        <v>7.7723800000000001</v>
      </c>
    </row>
    <row r="1004" spans="1:34" x14ac:dyDescent="0.25">
      <c r="A1004" t="s">
        <v>3491</v>
      </c>
      <c r="B1004" t="s">
        <v>3492</v>
      </c>
      <c r="C1004">
        <v>1</v>
      </c>
      <c r="D1004">
        <v>1</v>
      </c>
      <c r="E1004" t="s">
        <v>73</v>
      </c>
      <c r="F1004">
        <v>2018</v>
      </c>
      <c r="G1004" t="s">
        <v>94</v>
      </c>
      <c r="H1004">
        <v>0</v>
      </c>
      <c r="I1004">
        <v>1827</v>
      </c>
      <c r="J1004">
        <v>3.18</v>
      </c>
      <c r="K1004">
        <v>13</v>
      </c>
      <c r="L1004">
        <v>1.1599999999999999</v>
      </c>
      <c r="M1004">
        <v>1230.0020999999999</v>
      </c>
      <c r="N1004">
        <v>3.87</v>
      </c>
      <c r="O1004" t="s">
        <v>75</v>
      </c>
      <c r="P1004">
        <v>0.70499999999999996</v>
      </c>
      <c r="S1004">
        <v>0</v>
      </c>
      <c r="T1004" t="s">
        <v>199</v>
      </c>
      <c r="U1004">
        <v>6012</v>
      </c>
      <c r="V1004">
        <v>1.52</v>
      </c>
      <c r="W1004">
        <v>1.29</v>
      </c>
      <c r="X1004">
        <v>0.37</v>
      </c>
      <c r="Y1004" t="s">
        <v>77</v>
      </c>
      <c r="Z1004">
        <v>4.03</v>
      </c>
      <c r="AA1004" t="s">
        <v>3493</v>
      </c>
      <c r="AB1004">
        <v>108.0622029</v>
      </c>
      <c r="AC1004" t="s">
        <v>3494</v>
      </c>
      <c r="AD1004">
        <v>-38.174638999999999</v>
      </c>
      <c r="AE1004">
        <v>77.969300000000004</v>
      </c>
      <c r="AF1004">
        <v>7.95</v>
      </c>
      <c r="AG1004">
        <v>6.5910000000000002</v>
      </c>
      <c r="AH1004">
        <v>7.81135</v>
      </c>
    </row>
    <row r="1005" spans="1:34" x14ac:dyDescent="0.25">
      <c r="A1005" t="s">
        <v>3495</v>
      </c>
      <c r="B1005" t="s">
        <v>3496</v>
      </c>
      <c r="C1005">
        <v>1</v>
      </c>
      <c r="D1005">
        <v>1</v>
      </c>
      <c r="E1005" t="s">
        <v>73</v>
      </c>
      <c r="F1005">
        <v>2016</v>
      </c>
      <c r="G1005" t="s">
        <v>300</v>
      </c>
      <c r="H1005">
        <v>0</v>
      </c>
      <c r="I1005">
        <v>139.35</v>
      </c>
      <c r="J1005">
        <v>0.53</v>
      </c>
      <c r="K1005">
        <v>12.8</v>
      </c>
      <c r="L1005">
        <v>1.1399999999999999</v>
      </c>
      <c r="M1005">
        <v>1837.0573999999999</v>
      </c>
      <c r="N1005">
        <v>5.78</v>
      </c>
      <c r="O1005" t="s">
        <v>75</v>
      </c>
      <c r="P1005">
        <v>7.5999999999999998E-2</v>
      </c>
      <c r="S1005">
        <v>0</v>
      </c>
      <c r="U1005">
        <v>4830</v>
      </c>
      <c r="V1005">
        <v>9.09</v>
      </c>
      <c r="W1005">
        <v>1.01</v>
      </c>
      <c r="X1005">
        <v>-0.5</v>
      </c>
      <c r="Y1005" t="s">
        <v>77</v>
      </c>
      <c r="Z1005">
        <v>2.5299999999999998</v>
      </c>
      <c r="AA1005" t="s">
        <v>3497</v>
      </c>
      <c r="AB1005">
        <v>14.486946</v>
      </c>
      <c r="AC1005" t="s">
        <v>3498</v>
      </c>
      <c r="AD1005">
        <v>34.985330599999998</v>
      </c>
      <c r="AE1005">
        <v>219.21600000000001</v>
      </c>
      <c r="AF1005">
        <v>7.6040000000000001</v>
      </c>
      <c r="AG1005">
        <v>5.2210000000000001</v>
      </c>
      <c r="AH1005">
        <v>7.30769</v>
      </c>
    </row>
    <row r="1006" spans="1:34" x14ac:dyDescent="0.25">
      <c r="A1006" t="s">
        <v>3499</v>
      </c>
      <c r="B1006" t="s">
        <v>3500</v>
      </c>
      <c r="C1006">
        <v>1</v>
      </c>
      <c r="D1006">
        <v>1</v>
      </c>
      <c r="E1006" t="s">
        <v>73</v>
      </c>
      <c r="F1006">
        <v>2012</v>
      </c>
      <c r="G1006" t="s">
        <v>88</v>
      </c>
      <c r="H1006">
        <v>0</v>
      </c>
      <c r="I1006">
        <v>779.9</v>
      </c>
      <c r="J1006">
        <v>1.911</v>
      </c>
      <c r="K1006">
        <v>13.5</v>
      </c>
      <c r="L1006">
        <v>1.2</v>
      </c>
      <c r="M1006">
        <v>534.27223000000004</v>
      </c>
      <c r="N1006">
        <v>1.681</v>
      </c>
      <c r="O1006" t="s">
        <v>75</v>
      </c>
      <c r="P1006">
        <v>5.6000000000000001E-2</v>
      </c>
      <c r="S1006">
        <v>0</v>
      </c>
      <c r="T1006" t="s">
        <v>261</v>
      </c>
      <c r="U1006">
        <v>4877</v>
      </c>
      <c r="V1006">
        <v>5.14</v>
      </c>
      <c r="W1006">
        <v>1.53</v>
      </c>
      <c r="X1006">
        <v>0.14000000000000001</v>
      </c>
      <c r="Y1006" t="s">
        <v>77</v>
      </c>
      <c r="Z1006">
        <v>3.19</v>
      </c>
      <c r="AA1006" t="s">
        <v>3501</v>
      </c>
      <c r="AB1006">
        <v>14.559434899999999</v>
      </c>
      <c r="AC1006" t="s">
        <v>3502</v>
      </c>
      <c r="AD1006">
        <v>33.9505774</v>
      </c>
      <c r="AE1006">
        <v>58.110500000000002</v>
      </c>
      <c r="AF1006">
        <v>6.0027200000000001</v>
      </c>
      <c r="AG1006">
        <v>3.8260000000000001</v>
      </c>
      <c r="AH1006">
        <v>5.7269500000000004</v>
      </c>
    </row>
    <row r="1007" spans="1:34" x14ac:dyDescent="0.25">
      <c r="A1007" t="s">
        <v>3503</v>
      </c>
      <c r="B1007" t="s">
        <v>3504</v>
      </c>
      <c r="C1007">
        <v>1</v>
      </c>
      <c r="D1007">
        <v>1</v>
      </c>
      <c r="E1007" t="s">
        <v>73</v>
      </c>
      <c r="F1007">
        <v>2014</v>
      </c>
      <c r="G1007" t="s">
        <v>363</v>
      </c>
      <c r="H1007">
        <v>0</v>
      </c>
      <c r="I1007">
        <v>492.3</v>
      </c>
      <c r="J1007">
        <v>1.2</v>
      </c>
      <c r="K1007">
        <v>12.5</v>
      </c>
      <c r="L1007">
        <v>1.1200000000000001</v>
      </c>
      <c r="M1007">
        <v>104.88</v>
      </c>
      <c r="N1007">
        <v>0.33</v>
      </c>
      <c r="O1007" t="s">
        <v>75</v>
      </c>
      <c r="P1007">
        <v>9.6000000000000002E-2</v>
      </c>
      <c r="S1007">
        <v>0</v>
      </c>
      <c r="T1007" t="s">
        <v>2211</v>
      </c>
      <c r="U1007">
        <v>5902</v>
      </c>
      <c r="V1007">
        <v>1.01</v>
      </c>
      <c r="W1007">
        <v>0.96</v>
      </c>
      <c r="X1007">
        <v>-0.2</v>
      </c>
      <c r="Y1007" t="s">
        <v>77</v>
      </c>
      <c r="Z1007">
        <v>4.53</v>
      </c>
      <c r="AA1007" t="s">
        <v>3505</v>
      </c>
      <c r="AB1007">
        <v>2.4694459000000002</v>
      </c>
      <c r="AC1007" t="s">
        <v>3506</v>
      </c>
      <c r="AD1007">
        <v>-50.267899800000002</v>
      </c>
      <c r="AE1007">
        <v>51.165900000000001</v>
      </c>
      <c r="AF1007">
        <v>8.32</v>
      </c>
      <c r="AG1007">
        <v>6.8929999999999998</v>
      </c>
      <c r="AH1007">
        <v>8.1707699999999992</v>
      </c>
    </row>
    <row r="1008" spans="1:34" x14ac:dyDescent="0.25">
      <c r="A1008" t="s">
        <v>3507</v>
      </c>
      <c r="B1008" t="s">
        <v>3508</v>
      </c>
      <c r="C1008">
        <v>1</v>
      </c>
      <c r="D1008">
        <v>1</v>
      </c>
      <c r="E1008" t="s">
        <v>73</v>
      </c>
      <c r="F1008">
        <v>2011</v>
      </c>
      <c r="G1008" t="s">
        <v>94</v>
      </c>
      <c r="H1008">
        <v>0</v>
      </c>
      <c r="I1008">
        <v>177.11</v>
      </c>
      <c r="J1008">
        <v>0.64</v>
      </c>
      <c r="K1008">
        <v>12.6</v>
      </c>
      <c r="L1008">
        <v>1.1299999999999999</v>
      </c>
      <c r="M1008">
        <v>2425.0428999999999</v>
      </c>
      <c r="N1008">
        <v>7.63</v>
      </c>
      <c r="O1008" t="s">
        <v>75</v>
      </c>
      <c r="P1008">
        <v>7.0000000000000007E-2</v>
      </c>
      <c r="S1008">
        <v>0</v>
      </c>
      <c r="T1008" t="s">
        <v>301</v>
      </c>
      <c r="U1008">
        <v>4673</v>
      </c>
      <c r="V1008">
        <v>10.64</v>
      </c>
      <c r="W1008">
        <v>1.93</v>
      </c>
      <c r="X1008">
        <v>-0.37</v>
      </c>
      <c r="Y1008" t="s">
        <v>77</v>
      </c>
      <c r="Z1008">
        <v>2.67</v>
      </c>
      <c r="AA1008" t="s">
        <v>3509</v>
      </c>
      <c r="AB1008">
        <v>15.1383168</v>
      </c>
      <c r="AC1008" t="s">
        <v>3510</v>
      </c>
      <c r="AD1008">
        <v>20.2923139</v>
      </c>
      <c r="AE1008">
        <v>283.50200000000001</v>
      </c>
      <c r="AF1008">
        <v>8.09</v>
      </c>
      <c r="AG1008">
        <v>5.6210000000000004</v>
      </c>
      <c r="AH1008">
        <v>7.7982500000000003</v>
      </c>
    </row>
    <row r="1009" spans="1:34" x14ac:dyDescent="0.25">
      <c r="A1009" t="s">
        <v>3511</v>
      </c>
      <c r="B1009" t="s">
        <v>3512</v>
      </c>
      <c r="C1009">
        <v>2</v>
      </c>
      <c r="D1009">
        <v>1</v>
      </c>
      <c r="E1009" t="s">
        <v>73</v>
      </c>
      <c r="F1009">
        <v>2016</v>
      </c>
      <c r="G1009" t="s">
        <v>106</v>
      </c>
      <c r="H1009">
        <v>0</v>
      </c>
      <c r="I1009">
        <v>299.36</v>
      </c>
      <c r="J1009">
        <v>1.0860000000000001</v>
      </c>
      <c r="K1009">
        <v>12.7</v>
      </c>
      <c r="L1009">
        <v>1.1299999999999999</v>
      </c>
      <c r="M1009">
        <v>2199.3836000000001</v>
      </c>
      <c r="N1009">
        <v>6.92</v>
      </c>
      <c r="O1009" t="s">
        <v>75</v>
      </c>
      <c r="P1009">
        <v>0.05</v>
      </c>
      <c r="S1009">
        <v>0</v>
      </c>
      <c r="T1009" t="s">
        <v>1928</v>
      </c>
      <c r="U1009">
        <v>4658</v>
      </c>
      <c r="V1009">
        <v>13.2</v>
      </c>
      <c r="W1009">
        <v>1.9</v>
      </c>
      <c r="X1009">
        <v>0.15</v>
      </c>
      <c r="Y1009" t="s">
        <v>77</v>
      </c>
      <c r="Z1009">
        <v>2.4900000000000002</v>
      </c>
      <c r="AA1009" t="s">
        <v>3513</v>
      </c>
      <c r="AB1009">
        <v>112.95186289999999</v>
      </c>
      <c r="AC1009" t="s">
        <v>3514</v>
      </c>
      <c r="AD1009">
        <v>17.0857195</v>
      </c>
      <c r="AE1009">
        <v>89.272099999999995</v>
      </c>
      <c r="AF1009">
        <v>5.44299</v>
      </c>
      <c r="AG1009">
        <v>2.9220000000000002</v>
      </c>
      <c r="AH1009">
        <v>5.1322799999999997</v>
      </c>
    </row>
    <row r="1010" spans="1:34" x14ac:dyDescent="0.25">
      <c r="A1010" t="s">
        <v>3515</v>
      </c>
      <c r="B1010" t="s">
        <v>3516</v>
      </c>
      <c r="C1010">
        <v>1</v>
      </c>
      <c r="D1010">
        <v>1</v>
      </c>
      <c r="E1010" t="s">
        <v>73</v>
      </c>
      <c r="F1010">
        <v>2020</v>
      </c>
      <c r="G1010" t="s">
        <v>260</v>
      </c>
      <c r="H1010">
        <v>0</v>
      </c>
      <c r="I1010">
        <v>495.4</v>
      </c>
      <c r="J1010">
        <v>1.5</v>
      </c>
      <c r="K1010">
        <v>12.7</v>
      </c>
      <c r="L1010">
        <v>1.1299999999999999</v>
      </c>
      <c r="M1010">
        <v>2065.895</v>
      </c>
      <c r="N1010">
        <v>6.5</v>
      </c>
      <c r="O1010" t="s">
        <v>75</v>
      </c>
      <c r="P1010">
        <v>0.27</v>
      </c>
      <c r="S1010">
        <v>0</v>
      </c>
      <c r="T1010" t="s">
        <v>89</v>
      </c>
      <c r="U1010">
        <v>4348</v>
      </c>
      <c r="V1010">
        <v>27</v>
      </c>
      <c r="W1010">
        <v>1.7</v>
      </c>
      <c r="X1010">
        <v>-0.17</v>
      </c>
      <c r="Y1010" t="s">
        <v>77</v>
      </c>
      <c r="Z1010">
        <v>1.9</v>
      </c>
      <c r="AA1010" t="s">
        <v>3517</v>
      </c>
      <c r="AB1010">
        <v>114.6201698</v>
      </c>
      <c r="AC1010" t="s">
        <v>3518</v>
      </c>
      <c r="AD1010">
        <v>66.2350517</v>
      </c>
      <c r="AE1010">
        <v>315.21100000000001</v>
      </c>
      <c r="AF1010">
        <v>6.9465700000000004</v>
      </c>
      <c r="AG1010">
        <v>3.9260000000000002</v>
      </c>
      <c r="AH1010">
        <v>6.5323799999999999</v>
      </c>
    </row>
    <row r="1011" spans="1:34" x14ac:dyDescent="0.25">
      <c r="A1011" t="s">
        <v>3519</v>
      </c>
      <c r="B1011" t="s">
        <v>3520</v>
      </c>
      <c r="C1011">
        <v>1</v>
      </c>
      <c r="D1011">
        <v>2</v>
      </c>
      <c r="E1011" t="s">
        <v>73</v>
      </c>
      <c r="F1011">
        <v>2008</v>
      </c>
      <c r="G1011" t="s">
        <v>363</v>
      </c>
      <c r="H1011">
        <v>0</v>
      </c>
      <c r="I1011">
        <v>201.9</v>
      </c>
      <c r="J1011">
        <v>0.77</v>
      </c>
      <c r="K1011">
        <v>13.8</v>
      </c>
      <c r="L1011">
        <v>1.23</v>
      </c>
      <c r="M1011">
        <v>336.89980000000003</v>
      </c>
      <c r="N1011">
        <v>1.06</v>
      </c>
      <c r="O1011" t="s">
        <v>75</v>
      </c>
      <c r="P1011">
        <v>0.26</v>
      </c>
      <c r="S1011">
        <v>0</v>
      </c>
      <c r="T1011" t="s">
        <v>3521</v>
      </c>
      <c r="U1011">
        <v>6245</v>
      </c>
      <c r="V1011">
        <v>2.57</v>
      </c>
      <c r="W1011">
        <v>1.5</v>
      </c>
      <c r="X1011">
        <v>-0.26</v>
      </c>
      <c r="Y1011" t="s">
        <v>77</v>
      </c>
      <c r="Z1011">
        <v>3.8</v>
      </c>
      <c r="AA1011" t="s">
        <v>3522</v>
      </c>
      <c r="AB1011">
        <v>113.5130656</v>
      </c>
      <c r="AC1011" t="s">
        <v>3523</v>
      </c>
      <c r="AD1011">
        <v>-22.295866100000001</v>
      </c>
      <c r="AE1011">
        <v>25.971599999999999</v>
      </c>
      <c r="AF1011">
        <v>4.4400000000000004</v>
      </c>
      <c r="AG1011">
        <v>3.355</v>
      </c>
      <c r="AH1011">
        <v>4.3079299999999998</v>
      </c>
    </row>
    <row r="1012" spans="1:34" x14ac:dyDescent="0.25">
      <c r="A1012" t="s">
        <v>3524</v>
      </c>
      <c r="B1012" t="s">
        <v>3520</v>
      </c>
      <c r="C1012">
        <v>1</v>
      </c>
      <c r="D1012">
        <v>2</v>
      </c>
      <c r="E1012" t="s">
        <v>73</v>
      </c>
      <c r="F1012">
        <v>2008</v>
      </c>
      <c r="G1012" t="s">
        <v>363</v>
      </c>
      <c r="H1012">
        <v>0</v>
      </c>
      <c r="I1012">
        <v>600.1</v>
      </c>
      <c r="J1012">
        <v>1.6</v>
      </c>
      <c r="K1012">
        <v>13.3</v>
      </c>
      <c r="L1012">
        <v>1.18</v>
      </c>
      <c r="M1012">
        <v>797.75329999999997</v>
      </c>
      <c r="N1012">
        <v>2.5099999999999998</v>
      </c>
      <c r="O1012" t="s">
        <v>75</v>
      </c>
      <c r="P1012">
        <v>0.03</v>
      </c>
      <c r="S1012">
        <v>0</v>
      </c>
      <c r="T1012" t="s">
        <v>3521</v>
      </c>
      <c r="U1012">
        <v>6245</v>
      </c>
      <c r="V1012">
        <v>2.57</v>
      </c>
      <c r="W1012">
        <v>1.5</v>
      </c>
      <c r="X1012">
        <v>-0.26</v>
      </c>
      <c r="Y1012" t="s">
        <v>77</v>
      </c>
      <c r="Z1012">
        <v>3.8</v>
      </c>
      <c r="AA1012" t="s">
        <v>3522</v>
      </c>
      <c r="AB1012">
        <v>113.5130656</v>
      </c>
      <c r="AC1012" t="s">
        <v>3523</v>
      </c>
      <c r="AD1012">
        <v>-22.295866100000001</v>
      </c>
      <c r="AE1012">
        <v>25.971599999999999</v>
      </c>
      <c r="AF1012">
        <v>4.4400000000000004</v>
      </c>
      <c r="AG1012">
        <v>3.355</v>
      </c>
      <c r="AH1012">
        <v>4.3079299999999998</v>
      </c>
    </row>
    <row r="1013" spans="1:34" x14ac:dyDescent="0.25">
      <c r="A1013" t="s">
        <v>3525</v>
      </c>
      <c r="B1013" t="s">
        <v>3526</v>
      </c>
      <c r="C1013">
        <v>1</v>
      </c>
      <c r="D1013">
        <v>1</v>
      </c>
      <c r="E1013" t="s">
        <v>73</v>
      </c>
      <c r="F1013">
        <v>2006</v>
      </c>
      <c r="G1013" t="s">
        <v>100</v>
      </c>
      <c r="H1013">
        <v>0</v>
      </c>
      <c r="I1013">
        <v>589.64</v>
      </c>
      <c r="J1013">
        <v>1.64</v>
      </c>
      <c r="K1013">
        <v>13.3</v>
      </c>
      <c r="L1013">
        <v>1.19</v>
      </c>
      <c r="M1013">
        <v>731</v>
      </c>
      <c r="N1013">
        <v>2.2999999999999998</v>
      </c>
      <c r="O1013" t="s">
        <v>75</v>
      </c>
      <c r="P1013">
        <v>0.02</v>
      </c>
      <c r="S1013">
        <v>0</v>
      </c>
      <c r="T1013" t="s">
        <v>3527</v>
      </c>
      <c r="U1013">
        <v>4892.63</v>
      </c>
      <c r="V1013">
        <v>8.9</v>
      </c>
      <c r="W1013">
        <v>2</v>
      </c>
      <c r="X1013">
        <v>0.10299999999999999</v>
      </c>
      <c r="Y1013" t="s">
        <v>200</v>
      </c>
      <c r="Z1013">
        <v>2.78</v>
      </c>
      <c r="AA1013" t="s">
        <v>3528</v>
      </c>
      <c r="AB1013">
        <v>116.328824</v>
      </c>
      <c r="AC1013" t="s">
        <v>3529</v>
      </c>
      <c r="AD1013">
        <v>28.026126999999999</v>
      </c>
      <c r="AE1013">
        <v>10.34</v>
      </c>
      <c r="AF1013">
        <v>1.1251199999999999</v>
      </c>
      <c r="AG1013">
        <v>-0.93600000000000005</v>
      </c>
    </row>
    <row r="1014" spans="1:34" x14ac:dyDescent="0.25">
      <c r="A1014" t="s">
        <v>3530</v>
      </c>
      <c r="B1014" t="s">
        <v>3531</v>
      </c>
      <c r="C1014">
        <v>1</v>
      </c>
      <c r="D1014">
        <v>2</v>
      </c>
      <c r="E1014" t="s">
        <v>284</v>
      </c>
      <c r="F1014">
        <v>2020</v>
      </c>
      <c r="G1014" t="s">
        <v>285</v>
      </c>
      <c r="H1014">
        <v>0</v>
      </c>
      <c r="I1014">
        <v>7.1079299999999996</v>
      </c>
      <c r="J1014">
        <v>7.1900000000000006E-2</v>
      </c>
      <c r="K1014">
        <v>2.15</v>
      </c>
      <c r="L1014">
        <v>0.192</v>
      </c>
      <c r="M1014">
        <v>5.27</v>
      </c>
      <c r="N1014">
        <v>1.66E-2</v>
      </c>
      <c r="O1014" t="s">
        <v>614</v>
      </c>
      <c r="P1014">
        <v>0</v>
      </c>
      <c r="Q1014">
        <v>145.56</v>
      </c>
      <c r="R1014">
        <v>886</v>
      </c>
      <c r="S1014">
        <v>0</v>
      </c>
      <c r="T1014" t="s">
        <v>3532</v>
      </c>
      <c r="U1014">
        <v>5640</v>
      </c>
      <c r="V1014">
        <v>0.91</v>
      </c>
      <c r="W1014">
        <v>0.99</v>
      </c>
      <c r="X1014">
        <v>1.7000000000000001E-2</v>
      </c>
      <c r="Y1014" t="s">
        <v>200</v>
      </c>
      <c r="Z1014">
        <v>4.53</v>
      </c>
      <c r="AA1014" t="s">
        <v>3533</v>
      </c>
      <c r="AB1014">
        <v>117.47936989999999</v>
      </c>
      <c r="AC1014" t="s">
        <v>3534</v>
      </c>
      <c r="AD1014">
        <v>27.363134200000001</v>
      </c>
      <c r="AE1014">
        <v>22.403500000000001</v>
      </c>
      <c r="AF1014">
        <v>6.92035</v>
      </c>
      <c r="AG1014">
        <v>5.258</v>
      </c>
      <c r="AH1014">
        <v>6.7183099999999998</v>
      </c>
    </row>
    <row r="1015" spans="1:34" x14ac:dyDescent="0.25">
      <c r="A1015" t="s">
        <v>3535</v>
      </c>
      <c r="B1015" t="s">
        <v>3531</v>
      </c>
      <c r="C1015">
        <v>1</v>
      </c>
      <c r="D1015">
        <v>2</v>
      </c>
      <c r="E1015" t="s">
        <v>284</v>
      </c>
      <c r="F1015">
        <v>2020</v>
      </c>
      <c r="G1015" t="s">
        <v>285</v>
      </c>
      <c r="H1015">
        <v>0</v>
      </c>
      <c r="I1015">
        <v>20.545300000000001</v>
      </c>
      <c r="J1015">
        <v>0.14580000000000001</v>
      </c>
      <c r="K1015">
        <v>2.67</v>
      </c>
      <c r="L1015">
        <v>0.23799999999999999</v>
      </c>
      <c r="M1015">
        <v>7.61</v>
      </c>
      <c r="N1015">
        <v>2.3900000000000001E-2</v>
      </c>
      <c r="O1015" t="s">
        <v>614</v>
      </c>
      <c r="P1015">
        <v>0</v>
      </c>
      <c r="Q1015">
        <v>35.35</v>
      </c>
      <c r="R1015">
        <v>622</v>
      </c>
      <c r="S1015">
        <v>0</v>
      </c>
      <c r="T1015" t="s">
        <v>3532</v>
      </c>
      <c r="U1015">
        <v>5640</v>
      </c>
      <c r="V1015">
        <v>0.91</v>
      </c>
      <c r="W1015">
        <v>0.99</v>
      </c>
      <c r="X1015">
        <v>1.7000000000000001E-2</v>
      </c>
      <c r="Y1015" t="s">
        <v>200</v>
      </c>
      <c r="Z1015">
        <v>4.53</v>
      </c>
      <c r="AA1015" t="s">
        <v>3533</v>
      </c>
      <c r="AB1015">
        <v>117.47936989999999</v>
      </c>
      <c r="AC1015" t="s">
        <v>3534</v>
      </c>
      <c r="AD1015">
        <v>27.363134200000001</v>
      </c>
      <c r="AE1015">
        <v>22.403500000000001</v>
      </c>
      <c r="AF1015">
        <v>6.92035</v>
      </c>
      <c r="AG1015">
        <v>5.258</v>
      </c>
      <c r="AH1015">
        <v>6.7183099999999998</v>
      </c>
    </row>
    <row r="1016" spans="1:34" x14ac:dyDescent="0.25">
      <c r="A1016" t="s">
        <v>3536</v>
      </c>
      <c r="B1016" t="s">
        <v>3537</v>
      </c>
      <c r="C1016">
        <v>1</v>
      </c>
      <c r="D1016">
        <v>1</v>
      </c>
      <c r="E1016" t="s">
        <v>73</v>
      </c>
      <c r="F1016">
        <v>2005</v>
      </c>
      <c r="G1016" t="s">
        <v>363</v>
      </c>
      <c r="H1016">
        <v>0</v>
      </c>
      <c r="I1016">
        <v>2.8180499999999999</v>
      </c>
      <c r="J1016">
        <v>0.04</v>
      </c>
      <c r="K1016">
        <v>12.31</v>
      </c>
      <c r="L1016">
        <v>1.0980000000000001</v>
      </c>
      <c r="M1016">
        <v>79.457499999999996</v>
      </c>
      <c r="N1016">
        <v>0.25</v>
      </c>
      <c r="O1016" t="s">
        <v>75</v>
      </c>
      <c r="P1016">
        <v>0</v>
      </c>
      <c r="S1016">
        <v>0</v>
      </c>
      <c r="T1016" t="s">
        <v>2059</v>
      </c>
      <c r="U1016">
        <v>4812</v>
      </c>
      <c r="V1016">
        <v>0.77</v>
      </c>
      <c r="W1016">
        <v>0.42</v>
      </c>
      <c r="X1016">
        <v>0.1</v>
      </c>
      <c r="Y1016" t="s">
        <v>77</v>
      </c>
      <c r="Z1016">
        <v>4.28</v>
      </c>
      <c r="AA1016" t="s">
        <v>3538</v>
      </c>
      <c r="AB1016">
        <v>114.84063930000001</v>
      </c>
      <c r="AC1016" t="s">
        <v>3539</v>
      </c>
      <c r="AD1016">
        <v>-78.279146400000002</v>
      </c>
      <c r="AE1016">
        <v>37.689399999999999</v>
      </c>
      <c r="AF1016">
        <v>9.3699999999999992</v>
      </c>
      <c r="AG1016">
        <v>6.9980000000000002</v>
      </c>
      <c r="AH1016">
        <v>9.0540199999999995</v>
      </c>
    </row>
    <row r="1017" spans="1:34" x14ac:dyDescent="0.25">
      <c r="A1017" t="s">
        <v>3540</v>
      </c>
      <c r="B1017" t="s">
        <v>3541</v>
      </c>
      <c r="C1017">
        <v>1</v>
      </c>
      <c r="D1017">
        <v>1</v>
      </c>
      <c r="E1017" t="s">
        <v>73</v>
      </c>
      <c r="F1017">
        <v>2009</v>
      </c>
      <c r="G1017" t="s">
        <v>363</v>
      </c>
      <c r="H1017">
        <v>0</v>
      </c>
      <c r="I1017">
        <v>358</v>
      </c>
      <c r="J1017">
        <v>0.94</v>
      </c>
      <c r="K1017">
        <v>14.2</v>
      </c>
      <c r="L1017">
        <v>1.27</v>
      </c>
      <c r="M1017">
        <v>168.44990000000001</v>
      </c>
      <c r="N1017">
        <v>0.53</v>
      </c>
      <c r="O1017" t="s">
        <v>75</v>
      </c>
      <c r="P1017">
        <v>0.24</v>
      </c>
      <c r="S1017">
        <v>0</v>
      </c>
      <c r="T1017" t="s">
        <v>468</v>
      </c>
      <c r="U1017">
        <v>5449</v>
      </c>
      <c r="V1017">
        <v>0.83</v>
      </c>
      <c r="W1017">
        <v>0.65</v>
      </c>
      <c r="X1017">
        <v>-0.16</v>
      </c>
      <c r="Y1017" t="s">
        <v>77</v>
      </c>
      <c r="Z1017">
        <v>4.41</v>
      </c>
      <c r="AA1017" t="s">
        <v>3542</v>
      </c>
      <c r="AB1017">
        <v>116.95826169999999</v>
      </c>
      <c r="AC1017" t="s">
        <v>3543</v>
      </c>
      <c r="AD1017">
        <v>-54.265345000000003</v>
      </c>
      <c r="AE1017">
        <v>32.537599999999998</v>
      </c>
      <c r="AF1017">
        <v>8.1</v>
      </c>
      <c r="AG1017">
        <v>6.3159999999999998</v>
      </c>
      <c r="AH1017">
        <v>7.9098300000000004</v>
      </c>
    </row>
    <row r="1018" spans="1:34" x14ac:dyDescent="0.25">
      <c r="A1018" t="s">
        <v>3544</v>
      </c>
      <c r="B1018" t="s">
        <v>3545</v>
      </c>
      <c r="C1018">
        <v>1</v>
      </c>
      <c r="D1018">
        <v>2</v>
      </c>
      <c r="E1018" t="s">
        <v>284</v>
      </c>
      <c r="F1018">
        <v>2021</v>
      </c>
      <c r="G1018" t="s">
        <v>285</v>
      </c>
      <c r="H1018">
        <v>0</v>
      </c>
      <c r="I1018">
        <v>9.0588110000000004</v>
      </c>
      <c r="K1018">
        <v>2.99</v>
      </c>
      <c r="L1018">
        <v>0.26700000000000002</v>
      </c>
      <c r="M1018">
        <v>10.8</v>
      </c>
      <c r="N1018">
        <v>3.3980000000000003E-2</v>
      </c>
      <c r="O1018" t="s">
        <v>119</v>
      </c>
      <c r="P1018">
        <v>0</v>
      </c>
      <c r="Q1018">
        <v>115.6</v>
      </c>
      <c r="R1018">
        <v>911</v>
      </c>
      <c r="S1018">
        <v>0</v>
      </c>
      <c r="U1018">
        <v>5534</v>
      </c>
      <c r="V1018">
        <v>0.96</v>
      </c>
      <c r="W1018">
        <v>0.93</v>
      </c>
      <c r="X1018">
        <v>7.0000000000000007E-2</v>
      </c>
      <c r="Y1018" t="s">
        <v>77</v>
      </c>
      <c r="Z1018">
        <v>4.38</v>
      </c>
      <c r="AA1018" t="s">
        <v>3546</v>
      </c>
      <c r="AB1018">
        <v>117.9246417</v>
      </c>
      <c r="AC1018" t="s">
        <v>3547</v>
      </c>
      <c r="AD1018">
        <v>9.3852411999999994</v>
      </c>
      <c r="AE1018">
        <v>48.9739</v>
      </c>
      <c r="AF1018">
        <v>8.58</v>
      </c>
      <c r="AG1018">
        <v>6.8810000000000002</v>
      </c>
      <c r="AH1018">
        <v>8.3935300000000002</v>
      </c>
    </row>
    <row r="1019" spans="1:34" x14ac:dyDescent="0.25">
      <c r="A1019" t="s">
        <v>3548</v>
      </c>
      <c r="B1019" t="s">
        <v>3545</v>
      </c>
      <c r="C1019">
        <v>1</v>
      </c>
      <c r="D1019">
        <v>2</v>
      </c>
      <c r="E1019" t="s">
        <v>73</v>
      </c>
      <c r="F1019">
        <v>2021</v>
      </c>
      <c r="G1019" t="s">
        <v>100</v>
      </c>
      <c r="H1019">
        <v>0</v>
      </c>
      <c r="I1019">
        <v>21.4023</v>
      </c>
      <c r="K1019">
        <v>2.9</v>
      </c>
      <c r="L1019">
        <v>0.25900000000000001</v>
      </c>
      <c r="M1019">
        <v>11.1</v>
      </c>
      <c r="N1019">
        <v>3.492E-2</v>
      </c>
      <c r="O1019" t="s">
        <v>119</v>
      </c>
      <c r="P1019">
        <v>0</v>
      </c>
      <c r="Q1019">
        <v>36.700000000000003</v>
      </c>
      <c r="R1019">
        <v>684</v>
      </c>
      <c r="S1019">
        <v>0</v>
      </c>
      <c r="U1019">
        <v>5534</v>
      </c>
      <c r="V1019">
        <v>0.96</v>
      </c>
      <c r="W1019">
        <v>0.93</v>
      </c>
      <c r="X1019">
        <v>7.0000000000000007E-2</v>
      </c>
      <c r="Y1019" t="s">
        <v>77</v>
      </c>
      <c r="Z1019">
        <v>4.38</v>
      </c>
      <c r="AA1019" t="s">
        <v>3546</v>
      </c>
      <c r="AB1019">
        <v>117.9246417</v>
      </c>
      <c r="AC1019" t="s">
        <v>3547</v>
      </c>
      <c r="AD1019">
        <v>9.3852411999999994</v>
      </c>
      <c r="AE1019">
        <v>48.9739</v>
      </c>
      <c r="AF1019">
        <v>8.58</v>
      </c>
      <c r="AG1019">
        <v>6.8810000000000002</v>
      </c>
      <c r="AH1019">
        <v>8.3935300000000002</v>
      </c>
    </row>
    <row r="1020" spans="1:34" x14ac:dyDescent="0.25">
      <c r="A1020" t="s">
        <v>3549</v>
      </c>
      <c r="B1020" t="s">
        <v>3550</v>
      </c>
      <c r="C1020">
        <v>1</v>
      </c>
      <c r="D1020">
        <v>1</v>
      </c>
      <c r="E1020" t="s">
        <v>73</v>
      </c>
      <c r="F1020">
        <v>2019</v>
      </c>
      <c r="G1020" t="s">
        <v>1798</v>
      </c>
      <c r="H1020">
        <v>0</v>
      </c>
      <c r="I1020">
        <v>45.790999999999997</v>
      </c>
      <c r="J1020">
        <v>0.246</v>
      </c>
      <c r="K1020">
        <v>4.41</v>
      </c>
      <c r="L1020">
        <v>0.39300000000000002</v>
      </c>
      <c r="M1020">
        <v>17.8</v>
      </c>
      <c r="N1020">
        <v>5.6000000000000001E-2</v>
      </c>
      <c r="O1020" t="s">
        <v>75</v>
      </c>
      <c r="P1020">
        <v>0.12</v>
      </c>
      <c r="S1020">
        <v>0</v>
      </c>
      <c r="T1020" t="s">
        <v>2054</v>
      </c>
      <c r="U1020">
        <v>5676</v>
      </c>
      <c r="V1020">
        <v>0.88</v>
      </c>
      <c r="W1020">
        <v>0.95</v>
      </c>
      <c r="Z1020">
        <v>4.5199999999999996</v>
      </c>
      <c r="AA1020" t="s">
        <v>3551</v>
      </c>
      <c r="AB1020">
        <v>117.982556</v>
      </c>
      <c r="AC1020" t="s">
        <v>3552</v>
      </c>
      <c r="AD1020">
        <v>-11.0337221</v>
      </c>
      <c r="AE1020">
        <v>31.526199999999999</v>
      </c>
      <c r="AF1020">
        <v>7.71</v>
      </c>
      <c r="AG1020">
        <v>6.0460000000000003</v>
      </c>
      <c r="AH1020">
        <v>7.5258099999999999</v>
      </c>
    </row>
    <row r="1021" spans="1:34" x14ac:dyDescent="0.25">
      <c r="A1021" t="s">
        <v>3553</v>
      </c>
      <c r="B1021" t="s">
        <v>3554</v>
      </c>
      <c r="C1021">
        <v>1</v>
      </c>
      <c r="D1021">
        <v>1</v>
      </c>
      <c r="E1021" t="s">
        <v>73</v>
      </c>
      <c r="F1021">
        <v>2022</v>
      </c>
      <c r="G1021" t="s">
        <v>363</v>
      </c>
      <c r="H1021">
        <v>0</v>
      </c>
      <c r="I1021">
        <v>623</v>
      </c>
      <c r="J1021">
        <v>1.51</v>
      </c>
      <c r="K1021">
        <v>13.2</v>
      </c>
      <c r="L1021">
        <v>1.18</v>
      </c>
      <c r="M1021">
        <v>813.64071999999999</v>
      </c>
      <c r="N1021">
        <v>2.56</v>
      </c>
      <c r="O1021" t="s">
        <v>75</v>
      </c>
      <c r="P1021">
        <v>0.11</v>
      </c>
      <c r="S1021">
        <v>0</v>
      </c>
      <c r="T1021" t="s">
        <v>3555</v>
      </c>
      <c r="U1021">
        <v>5078</v>
      </c>
      <c r="V1021">
        <v>5.44</v>
      </c>
      <c r="W1021">
        <v>1.64</v>
      </c>
      <c r="X1021">
        <v>-0.21</v>
      </c>
      <c r="Y1021" t="s">
        <v>77</v>
      </c>
      <c r="Z1021">
        <v>3.19</v>
      </c>
      <c r="AA1021" t="s">
        <v>3556</v>
      </c>
      <c r="AB1021">
        <v>117.3651424</v>
      </c>
      <c r="AC1021" t="s">
        <v>3557</v>
      </c>
      <c r="AD1021">
        <v>-54.812613599999999</v>
      </c>
      <c r="AE1021">
        <v>129.96600000000001</v>
      </c>
      <c r="AF1021">
        <v>7.43</v>
      </c>
      <c r="AG1021">
        <v>5.2439999999999998</v>
      </c>
      <c r="AH1021">
        <v>7.1787200000000002</v>
      </c>
    </row>
    <row r="1022" spans="1:34" x14ac:dyDescent="0.25">
      <c r="A1022" t="s">
        <v>3558</v>
      </c>
      <c r="B1022" t="s">
        <v>3559</v>
      </c>
      <c r="C1022">
        <v>1</v>
      </c>
      <c r="D1022">
        <v>1</v>
      </c>
      <c r="E1022" t="s">
        <v>73</v>
      </c>
      <c r="F1022">
        <v>2003</v>
      </c>
      <c r="G1022" t="s">
        <v>363</v>
      </c>
      <c r="H1022">
        <v>0</v>
      </c>
      <c r="I1022">
        <v>21.998000000000001</v>
      </c>
      <c r="J1022">
        <v>0.14000000000000001</v>
      </c>
      <c r="K1022">
        <v>14.2</v>
      </c>
      <c r="L1022">
        <v>1.27</v>
      </c>
      <c r="M1022">
        <v>155.73670000000001</v>
      </c>
      <c r="N1022">
        <v>0.49</v>
      </c>
      <c r="O1022" t="s">
        <v>75</v>
      </c>
      <c r="P1022">
        <v>0.17</v>
      </c>
      <c r="S1022">
        <v>0</v>
      </c>
      <c r="T1022" t="s">
        <v>3560</v>
      </c>
      <c r="U1022">
        <v>5769</v>
      </c>
      <c r="V1022">
        <v>1.1200000000000001</v>
      </c>
      <c r="W1022">
        <v>1.1000000000000001</v>
      </c>
      <c r="X1022">
        <v>-0.55000000000000004</v>
      </c>
      <c r="Y1022" t="s">
        <v>77</v>
      </c>
      <c r="Z1022">
        <v>4.38</v>
      </c>
      <c r="AA1022" t="s">
        <v>3561</v>
      </c>
      <c r="AB1022">
        <v>16.1663441</v>
      </c>
      <c r="AC1022" t="s">
        <v>3562</v>
      </c>
      <c r="AD1022">
        <v>-39.490490899999998</v>
      </c>
      <c r="AE1022">
        <v>42.357999999999997</v>
      </c>
      <c r="AF1022">
        <v>7.72</v>
      </c>
      <c r="AG1022">
        <v>6.1870000000000003</v>
      </c>
      <c r="AH1022">
        <v>7.5609000000000002</v>
      </c>
    </row>
    <row r="1023" spans="1:34" x14ac:dyDescent="0.25">
      <c r="A1023" t="s">
        <v>3563</v>
      </c>
      <c r="B1023" t="s">
        <v>3564</v>
      </c>
      <c r="C1023">
        <v>3</v>
      </c>
      <c r="D1023">
        <v>2</v>
      </c>
      <c r="E1023" t="s">
        <v>73</v>
      </c>
      <c r="F1023">
        <v>2003</v>
      </c>
      <c r="G1023" t="s">
        <v>363</v>
      </c>
      <c r="H1023">
        <v>0</v>
      </c>
      <c r="I1023">
        <v>577.6</v>
      </c>
      <c r="J1023">
        <v>1.3009999999999999</v>
      </c>
      <c r="K1023">
        <v>13.6</v>
      </c>
      <c r="L1023">
        <v>1.22</v>
      </c>
      <c r="M1023">
        <v>411.58985000000001</v>
      </c>
      <c r="N1023">
        <v>1.2949999999999999</v>
      </c>
      <c r="O1023" t="s">
        <v>75</v>
      </c>
      <c r="P1023">
        <v>0.27</v>
      </c>
      <c r="S1023">
        <v>0</v>
      </c>
      <c r="T1023" t="s">
        <v>236</v>
      </c>
      <c r="U1023">
        <v>5612</v>
      </c>
      <c r="V1023">
        <v>0.88</v>
      </c>
      <c r="W1023">
        <v>0.87</v>
      </c>
      <c r="X1023">
        <v>-0.16800000000000001</v>
      </c>
      <c r="Y1023" t="s">
        <v>200</v>
      </c>
      <c r="Z1023">
        <v>4.4400000000000004</v>
      </c>
      <c r="AA1023" t="s">
        <v>3565</v>
      </c>
      <c r="AB1023">
        <v>118.4209646</v>
      </c>
      <c r="AC1023" t="s">
        <v>3566</v>
      </c>
      <c r="AD1023">
        <v>-63.646689199999997</v>
      </c>
      <c r="AE1023">
        <v>35.1205</v>
      </c>
      <c r="AF1023">
        <v>7.97</v>
      </c>
      <c r="AG1023">
        <v>6.3289999999999997</v>
      </c>
      <c r="AH1023">
        <v>7.7942999999999998</v>
      </c>
    </row>
    <row r="1024" spans="1:34" x14ac:dyDescent="0.25">
      <c r="A1024" t="s">
        <v>3567</v>
      </c>
      <c r="B1024" t="s">
        <v>3564</v>
      </c>
      <c r="C1024">
        <v>3</v>
      </c>
      <c r="D1024">
        <v>2</v>
      </c>
      <c r="E1024" t="s">
        <v>73</v>
      </c>
      <c r="F1024">
        <v>2013</v>
      </c>
      <c r="G1024" t="s">
        <v>363</v>
      </c>
      <c r="H1024">
        <v>0</v>
      </c>
      <c r="I1024">
        <v>5370</v>
      </c>
      <c r="J1024">
        <v>5.75</v>
      </c>
      <c r="K1024">
        <v>13.4</v>
      </c>
      <c r="L1024">
        <v>1.19</v>
      </c>
      <c r="M1024">
        <v>645.19489999999996</v>
      </c>
      <c r="N1024">
        <v>2.0299999999999998</v>
      </c>
      <c r="O1024" t="s">
        <v>75</v>
      </c>
      <c r="P1024">
        <v>0.17</v>
      </c>
      <c r="S1024">
        <v>0</v>
      </c>
      <c r="T1024" t="s">
        <v>236</v>
      </c>
      <c r="U1024">
        <v>5612</v>
      </c>
      <c r="V1024">
        <v>0.89</v>
      </c>
      <c r="W1024">
        <v>0.87</v>
      </c>
      <c r="X1024">
        <v>-0.16800000000000001</v>
      </c>
      <c r="Y1024" t="s">
        <v>200</v>
      </c>
      <c r="Z1024">
        <v>4.4400000000000004</v>
      </c>
      <c r="AA1024" t="s">
        <v>3565</v>
      </c>
      <c r="AB1024">
        <v>118.4209646</v>
      </c>
      <c r="AC1024" t="s">
        <v>3566</v>
      </c>
      <c r="AD1024">
        <v>-63.646689199999997</v>
      </c>
      <c r="AE1024">
        <v>35.1205</v>
      </c>
      <c r="AF1024">
        <v>7.97</v>
      </c>
      <c r="AG1024">
        <v>6.3289999999999997</v>
      </c>
      <c r="AH1024">
        <v>7.7942999999999998</v>
      </c>
    </row>
    <row r="1025" spans="1:34" x14ac:dyDescent="0.25">
      <c r="A1025" t="s">
        <v>3568</v>
      </c>
      <c r="B1025" t="s">
        <v>3569</v>
      </c>
      <c r="C1025">
        <v>1</v>
      </c>
      <c r="D1025">
        <v>1</v>
      </c>
      <c r="E1025" t="s">
        <v>73</v>
      </c>
      <c r="F1025">
        <v>2012</v>
      </c>
      <c r="G1025" t="s">
        <v>260</v>
      </c>
      <c r="H1025">
        <v>0</v>
      </c>
      <c r="I1025">
        <v>480.5</v>
      </c>
      <c r="J1025">
        <v>1.2</v>
      </c>
      <c r="K1025">
        <v>12.8</v>
      </c>
      <c r="L1025">
        <v>1.1399999999999999</v>
      </c>
      <c r="M1025">
        <v>1906.9</v>
      </c>
      <c r="N1025">
        <v>6</v>
      </c>
      <c r="O1025" t="s">
        <v>75</v>
      </c>
      <c r="P1025">
        <v>7.0000000000000007E-2</v>
      </c>
      <c r="S1025">
        <v>0</v>
      </c>
      <c r="T1025" t="s">
        <v>1928</v>
      </c>
      <c r="U1025">
        <v>4323</v>
      </c>
      <c r="V1025">
        <v>21.4</v>
      </c>
      <c r="W1025">
        <v>1.1000000000000001</v>
      </c>
      <c r="X1025">
        <v>-0.32300000000000001</v>
      </c>
      <c r="Y1025" t="s">
        <v>77</v>
      </c>
      <c r="Z1025">
        <v>1.78</v>
      </c>
      <c r="AA1025" t="s">
        <v>3570</v>
      </c>
      <c r="AB1025">
        <v>120.5662825</v>
      </c>
      <c r="AC1025" t="s">
        <v>3571</v>
      </c>
      <c r="AD1025">
        <v>2.3350265000000001</v>
      </c>
      <c r="AE1025">
        <v>68.150899999999993</v>
      </c>
      <c r="AF1025">
        <v>4.3782100000000002</v>
      </c>
      <c r="AG1025">
        <v>1.4470000000000001</v>
      </c>
      <c r="AH1025">
        <v>3.97926</v>
      </c>
    </row>
    <row r="1026" spans="1:34" x14ac:dyDescent="0.25">
      <c r="A1026" t="s">
        <v>3572</v>
      </c>
      <c r="B1026" t="s">
        <v>3573</v>
      </c>
      <c r="C1026">
        <v>1</v>
      </c>
      <c r="D1026">
        <v>2</v>
      </c>
      <c r="E1026" t="s">
        <v>73</v>
      </c>
      <c r="F1026">
        <v>2005</v>
      </c>
      <c r="G1026" t="s">
        <v>94</v>
      </c>
      <c r="H1026">
        <v>0</v>
      </c>
      <c r="I1026">
        <v>2263.12</v>
      </c>
      <c r="J1026">
        <v>3.4670000000000001</v>
      </c>
      <c r="K1026">
        <v>13.1</v>
      </c>
      <c r="L1026">
        <v>1.17</v>
      </c>
      <c r="M1026">
        <v>1018.32732</v>
      </c>
      <c r="N1026">
        <v>3.2040000000000002</v>
      </c>
      <c r="O1026" t="s">
        <v>75</v>
      </c>
      <c r="P1026">
        <v>0.49299999999999999</v>
      </c>
      <c r="S1026">
        <v>0</v>
      </c>
      <c r="T1026" t="s">
        <v>3574</v>
      </c>
      <c r="U1026">
        <v>5773</v>
      </c>
      <c r="V1026">
        <v>1.1000000000000001</v>
      </c>
      <c r="W1026">
        <v>1.08</v>
      </c>
      <c r="X1026">
        <v>0.23</v>
      </c>
      <c r="Y1026" t="s">
        <v>77</v>
      </c>
      <c r="Z1026">
        <v>4.3600000000000003</v>
      </c>
      <c r="AA1026" t="s">
        <v>3575</v>
      </c>
      <c r="AB1026">
        <v>120.8691654</v>
      </c>
      <c r="AC1026" t="s">
        <v>3576</v>
      </c>
      <c r="AD1026">
        <v>-1.1636019</v>
      </c>
      <c r="AE1026">
        <v>53.281700000000001</v>
      </c>
      <c r="AF1026">
        <v>8.25</v>
      </c>
      <c r="AG1026">
        <v>6.66</v>
      </c>
      <c r="AH1026">
        <v>8.0814199999999996</v>
      </c>
    </row>
    <row r="1027" spans="1:34" x14ac:dyDescent="0.25">
      <c r="A1027" t="s">
        <v>3577</v>
      </c>
      <c r="B1027" t="s">
        <v>3573</v>
      </c>
      <c r="C1027">
        <v>1</v>
      </c>
      <c r="D1027">
        <v>2</v>
      </c>
      <c r="E1027" t="s">
        <v>73</v>
      </c>
      <c r="F1027">
        <v>2021</v>
      </c>
      <c r="G1027" t="s">
        <v>100</v>
      </c>
      <c r="H1027">
        <v>0</v>
      </c>
      <c r="I1027">
        <v>39000</v>
      </c>
      <c r="J1027">
        <v>23</v>
      </c>
      <c r="K1027">
        <v>11.9</v>
      </c>
      <c r="L1027">
        <v>1.07</v>
      </c>
      <c r="M1027">
        <v>8581.3669900000004</v>
      </c>
      <c r="N1027">
        <v>27</v>
      </c>
      <c r="O1027" t="s">
        <v>75</v>
      </c>
      <c r="P1027">
        <v>0.32</v>
      </c>
      <c r="S1027">
        <v>0</v>
      </c>
      <c r="T1027" t="s">
        <v>3574</v>
      </c>
      <c r="U1027">
        <v>5647.6</v>
      </c>
      <c r="V1027">
        <v>1.17</v>
      </c>
      <c r="W1027">
        <v>1.05</v>
      </c>
      <c r="X1027">
        <v>0.27100000000000002</v>
      </c>
      <c r="Y1027" t="s">
        <v>77</v>
      </c>
      <c r="Z1027">
        <v>4.32</v>
      </c>
      <c r="AA1027" t="s">
        <v>3575</v>
      </c>
      <c r="AB1027">
        <v>120.8691654</v>
      </c>
      <c r="AC1027" t="s">
        <v>3576</v>
      </c>
      <c r="AD1027">
        <v>-1.1636019</v>
      </c>
      <c r="AE1027">
        <v>53.281700000000001</v>
      </c>
      <c r="AF1027">
        <v>8.25</v>
      </c>
      <c r="AG1027">
        <v>6.66</v>
      </c>
      <c r="AH1027">
        <v>8.0814199999999996</v>
      </c>
    </row>
    <row r="1028" spans="1:34" x14ac:dyDescent="0.25">
      <c r="A1028" t="s">
        <v>3578</v>
      </c>
      <c r="B1028" t="s">
        <v>3579</v>
      </c>
      <c r="C1028">
        <v>1</v>
      </c>
      <c r="D1028">
        <v>2</v>
      </c>
      <c r="E1028" t="s">
        <v>73</v>
      </c>
      <c r="F1028">
        <v>2015</v>
      </c>
      <c r="G1028" t="s">
        <v>100</v>
      </c>
      <c r="H1028">
        <v>0</v>
      </c>
      <c r="I1028">
        <v>352.2</v>
      </c>
      <c r="J1028">
        <v>1.08</v>
      </c>
      <c r="K1028">
        <v>13.1</v>
      </c>
      <c r="L1028">
        <v>1.17</v>
      </c>
      <c r="M1028">
        <v>973</v>
      </c>
      <c r="N1028">
        <v>3.06</v>
      </c>
      <c r="O1028" t="s">
        <v>75</v>
      </c>
      <c r="P1028">
        <v>0.17</v>
      </c>
      <c r="S1028">
        <v>0</v>
      </c>
      <c r="T1028" t="s">
        <v>587</v>
      </c>
      <c r="U1028">
        <v>6330</v>
      </c>
      <c r="V1028">
        <v>1.55</v>
      </c>
      <c r="W1028">
        <v>1.36</v>
      </c>
      <c r="X1028">
        <v>0.25</v>
      </c>
      <c r="Y1028" t="s">
        <v>77</v>
      </c>
      <c r="Z1028">
        <v>4.1900000000000004</v>
      </c>
      <c r="AA1028" t="s">
        <v>3580</v>
      </c>
      <c r="AB1028">
        <v>121.9155672</v>
      </c>
      <c r="AC1028" t="s">
        <v>3581</v>
      </c>
      <c r="AD1028">
        <v>31.551155300000001</v>
      </c>
      <c r="AE1028">
        <v>76.521699999999996</v>
      </c>
      <c r="AF1028">
        <v>8.0500000000000007</v>
      </c>
      <c r="AG1028">
        <v>6.8659999999999997</v>
      </c>
      <c r="AH1028">
        <v>7.9223499999999998</v>
      </c>
    </row>
    <row r="1029" spans="1:34" x14ac:dyDescent="0.25">
      <c r="A1029" t="s">
        <v>3582</v>
      </c>
      <c r="B1029" t="s">
        <v>3579</v>
      </c>
      <c r="C1029">
        <v>1</v>
      </c>
      <c r="D1029">
        <v>2</v>
      </c>
      <c r="E1029" t="s">
        <v>73</v>
      </c>
      <c r="F1029">
        <v>2015</v>
      </c>
      <c r="G1029" t="s">
        <v>100</v>
      </c>
      <c r="H1029">
        <v>0</v>
      </c>
      <c r="I1029">
        <v>2374</v>
      </c>
      <c r="J1029">
        <v>3.86</v>
      </c>
      <c r="K1029">
        <v>12.9</v>
      </c>
      <c r="L1029">
        <v>1.1499999999999999</v>
      </c>
      <c r="M1029">
        <v>1540</v>
      </c>
      <c r="N1029">
        <v>4.8499999999999996</v>
      </c>
      <c r="O1029" t="s">
        <v>75</v>
      </c>
      <c r="P1029">
        <v>0.76</v>
      </c>
      <c r="S1029">
        <v>0</v>
      </c>
      <c r="T1029" t="s">
        <v>587</v>
      </c>
      <c r="U1029">
        <v>6330</v>
      </c>
      <c r="V1029">
        <v>1.55</v>
      </c>
      <c r="W1029">
        <v>1.36</v>
      </c>
      <c r="X1029">
        <v>0.25</v>
      </c>
      <c r="Y1029" t="s">
        <v>77</v>
      </c>
      <c r="Z1029">
        <v>4.1900000000000004</v>
      </c>
      <c r="AA1029" t="s">
        <v>3580</v>
      </c>
      <c r="AB1029">
        <v>121.9155672</v>
      </c>
      <c r="AC1029" t="s">
        <v>3581</v>
      </c>
      <c r="AD1029">
        <v>31.551155300000001</v>
      </c>
      <c r="AE1029">
        <v>76.521699999999996</v>
      </c>
      <c r="AF1029">
        <v>8.0500000000000007</v>
      </c>
      <c r="AG1029">
        <v>6.8659999999999997</v>
      </c>
      <c r="AH1029">
        <v>7.9223499999999998</v>
      </c>
    </row>
    <row r="1030" spans="1:34" x14ac:dyDescent="0.25">
      <c r="A1030" t="s">
        <v>3583</v>
      </c>
      <c r="B1030" t="s">
        <v>3584</v>
      </c>
      <c r="C1030">
        <v>1</v>
      </c>
      <c r="D1030">
        <v>1</v>
      </c>
      <c r="E1030" t="s">
        <v>73</v>
      </c>
      <c r="F1030">
        <v>2009</v>
      </c>
      <c r="G1030" t="s">
        <v>363</v>
      </c>
      <c r="H1030">
        <v>0</v>
      </c>
      <c r="I1030">
        <v>2496</v>
      </c>
      <c r="J1030">
        <v>3.55</v>
      </c>
      <c r="K1030">
        <v>13.5</v>
      </c>
      <c r="L1030">
        <v>1.2</v>
      </c>
      <c r="M1030">
        <v>533.95439999999996</v>
      </c>
      <c r="N1030">
        <v>1.68</v>
      </c>
      <c r="O1030" t="s">
        <v>75</v>
      </c>
      <c r="P1030">
        <v>0.1</v>
      </c>
      <c r="S1030">
        <v>0</v>
      </c>
      <c r="T1030" t="s">
        <v>236</v>
      </c>
      <c r="U1030">
        <v>5801</v>
      </c>
      <c r="V1030">
        <v>0.95</v>
      </c>
      <c r="W1030">
        <v>1.08</v>
      </c>
      <c r="X1030">
        <v>-0.03</v>
      </c>
      <c r="Y1030" t="s">
        <v>77</v>
      </c>
      <c r="Z1030">
        <v>4.51</v>
      </c>
      <c r="AA1030" t="s">
        <v>3585</v>
      </c>
      <c r="AB1030">
        <v>16.9536005</v>
      </c>
      <c r="AC1030" t="s">
        <v>3586</v>
      </c>
      <c r="AD1030">
        <v>-8.2336165000000001</v>
      </c>
      <c r="AE1030">
        <v>51.3444</v>
      </c>
      <c r="AF1030">
        <v>8.4499999999999993</v>
      </c>
      <c r="AG1030">
        <v>6.8760000000000003</v>
      </c>
      <c r="AH1030">
        <v>8.2814700000000006</v>
      </c>
    </row>
    <row r="1031" spans="1:34" x14ac:dyDescent="0.25">
      <c r="A1031" t="s">
        <v>3587</v>
      </c>
      <c r="B1031" t="s">
        <v>3588</v>
      </c>
      <c r="C1031">
        <v>1</v>
      </c>
      <c r="D1031">
        <v>1</v>
      </c>
      <c r="E1031" t="s">
        <v>73</v>
      </c>
      <c r="F1031">
        <v>2016</v>
      </c>
      <c r="G1031" t="s">
        <v>100</v>
      </c>
      <c r="H1031">
        <v>0</v>
      </c>
      <c r="I1031">
        <v>1103</v>
      </c>
      <c r="J1031">
        <v>2.1800000000000002</v>
      </c>
      <c r="K1031">
        <v>13.1</v>
      </c>
      <c r="L1031">
        <v>1.17</v>
      </c>
      <c r="M1031">
        <v>975.73810000000003</v>
      </c>
      <c r="N1031">
        <v>3.07</v>
      </c>
      <c r="O1031" t="s">
        <v>75</v>
      </c>
      <c r="P1031">
        <v>0.03</v>
      </c>
      <c r="S1031">
        <v>0</v>
      </c>
      <c r="T1031" t="s">
        <v>386</v>
      </c>
      <c r="U1031">
        <v>5950</v>
      </c>
      <c r="V1031">
        <v>1.02</v>
      </c>
      <c r="W1031">
        <v>1.1200000000000001</v>
      </c>
      <c r="X1031">
        <v>0.28999999999999998</v>
      </c>
      <c r="Y1031" t="s">
        <v>77</v>
      </c>
      <c r="Z1031">
        <v>4.47</v>
      </c>
      <c r="AA1031" t="s">
        <v>3589</v>
      </c>
      <c r="AB1031">
        <v>121.3474609</v>
      </c>
      <c r="AC1031" t="s">
        <v>3590</v>
      </c>
      <c r="AD1031">
        <v>-74.410073199999999</v>
      </c>
      <c r="AE1031">
        <v>78.429299999999998</v>
      </c>
      <c r="AF1031">
        <v>9.11</v>
      </c>
      <c r="AG1031">
        <v>7.6970000000000001</v>
      </c>
      <c r="AH1031">
        <v>8.9544300000000003</v>
      </c>
    </row>
    <row r="1032" spans="1:34" x14ac:dyDescent="0.25">
      <c r="A1032" t="s">
        <v>3591</v>
      </c>
      <c r="B1032" t="s">
        <v>3592</v>
      </c>
      <c r="C1032">
        <v>1</v>
      </c>
      <c r="D1032">
        <v>2</v>
      </c>
      <c r="E1032" t="s">
        <v>73</v>
      </c>
      <c r="F1032">
        <v>2001</v>
      </c>
      <c r="G1032" t="s">
        <v>100</v>
      </c>
      <c r="H1032">
        <v>0</v>
      </c>
      <c r="I1032">
        <v>6.2771100000000004</v>
      </c>
      <c r="J1032">
        <v>7.0000000000000007E-2</v>
      </c>
      <c r="K1032">
        <v>13.4</v>
      </c>
      <c r="L1032">
        <v>1.2</v>
      </c>
      <c r="M1032">
        <v>626.12509999999997</v>
      </c>
      <c r="N1032">
        <v>1.97</v>
      </c>
      <c r="O1032" t="s">
        <v>75</v>
      </c>
      <c r="P1032">
        <v>0.12</v>
      </c>
      <c r="S1032">
        <v>0</v>
      </c>
      <c r="T1032" t="s">
        <v>463</v>
      </c>
      <c r="U1032">
        <v>5932</v>
      </c>
      <c r="V1032">
        <v>1.19</v>
      </c>
      <c r="W1032">
        <v>1.28</v>
      </c>
      <c r="X1032">
        <v>0.35</v>
      </c>
      <c r="Y1032" t="s">
        <v>77</v>
      </c>
      <c r="Z1032">
        <v>4.4000000000000004</v>
      </c>
      <c r="AA1032" t="s">
        <v>3593</v>
      </c>
      <c r="AB1032">
        <v>124.5935429</v>
      </c>
      <c r="AC1032" t="s">
        <v>3594</v>
      </c>
      <c r="AD1032">
        <v>61.4608518</v>
      </c>
      <c r="AE1032">
        <v>60.844700000000003</v>
      </c>
      <c r="AF1032">
        <v>8.1999999999999993</v>
      </c>
      <c r="AG1032">
        <v>6.7430000000000003</v>
      </c>
      <c r="AH1032">
        <v>8.0461100000000005</v>
      </c>
    </row>
    <row r="1033" spans="1:34" x14ac:dyDescent="0.25">
      <c r="A1033" t="s">
        <v>3595</v>
      </c>
      <c r="B1033" t="s">
        <v>3592</v>
      </c>
      <c r="C1033">
        <v>1</v>
      </c>
      <c r="D1033">
        <v>2</v>
      </c>
      <c r="E1033" t="s">
        <v>73</v>
      </c>
      <c r="F1033">
        <v>2021</v>
      </c>
      <c r="G1033" t="s">
        <v>100</v>
      </c>
      <c r="H1033">
        <v>0</v>
      </c>
      <c r="I1033">
        <v>16000</v>
      </c>
      <c r="J1033">
        <v>13.2</v>
      </c>
      <c r="K1033">
        <v>12.3</v>
      </c>
      <c r="L1033">
        <v>1.0900000000000001</v>
      </c>
      <c r="M1033">
        <v>4767.4260999999997</v>
      </c>
      <c r="N1033">
        <v>15</v>
      </c>
      <c r="O1033" t="s">
        <v>75</v>
      </c>
      <c r="P1033">
        <v>0.45</v>
      </c>
      <c r="S1033">
        <v>0</v>
      </c>
      <c r="T1033" t="s">
        <v>463</v>
      </c>
      <c r="U1033">
        <v>5883.41</v>
      </c>
      <c r="V1033">
        <v>1.26</v>
      </c>
      <c r="W1033">
        <v>1.17</v>
      </c>
      <c r="X1033">
        <v>0.30499999999999999</v>
      </c>
      <c r="Y1033" t="s">
        <v>77</v>
      </c>
      <c r="Z1033">
        <v>4.3099999999999996</v>
      </c>
      <c r="AA1033" t="s">
        <v>3593</v>
      </c>
      <c r="AB1033">
        <v>124.5935429</v>
      </c>
      <c r="AC1033" t="s">
        <v>3594</v>
      </c>
      <c r="AD1033">
        <v>61.4608518</v>
      </c>
      <c r="AE1033">
        <v>60.844700000000003</v>
      </c>
      <c r="AF1033">
        <v>8.1999999999999993</v>
      </c>
      <c r="AG1033">
        <v>6.7430000000000003</v>
      </c>
      <c r="AH1033">
        <v>8.0461100000000005</v>
      </c>
    </row>
    <row r="1034" spans="1:34" x14ac:dyDescent="0.25">
      <c r="A1034" t="s">
        <v>3596</v>
      </c>
      <c r="B1034" t="s">
        <v>3597</v>
      </c>
      <c r="C1034">
        <v>1</v>
      </c>
      <c r="D1034">
        <v>1</v>
      </c>
      <c r="E1034" t="s">
        <v>73</v>
      </c>
      <c r="F1034">
        <v>2022</v>
      </c>
      <c r="G1034" t="s">
        <v>363</v>
      </c>
      <c r="H1034">
        <v>0</v>
      </c>
      <c r="I1034">
        <v>1193.3</v>
      </c>
      <c r="J1034">
        <v>2.4820000000000002</v>
      </c>
      <c r="K1034">
        <v>13.1</v>
      </c>
      <c r="L1034">
        <v>1.17</v>
      </c>
      <c r="M1034">
        <v>966.19835999999998</v>
      </c>
      <c r="N1034">
        <v>3.04</v>
      </c>
      <c r="O1034" t="s">
        <v>75</v>
      </c>
      <c r="P1034">
        <v>0.19</v>
      </c>
      <c r="S1034">
        <v>0</v>
      </c>
      <c r="T1034" t="s">
        <v>189</v>
      </c>
      <c r="U1034">
        <v>4842</v>
      </c>
      <c r="V1034">
        <v>7.72</v>
      </c>
      <c r="W1034">
        <v>1.68</v>
      </c>
      <c r="X1034">
        <v>0.05</v>
      </c>
      <c r="Y1034" t="s">
        <v>77</v>
      </c>
      <c r="Z1034">
        <v>2.86</v>
      </c>
      <c r="AA1034" t="s">
        <v>3598</v>
      </c>
      <c r="AB1034">
        <v>123.55499</v>
      </c>
      <c r="AC1034" t="s">
        <v>3599</v>
      </c>
      <c r="AD1034">
        <v>-35.489924600000002</v>
      </c>
      <c r="AE1034">
        <v>75.116</v>
      </c>
      <c r="AF1034">
        <v>5.77</v>
      </c>
      <c r="AG1034">
        <v>3.5859999999999999</v>
      </c>
      <c r="AH1034">
        <v>5.4955499999999997</v>
      </c>
    </row>
    <row r="1035" spans="1:34" x14ac:dyDescent="0.25">
      <c r="A1035" t="s">
        <v>3600</v>
      </c>
      <c r="B1035" t="s">
        <v>3601</v>
      </c>
      <c r="C1035">
        <v>1</v>
      </c>
      <c r="D1035">
        <v>3</v>
      </c>
      <c r="E1035" t="s">
        <v>73</v>
      </c>
      <c r="F1035">
        <v>2006</v>
      </c>
      <c r="G1035" t="s">
        <v>363</v>
      </c>
      <c r="H1035">
        <v>0</v>
      </c>
      <c r="I1035">
        <v>8.6669999999999998</v>
      </c>
      <c r="J1035">
        <v>7.85E-2</v>
      </c>
      <c r="K1035">
        <v>3.17</v>
      </c>
      <c r="L1035">
        <v>0.28299999999999997</v>
      </c>
      <c r="M1035">
        <v>10.199999999999999</v>
      </c>
      <c r="N1035">
        <v>3.2099999999999997E-2</v>
      </c>
      <c r="O1035" t="s">
        <v>75</v>
      </c>
      <c r="P1035">
        <v>0.1</v>
      </c>
      <c r="S1035">
        <v>0</v>
      </c>
      <c r="T1035" t="s">
        <v>2250</v>
      </c>
      <c r="U1035">
        <v>5385</v>
      </c>
      <c r="V1035">
        <v>0.89</v>
      </c>
      <c r="W1035">
        <v>0.86</v>
      </c>
      <c r="X1035">
        <v>-0.05</v>
      </c>
      <c r="Y1035" t="s">
        <v>77</v>
      </c>
      <c r="Z1035">
        <v>4.49</v>
      </c>
      <c r="AA1035" t="s">
        <v>3602</v>
      </c>
      <c r="AB1035">
        <v>124.6010091</v>
      </c>
      <c r="AC1035" t="s">
        <v>3603</v>
      </c>
      <c r="AD1035">
        <v>-12.6364246</v>
      </c>
      <c r="AE1035">
        <v>12.559100000000001</v>
      </c>
      <c r="AF1035">
        <v>5.9600400000000002</v>
      </c>
      <c r="AG1035">
        <v>4.165</v>
      </c>
      <c r="AH1035">
        <v>5.7539199999999999</v>
      </c>
    </row>
    <row r="1036" spans="1:34" x14ac:dyDescent="0.25">
      <c r="A1036" t="s">
        <v>3604</v>
      </c>
      <c r="B1036" t="s">
        <v>3601</v>
      </c>
      <c r="C1036">
        <v>1</v>
      </c>
      <c r="D1036">
        <v>3</v>
      </c>
      <c r="E1036" t="s">
        <v>73</v>
      </c>
      <c r="F1036">
        <v>2006</v>
      </c>
      <c r="G1036" t="s">
        <v>363</v>
      </c>
      <c r="H1036">
        <v>0</v>
      </c>
      <c r="I1036">
        <v>31.56</v>
      </c>
      <c r="J1036">
        <v>0.186</v>
      </c>
      <c r="K1036">
        <v>3.46</v>
      </c>
      <c r="L1036">
        <v>0.309</v>
      </c>
      <c r="M1036">
        <v>11.8</v>
      </c>
      <c r="N1036">
        <v>3.7100000000000001E-2</v>
      </c>
      <c r="O1036" t="s">
        <v>75</v>
      </c>
      <c r="P1036">
        <v>0.13</v>
      </c>
      <c r="S1036">
        <v>0</v>
      </c>
      <c r="T1036" t="s">
        <v>2250</v>
      </c>
      <c r="U1036">
        <v>5385</v>
      </c>
      <c r="V1036">
        <v>0.89</v>
      </c>
      <c r="W1036">
        <v>0.86</v>
      </c>
      <c r="X1036">
        <v>-0.05</v>
      </c>
      <c r="Y1036" t="s">
        <v>77</v>
      </c>
      <c r="Z1036">
        <v>4.49</v>
      </c>
      <c r="AA1036" t="s">
        <v>3602</v>
      </c>
      <c r="AB1036">
        <v>124.6010091</v>
      </c>
      <c r="AC1036" t="s">
        <v>3603</v>
      </c>
      <c r="AD1036">
        <v>-12.6364246</v>
      </c>
      <c r="AE1036">
        <v>12.559100000000001</v>
      </c>
      <c r="AF1036">
        <v>5.9600400000000002</v>
      </c>
      <c r="AG1036">
        <v>4.165</v>
      </c>
      <c r="AH1036">
        <v>5.7539199999999999</v>
      </c>
    </row>
    <row r="1037" spans="1:34" x14ac:dyDescent="0.25">
      <c r="A1037" t="s">
        <v>3605</v>
      </c>
      <c r="B1037" t="s">
        <v>3601</v>
      </c>
      <c r="C1037">
        <v>1</v>
      </c>
      <c r="D1037">
        <v>3</v>
      </c>
      <c r="E1037" t="s">
        <v>73</v>
      </c>
      <c r="F1037">
        <v>2006</v>
      </c>
      <c r="G1037" t="s">
        <v>363</v>
      </c>
      <c r="H1037">
        <v>0</v>
      </c>
      <c r="I1037">
        <v>197</v>
      </c>
      <c r="J1037">
        <v>0.63</v>
      </c>
      <c r="K1037">
        <v>4.45</v>
      </c>
      <c r="L1037">
        <v>0.39700000000000002</v>
      </c>
      <c r="M1037">
        <v>18.100000000000001</v>
      </c>
      <c r="N1037">
        <v>5.7000000000000002E-2</v>
      </c>
      <c r="O1037" t="s">
        <v>75</v>
      </c>
      <c r="P1037">
        <v>7.0000000000000007E-2</v>
      </c>
      <c r="S1037">
        <v>0</v>
      </c>
      <c r="T1037" t="s">
        <v>2250</v>
      </c>
      <c r="U1037">
        <v>5385</v>
      </c>
      <c r="V1037">
        <v>0.89</v>
      </c>
      <c r="W1037">
        <v>0.86</v>
      </c>
      <c r="X1037">
        <v>-0.05</v>
      </c>
      <c r="Y1037" t="s">
        <v>77</v>
      </c>
      <c r="Z1037">
        <v>4.49</v>
      </c>
      <c r="AA1037" t="s">
        <v>3602</v>
      </c>
      <c r="AB1037">
        <v>124.6010091</v>
      </c>
      <c r="AC1037" t="s">
        <v>3603</v>
      </c>
      <c r="AD1037">
        <v>-12.6364246</v>
      </c>
      <c r="AE1037">
        <v>12.559100000000001</v>
      </c>
      <c r="AF1037">
        <v>5.9600400000000002</v>
      </c>
      <c r="AG1037">
        <v>4.165</v>
      </c>
      <c r="AH1037">
        <v>5.7539199999999999</v>
      </c>
    </row>
    <row r="1038" spans="1:34" x14ac:dyDescent="0.25">
      <c r="A1038" t="s">
        <v>3606</v>
      </c>
      <c r="B1038" t="s">
        <v>3607</v>
      </c>
      <c r="C1038">
        <v>1</v>
      </c>
      <c r="D1038">
        <v>1</v>
      </c>
      <c r="E1038" t="s">
        <v>73</v>
      </c>
      <c r="F1038">
        <v>2007</v>
      </c>
      <c r="G1038" t="s">
        <v>363</v>
      </c>
      <c r="H1038">
        <v>0</v>
      </c>
      <c r="I1038">
        <v>851.8</v>
      </c>
      <c r="J1038">
        <v>1.76</v>
      </c>
      <c r="K1038">
        <v>12.8</v>
      </c>
      <c r="L1038">
        <v>1.1399999999999999</v>
      </c>
      <c r="M1038">
        <v>1900</v>
      </c>
      <c r="N1038">
        <v>6.1</v>
      </c>
      <c r="O1038" t="s">
        <v>75</v>
      </c>
      <c r="P1038">
        <v>0.4</v>
      </c>
      <c r="S1038">
        <v>0</v>
      </c>
      <c r="T1038" t="s">
        <v>3608</v>
      </c>
      <c r="U1038">
        <v>5737</v>
      </c>
      <c r="V1038">
        <v>0.98</v>
      </c>
      <c r="W1038">
        <v>1</v>
      </c>
      <c r="X1038">
        <v>-0.18</v>
      </c>
      <c r="Y1038" t="s">
        <v>77</v>
      </c>
      <c r="Z1038">
        <v>4.59</v>
      </c>
      <c r="AA1038" t="s">
        <v>3609</v>
      </c>
      <c r="AB1038">
        <v>125.7079153</v>
      </c>
      <c r="AC1038" t="s">
        <v>3610</v>
      </c>
      <c r="AD1038">
        <v>1.8591088</v>
      </c>
      <c r="AE1038">
        <v>59.182000000000002</v>
      </c>
      <c r="AF1038">
        <v>8.6669999999999998</v>
      </c>
      <c r="AG1038">
        <v>7.1909999999999998</v>
      </c>
      <c r="AH1038">
        <v>8.5426099999999998</v>
      </c>
    </row>
    <row r="1039" spans="1:34" x14ac:dyDescent="0.25">
      <c r="A1039" t="s">
        <v>3611</v>
      </c>
      <c r="B1039" t="s">
        <v>3612</v>
      </c>
      <c r="C1039">
        <v>1</v>
      </c>
      <c r="D1039">
        <v>1</v>
      </c>
      <c r="E1039" t="s">
        <v>73</v>
      </c>
      <c r="F1039">
        <v>2003</v>
      </c>
      <c r="G1039" t="s">
        <v>243</v>
      </c>
      <c r="H1039">
        <v>0</v>
      </c>
      <c r="I1039">
        <v>2124.54</v>
      </c>
      <c r="J1039">
        <v>3.3180000000000001</v>
      </c>
      <c r="K1039">
        <v>13.4</v>
      </c>
      <c r="L1039">
        <v>1.19</v>
      </c>
      <c r="M1039">
        <v>633.43519000000003</v>
      </c>
      <c r="N1039">
        <v>1.9930000000000001</v>
      </c>
      <c r="O1039" t="s">
        <v>75</v>
      </c>
      <c r="P1039">
        <v>0.17499999999999999</v>
      </c>
      <c r="S1039">
        <v>0</v>
      </c>
      <c r="T1039" t="s">
        <v>301</v>
      </c>
      <c r="U1039">
        <v>5732</v>
      </c>
      <c r="V1039">
        <v>0.98</v>
      </c>
      <c r="W1039">
        <v>1.08</v>
      </c>
      <c r="X1039">
        <v>0.22</v>
      </c>
      <c r="Y1039" t="s">
        <v>77</v>
      </c>
      <c r="Z1039">
        <v>4.46</v>
      </c>
      <c r="AA1039" t="s">
        <v>3613</v>
      </c>
      <c r="AB1039">
        <v>125.3661079</v>
      </c>
      <c r="AC1039" t="s">
        <v>3614</v>
      </c>
      <c r="AD1039">
        <v>-39.7044432</v>
      </c>
      <c r="AE1039">
        <v>29.276</v>
      </c>
      <c r="AF1039">
        <v>7.17</v>
      </c>
      <c r="AG1039">
        <v>5.5739999999999998</v>
      </c>
      <c r="AH1039">
        <v>6.9921100000000003</v>
      </c>
    </row>
    <row r="1040" spans="1:34" x14ac:dyDescent="0.25">
      <c r="A1040" t="s">
        <v>3615</v>
      </c>
      <c r="B1040" t="s">
        <v>3616</v>
      </c>
      <c r="C1040">
        <v>1</v>
      </c>
      <c r="D1040">
        <v>1</v>
      </c>
      <c r="E1040" t="s">
        <v>73</v>
      </c>
      <c r="F1040">
        <v>2011</v>
      </c>
      <c r="G1040" t="s">
        <v>363</v>
      </c>
      <c r="H1040">
        <v>0</v>
      </c>
      <c r="I1040">
        <v>615</v>
      </c>
      <c r="J1040">
        <v>1.36</v>
      </c>
      <c r="K1040">
        <v>11.1</v>
      </c>
      <c r="L1040">
        <v>0.99299999999999999</v>
      </c>
      <c r="M1040">
        <v>85.814099999999996</v>
      </c>
      <c r="N1040">
        <v>0.27</v>
      </c>
      <c r="O1040" t="s">
        <v>75</v>
      </c>
      <c r="P1040">
        <v>0.19</v>
      </c>
      <c r="S1040">
        <v>0</v>
      </c>
      <c r="T1040" t="s">
        <v>2413</v>
      </c>
      <c r="U1040">
        <v>5371</v>
      </c>
      <c r="V1040">
        <v>0.97</v>
      </c>
      <c r="W1040">
        <v>0.77</v>
      </c>
      <c r="X1040">
        <v>0.32</v>
      </c>
      <c r="Y1040" t="s">
        <v>77</v>
      </c>
      <c r="Z1040">
        <v>4.3499999999999996</v>
      </c>
      <c r="AA1040" t="s">
        <v>3617</v>
      </c>
      <c r="AB1040">
        <v>17.697934400000001</v>
      </c>
      <c r="AC1040" t="s">
        <v>3618</v>
      </c>
      <c r="AD1040">
        <v>-66.188694699999999</v>
      </c>
      <c r="AE1040">
        <v>36.153100000000002</v>
      </c>
      <c r="AF1040">
        <v>8.06</v>
      </c>
      <c r="AG1040">
        <v>6.2290000000000001</v>
      </c>
      <c r="AH1040">
        <v>7.8374300000000003</v>
      </c>
    </row>
    <row r="1041" spans="1:34" x14ac:dyDescent="0.25">
      <c r="A1041" t="s">
        <v>3619</v>
      </c>
      <c r="B1041" t="s">
        <v>3620</v>
      </c>
      <c r="C1041">
        <v>1</v>
      </c>
      <c r="D1041">
        <v>1</v>
      </c>
      <c r="E1041" t="s">
        <v>73</v>
      </c>
      <c r="F1041">
        <v>2018</v>
      </c>
      <c r="G1041" t="s">
        <v>94</v>
      </c>
      <c r="H1041">
        <v>0</v>
      </c>
      <c r="I1041">
        <v>858</v>
      </c>
      <c r="J1041">
        <v>1.88</v>
      </c>
      <c r="K1041">
        <v>13.5</v>
      </c>
      <c r="L1041">
        <v>1.2</v>
      </c>
      <c r="M1041">
        <v>561.92344000000003</v>
      </c>
      <c r="N1041">
        <v>1.768</v>
      </c>
      <c r="O1041" t="s">
        <v>75</v>
      </c>
      <c r="P1041">
        <v>0.124</v>
      </c>
      <c r="S1041">
        <v>0</v>
      </c>
      <c r="T1041" t="s">
        <v>301</v>
      </c>
      <c r="U1041">
        <v>4934</v>
      </c>
      <c r="V1041">
        <v>4.96</v>
      </c>
      <c r="W1041">
        <v>1.21</v>
      </c>
      <c r="X1041">
        <v>-0.13</v>
      </c>
      <c r="Y1041" t="s">
        <v>200</v>
      </c>
      <c r="Z1041">
        <v>3.21</v>
      </c>
      <c r="AA1041" t="s">
        <v>3621</v>
      </c>
      <c r="AB1041">
        <v>128.40282869999999</v>
      </c>
      <c r="AC1041" t="s">
        <v>3622</v>
      </c>
      <c r="AD1041">
        <v>13.5507189</v>
      </c>
      <c r="AE1041">
        <v>126.339</v>
      </c>
      <c r="AF1041">
        <v>7.82</v>
      </c>
      <c r="AG1041">
        <v>5.6139999999999999</v>
      </c>
      <c r="AH1041">
        <v>7.5741500000000004</v>
      </c>
    </row>
    <row r="1042" spans="1:34" x14ac:dyDescent="0.25">
      <c r="A1042" t="s">
        <v>3623</v>
      </c>
      <c r="B1042" t="s">
        <v>3624</v>
      </c>
      <c r="C1042">
        <v>1</v>
      </c>
      <c r="D1042">
        <v>1</v>
      </c>
      <c r="E1042" t="s">
        <v>73</v>
      </c>
      <c r="F1042">
        <v>2002</v>
      </c>
      <c r="G1042" t="s">
        <v>94</v>
      </c>
      <c r="H1042">
        <v>0</v>
      </c>
      <c r="I1042">
        <v>3658</v>
      </c>
      <c r="J1042">
        <v>4.75</v>
      </c>
      <c r="K1042">
        <v>13</v>
      </c>
      <c r="L1042">
        <v>1.1599999999999999</v>
      </c>
      <c r="M1042">
        <v>1223.6455000000001</v>
      </c>
      <c r="N1042">
        <v>3.85</v>
      </c>
      <c r="O1042" t="s">
        <v>75</v>
      </c>
      <c r="P1042">
        <v>0.22</v>
      </c>
      <c r="S1042">
        <v>0</v>
      </c>
      <c r="T1042" t="s">
        <v>463</v>
      </c>
      <c r="U1042">
        <v>5932</v>
      </c>
      <c r="V1042">
        <v>1.46</v>
      </c>
      <c r="W1042">
        <v>1.43</v>
      </c>
      <c r="X1042">
        <v>-0.02</v>
      </c>
      <c r="Y1042" t="s">
        <v>77</v>
      </c>
      <c r="Z1042">
        <v>4.2699999999999996</v>
      </c>
      <c r="AA1042" t="s">
        <v>3625</v>
      </c>
      <c r="AB1042">
        <v>128.5128072</v>
      </c>
      <c r="AC1042" t="s">
        <v>3626</v>
      </c>
      <c r="AD1042">
        <v>-1.5686323</v>
      </c>
      <c r="AE1042">
        <v>51.8949</v>
      </c>
      <c r="AF1042">
        <v>7.46</v>
      </c>
      <c r="AG1042">
        <v>5.9820000000000002</v>
      </c>
      <c r="AH1042">
        <v>7.3106999999999998</v>
      </c>
    </row>
    <row r="1043" spans="1:34" x14ac:dyDescent="0.25">
      <c r="A1043" t="s">
        <v>3627</v>
      </c>
      <c r="B1043" t="s">
        <v>3628</v>
      </c>
      <c r="C1043">
        <v>1</v>
      </c>
      <c r="D1043">
        <v>1</v>
      </c>
      <c r="E1043" t="s">
        <v>73</v>
      </c>
      <c r="F1043">
        <v>2016</v>
      </c>
      <c r="G1043" t="s">
        <v>100</v>
      </c>
      <c r="H1043">
        <v>0</v>
      </c>
      <c r="I1043">
        <v>39.475000000000001</v>
      </c>
      <c r="J1043">
        <v>0.22800000000000001</v>
      </c>
      <c r="K1043">
        <v>12.8</v>
      </c>
      <c r="L1043">
        <v>1.1399999999999999</v>
      </c>
      <c r="M1043">
        <v>1732.1735000000001</v>
      </c>
      <c r="N1043">
        <v>5.45</v>
      </c>
      <c r="O1043" t="s">
        <v>75</v>
      </c>
      <c r="P1043">
        <v>0.42299999999999999</v>
      </c>
      <c r="S1043">
        <v>0</v>
      </c>
      <c r="T1043" t="s">
        <v>236</v>
      </c>
      <c r="U1043">
        <v>5688</v>
      </c>
      <c r="V1043">
        <v>1.22</v>
      </c>
      <c r="W1043">
        <v>1.02</v>
      </c>
      <c r="X1043">
        <v>0.25</v>
      </c>
      <c r="Y1043" t="s">
        <v>77</v>
      </c>
      <c r="Z1043">
        <v>4.2699999999999996</v>
      </c>
      <c r="AA1043" t="s">
        <v>3629</v>
      </c>
      <c r="AB1043">
        <v>128.71955539999999</v>
      </c>
      <c r="AC1043" t="s">
        <v>3630</v>
      </c>
      <c r="AD1043">
        <v>-14.457431100000001</v>
      </c>
      <c r="AE1043">
        <v>69.731099999999998</v>
      </c>
      <c r="AF1043">
        <v>8.83</v>
      </c>
      <c r="AG1043">
        <v>7.2160000000000002</v>
      </c>
      <c r="AH1043">
        <v>8.6469000000000005</v>
      </c>
    </row>
    <row r="1044" spans="1:34" x14ac:dyDescent="0.25">
      <c r="A1044" t="s">
        <v>3631</v>
      </c>
      <c r="B1044" t="s">
        <v>3632</v>
      </c>
      <c r="C1044">
        <v>1</v>
      </c>
      <c r="D1044">
        <v>1</v>
      </c>
      <c r="E1044" t="s">
        <v>73</v>
      </c>
      <c r="F1044">
        <v>2008</v>
      </c>
      <c r="G1044" t="s">
        <v>363</v>
      </c>
      <c r="H1044">
        <v>0</v>
      </c>
      <c r="I1044">
        <v>1245.3599999999999</v>
      </c>
      <c r="J1044">
        <v>2.1869999999999998</v>
      </c>
      <c r="K1044">
        <v>13.1</v>
      </c>
      <c r="L1044">
        <v>1.17</v>
      </c>
      <c r="M1044">
        <v>984.31951000000004</v>
      </c>
      <c r="N1044">
        <v>3.097</v>
      </c>
      <c r="O1044" t="s">
        <v>75</v>
      </c>
      <c r="P1044">
        <v>0.23</v>
      </c>
      <c r="S1044">
        <v>0</v>
      </c>
      <c r="T1044" t="s">
        <v>236</v>
      </c>
      <c r="U1044">
        <v>5387</v>
      </c>
      <c r="V1044">
        <v>0.91</v>
      </c>
      <c r="W1044">
        <v>0.9</v>
      </c>
      <c r="X1044">
        <v>7.0000000000000007E-2</v>
      </c>
      <c r="Y1044" t="s">
        <v>77</v>
      </c>
      <c r="Z1044">
        <v>4.45</v>
      </c>
      <c r="AA1044" t="s">
        <v>3633</v>
      </c>
      <c r="AB1044">
        <v>129.0735123</v>
      </c>
      <c r="AC1044" t="s">
        <v>3634</v>
      </c>
      <c r="AD1044">
        <v>-34.459446900000003</v>
      </c>
      <c r="AE1044">
        <v>50.409300000000002</v>
      </c>
      <c r="AF1044">
        <v>8.9</v>
      </c>
      <c r="AG1044">
        <v>7.0620000000000003</v>
      </c>
      <c r="AH1044">
        <v>8.67835</v>
      </c>
    </row>
    <row r="1045" spans="1:34" x14ac:dyDescent="0.25">
      <c r="A1045" t="s">
        <v>3635</v>
      </c>
      <c r="B1045" t="s">
        <v>3636</v>
      </c>
      <c r="C1045">
        <v>1</v>
      </c>
      <c r="D1045">
        <v>2</v>
      </c>
      <c r="E1045" t="s">
        <v>73</v>
      </c>
      <c r="F1045">
        <v>2002</v>
      </c>
      <c r="G1045" t="s">
        <v>243</v>
      </c>
      <c r="H1045">
        <v>0</v>
      </c>
      <c r="I1045">
        <v>188.3</v>
      </c>
      <c r="J1045">
        <v>0.65</v>
      </c>
      <c r="K1045">
        <v>13.1</v>
      </c>
      <c r="L1045">
        <v>1.17</v>
      </c>
      <c r="M1045">
        <v>978.91639999999995</v>
      </c>
      <c r="N1045">
        <v>3.08</v>
      </c>
      <c r="O1045" t="s">
        <v>75</v>
      </c>
      <c r="P1045">
        <v>0.19</v>
      </c>
      <c r="S1045">
        <v>0</v>
      </c>
      <c r="T1045" t="s">
        <v>609</v>
      </c>
      <c r="U1045">
        <v>5601</v>
      </c>
      <c r="V1045">
        <v>1.53</v>
      </c>
      <c r="W1045">
        <v>1.1399999999999999</v>
      </c>
      <c r="X1045">
        <v>0.22</v>
      </c>
      <c r="Y1045" t="s">
        <v>77</v>
      </c>
      <c r="Z1045">
        <v>4.12</v>
      </c>
      <c r="AA1045" t="s">
        <v>3637</v>
      </c>
      <c r="AB1045">
        <v>129.318331</v>
      </c>
      <c r="AC1045" t="s">
        <v>3638</v>
      </c>
      <c r="AD1045">
        <v>-41.318423099999997</v>
      </c>
      <c r="AE1045">
        <v>97.239599999999996</v>
      </c>
      <c r="AF1045">
        <v>8.99</v>
      </c>
      <c r="AG1045">
        <v>7.3019999999999996</v>
      </c>
      <c r="AH1045">
        <v>8.7968200000000003</v>
      </c>
    </row>
    <row r="1046" spans="1:34" x14ac:dyDescent="0.25">
      <c r="A1046" t="s">
        <v>3639</v>
      </c>
      <c r="B1046" t="s">
        <v>3636</v>
      </c>
      <c r="C1046">
        <v>1</v>
      </c>
      <c r="D1046">
        <v>2</v>
      </c>
      <c r="E1046" t="s">
        <v>73</v>
      </c>
      <c r="F1046">
        <v>2005</v>
      </c>
      <c r="G1046" t="s">
        <v>243</v>
      </c>
      <c r="H1046">
        <v>0</v>
      </c>
      <c r="I1046">
        <v>379.1</v>
      </c>
      <c r="J1046">
        <v>1.03</v>
      </c>
      <c r="K1046">
        <v>13.3</v>
      </c>
      <c r="L1046">
        <v>1.19</v>
      </c>
      <c r="M1046">
        <v>715.09</v>
      </c>
      <c r="N1046">
        <v>2.25</v>
      </c>
      <c r="O1046" t="s">
        <v>75</v>
      </c>
      <c r="P1046">
        <v>0.28000000000000003</v>
      </c>
      <c r="S1046">
        <v>0</v>
      </c>
      <c r="T1046" t="s">
        <v>609</v>
      </c>
      <c r="U1046">
        <v>5633</v>
      </c>
      <c r="V1046">
        <v>1.53</v>
      </c>
      <c r="W1046">
        <v>1.01</v>
      </c>
      <c r="X1046">
        <v>0.23200000000000001</v>
      </c>
      <c r="Y1046" t="s">
        <v>200</v>
      </c>
      <c r="Z1046">
        <v>4.2</v>
      </c>
      <c r="AA1046" t="s">
        <v>3637</v>
      </c>
      <c r="AB1046">
        <v>129.318331</v>
      </c>
      <c r="AC1046" t="s">
        <v>3638</v>
      </c>
      <c r="AD1046">
        <v>-41.318423099999997</v>
      </c>
      <c r="AE1046">
        <v>97.239599999999996</v>
      </c>
      <c r="AF1046">
        <v>8.99</v>
      </c>
      <c r="AG1046">
        <v>7.3019999999999996</v>
      </c>
      <c r="AH1046">
        <v>8.7968200000000003</v>
      </c>
    </row>
    <row r="1047" spans="1:34" x14ac:dyDescent="0.25">
      <c r="A1047" t="s">
        <v>3640</v>
      </c>
      <c r="B1047" t="s">
        <v>3641</v>
      </c>
      <c r="C1047">
        <v>1</v>
      </c>
      <c r="D1047">
        <v>1</v>
      </c>
      <c r="E1047" t="s">
        <v>73</v>
      </c>
      <c r="F1047">
        <v>2008</v>
      </c>
      <c r="G1047" t="s">
        <v>94</v>
      </c>
      <c r="H1047">
        <v>0</v>
      </c>
      <c r="I1047">
        <v>1750</v>
      </c>
      <c r="J1047">
        <v>2.99</v>
      </c>
      <c r="K1047">
        <v>13.7</v>
      </c>
      <c r="L1047">
        <v>1.23</v>
      </c>
      <c r="M1047">
        <v>353.42696000000001</v>
      </c>
      <c r="N1047">
        <v>1.1120000000000001</v>
      </c>
      <c r="O1047" t="s">
        <v>75</v>
      </c>
      <c r="P1047">
        <v>0.126</v>
      </c>
      <c r="S1047">
        <v>0</v>
      </c>
      <c r="T1047" t="s">
        <v>301</v>
      </c>
      <c r="U1047">
        <v>4917</v>
      </c>
      <c r="V1047">
        <v>2.58</v>
      </c>
      <c r="W1047">
        <v>1.1599999999999999</v>
      </c>
      <c r="X1047">
        <v>0.23200000000000001</v>
      </c>
      <c r="Y1047" t="s">
        <v>77</v>
      </c>
      <c r="Z1047">
        <v>3.6</v>
      </c>
      <c r="AA1047" t="s">
        <v>3642</v>
      </c>
      <c r="AB1047">
        <v>129.81534210000001</v>
      </c>
      <c r="AC1047" t="s">
        <v>3643</v>
      </c>
      <c r="AD1047">
        <v>12.9599703</v>
      </c>
      <c r="AE1047">
        <v>83.332099999999997</v>
      </c>
      <c r="AF1047">
        <v>8.23</v>
      </c>
      <c r="AG1047">
        <v>5.9619999999999997</v>
      </c>
      <c r="AH1047">
        <v>7.9570699999999999</v>
      </c>
    </row>
    <row r="1048" spans="1:34" x14ac:dyDescent="0.25">
      <c r="A1048" t="s">
        <v>3644</v>
      </c>
      <c r="B1048" t="s">
        <v>3645</v>
      </c>
      <c r="C1048">
        <v>1</v>
      </c>
      <c r="D1048">
        <v>2</v>
      </c>
      <c r="E1048" t="s">
        <v>284</v>
      </c>
      <c r="F1048">
        <v>2022</v>
      </c>
      <c r="G1048" t="s">
        <v>285</v>
      </c>
      <c r="H1048">
        <v>0</v>
      </c>
      <c r="I1048">
        <v>6.3980420000000002</v>
      </c>
      <c r="J1048">
        <v>6.0400000000000002E-2</v>
      </c>
      <c r="K1048">
        <v>2.79</v>
      </c>
      <c r="L1048">
        <v>0.249</v>
      </c>
      <c r="M1048">
        <v>10.199999999999999</v>
      </c>
      <c r="N1048">
        <v>3.209E-2</v>
      </c>
      <c r="O1048" t="s">
        <v>119</v>
      </c>
      <c r="P1048">
        <v>0.09</v>
      </c>
      <c r="Q1048">
        <v>43.3</v>
      </c>
      <c r="R1048">
        <v>714</v>
      </c>
      <c r="S1048">
        <v>0</v>
      </c>
      <c r="T1048" t="s">
        <v>2059</v>
      </c>
      <c r="U1048">
        <v>4511</v>
      </c>
      <c r="V1048">
        <v>0.65</v>
      </c>
      <c r="W1048">
        <v>0.73</v>
      </c>
      <c r="X1048">
        <v>0</v>
      </c>
      <c r="Y1048" t="s">
        <v>77</v>
      </c>
      <c r="Z1048">
        <v>4.62</v>
      </c>
      <c r="AA1048" t="s">
        <v>3646</v>
      </c>
      <c r="AB1048">
        <v>129.68830259999999</v>
      </c>
      <c r="AC1048" t="s">
        <v>3647</v>
      </c>
      <c r="AD1048">
        <v>-13.2565267</v>
      </c>
      <c r="AE1048">
        <v>31.566600000000001</v>
      </c>
      <c r="AF1048">
        <v>9.67</v>
      </c>
      <c r="AG1048">
        <v>6.9480000000000004</v>
      </c>
      <c r="AH1048">
        <v>9.2703299999999995</v>
      </c>
    </row>
    <row r="1049" spans="1:34" x14ac:dyDescent="0.25">
      <c r="A1049" t="s">
        <v>3648</v>
      </c>
      <c r="B1049" t="s">
        <v>3645</v>
      </c>
      <c r="C1049">
        <v>1</v>
      </c>
      <c r="D1049">
        <v>2</v>
      </c>
      <c r="E1049" t="s">
        <v>284</v>
      </c>
      <c r="F1049">
        <v>2022</v>
      </c>
      <c r="G1049" t="s">
        <v>285</v>
      </c>
      <c r="H1049">
        <v>0</v>
      </c>
      <c r="I1049">
        <v>18.879740000000002</v>
      </c>
      <c r="J1049">
        <v>0.1242</v>
      </c>
      <c r="K1049">
        <v>2.39</v>
      </c>
      <c r="L1049">
        <v>0.21299999999999999</v>
      </c>
      <c r="M1049">
        <v>9.6999999999999993</v>
      </c>
      <c r="N1049">
        <v>3.0519999999999999E-2</v>
      </c>
      <c r="O1049" t="s">
        <v>119</v>
      </c>
      <c r="P1049">
        <v>0.08</v>
      </c>
      <c r="Q1049">
        <v>10.199999999999999</v>
      </c>
      <c r="R1049">
        <v>498</v>
      </c>
      <c r="S1049">
        <v>0</v>
      </c>
      <c r="T1049" t="s">
        <v>2059</v>
      </c>
      <c r="U1049">
        <v>4511</v>
      </c>
      <c r="V1049">
        <v>0.65</v>
      </c>
      <c r="W1049">
        <v>0.73</v>
      </c>
      <c r="X1049">
        <v>0</v>
      </c>
      <c r="Y1049" t="s">
        <v>77</v>
      </c>
      <c r="Z1049">
        <v>4.62</v>
      </c>
      <c r="AA1049" t="s">
        <v>3646</v>
      </c>
      <c r="AB1049">
        <v>129.68830259999999</v>
      </c>
      <c r="AC1049" t="s">
        <v>3647</v>
      </c>
      <c r="AD1049">
        <v>-13.2565267</v>
      </c>
      <c r="AE1049">
        <v>31.566600000000001</v>
      </c>
      <c r="AF1049">
        <v>9.67</v>
      </c>
      <c r="AG1049">
        <v>6.9480000000000004</v>
      </c>
      <c r="AH1049">
        <v>9.2703299999999995</v>
      </c>
    </row>
    <row r="1050" spans="1:34" x14ac:dyDescent="0.25">
      <c r="A1050" t="s">
        <v>3649</v>
      </c>
      <c r="B1050" t="s">
        <v>3650</v>
      </c>
      <c r="C1050">
        <v>1</v>
      </c>
      <c r="D1050">
        <v>2</v>
      </c>
      <c r="E1050" t="s">
        <v>73</v>
      </c>
      <c r="F1050">
        <v>2003</v>
      </c>
      <c r="G1050" t="s">
        <v>214</v>
      </c>
      <c r="H1050">
        <v>0</v>
      </c>
      <c r="I1050">
        <v>51.645000000000003</v>
      </c>
      <c r="J1050">
        <v>0.29199999999999998</v>
      </c>
      <c r="K1050">
        <v>13.4</v>
      </c>
      <c r="L1050">
        <v>1.2</v>
      </c>
      <c r="M1050">
        <v>572.07000000000005</v>
      </c>
      <c r="N1050">
        <v>1.8</v>
      </c>
      <c r="O1050" t="s">
        <v>75</v>
      </c>
      <c r="P1050">
        <v>0.627</v>
      </c>
      <c r="S1050">
        <v>0</v>
      </c>
      <c r="T1050" t="s">
        <v>358</v>
      </c>
      <c r="U1050">
        <v>6068</v>
      </c>
      <c r="V1050">
        <v>1.51</v>
      </c>
      <c r="W1050">
        <v>1.24</v>
      </c>
      <c r="X1050">
        <v>0.11</v>
      </c>
      <c r="Y1050" t="s">
        <v>77</v>
      </c>
      <c r="Z1050">
        <v>4.1399999999999997</v>
      </c>
      <c r="AA1050" t="s">
        <v>3651</v>
      </c>
      <c r="AB1050">
        <v>130.60478130000001</v>
      </c>
      <c r="AC1050" t="s">
        <v>3652</v>
      </c>
      <c r="AD1050">
        <v>4.5772338000000001</v>
      </c>
      <c r="AE1050">
        <v>57.603000000000002</v>
      </c>
      <c r="AF1050">
        <v>7.61</v>
      </c>
      <c r="AG1050">
        <v>6.2089999999999996</v>
      </c>
      <c r="AH1050">
        <v>7.4693399999999999</v>
      </c>
    </row>
    <row r="1051" spans="1:34" x14ac:dyDescent="0.25">
      <c r="A1051" t="s">
        <v>3653</v>
      </c>
      <c r="B1051" t="s">
        <v>3650</v>
      </c>
      <c r="C1051">
        <v>1</v>
      </c>
      <c r="D1051">
        <v>2</v>
      </c>
      <c r="E1051" t="s">
        <v>73</v>
      </c>
      <c r="F1051">
        <v>2003</v>
      </c>
      <c r="G1051" t="s">
        <v>214</v>
      </c>
      <c r="H1051">
        <v>0</v>
      </c>
      <c r="I1051">
        <v>2473</v>
      </c>
      <c r="J1051">
        <v>3.85</v>
      </c>
      <c r="K1051">
        <v>12.6</v>
      </c>
      <c r="L1051">
        <v>1.1200000000000001</v>
      </c>
      <c r="M1051">
        <v>2561.6</v>
      </c>
      <c r="N1051">
        <v>8.06</v>
      </c>
      <c r="O1051" t="s">
        <v>75</v>
      </c>
      <c r="P1051">
        <v>0.432</v>
      </c>
      <c r="S1051">
        <v>0</v>
      </c>
      <c r="T1051" t="s">
        <v>358</v>
      </c>
      <c r="U1051">
        <v>6068</v>
      </c>
      <c r="V1051">
        <v>1.51</v>
      </c>
      <c r="W1051">
        <v>1.24</v>
      </c>
      <c r="X1051">
        <v>0.11</v>
      </c>
      <c r="Y1051" t="s">
        <v>77</v>
      </c>
      <c r="Z1051">
        <v>4.1399999999999997</v>
      </c>
      <c r="AA1051" t="s">
        <v>3651</v>
      </c>
      <c r="AB1051">
        <v>130.60478130000001</v>
      </c>
      <c r="AC1051" t="s">
        <v>3652</v>
      </c>
      <c r="AD1051">
        <v>4.5772338000000001</v>
      </c>
      <c r="AE1051">
        <v>57.603000000000002</v>
      </c>
      <c r="AF1051">
        <v>7.61</v>
      </c>
      <c r="AG1051">
        <v>6.2089999999999996</v>
      </c>
      <c r="AH1051">
        <v>7.4693399999999999</v>
      </c>
    </row>
    <row r="1052" spans="1:34" x14ac:dyDescent="0.25">
      <c r="A1052" t="s">
        <v>3654</v>
      </c>
      <c r="B1052" t="s">
        <v>3655</v>
      </c>
      <c r="C1052">
        <v>2</v>
      </c>
      <c r="D1052">
        <v>1</v>
      </c>
      <c r="E1052" t="s">
        <v>73</v>
      </c>
      <c r="F1052">
        <v>2011</v>
      </c>
      <c r="G1052" t="s">
        <v>363</v>
      </c>
      <c r="H1052">
        <v>0</v>
      </c>
      <c r="I1052">
        <v>1255.5</v>
      </c>
      <c r="J1052">
        <v>2.38</v>
      </c>
      <c r="K1052">
        <v>14.2</v>
      </c>
      <c r="L1052">
        <v>1.27</v>
      </c>
      <c r="M1052">
        <v>161.45764</v>
      </c>
      <c r="N1052">
        <v>0.50800000000000001</v>
      </c>
      <c r="O1052" t="s">
        <v>75</v>
      </c>
      <c r="P1052">
        <v>0.92</v>
      </c>
      <c r="S1052">
        <v>0</v>
      </c>
      <c r="T1052" t="s">
        <v>3051</v>
      </c>
      <c r="U1052">
        <v>6024</v>
      </c>
      <c r="V1052">
        <v>0.97</v>
      </c>
      <c r="W1052">
        <v>1.05</v>
      </c>
      <c r="X1052">
        <v>-0.105</v>
      </c>
      <c r="Y1052" t="s">
        <v>200</v>
      </c>
      <c r="Z1052">
        <v>4.51</v>
      </c>
      <c r="AA1052" t="s">
        <v>3656</v>
      </c>
      <c r="AB1052">
        <v>18.621465000000001</v>
      </c>
      <c r="AC1052" t="s">
        <v>3657</v>
      </c>
      <c r="AD1052">
        <v>-5.0479716000000003</v>
      </c>
      <c r="AE1052">
        <v>38.661999999999999</v>
      </c>
      <c r="AF1052">
        <v>7.5</v>
      </c>
      <c r="AG1052">
        <v>6.0839999999999996</v>
      </c>
      <c r="AH1052">
        <v>7.3499600000000003</v>
      </c>
    </row>
    <row r="1053" spans="1:34" x14ac:dyDescent="0.25">
      <c r="A1053" t="s">
        <v>3658</v>
      </c>
      <c r="B1053" t="s">
        <v>3659</v>
      </c>
      <c r="C1053">
        <v>2</v>
      </c>
      <c r="D1053">
        <v>1</v>
      </c>
      <c r="E1053" t="s">
        <v>73</v>
      </c>
      <c r="F1053">
        <v>1999</v>
      </c>
      <c r="G1053" t="s">
        <v>363</v>
      </c>
      <c r="H1053">
        <v>0</v>
      </c>
      <c r="I1053">
        <v>3.5092699999999999</v>
      </c>
      <c r="J1053">
        <v>0.05</v>
      </c>
      <c r="K1053">
        <v>14.2</v>
      </c>
      <c r="L1053">
        <v>1.27</v>
      </c>
      <c r="M1053">
        <v>155.73670000000001</v>
      </c>
      <c r="N1053">
        <v>0.49</v>
      </c>
      <c r="O1053" t="s">
        <v>75</v>
      </c>
      <c r="P1053">
        <v>0.03</v>
      </c>
      <c r="R1053">
        <v>1260</v>
      </c>
      <c r="S1053">
        <v>0</v>
      </c>
      <c r="T1053" t="s">
        <v>358</v>
      </c>
      <c r="U1053">
        <v>6117</v>
      </c>
      <c r="V1053">
        <v>1.23</v>
      </c>
      <c r="W1053">
        <v>1.29</v>
      </c>
      <c r="X1053">
        <v>0.26</v>
      </c>
      <c r="Y1053" t="s">
        <v>77</v>
      </c>
      <c r="Z1053">
        <v>4.37</v>
      </c>
      <c r="AA1053" t="s">
        <v>3660</v>
      </c>
      <c r="AB1053">
        <v>131.9181715</v>
      </c>
      <c r="AC1053" t="s">
        <v>3661</v>
      </c>
      <c r="AD1053">
        <v>-41.737774799999997</v>
      </c>
      <c r="AE1053">
        <v>29.1158</v>
      </c>
      <c r="AF1053">
        <v>6.35</v>
      </c>
      <c r="AG1053">
        <v>5.0119999999999996</v>
      </c>
      <c r="AH1053">
        <v>6.2104699999999999</v>
      </c>
    </row>
    <row r="1054" spans="1:34" x14ac:dyDescent="0.25">
      <c r="A1054" t="s">
        <v>3662</v>
      </c>
      <c r="B1054" t="s">
        <v>3663</v>
      </c>
      <c r="C1054">
        <v>1</v>
      </c>
      <c r="D1054">
        <v>2</v>
      </c>
      <c r="E1054" t="s">
        <v>73</v>
      </c>
      <c r="F1054">
        <v>2014</v>
      </c>
      <c r="G1054" t="s">
        <v>94</v>
      </c>
      <c r="H1054">
        <v>0</v>
      </c>
      <c r="I1054">
        <v>341.2</v>
      </c>
      <c r="J1054">
        <v>1.032</v>
      </c>
      <c r="K1054">
        <v>13.8</v>
      </c>
      <c r="L1054">
        <v>1.23</v>
      </c>
      <c r="M1054">
        <v>317.83</v>
      </c>
      <c r="N1054">
        <v>1</v>
      </c>
      <c r="O1054" t="s">
        <v>75</v>
      </c>
      <c r="P1054">
        <v>9.7000000000000003E-2</v>
      </c>
      <c r="S1054">
        <v>0</v>
      </c>
      <c r="T1054" t="s">
        <v>301</v>
      </c>
      <c r="U1054">
        <v>4867</v>
      </c>
      <c r="V1054">
        <v>3.4</v>
      </c>
      <c r="W1054">
        <v>1.26</v>
      </c>
      <c r="X1054">
        <v>0.25</v>
      </c>
      <c r="Y1054" t="s">
        <v>77</v>
      </c>
      <c r="Z1054">
        <v>3.46</v>
      </c>
      <c r="AA1054" t="s">
        <v>3664</v>
      </c>
      <c r="AB1054">
        <v>133.09922890000001</v>
      </c>
      <c r="AC1054" t="s">
        <v>3665</v>
      </c>
      <c r="AD1054">
        <v>13.2330548</v>
      </c>
      <c r="AE1054">
        <v>85.432100000000005</v>
      </c>
      <c r="AF1054">
        <v>7.84</v>
      </c>
      <c r="AG1054">
        <v>5.5019999999999998</v>
      </c>
      <c r="AH1054">
        <v>7.5598999999999998</v>
      </c>
    </row>
    <row r="1055" spans="1:34" x14ac:dyDescent="0.25">
      <c r="A1055" t="s">
        <v>3666</v>
      </c>
      <c r="B1055" t="s">
        <v>3663</v>
      </c>
      <c r="C1055">
        <v>1</v>
      </c>
      <c r="D1055">
        <v>2</v>
      </c>
      <c r="E1055" t="s">
        <v>73</v>
      </c>
      <c r="F1055">
        <v>2018</v>
      </c>
      <c r="G1055" t="s">
        <v>94</v>
      </c>
      <c r="H1055">
        <v>0</v>
      </c>
      <c r="I1055">
        <v>7900</v>
      </c>
      <c r="J1055">
        <v>8.4</v>
      </c>
      <c r="K1055">
        <v>12.8</v>
      </c>
      <c r="L1055">
        <v>1.1399999999999999</v>
      </c>
      <c r="M1055">
        <v>1792.5612000000001</v>
      </c>
      <c r="N1055">
        <v>5.64</v>
      </c>
      <c r="O1055" t="s">
        <v>75</v>
      </c>
      <c r="P1055">
        <v>0.48899999999999999</v>
      </c>
      <c r="S1055">
        <v>0</v>
      </c>
      <c r="T1055" t="s">
        <v>301</v>
      </c>
      <c r="U1055">
        <v>4867</v>
      </c>
      <c r="V1055">
        <v>3.4</v>
      </c>
      <c r="W1055">
        <v>1.26</v>
      </c>
      <c r="X1055">
        <v>0.28000000000000003</v>
      </c>
      <c r="Y1055" t="s">
        <v>77</v>
      </c>
      <c r="Z1055">
        <v>3.46</v>
      </c>
      <c r="AA1055" t="s">
        <v>3664</v>
      </c>
      <c r="AB1055">
        <v>133.09922890000001</v>
      </c>
      <c r="AC1055" t="s">
        <v>3665</v>
      </c>
      <c r="AD1055">
        <v>13.2330548</v>
      </c>
      <c r="AE1055">
        <v>85.432100000000005</v>
      </c>
      <c r="AF1055">
        <v>7.84</v>
      </c>
      <c r="AG1055">
        <v>5.5019999999999998</v>
      </c>
      <c r="AH1055">
        <v>7.5598999999999998</v>
      </c>
    </row>
    <row r="1056" spans="1:34" x14ac:dyDescent="0.25">
      <c r="A1056" t="s">
        <v>3667</v>
      </c>
      <c r="B1056" t="s">
        <v>3668</v>
      </c>
      <c r="C1056">
        <v>1</v>
      </c>
      <c r="D1056">
        <v>1</v>
      </c>
      <c r="E1056" t="s">
        <v>73</v>
      </c>
      <c r="F1056">
        <v>2007</v>
      </c>
      <c r="G1056" t="s">
        <v>94</v>
      </c>
      <c r="H1056">
        <v>0</v>
      </c>
      <c r="I1056">
        <v>422.9</v>
      </c>
      <c r="J1056">
        <v>1.1910000000000001</v>
      </c>
      <c r="K1056">
        <v>13.2</v>
      </c>
      <c r="L1056">
        <v>1.18</v>
      </c>
      <c r="M1056">
        <v>861.3193</v>
      </c>
      <c r="N1056">
        <v>2.71</v>
      </c>
      <c r="O1056" t="s">
        <v>75</v>
      </c>
      <c r="P1056">
        <v>0.11</v>
      </c>
      <c r="S1056">
        <v>0</v>
      </c>
      <c r="T1056" t="s">
        <v>358</v>
      </c>
      <c r="U1056">
        <v>5963</v>
      </c>
      <c r="V1056">
        <v>1.58</v>
      </c>
      <c r="W1056">
        <v>1.26</v>
      </c>
      <c r="X1056">
        <v>0.28000000000000003</v>
      </c>
      <c r="Y1056" t="s">
        <v>77</v>
      </c>
      <c r="Z1056">
        <v>4.21</v>
      </c>
      <c r="AA1056" t="s">
        <v>3669</v>
      </c>
      <c r="AB1056">
        <v>133.4611999</v>
      </c>
      <c r="AC1056" t="s">
        <v>3670</v>
      </c>
      <c r="AD1056">
        <v>33.0566885</v>
      </c>
      <c r="AE1056">
        <v>78.0505</v>
      </c>
      <c r="AF1056">
        <v>8.0299999999999994</v>
      </c>
      <c r="AG1056">
        <v>6.6619999999999999</v>
      </c>
      <c r="AH1056">
        <v>7.8959700000000002</v>
      </c>
    </row>
    <row r="1057" spans="1:34" x14ac:dyDescent="0.25">
      <c r="A1057" t="s">
        <v>3671</v>
      </c>
      <c r="B1057" t="s">
        <v>3672</v>
      </c>
      <c r="C1057">
        <v>1</v>
      </c>
      <c r="D1057">
        <v>1</v>
      </c>
      <c r="E1057" t="s">
        <v>73</v>
      </c>
      <c r="F1057">
        <v>2002</v>
      </c>
      <c r="G1057" t="s">
        <v>243</v>
      </c>
      <c r="H1057">
        <v>0</v>
      </c>
      <c r="I1057">
        <v>3.9709699999999999</v>
      </c>
      <c r="J1057">
        <v>0.05</v>
      </c>
      <c r="K1057">
        <v>9.6</v>
      </c>
      <c r="L1057">
        <v>0.85599999999999998</v>
      </c>
      <c r="M1057">
        <v>66.744299999999996</v>
      </c>
      <c r="N1057">
        <v>0.21</v>
      </c>
      <c r="O1057" t="s">
        <v>75</v>
      </c>
      <c r="P1057">
        <v>0.09</v>
      </c>
      <c r="S1057">
        <v>0</v>
      </c>
      <c r="T1057" t="s">
        <v>609</v>
      </c>
      <c r="U1057">
        <v>5644</v>
      </c>
      <c r="V1057">
        <v>1.37</v>
      </c>
      <c r="W1057">
        <v>0.99</v>
      </c>
      <c r="X1057">
        <v>0.31</v>
      </c>
      <c r="Y1057" t="s">
        <v>77</v>
      </c>
      <c r="Z1057">
        <v>4.16</v>
      </c>
      <c r="AA1057" t="s">
        <v>3673</v>
      </c>
      <c r="AB1057">
        <v>133.47822479999999</v>
      </c>
      <c r="AC1057" t="s">
        <v>3674</v>
      </c>
      <c r="AD1057">
        <v>-66.800474699999995</v>
      </c>
      <c r="AE1057">
        <v>60.883099999999999</v>
      </c>
      <c r="AF1057">
        <v>8.16</v>
      </c>
      <c r="AG1057">
        <v>6.5</v>
      </c>
      <c r="AH1057">
        <v>7.9734800000000003</v>
      </c>
    </row>
    <row r="1058" spans="1:34" x14ac:dyDescent="0.25">
      <c r="A1058" t="s">
        <v>3675</v>
      </c>
      <c r="B1058" t="s">
        <v>3676</v>
      </c>
      <c r="C1058">
        <v>1</v>
      </c>
      <c r="D1058">
        <v>1</v>
      </c>
      <c r="E1058" t="s">
        <v>73</v>
      </c>
      <c r="F1058">
        <v>2017</v>
      </c>
      <c r="G1058" t="s">
        <v>100</v>
      </c>
      <c r="H1058">
        <v>0</v>
      </c>
      <c r="I1058">
        <v>415.4</v>
      </c>
      <c r="J1058">
        <v>1.149</v>
      </c>
      <c r="K1058">
        <v>13</v>
      </c>
      <c r="L1058">
        <v>1.1599999999999999</v>
      </c>
      <c r="M1058">
        <v>1249.0718999999999</v>
      </c>
      <c r="N1058">
        <v>3.93</v>
      </c>
      <c r="O1058" t="s">
        <v>75</v>
      </c>
      <c r="P1058">
        <v>0.85599999999999998</v>
      </c>
      <c r="S1058">
        <v>0</v>
      </c>
      <c r="T1058" t="s">
        <v>189</v>
      </c>
      <c r="U1058">
        <v>4698</v>
      </c>
      <c r="V1058">
        <v>7.47</v>
      </c>
      <c r="W1058">
        <v>1.17</v>
      </c>
      <c r="X1058">
        <v>-0.11</v>
      </c>
      <c r="Y1058" t="s">
        <v>77</v>
      </c>
      <c r="Z1058">
        <v>2.94</v>
      </c>
      <c r="AA1058" t="s">
        <v>3677</v>
      </c>
      <c r="AB1058">
        <v>133.82035300000001</v>
      </c>
      <c r="AC1058" t="s">
        <v>3678</v>
      </c>
      <c r="AD1058">
        <v>-67.265362100000004</v>
      </c>
      <c r="AE1058">
        <v>184.03100000000001</v>
      </c>
      <c r="AF1058">
        <v>7.83</v>
      </c>
      <c r="AG1058">
        <v>5.2530000000000001</v>
      </c>
      <c r="AH1058">
        <v>7.5144000000000002</v>
      </c>
    </row>
    <row r="1059" spans="1:34" x14ac:dyDescent="0.25">
      <c r="A1059" t="s">
        <v>3679</v>
      </c>
      <c r="B1059" t="s">
        <v>3680</v>
      </c>
      <c r="C1059">
        <v>1</v>
      </c>
      <c r="D1059">
        <v>1</v>
      </c>
      <c r="E1059" t="s">
        <v>73</v>
      </c>
      <c r="F1059">
        <v>2012</v>
      </c>
      <c r="G1059" t="s">
        <v>363</v>
      </c>
      <c r="H1059">
        <v>0</v>
      </c>
      <c r="I1059">
        <v>5.7361000000000004</v>
      </c>
      <c r="J1059">
        <v>0.06</v>
      </c>
      <c r="K1059">
        <v>4.12</v>
      </c>
      <c r="L1059">
        <v>0.36799999999999999</v>
      </c>
      <c r="M1059">
        <v>15.9</v>
      </c>
      <c r="N1059">
        <v>0.05</v>
      </c>
      <c r="O1059" t="s">
        <v>119</v>
      </c>
      <c r="P1059">
        <v>0.09</v>
      </c>
      <c r="S1059">
        <v>0</v>
      </c>
      <c r="T1059" t="s">
        <v>130</v>
      </c>
      <c r="U1059">
        <v>5341</v>
      </c>
      <c r="V1059">
        <v>0.97</v>
      </c>
      <c r="W1059">
        <v>1.37</v>
      </c>
      <c r="X1059">
        <v>0.32</v>
      </c>
      <c r="Y1059" t="s">
        <v>77</v>
      </c>
      <c r="Z1059">
        <v>4.5999999999999996</v>
      </c>
      <c r="AA1059" t="s">
        <v>3681</v>
      </c>
      <c r="AB1059">
        <v>135.30224749999999</v>
      </c>
      <c r="AC1059" t="s">
        <v>3682</v>
      </c>
      <c r="AD1059">
        <v>-25.528234300000001</v>
      </c>
      <c r="AE1059">
        <v>45.935000000000002</v>
      </c>
      <c r="AF1059">
        <v>8.6300000000000008</v>
      </c>
      <c r="AG1059">
        <v>6.7610000000000001</v>
      </c>
      <c r="AH1059">
        <v>8.4099199999999996</v>
      </c>
    </row>
    <row r="1060" spans="1:34" x14ac:dyDescent="0.25">
      <c r="A1060" t="s">
        <v>3683</v>
      </c>
      <c r="B1060" t="s">
        <v>3684</v>
      </c>
      <c r="C1060">
        <v>1</v>
      </c>
      <c r="D1060">
        <v>1</v>
      </c>
      <c r="E1060" t="s">
        <v>73</v>
      </c>
      <c r="F1060">
        <v>2021</v>
      </c>
      <c r="G1060" t="s">
        <v>88</v>
      </c>
      <c r="H1060">
        <v>0</v>
      </c>
      <c r="I1060">
        <v>273.10000000000002</v>
      </c>
      <c r="J1060">
        <v>0.9</v>
      </c>
      <c r="K1060">
        <v>14.1</v>
      </c>
      <c r="L1060">
        <v>1.26</v>
      </c>
      <c r="M1060">
        <v>203.41018</v>
      </c>
      <c r="N1060">
        <v>0.64</v>
      </c>
      <c r="O1060" t="s">
        <v>75</v>
      </c>
      <c r="P1060">
        <v>0.25900000000000001</v>
      </c>
      <c r="S1060">
        <v>0</v>
      </c>
      <c r="T1060" t="s">
        <v>76</v>
      </c>
      <c r="U1060">
        <v>4862</v>
      </c>
      <c r="V1060">
        <v>11.06</v>
      </c>
      <c r="W1060">
        <v>1.28</v>
      </c>
      <c r="X1060">
        <v>-0.28000000000000003</v>
      </c>
      <c r="Y1060" t="s">
        <v>77</v>
      </c>
      <c r="Z1060">
        <v>2.4500000000000002</v>
      </c>
      <c r="AA1060" t="s">
        <v>3685</v>
      </c>
      <c r="AB1060">
        <v>137.99447359999999</v>
      </c>
      <c r="AC1060" t="s">
        <v>3686</v>
      </c>
      <c r="AD1060">
        <v>-19.7474341</v>
      </c>
      <c r="AE1060">
        <v>103.33499999999999</v>
      </c>
      <c r="AF1060">
        <v>5.72</v>
      </c>
      <c r="AG1060">
        <v>3.54</v>
      </c>
      <c r="AH1060">
        <v>5.4529199999999998</v>
      </c>
    </row>
    <row r="1061" spans="1:34" x14ac:dyDescent="0.25">
      <c r="A1061" t="s">
        <v>3687</v>
      </c>
      <c r="B1061" t="s">
        <v>3688</v>
      </c>
      <c r="C1061">
        <v>1</v>
      </c>
      <c r="D1061">
        <v>3</v>
      </c>
      <c r="E1061" t="s">
        <v>73</v>
      </c>
      <c r="F1061">
        <v>2008</v>
      </c>
      <c r="G1061" t="s">
        <v>94</v>
      </c>
      <c r="H1061">
        <v>0</v>
      </c>
      <c r="I1061">
        <v>5.3979200000000001</v>
      </c>
      <c r="J1061">
        <v>0.06</v>
      </c>
      <c r="K1061">
        <v>2.4</v>
      </c>
      <c r="L1061">
        <v>0.214</v>
      </c>
      <c r="M1061">
        <v>6.3566000000000003</v>
      </c>
      <c r="N1061">
        <v>0.02</v>
      </c>
      <c r="O1061" t="s">
        <v>75</v>
      </c>
      <c r="P1061">
        <v>0.06</v>
      </c>
      <c r="Q1061">
        <v>113.7</v>
      </c>
      <c r="R1061">
        <v>826</v>
      </c>
      <c r="S1061">
        <v>0</v>
      </c>
      <c r="T1061" t="s">
        <v>3689</v>
      </c>
      <c r="U1061">
        <v>5131</v>
      </c>
      <c r="V1061">
        <v>0.78</v>
      </c>
      <c r="W1061">
        <v>0.65</v>
      </c>
      <c r="X1061">
        <v>-0.21</v>
      </c>
      <c r="Y1061" t="s">
        <v>77</v>
      </c>
      <c r="Z1061">
        <v>4.46</v>
      </c>
      <c r="AA1061" t="s">
        <v>3690</v>
      </c>
      <c r="AB1061">
        <v>20.495656199999999</v>
      </c>
      <c r="AC1061" t="s">
        <v>3691</v>
      </c>
      <c r="AD1061">
        <v>76.710147500000005</v>
      </c>
      <c r="AE1061">
        <v>16.9922</v>
      </c>
      <c r="AF1061">
        <v>7.17896</v>
      </c>
      <c r="AG1061">
        <v>5.1589999999999998</v>
      </c>
      <c r="AH1061">
        <v>6.92516</v>
      </c>
    </row>
    <row r="1062" spans="1:34" x14ac:dyDescent="0.25">
      <c r="A1062" t="s">
        <v>3692</v>
      </c>
      <c r="B1062" t="s">
        <v>3688</v>
      </c>
      <c r="C1062">
        <v>1</v>
      </c>
      <c r="D1062">
        <v>3</v>
      </c>
      <c r="E1062" t="s">
        <v>73</v>
      </c>
      <c r="F1062">
        <v>2015</v>
      </c>
      <c r="G1062" t="s">
        <v>94</v>
      </c>
      <c r="H1062">
        <v>0</v>
      </c>
      <c r="I1062">
        <v>15.298999999999999</v>
      </c>
      <c r="J1062">
        <v>0.1134</v>
      </c>
      <c r="K1062">
        <v>2.72</v>
      </c>
      <c r="L1062">
        <v>0.24299999999999999</v>
      </c>
      <c r="M1062">
        <v>7.86</v>
      </c>
      <c r="N1062">
        <v>2.4729999999999999E-2</v>
      </c>
      <c r="O1062" t="s">
        <v>75</v>
      </c>
      <c r="P1062">
        <v>9.8000000000000004E-2</v>
      </c>
      <c r="Q1062">
        <v>28.35</v>
      </c>
      <c r="R1062">
        <v>584</v>
      </c>
      <c r="S1062">
        <v>0</v>
      </c>
      <c r="T1062" t="s">
        <v>3689</v>
      </c>
      <c r="U1062">
        <v>5075</v>
      </c>
      <c r="V1062">
        <v>0.78</v>
      </c>
      <c r="W1062">
        <v>0.83</v>
      </c>
      <c r="X1062">
        <v>-0.15</v>
      </c>
      <c r="Y1062" t="s">
        <v>77</v>
      </c>
      <c r="Z1062">
        <v>4.59</v>
      </c>
      <c r="AA1062" t="s">
        <v>3690</v>
      </c>
      <c r="AB1062">
        <v>20.495656199999999</v>
      </c>
      <c r="AC1062" t="s">
        <v>3691</v>
      </c>
      <c r="AD1062">
        <v>76.710147500000005</v>
      </c>
      <c r="AE1062">
        <v>16.9922</v>
      </c>
      <c r="AF1062">
        <v>7.17896</v>
      </c>
      <c r="AG1062">
        <v>5.1589999999999998</v>
      </c>
      <c r="AH1062">
        <v>6.92516</v>
      </c>
    </row>
    <row r="1063" spans="1:34" x14ac:dyDescent="0.25">
      <c r="A1063" t="s">
        <v>3693</v>
      </c>
      <c r="B1063" t="s">
        <v>3688</v>
      </c>
      <c r="C1063">
        <v>1</v>
      </c>
      <c r="D1063">
        <v>3</v>
      </c>
      <c r="E1063" t="s">
        <v>73</v>
      </c>
      <c r="F1063">
        <v>2015</v>
      </c>
      <c r="G1063" t="s">
        <v>94</v>
      </c>
      <c r="H1063">
        <v>0</v>
      </c>
      <c r="I1063">
        <v>24.451000000000001</v>
      </c>
      <c r="J1063">
        <v>0.15509999999999999</v>
      </c>
      <c r="K1063">
        <v>2.42</v>
      </c>
      <c r="L1063">
        <v>0.216</v>
      </c>
      <c r="M1063">
        <v>6.44</v>
      </c>
      <c r="N1063">
        <v>2.026E-2</v>
      </c>
      <c r="O1063" t="s">
        <v>75</v>
      </c>
      <c r="P1063">
        <v>0.21</v>
      </c>
      <c r="Q1063">
        <v>15.17</v>
      </c>
      <c r="R1063">
        <v>499</v>
      </c>
      <c r="S1063">
        <v>0</v>
      </c>
      <c r="T1063" t="s">
        <v>3689</v>
      </c>
      <c r="U1063">
        <v>5075</v>
      </c>
      <c r="V1063">
        <v>0.78</v>
      </c>
      <c r="W1063">
        <v>0.83</v>
      </c>
      <c r="X1063">
        <v>-0.15</v>
      </c>
      <c r="Y1063" t="s">
        <v>77</v>
      </c>
      <c r="Z1063">
        <v>4.59</v>
      </c>
      <c r="AA1063" t="s">
        <v>3690</v>
      </c>
      <c r="AB1063">
        <v>20.495656199999999</v>
      </c>
      <c r="AC1063" t="s">
        <v>3691</v>
      </c>
      <c r="AD1063">
        <v>76.710147500000005</v>
      </c>
      <c r="AE1063">
        <v>16.9922</v>
      </c>
      <c r="AF1063">
        <v>7.17896</v>
      </c>
      <c r="AG1063">
        <v>5.1589999999999998</v>
      </c>
      <c r="AH1063">
        <v>6.92516</v>
      </c>
    </row>
    <row r="1064" spans="1:34" x14ac:dyDescent="0.25">
      <c r="A1064" t="s">
        <v>3694</v>
      </c>
      <c r="B1064" t="s">
        <v>3695</v>
      </c>
      <c r="C1064">
        <v>2</v>
      </c>
      <c r="D1064">
        <v>1</v>
      </c>
      <c r="E1064" t="s">
        <v>73</v>
      </c>
      <c r="F1064">
        <v>2011</v>
      </c>
      <c r="G1064" t="s">
        <v>224</v>
      </c>
      <c r="H1064">
        <v>0</v>
      </c>
      <c r="I1064">
        <v>1807</v>
      </c>
      <c r="J1064">
        <v>2.98</v>
      </c>
      <c r="K1064">
        <v>13.6</v>
      </c>
      <c r="L1064">
        <v>1.22</v>
      </c>
      <c r="M1064">
        <v>425.8922</v>
      </c>
      <c r="N1064">
        <v>1.34</v>
      </c>
      <c r="O1064" t="s">
        <v>75</v>
      </c>
      <c r="P1064">
        <v>0.57499999999999996</v>
      </c>
      <c r="S1064">
        <v>0</v>
      </c>
      <c r="T1064" t="s">
        <v>301</v>
      </c>
      <c r="U1064">
        <v>5748</v>
      </c>
      <c r="V1064">
        <v>1.05</v>
      </c>
      <c r="W1064">
        <v>1.08</v>
      </c>
      <c r="X1064">
        <v>0.18</v>
      </c>
      <c r="Y1064" t="s">
        <v>77</v>
      </c>
      <c r="Z1064">
        <v>4.37</v>
      </c>
      <c r="AA1064" t="s">
        <v>3696</v>
      </c>
      <c r="AB1064">
        <v>138.7885794</v>
      </c>
      <c r="AC1064" t="s">
        <v>3697</v>
      </c>
      <c r="AD1064">
        <v>23.374879199999999</v>
      </c>
      <c r="AE1064">
        <v>48.948900000000002</v>
      </c>
      <c r="AF1064">
        <v>8.0500000000000007</v>
      </c>
      <c r="AG1064">
        <v>6.53</v>
      </c>
      <c r="AH1064">
        <v>7.8859000000000004</v>
      </c>
    </row>
    <row r="1065" spans="1:34" x14ac:dyDescent="0.25">
      <c r="A1065" t="s">
        <v>3698</v>
      </c>
      <c r="B1065" t="s">
        <v>3699</v>
      </c>
      <c r="C1065">
        <v>2</v>
      </c>
      <c r="D1065">
        <v>1</v>
      </c>
      <c r="E1065" t="s">
        <v>73</v>
      </c>
      <c r="F1065">
        <v>2001</v>
      </c>
      <c r="G1065" t="s">
        <v>100</v>
      </c>
      <c r="H1065">
        <v>0</v>
      </c>
      <c r="I1065">
        <v>111.4367</v>
      </c>
      <c r="J1065">
        <v>0.45650000000000002</v>
      </c>
      <c r="K1065">
        <v>11.994</v>
      </c>
      <c r="L1065">
        <v>1.07</v>
      </c>
      <c r="M1065">
        <v>1392.0953999999999</v>
      </c>
      <c r="N1065">
        <v>4.38</v>
      </c>
      <c r="O1065" t="s">
        <v>119</v>
      </c>
      <c r="P1065">
        <v>0.93</v>
      </c>
      <c r="R1065">
        <v>405</v>
      </c>
      <c r="S1065">
        <v>0</v>
      </c>
      <c r="T1065" t="s">
        <v>301</v>
      </c>
      <c r="U1065">
        <v>5561</v>
      </c>
      <c r="V1065">
        <v>1.04</v>
      </c>
      <c r="W1065">
        <v>1.1499999999999999</v>
      </c>
      <c r="X1065">
        <v>0.35</v>
      </c>
      <c r="Y1065" t="s">
        <v>77</v>
      </c>
      <c r="Z1065">
        <v>4.42</v>
      </c>
      <c r="AA1065" t="s">
        <v>3700</v>
      </c>
      <c r="AB1065">
        <v>140.65695009999999</v>
      </c>
      <c r="AC1065" t="s">
        <v>3701</v>
      </c>
      <c r="AD1065">
        <v>50.603776400000001</v>
      </c>
      <c r="AE1065">
        <v>66.471100000000007</v>
      </c>
      <c r="AF1065">
        <v>9.06</v>
      </c>
      <c r="AG1065">
        <v>7.3159999999999998</v>
      </c>
      <c r="AH1065">
        <v>8.8200800000000008</v>
      </c>
    </row>
    <row r="1066" spans="1:34" x14ac:dyDescent="0.25">
      <c r="A1066" t="s">
        <v>3702</v>
      </c>
      <c r="B1066" t="s">
        <v>3703</v>
      </c>
      <c r="C1066">
        <v>1</v>
      </c>
      <c r="D1066">
        <v>1</v>
      </c>
      <c r="E1066" t="s">
        <v>284</v>
      </c>
      <c r="F1066">
        <v>2020</v>
      </c>
      <c r="G1066" t="s">
        <v>321</v>
      </c>
      <c r="H1066">
        <v>0</v>
      </c>
      <c r="I1066">
        <v>0.71957300000000002</v>
      </c>
      <c r="J1066">
        <v>1.66E-2</v>
      </c>
      <c r="K1066">
        <v>1.613</v>
      </c>
      <c r="L1066">
        <v>0.14399999999999999</v>
      </c>
      <c r="M1066">
        <v>5.6</v>
      </c>
      <c r="N1066">
        <v>1.762E-2</v>
      </c>
      <c r="O1066" t="s">
        <v>119</v>
      </c>
      <c r="S1066">
        <v>0</v>
      </c>
      <c r="T1066" t="s">
        <v>513</v>
      </c>
      <c r="U1066">
        <v>6080</v>
      </c>
      <c r="V1066">
        <v>1.22</v>
      </c>
      <c r="W1066">
        <v>1.18</v>
      </c>
      <c r="Z1066">
        <v>4.34</v>
      </c>
      <c r="AA1066" t="s">
        <v>3704</v>
      </c>
      <c r="AB1066">
        <v>140.33908450000001</v>
      </c>
      <c r="AC1066" t="s">
        <v>3705</v>
      </c>
      <c r="AD1066">
        <v>14.3678691</v>
      </c>
      <c r="AE1066">
        <v>109.86</v>
      </c>
      <c r="AF1066">
        <v>9.452</v>
      </c>
      <c r="AG1066">
        <v>8.0180000000000007</v>
      </c>
      <c r="AH1066">
        <v>9.3073300000000003</v>
      </c>
    </row>
    <row r="1067" spans="1:34" x14ac:dyDescent="0.25">
      <c r="A1067" t="s">
        <v>3706</v>
      </c>
      <c r="B1067" t="s">
        <v>3707</v>
      </c>
      <c r="C1067">
        <v>1</v>
      </c>
      <c r="D1067">
        <v>1</v>
      </c>
      <c r="E1067" t="s">
        <v>73</v>
      </c>
      <c r="F1067">
        <v>2021</v>
      </c>
      <c r="G1067" t="s">
        <v>214</v>
      </c>
      <c r="H1067">
        <v>0</v>
      </c>
      <c r="I1067">
        <v>1711.7</v>
      </c>
      <c r="J1067">
        <v>2.8780000000000001</v>
      </c>
      <c r="K1067">
        <v>12.9</v>
      </c>
      <c r="L1067">
        <v>1.1499999999999999</v>
      </c>
      <c r="M1067">
        <v>1544.64606</v>
      </c>
      <c r="N1067">
        <v>4.8600000000000003</v>
      </c>
      <c r="O1067" t="s">
        <v>75</v>
      </c>
      <c r="P1067">
        <v>0.86199999999999999</v>
      </c>
      <c r="Q1067">
        <v>0.14000000000000001</v>
      </c>
      <c r="R1067">
        <v>203</v>
      </c>
      <c r="S1067">
        <v>0</v>
      </c>
      <c r="T1067" t="s">
        <v>204</v>
      </c>
      <c r="U1067">
        <v>5837</v>
      </c>
      <c r="V1067">
        <v>1.06</v>
      </c>
      <c r="W1067">
        <v>1.08</v>
      </c>
      <c r="X1067">
        <v>0.17</v>
      </c>
      <c r="Y1067" t="s">
        <v>77</v>
      </c>
      <c r="Z1067">
        <v>4.18</v>
      </c>
      <c r="AA1067" t="s">
        <v>3708</v>
      </c>
      <c r="AB1067">
        <v>140.79129309999999</v>
      </c>
      <c r="AC1067" t="s">
        <v>3709</v>
      </c>
      <c r="AD1067">
        <v>33.904829399999997</v>
      </c>
      <c r="AE1067">
        <v>85.395099999999999</v>
      </c>
      <c r="AF1067">
        <v>8.48</v>
      </c>
      <c r="AG1067">
        <v>6.9139999999999997</v>
      </c>
      <c r="AH1067">
        <v>8.3317300000000003</v>
      </c>
    </row>
    <row r="1068" spans="1:34" x14ac:dyDescent="0.25">
      <c r="A1068" t="s">
        <v>3710</v>
      </c>
      <c r="B1068" t="s">
        <v>3711</v>
      </c>
      <c r="C1068">
        <v>1</v>
      </c>
      <c r="D1068">
        <v>1</v>
      </c>
      <c r="E1068" t="s">
        <v>73</v>
      </c>
      <c r="F1068">
        <v>2005</v>
      </c>
      <c r="G1068" t="s">
        <v>100</v>
      </c>
      <c r="H1068">
        <v>0</v>
      </c>
      <c r="I1068">
        <v>1001.70001</v>
      </c>
      <c r="J1068">
        <v>1.94</v>
      </c>
      <c r="K1068">
        <v>12.6</v>
      </c>
      <c r="L1068">
        <v>1.1299999999999999</v>
      </c>
      <c r="M1068">
        <v>2310.6241</v>
      </c>
      <c r="N1068">
        <v>7.27</v>
      </c>
      <c r="O1068" t="s">
        <v>75</v>
      </c>
      <c r="P1068">
        <v>0.53</v>
      </c>
      <c r="S1068">
        <v>0</v>
      </c>
      <c r="T1068" t="s">
        <v>3712</v>
      </c>
      <c r="U1068">
        <v>5755</v>
      </c>
      <c r="V1068">
        <v>0.91</v>
      </c>
      <c r="W1068">
        <v>1.05</v>
      </c>
      <c r="X1068">
        <v>-0.03</v>
      </c>
      <c r="Y1068" t="s">
        <v>77</v>
      </c>
      <c r="Z1068">
        <v>4.54</v>
      </c>
      <c r="AA1068" t="s">
        <v>3713</v>
      </c>
      <c r="AB1068">
        <v>140.94550269999999</v>
      </c>
      <c r="AC1068" t="s">
        <v>3714</v>
      </c>
      <c r="AD1068">
        <v>20.364607800000002</v>
      </c>
      <c r="AE1068">
        <v>34.434100000000001</v>
      </c>
      <c r="AF1068">
        <v>7.72</v>
      </c>
      <c r="AG1068">
        <v>6.1589999999999998</v>
      </c>
      <c r="AH1068">
        <v>7.5554300000000003</v>
      </c>
    </row>
    <row r="1069" spans="1:34" x14ac:dyDescent="0.25">
      <c r="A1069" t="s">
        <v>3715</v>
      </c>
      <c r="B1069" t="s">
        <v>3716</v>
      </c>
      <c r="C1069">
        <v>1</v>
      </c>
      <c r="D1069">
        <v>1</v>
      </c>
      <c r="E1069" t="s">
        <v>73</v>
      </c>
      <c r="F1069">
        <v>2007</v>
      </c>
      <c r="G1069" t="s">
        <v>88</v>
      </c>
      <c r="H1069">
        <v>0</v>
      </c>
      <c r="I1069">
        <v>184.02</v>
      </c>
      <c r="J1069">
        <v>0.81</v>
      </c>
      <c r="K1069">
        <v>13.2</v>
      </c>
      <c r="L1069">
        <v>1.18</v>
      </c>
      <c r="M1069">
        <v>858.1</v>
      </c>
      <c r="N1069">
        <v>2.7</v>
      </c>
      <c r="O1069" t="s">
        <v>75</v>
      </c>
      <c r="P1069">
        <v>0</v>
      </c>
      <c r="S1069">
        <v>0</v>
      </c>
      <c r="T1069" t="s">
        <v>301</v>
      </c>
      <c r="U1069">
        <v>4753</v>
      </c>
      <c r="V1069">
        <v>13</v>
      </c>
      <c r="W1069">
        <v>2.1</v>
      </c>
      <c r="X1069">
        <v>-0.35899999999999999</v>
      </c>
      <c r="Y1069" t="s">
        <v>77</v>
      </c>
      <c r="Z1069">
        <v>2.2200000000000002</v>
      </c>
      <c r="AA1069" t="s">
        <v>3717</v>
      </c>
      <c r="AB1069">
        <v>142.16657530000001</v>
      </c>
      <c r="AC1069" t="s">
        <v>3718</v>
      </c>
      <c r="AD1069">
        <v>45.6009241</v>
      </c>
      <c r="AE1069">
        <v>85.718299999999999</v>
      </c>
      <c r="AF1069">
        <v>5.3975499999999998</v>
      </c>
      <c r="AG1069">
        <v>3.056</v>
      </c>
      <c r="AH1069">
        <v>5.1259800000000002</v>
      </c>
    </row>
    <row r="1070" spans="1:34" x14ac:dyDescent="0.25">
      <c r="A1070" t="s">
        <v>3719</v>
      </c>
      <c r="B1070" t="s">
        <v>3720</v>
      </c>
      <c r="C1070">
        <v>1</v>
      </c>
      <c r="D1070">
        <v>1</v>
      </c>
      <c r="E1070" t="s">
        <v>73</v>
      </c>
      <c r="F1070">
        <v>2020</v>
      </c>
      <c r="G1070" t="s">
        <v>260</v>
      </c>
      <c r="H1070">
        <v>0</v>
      </c>
      <c r="I1070">
        <v>1047.0999999999999</v>
      </c>
      <c r="J1070">
        <v>3.3</v>
      </c>
      <c r="K1070">
        <v>11.9</v>
      </c>
      <c r="L1070">
        <v>1.06</v>
      </c>
      <c r="M1070">
        <v>8613.1929999999993</v>
      </c>
      <c r="N1070">
        <v>27.1</v>
      </c>
      <c r="O1070" t="s">
        <v>75</v>
      </c>
      <c r="P1070">
        <v>0.17</v>
      </c>
      <c r="S1070">
        <v>0</v>
      </c>
      <c r="T1070" t="s">
        <v>107</v>
      </c>
      <c r="U1070">
        <v>4140</v>
      </c>
      <c r="V1070">
        <v>83.8</v>
      </c>
      <c r="W1070">
        <v>4.3</v>
      </c>
      <c r="X1070">
        <v>-0.17</v>
      </c>
      <c r="Y1070" t="s">
        <v>77</v>
      </c>
      <c r="Z1070">
        <v>1.3</v>
      </c>
      <c r="AA1070" t="s">
        <v>3721</v>
      </c>
      <c r="AB1070">
        <v>144.27156590000001</v>
      </c>
      <c r="AC1070" t="s">
        <v>3722</v>
      </c>
      <c r="AD1070">
        <v>81.326309600000002</v>
      </c>
      <c r="AE1070">
        <v>269.12599999999998</v>
      </c>
      <c r="AF1070">
        <v>4.2648900000000003</v>
      </c>
      <c r="AG1070">
        <v>0.77900000000000003</v>
      </c>
      <c r="AH1070">
        <v>3.8012199999999998</v>
      </c>
    </row>
    <row r="1071" spans="1:34" x14ac:dyDescent="0.25">
      <c r="A1071" t="s">
        <v>3723</v>
      </c>
      <c r="B1071" t="s">
        <v>3724</v>
      </c>
      <c r="C1071">
        <v>1</v>
      </c>
      <c r="D1071">
        <v>1</v>
      </c>
      <c r="E1071" t="s">
        <v>73</v>
      </c>
      <c r="F1071">
        <v>2011</v>
      </c>
      <c r="G1071" t="s">
        <v>94</v>
      </c>
      <c r="H1071">
        <v>0</v>
      </c>
      <c r="I1071">
        <v>705</v>
      </c>
      <c r="J1071">
        <v>1.58</v>
      </c>
      <c r="K1071">
        <v>13.3</v>
      </c>
      <c r="L1071">
        <v>1.19</v>
      </c>
      <c r="M1071">
        <v>740.54390000000001</v>
      </c>
      <c r="N1071">
        <v>2.33</v>
      </c>
      <c r="O1071" t="s">
        <v>75</v>
      </c>
      <c r="P1071">
        <v>7.0000000000000007E-2</v>
      </c>
      <c r="S1071">
        <v>0</v>
      </c>
      <c r="T1071" t="s">
        <v>358</v>
      </c>
      <c r="U1071">
        <v>4953</v>
      </c>
      <c r="V1071">
        <v>5.26</v>
      </c>
      <c r="W1071">
        <v>2.5299999999999998</v>
      </c>
      <c r="X1071">
        <v>-0.31</v>
      </c>
      <c r="Y1071" t="s">
        <v>77</v>
      </c>
      <c r="Z1071">
        <v>3.4</v>
      </c>
      <c r="AA1071" t="s">
        <v>3725</v>
      </c>
      <c r="AB1071">
        <v>143.9383526</v>
      </c>
      <c r="AC1071" t="s">
        <v>3726</v>
      </c>
      <c r="AD1071">
        <v>34.780590199999999</v>
      </c>
      <c r="AE1071">
        <v>127.06100000000001</v>
      </c>
      <c r="AF1071">
        <v>7.62</v>
      </c>
      <c r="AG1071">
        <v>5.452</v>
      </c>
      <c r="AH1071">
        <v>7.38096</v>
      </c>
    </row>
    <row r="1072" spans="1:34" x14ac:dyDescent="0.25">
      <c r="A1072" t="s">
        <v>3727</v>
      </c>
      <c r="B1072" t="s">
        <v>3728</v>
      </c>
      <c r="C1072">
        <v>1</v>
      </c>
      <c r="D1072">
        <v>2</v>
      </c>
      <c r="E1072" t="s">
        <v>73</v>
      </c>
      <c r="F1072">
        <v>2003</v>
      </c>
      <c r="G1072" t="s">
        <v>363</v>
      </c>
      <c r="H1072">
        <v>0</v>
      </c>
      <c r="I1072">
        <v>441.47</v>
      </c>
      <c r="J1072">
        <v>1.18306</v>
      </c>
      <c r="K1072">
        <v>13.5</v>
      </c>
      <c r="L1072">
        <v>1.2</v>
      </c>
      <c r="M1072">
        <v>534.25</v>
      </c>
      <c r="N1072">
        <v>1.681</v>
      </c>
      <c r="O1072" t="s">
        <v>119</v>
      </c>
      <c r="P1072">
        <v>0.16200000000000001</v>
      </c>
      <c r="S1072">
        <v>0</v>
      </c>
      <c r="T1072" t="s">
        <v>3729</v>
      </c>
      <c r="U1072">
        <v>5935</v>
      </c>
      <c r="V1072">
        <v>1.18</v>
      </c>
      <c r="W1072">
        <v>1.08</v>
      </c>
      <c r="X1072">
        <v>0.26</v>
      </c>
      <c r="Y1072" t="s">
        <v>200</v>
      </c>
      <c r="Z1072">
        <v>4.33</v>
      </c>
      <c r="AA1072" t="s">
        <v>3730</v>
      </c>
      <c r="AB1072">
        <v>143.71140339999999</v>
      </c>
      <c r="AC1072" t="s">
        <v>3731</v>
      </c>
      <c r="AD1072">
        <v>-12.1302976</v>
      </c>
      <c r="AE1072">
        <v>27.590199999999999</v>
      </c>
      <c r="AF1072">
        <v>6.5499299999999998</v>
      </c>
      <c r="AG1072">
        <v>5.1050000000000004</v>
      </c>
      <c r="AH1072">
        <v>6.38964</v>
      </c>
    </row>
    <row r="1073" spans="1:34" x14ac:dyDescent="0.25">
      <c r="A1073" t="s">
        <v>3732</v>
      </c>
      <c r="B1073" t="s">
        <v>3728</v>
      </c>
      <c r="C1073">
        <v>1</v>
      </c>
      <c r="D1073">
        <v>2</v>
      </c>
      <c r="E1073" t="s">
        <v>73</v>
      </c>
      <c r="F1073">
        <v>2003</v>
      </c>
      <c r="G1073" t="s">
        <v>363</v>
      </c>
      <c r="H1073">
        <v>0</v>
      </c>
      <c r="I1073">
        <v>220.078</v>
      </c>
      <c r="J1073">
        <v>0.74345000000000006</v>
      </c>
      <c r="K1073">
        <v>13.4</v>
      </c>
      <c r="L1073">
        <v>1.2</v>
      </c>
      <c r="M1073">
        <v>622.60299999999995</v>
      </c>
      <c r="N1073">
        <v>1.9590000000000001</v>
      </c>
      <c r="O1073" t="s">
        <v>119</v>
      </c>
      <c r="P1073">
        <v>0.36630000000000001</v>
      </c>
      <c r="S1073">
        <v>0</v>
      </c>
      <c r="T1073" t="s">
        <v>3729</v>
      </c>
      <c r="U1073">
        <v>5935</v>
      </c>
      <c r="V1073">
        <v>1.18</v>
      </c>
      <c r="W1073">
        <v>1.08</v>
      </c>
      <c r="X1073">
        <v>0.26</v>
      </c>
      <c r="Y1073" t="s">
        <v>200</v>
      </c>
      <c r="Z1073">
        <v>4.33</v>
      </c>
      <c r="AA1073" t="s">
        <v>3730</v>
      </c>
      <c r="AB1073">
        <v>143.71140339999999</v>
      </c>
      <c r="AC1073" t="s">
        <v>3731</v>
      </c>
      <c r="AD1073">
        <v>-12.1302976</v>
      </c>
      <c r="AE1073">
        <v>27.590199999999999</v>
      </c>
      <c r="AF1073">
        <v>6.5499299999999998</v>
      </c>
      <c r="AG1073">
        <v>5.1050000000000004</v>
      </c>
      <c r="AH1073">
        <v>6.38964</v>
      </c>
    </row>
    <row r="1074" spans="1:34" x14ac:dyDescent="0.25">
      <c r="A1074" t="s">
        <v>3733</v>
      </c>
      <c r="B1074" t="s">
        <v>3734</v>
      </c>
      <c r="C1074">
        <v>1</v>
      </c>
      <c r="D1074">
        <v>1</v>
      </c>
      <c r="E1074" t="s">
        <v>73</v>
      </c>
      <c r="F1074">
        <v>2019</v>
      </c>
      <c r="G1074" t="s">
        <v>1798</v>
      </c>
      <c r="H1074">
        <v>0</v>
      </c>
      <c r="I1074">
        <v>158.99100000000001</v>
      </c>
      <c r="J1074">
        <v>0.53300000000000003</v>
      </c>
      <c r="K1074">
        <v>9.58</v>
      </c>
      <c r="L1074">
        <v>0.85499999999999998</v>
      </c>
      <c r="M1074">
        <v>66.599999999999994</v>
      </c>
      <c r="N1074">
        <v>0.20954999999999999</v>
      </c>
      <c r="O1074" t="s">
        <v>75</v>
      </c>
      <c r="P1074">
        <v>0.2</v>
      </c>
      <c r="S1074">
        <v>0</v>
      </c>
      <c r="T1074" t="s">
        <v>279</v>
      </c>
      <c r="U1074">
        <v>4914</v>
      </c>
      <c r="V1074">
        <v>0.78</v>
      </c>
      <c r="W1074">
        <v>0.8</v>
      </c>
      <c r="X1074">
        <v>0.04</v>
      </c>
      <c r="Y1074" t="s">
        <v>200</v>
      </c>
      <c r="Z1074">
        <v>4.55</v>
      </c>
      <c r="AA1074" t="s">
        <v>3735</v>
      </c>
      <c r="AB1074">
        <v>20.5314418</v>
      </c>
      <c r="AC1074" t="s">
        <v>3736</v>
      </c>
      <c r="AD1074">
        <v>-26.894067799999998</v>
      </c>
      <c r="AE1074">
        <v>30.686199999999999</v>
      </c>
      <c r="AF1074">
        <v>8.76</v>
      </c>
      <c r="AG1074">
        <v>6.5039999999999996</v>
      </c>
      <c r="AH1074">
        <v>8.4748699999999992</v>
      </c>
    </row>
    <row r="1075" spans="1:34" x14ac:dyDescent="0.25">
      <c r="A1075" t="s">
        <v>3737</v>
      </c>
      <c r="B1075" t="s">
        <v>3738</v>
      </c>
      <c r="C1075">
        <v>1</v>
      </c>
      <c r="D1075">
        <v>2</v>
      </c>
      <c r="E1075" t="s">
        <v>73</v>
      </c>
      <c r="F1075">
        <v>2002</v>
      </c>
      <c r="G1075" t="s">
        <v>100</v>
      </c>
      <c r="H1075">
        <v>0</v>
      </c>
      <c r="I1075">
        <v>2.9856280000000002</v>
      </c>
      <c r="J1075">
        <v>4.0599999999999997E-2</v>
      </c>
      <c r="K1075">
        <v>14.1</v>
      </c>
      <c r="L1075">
        <v>1.25</v>
      </c>
      <c r="M1075">
        <v>127.76702</v>
      </c>
      <c r="N1075">
        <v>0.40200000000000002</v>
      </c>
      <c r="O1075" t="s">
        <v>75</v>
      </c>
      <c r="P1075">
        <v>1.2E-2</v>
      </c>
      <c r="S1075">
        <v>0</v>
      </c>
      <c r="T1075" t="s">
        <v>95</v>
      </c>
      <c r="U1075">
        <v>5442</v>
      </c>
      <c r="V1075">
        <v>0.94</v>
      </c>
      <c r="W1075">
        <v>1</v>
      </c>
      <c r="X1075">
        <v>0.34</v>
      </c>
      <c r="Y1075" t="s">
        <v>77</v>
      </c>
      <c r="Z1075">
        <v>4.3899999999999997</v>
      </c>
      <c r="AA1075" t="s">
        <v>3739</v>
      </c>
      <c r="AB1075">
        <v>144.29941030000001</v>
      </c>
      <c r="AC1075" t="s">
        <v>3740</v>
      </c>
      <c r="AD1075">
        <v>-43.272720999999997</v>
      </c>
      <c r="AE1075">
        <v>40.899099999999997</v>
      </c>
      <c r="AF1075">
        <v>8.23</v>
      </c>
      <c r="AG1075">
        <v>6.444</v>
      </c>
      <c r="AH1075">
        <v>8.0265000000000004</v>
      </c>
    </row>
    <row r="1076" spans="1:34" x14ac:dyDescent="0.25">
      <c r="A1076" t="s">
        <v>3741</v>
      </c>
      <c r="B1076" t="s">
        <v>3738</v>
      </c>
      <c r="C1076">
        <v>1</v>
      </c>
      <c r="D1076">
        <v>2</v>
      </c>
      <c r="E1076" t="s">
        <v>73</v>
      </c>
      <c r="F1076">
        <v>2022</v>
      </c>
      <c r="G1076" t="s">
        <v>100</v>
      </c>
      <c r="H1076">
        <v>0</v>
      </c>
      <c r="I1076">
        <v>8241</v>
      </c>
      <c r="J1076">
        <v>8</v>
      </c>
      <c r="K1076">
        <v>13.6</v>
      </c>
      <c r="L1076">
        <v>1.21</v>
      </c>
      <c r="M1076">
        <v>476.74261000000001</v>
      </c>
      <c r="N1076">
        <v>1.5</v>
      </c>
      <c r="O1076" t="s">
        <v>119</v>
      </c>
      <c r="P1076">
        <v>0.76</v>
      </c>
      <c r="S1076">
        <v>0</v>
      </c>
      <c r="T1076" t="s">
        <v>95</v>
      </c>
      <c r="U1076">
        <v>5442</v>
      </c>
      <c r="V1076">
        <v>0.94</v>
      </c>
      <c r="W1076">
        <v>1</v>
      </c>
      <c r="X1076">
        <v>0.34</v>
      </c>
      <c r="Y1076" t="s">
        <v>77</v>
      </c>
      <c r="Z1076">
        <v>4.3899999999999997</v>
      </c>
      <c r="AA1076" t="s">
        <v>3739</v>
      </c>
      <c r="AB1076">
        <v>144.29941030000001</v>
      </c>
      <c r="AC1076" t="s">
        <v>3740</v>
      </c>
      <c r="AD1076">
        <v>-43.272720999999997</v>
      </c>
      <c r="AE1076">
        <v>40.899099999999997</v>
      </c>
      <c r="AF1076">
        <v>8.23</v>
      </c>
      <c r="AG1076">
        <v>6.444</v>
      </c>
      <c r="AH1076">
        <v>8.0265000000000004</v>
      </c>
    </row>
    <row r="1077" spans="1:34" x14ac:dyDescent="0.25">
      <c r="A1077" t="s">
        <v>3742</v>
      </c>
      <c r="B1077" t="s">
        <v>3743</v>
      </c>
      <c r="C1077">
        <v>2</v>
      </c>
      <c r="D1077">
        <v>1</v>
      </c>
      <c r="E1077" t="s">
        <v>73</v>
      </c>
      <c r="F1077">
        <v>2010</v>
      </c>
      <c r="G1077" t="s">
        <v>363</v>
      </c>
      <c r="H1077">
        <v>0</v>
      </c>
      <c r="I1077">
        <v>1313</v>
      </c>
      <c r="J1077">
        <v>2.4500000000000002</v>
      </c>
      <c r="K1077">
        <v>14</v>
      </c>
      <c r="L1077">
        <v>1.25</v>
      </c>
      <c r="M1077">
        <v>216.12440000000001</v>
      </c>
      <c r="N1077">
        <v>0.68</v>
      </c>
      <c r="O1077" t="s">
        <v>75</v>
      </c>
      <c r="P1077">
        <v>0.15</v>
      </c>
      <c r="S1077">
        <v>0</v>
      </c>
      <c r="T1077" t="s">
        <v>199</v>
      </c>
      <c r="U1077">
        <v>6136</v>
      </c>
      <c r="V1077">
        <v>1.19</v>
      </c>
      <c r="W1077">
        <v>1.1299999999999999</v>
      </c>
      <c r="X1077">
        <v>0.06</v>
      </c>
      <c r="Y1077" t="s">
        <v>77</v>
      </c>
      <c r="Z1077">
        <v>4.46</v>
      </c>
      <c r="AA1077" t="s">
        <v>3744</v>
      </c>
      <c r="AB1077">
        <v>20.905480399999998</v>
      </c>
      <c r="AC1077" t="s">
        <v>3745</v>
      </c>
      <c r="AD1077">
        <v>-41.2701007</v>
      </c>
      <c r="AE1077">
        <v>55.440100000000001</v>
      </c>
      <c r="AF1077">
        <v>7.7</v>
      </c>
      <c r="AG1077">
        <v>6.3540000000000001</v>
      </c>
      <c r="AH1077">
        <v>7.5606600000000004</v>
      </c>
    </row>
    <row r="1078" spans="1:34" x14ac:dyDescent="0.25">
      <c r="A1078" t="s">
        <v>3746</v>
      </c>
      <c r="B1078" t="s">
        <v>3747</v>
      </c>
      <c r="C1078">
        <v>1</v>
      </c>
      <c r="D1078">
        <v>1</v>
      </c>
      <c r="E1078" t="s">
        <v>73</v>
      </c>
      <c r="F1078">
        <v>2009</v>
      </c>
      <c r="G1078" t="s">
        <v>363</v>
      </c>
      <c r="H1078">
        <v>0</v>
      </c>
      <c r="I1078">
        <v>799.52</v>
      </c>
      <c r="J1078">
        <v>1.373</v>
      </c>
      <c r="K1078">
        <v>6.16</v>
      </c>
      <c r="L1078">
        <v>0.55000000000000004</v>
      </c>
      <c r="M1078">
        <v>31.465170000000001</v>
      </c>
      <c r="N1078">
        <v>9.9000000000000005E-2</v>
      </c>
      <c r="O1078" t="s">
        <v>75</v>
      </c>
      <c r="P1078">
        <v>0.5</v>
      </c>
      <c r="S1078">
        <v>0</v>
      </c>
      <c r="T1078" t="s">
        <v>3748</v>
      </c>
      <c r="U1078">
        <v>5186</v>
      </c>
      <c r="V1078">
        <v>0.8</v>
      </c>
      <c r="W1078">
        <v>0.76</v>
      </c>
      <c r="X1078">
        <v>-7.0000000000000007E-2</v>
      </c>
      <c r="Y1078" t="s">
        <v>77</v>
      </c>
      <c r="Z1078">
        <v>4.41</v>
      </c>
      <c r="AA1078" t="s">
        <v>3749</v>
      </c>
      <c r="AB1078">
        <v>147.51056629999999</v>
      </c>
      <c r="AC1078" t="s">
        <v>3750</v>
      </c>
      <c r="AD1078">
        <v>-49.7905254</v>
      </c>
      <c r="AE1078">
        <v>33.522500000000001</v>
      </c>
      <c r="AF1078">
        <v>8.5399999999999991</v>
      </c>
      <c r="AG1078">
        <v>6.4909999999999997</v>
      </c>
      <c r="AH1078">
        <v>8.2946200000000001</v>
      </c>
    </row>
    <row r="1079" spans="1:34" x14ac:dyDescent="0.25">
      <c r="A1079" t="s">
        <v>3751</v>
      </c>
      <c r="B1079" t="s">
        <v>3752</v>
      </c>
      <c r="C1079">
        <v>1</v>
      </c>
      <c r="D1079">
        <v>1</v>
      </c>
      <c r="E1079" t="s">
        <v>73</v>
      </c>
      <c r="F1079">
        <v>2011</v>
      </c>
      <c r="G1079" t="s">
        <v>363</v>
      </c>
      <c r="H1079">
        <v>0</v>
      </c>
      <c r="I1079">
        <v>58.43</v>
      </c>
      <c r="J1079">
        <v>0.26</v>
      </c>
      <c r="K1079">
        <v>1.72</v>
      </c>
      <c r="L1079">
        <v>0.153</v>
      </c>
      <c r="M1079">
        <v>3.6</v>
      </c>
      <c r="N1079">
        <v>1.0999999999999999E-2</v>
      </c>
      <c r="O1079" t="s">
        <v>244</v>
      </c>
      <c r="P1079">
        <v>0.11</v>
      </c>
      <c r="R1079">
        <v>298</v>
      </c>
      <c r="S1079">
        <v>0</v>
      </c>
      <c r="T1079" t="s">
        <v>391</v>
      </c>
      <c r="U1079">
        <v>4300</v>
      </c>
      <c r="V1079">
        <v>0.71</v>
      </c>
      <c r="W1079">
        <v>0.43</v>
      </c>
      <c r="X1079">
        <v>-0.26</v>
      </c>
      <c r="Y1079" t="s">
        <v>77</v>
      </c>
      <c r="Z1079">
        <v>4.3600000000000003</v>
      </c>
      <c r="AA1079" t="s">
        <v>3753</v>
      </c>
      <c r="AB1079">
        <v>147.78212260000001</v>
      </c>
      <c r="AC1079" t="s">
        <v>3754</v>
      </c>
      <c r="AD1079">
        <v>-43.5048162</v>
      </c>
      <c r="AE1079">
        <v>11.281000000000001</v>
      </c>
      <c r="AF1079">
        <v>7.67</v>
      </c>
      <c r="AG1079">
        <v>4.7169999999999996</v>
      </c>
      <c r="AH1079">
        <v>7.1872600000000002</v>
      </c>
    </row>
    <row r="1080" spans="1:34" x14ac:dyDescent="0.25">
      <c r="A1080" t="s">
        <v>3755</v>
      </c>
      <c r="B1080" t="s">
        <v>3756</v>
      </c>
      <c r="C1080">
        <v>1</v>
      </c>
      <c r="D1080">
        <v>1</v>
      </c>
      <c r="E1080" t="s">
        <v>73</v>
      </c>
      <c r="F1080">
        <v>2002</v>
      </c>
      <c r="G1080" t="s">
        <v>214</v>
      </c>
      <c r="H1080">
        <v>0</v>
      </c>
      <c r="I1080">
        <v>227</v>
      </c>
      <c r="J1080">
        <v>0.76</v>
      </c>
      <c r="K1080">
        <v>13.4</v>
      </c>
      <c r="L1080">
        <v>1.19</v>
      </c>
      <c r="M1080">
        <v>645.19489999999996</v>
      </c>
      <c r="N1080">
        <v>2.0299999999999998</v>
      </c>
      <c r="O1080" t="s">
        <v>75</v>
      </c>
      <c r="P1080">
        <v>0.3</v>
      </c>
      <c r="S1080">
        <v>0</v>
      </c>
      <c r="T1080" t="s">
        <v>1194</v>
      </c>
      <c r="U1080">
        <v>6064</v>
      </c>
      <c r="V1080">
        <v>1.38</v>
      </c>
      <c r="W1080">
        <v>1.34</v>
      </c>
      <c r="X1080">
        <v>0.01</v>
      </c>
      <c r="Y1080" t="s">
        <v>77</v>
      </c>
      <c r="Z1080">
        <v>4.28</v>
      </c>
      <c r="AA1080" t="s">
        <v>3757</v>
      </c>
      <c r="AB1080">
        <v>21.303380700000002</v>
      </c>
      <c r="AC1080" t="s">
        <v>3758</v>
      </c>
      <c r="AD1080">
        <v>28.566016900000001</v>
      </c>
      <c r="AE1080">
        <v>44.8264</v>
      </c>
      <c r="AF1080">
        <v>7.12</v>
      </c>
      <c r="AG1080">
        <v>5.7839999999999998</v>
      </c>
      <c r="AH1080">
        <v>6.9834500000000004</v>
      </c>
    </row>
    <row r="1081" spans="1:34" x14ac:dyDescent="0.25">
      <c r="A1081" t="s">
        <v>3759</v>
      </c>
      <c r="B1081" t="s">
        <v>3760</v>
      </c>
      <c r="C1081">
        <v>2</v>
      </c>
      <c r="D1081">
        <v>1</v>
      </c>
      <c r="E1081" t="s">
        <v>73</v>
      </c>
      <c r="F1081">
        <v>2006</v>
      </c>
      <c r="G1081" t="s">
        <v>94</v>
      </c>
      <c r="H1081">
        <v>0</v>
      </c>
      <c r="I1081">
        <v>2.1378431</v>
      </c>
      <c r="J1081">
        <v>3.4599999999999999E-2</v>
      </c>
      <c r="K1081">
        <v>13.6</v>
      </c>
      <c r="L1081">
        <v>1.21</v>
      </c>
      <c r="M1081">
        <v>470.38839999999999</v>
      </c>
      <c r="N1081">
        <v>1.48</v>
      </c>
      <c r="O1081" t="s">
        <v>75</v>
      </c>
      <c r="P1081">
        <v>1.1900000000000001E-2</v>
      </c>
      <c r="S1081">
        <v>0</v>
      </c>
      <c r="T1081" t="s">
        <v>1194</v>
      </c>
      <c r="U1081">
        <v>5939</v>
      </c>
      <c r="V1081">
        <v>1.46</v>
      </c>
      <c r="W1081">
        <v>1.21</v>
      </c>
      <c r="X1081">
        <v>0.22</v>
      </c>
      <c r="Y1081" t="s">
        <v>77</v>
      </c>
      <c r="Z1081">
        <v>4.18</v>
      </c>
      <c r="AA1081" t="s">
        <v>3761</v>
      </c>
      <c r="AB1081">
        <v>149.02437140000001</v>
      </c>
      <c r="AC1081" t="s">
        <v>3762</v>
      </c>
      <c r="AD1081">
        <v>-3.8083543</v>
      </c>
      <c r="AE1081">
        <v>103.93600000000001</v>
      </c>
      <c r="AF1081">
        <v>8.73</v>
      </c>
      <c r="AG1081">
        <v>7.2990000000000004</v>
      </c>
      <c r="AH1081">
        <v>8.5880399999999995</v>
      </c>
    </row>
    <row r="1082" spans="1:34" x14ac:dyDescent="0.25">
      <c r="A1082" t="s">
        <v>3763</v>
      </c>
      <c r="B1082" t="s">
        <v>3764</v>
      </c>
      <c r="C1082">
        <v>1</v>
      </c>
      <c r="D1082">
        <v>2</v>
      </c>
      <c r="E1082" t="s">
        <v>73</v>
      </c>
      <c r="F1082">
        <v>2009</v>
      </c>
      <c r="G1082" t="s">
        <v>1798</v>
      </c>
      <c r="H1082">
        <v>0</v>
      </c>
      <c r="I1082">
        <v>1628</v>
      </c>
      <c r="J1082">
        <v>2.73</v>
      </c>
      <c r="K1082">
        <v>14.3</v>
      </c>
      <c r="L1082">
        <v>1.28</v>
      </c>
      <c r="M1082">
        <v>143.02350000000001</v>
      </c>
      <c r="N1082">
        <v>0.45</v>
      </c>
      <c r="O1082" t="s">
        <v>119</v>
      </c>
      <c r="P1082">
        <v>5.8999999999999997E-2</v>
      </c>
      <c r="R1082">
        <v>176</v>
      </c>
      <c r="S1082">
        <v>0</v>
      </c>
      <c r="T1082" t="s">
        <v>204</v>
      </c>
      <c r="U1082">
        <v>5863</v>
      </c>
      <c r="V1082">
        <v>1.05</v>
      </c>
      <c r="W1082">
        <v>1.02</v>
      </c>
      <c r="X1082">
        <v>1.7999999999999999E-2</v>
      </c>
      <c r="Y1082" t="s">
        <v>77</v>
      </c>
      <c r="Z1082">
        <v>4.4000000000000004</v>
      </c>
      <c r="AA1082" t="s">
        <v>3765</v>
      </c>
      <c r="AB1082">
        <v>149.1235154</v>
      </c>
      <c r="AC1082" t="s">
        <v>3766</v>
      </c>
      <c r="AD1082">
        <v>-24.099185899999998</v>
      </c>
      <c r="AE1082">
        <v>45.683</v>
      </c>
      <c r="AF1082">
        <v>7.93</v>
      </c>
      <c r="AG1082">
        <v>6.4630000000000001</v>
      </c>
      <c r="AH1082">
        <v>7.7713000000000001</v>
      </c>
    </row>
    <row r="1083" spans="1:34" x14ac:dyDescent="0.25">
      <c r="A1083" t="s">
        <v>3767</v>
      </c>
      <c r="B1083" t="s">
        <v>3764</v>
      </c>
      <c r="C1083">
        <v>1</v>
      </c>
      <c r="D1083">
        <v>2</v>
      </c>
      <c r="E1083" t="s">
        <v>284</v>
      </c>
      <c r="F1083">
        <v>2020</v>
      </c>
      <c r="G1083" t="s">
        <v>285</v>
      </c>
      <c r="H1083">
        <v>0</v>
      </c>
      <c r="I1083">
        <v>3.9844200000000001</v>
      </c>
      <c r="J1083">
        <v>4.9000000000000002E-2</v>
      </c>
      <c r="K1083">
        <v>2.16</v>
      </c>
      <c r="L1083">
        <v>0.193</v>
      </c>
      <c r="M1083">
        <v>7.25</v>
      </c>
      <c r="N1083">
        <v>2.281E-2</v>
      </c>
      <c r="O1083" t="s">
        <v>119</v>
      </c>
      <c r="P1083">
        <v>7.4999999999999997E-2</v>
      </c>
      <c r="Q1083">
        <v>464.96</v>
      </c>
      <c r="R1083">
        <v>1311</v>
      </c>
      <c r="S1083">
        <v>0</v>
      </c>
      <c r="T1083" t="s">
        <v>204</v>
      </c>
      <c r="U1083">
        <v>5863</v>
      </c>
      <c r="V1083">
        <v>1.05</v>
      </c>
      <c r="W1083">
        <v>1.02</v>
      </c>
      <c r="X1083">
        <v>1.7999999999999999E-2</v>
      </c>
      <c r="Y1083" t="s">
        <v>77</v>
      </c>
      <c r="Z1083">
        <v>4.4000000000000004</v>
      </c>
      <c r="AA1083" t="s">
        <v>3765</v>
      </c>
      <c r="AB1083">
        <v>149.1235154</v>
      </c>
      <c r="AC1083" t="s">
        <v>3766</v>
      </c>
      <c r="AD1083">
        <v>-24.099185899999998</v>
      </c>
      <c r="AE1083">
        <v>45.683</v>
      </c>
      <c r="AF1083">
        <v>7.93</v>
      </c>
      <c r="AG1083">
        <v>6.4630000000000001</v>
      </c>
      <c r="AH1083">
        <v>7.7713000000000001</v>
      </c>
    </row>
    <row r="1084" spans="1:34" x14ac:dyDescent="0.25">
      <c r="A1084" t="s">
        <v>3768</v>
      </c>
      <c r="B1084" t="s">
        <v>3769</v>
      </c>
      <c r="C1084">
        <v>1</v>
      </c>
      <c r="D1084">
        <v>1</v>
      </c>
      <c r="E1084" t="s">
        <v>73</v>
      </c>
      <c r="F1084">
        <v>2009</v>
      </c>
      <c r="G1084" t="s">
        <v>106</v>
      </c>
      <c r="H1084">
        <v>0</v>
      </c>
      <c r="I1084">
        <v>1475</v>
      </c>
      <c r="J1084">
        <v>2.86</v>
      </c>
      <c r="K1084">
        <v>12.7</v>
      </c>
      <c r="L1084">
        <v>1.1299999999999999</v>
      </c>
      <c r="M1084">
        <v>2224.81</v>
      </c>
      <c r="N1084">
        <v>7</v>
      </c>
      <c r="O1084" t="s">
        <v>75</v>
      </c>
      <c r="P1084">
        <v>0.7</v>
      </c>
      <c r="S1084">
        <v>0</v>
      </c>
      <c r="T1084" t="s">
        <v>2476</v>
      </c>
      <c r="U1084">
        <v>6210</v>
      </c>
      <c r="V1084">
        <v>1.88</v>
      </c>
      <c r="W1084">
        <v>1.42</v>
      </c>
      <c r="X1084">
        <v>0.20200000000000001</v>
      </c>
      <c r="Y1084" t="s">
        <v>77</v>
      </c>
      <c r="Z1084">
        <v>4.0199999999999996</v>
      </c>
      <c r="AA1084" t="s">
        <v>3770</v>
      </c>
      <c r="AB1084">
        <v>149.2409308</v>
      </c>
      <c r="AC1084" t="s">
        <v>3771</v>
      </c>
      <c r="AD1084">
        <v>-15.895399299999999</v>
      </c>
      <c r="AE1084">
        <v>67.810699999999997</v>
      </c>
      <c r="AF1084">
        <v>7.41</v>
      </c>
      <c r="AG1084">
        <v>6.2240000000000002</v>
      </c>
      <c r="AH1084">
        <v>7.2837199999999998</v>
      </c>
    </row>
    <row r="1085" spans="1:34" x14ac:dyDescent="0.25">
      <c r="A1085" t="s">
        <v>3772</v>
      </c>
      <c r="B1085" t="s">
        <v>3773</v>
      </c>
      <c r="C1085">
        <v>2</v>
      </c>
      <c r="D1085">
        <v>1</v>
      </c>
      <c r="E1085" t="s">
        <v>73</v>
      </c>
      <c r="F1085">
        <v>2009</v>
      </c>
      <c r="G1085" t="s">
        <v>82</v>
      </c>
      <c r="H1085">
        <v>0</v>
      </c>
      <c r="I1085">
        <v>1634</v>
      </c>
      <c r="J1085">
        <v>3.02</v>
      </c>
      <c r="K1085">
        <v>12.3</v>
      </c>
      <c r="L1085">
        <v>1.1000000000000001</v>
      </c>
      <c r="M1085">
        <v>4513</v>
      </c>
      <c r="N1085">
        <v>14.2</v>
      </c>
      <c r="O1085" t="s">
        <v>75</v>
      </c>
      <c r="P1085">
        <v>0.72299999999999998</v>
      </c>
      <c r="S1085">
        <v>0</v>
      </c>
      <c r="T1085" t="s">
        <v>1347</v>
      </c>
      <c r="U1085">
        <v>6389.05</v>
      </c>
      <c r="V1085">
        <v>1.5</v>
      </c>
      <c r="W1085">
        <v>1.28</v>
      </c>
      <c r="X1085">
        <v>0.14699999999999999</v>
      </c>
      <c r="Y1085" t="s">
        <v>200</v>
      </c>
      <c r="Z1085">
        <v>4.1900000000000004</v>
      </c>
      <c r="AA1085" t="s">
        <v>3774</v>
      </c>
      <c r="AB1085">
        <v>21.5378455</v>
      </c>
      <c r="AC1085" t="s">
        <v>3775</v>
      </c>
      <c r="AD1085">
        <v>34.579338900000003</v>
      </c>
      <c r="AE1085">
        <v>37.861899999999999</v>
      </c>
      <c r="AF1085">
        <v>6.3310000000000004</v>
      </c>
      <c r="AG1085">
        <v>5.1689999999999996</v>
      </c>
      <c r="AH1085">
        <v>6.2241999999999997</v>
      </c>
    </row>
    <row r="1086" spans="1:34" x14ac:dyDescent="0.25">
      <c r="A1086" t="s">
        <v>3776</v>
      </c>
      <c r="B1086" t="s">
        <v>3777</v>
      </c>
      <c r="C1086">
        <v>1</v>
      </c>
      <c r="D1086">
        <v>1</v>
      </c>
      <c r="E1086" t="s">
        <v>73</v>
      </c>
      <c r="F1086">
        <v>2016</v>
      </c>
      <c r="G1086" t="s">
        <v>100</v>
      </c>
      <c r="H1086">
        <v>0</v>
      </c>
      <c r="I1086">
        <v>1270</v>
      </c>
      <c r="J1086">
        <v>2.72</v>
      </c>
      <c r="K1086">
        <v>13</v>
      </c>
      <c r="L1086">
        <v>1.1599999999999999</v>
      </c>
      <c r="M1086">
        <v>1144.1880000000001</v>
      </c>
      <c r="N1086">
        <v>3.6</v>
      </c>
      <c r="O1086" t="s">
        <v>75</v>
      </c>
      <c r="P1086">
        <v>0.17</v>
      </c>
      <c r="S1086">
        <v>0</v>
      </c>
      <c r="T1086" t="s">
        <v>189</v>
      </c>
      <c r="U1086">
        <v>4805</v>
      </c>
      <c r="V1086">
        <v>8.8000000000000007</v>
      </c>
      <c r="W1086">
        <v>1.66</v>
      </c>
      <c r="X1086">
        <v>0.04</v>
      </c>
      <c r="Y1086" t="s">
        <v>77</v>
      </c>
      <c r="Z1086">
        <v>2.66</v>
      </c>
      <c r="AA1086" t="s">
        <v>3778</v>
      </c>
      <c r="AB1086">
        <v>150.4066612</v>
      </c>
      <c r="AC1086" t="s">
        <v>3779</v>
      </c>
      <c r="AD1086">
        <v>-17.333069900000002</v>
      </c>
      <c r="AE1086">
        <v>209.839</v>
      </c>
      <c r="AF1086">
        <v>7.47</v>
      </c>
      <c r="AG1086">
        <v>5.0380000000000003</v>
      </c>
      <c r="AH1086">
        <v>7.17997</v>
      </c>
    </row>
    <row r="1087" spans="1:34" x14ac:dyDescent="0.25">
      <c r="A1087" t="s">
        <v>3780</v>
      </c>
      <c r="B1087" t="s">
        <v>3781</v>
      </c>
      <c r="C1087">
        <v>3</v>
      </c>
      <c r="D1087">
        <v>1</v>
      </c>
      <c r="E1087" t="s">
        <v>73</v>
      </c>
      <c r="F1087">
        <v>2016</v>
      </c>
      <c r="G1087" t="s">
        <v>3782</v>
      </c>
      <c r="H1087">
        <v>0</v>
      </c>
      <c r="I1087">
        <v>13.481</v>
      </c>
      <c r="J1087">
        <v>0.11700000000000001</v>
      </c>
      <c r="K1087">
        <v>12.4</v>
      </c>
      <c r="L1087">
        <v>1.1000000000000001</v>
      </c>
      <c r="M1087">
        <v>3941.0920000000001</v>
      </c>
      <c r="N1087">
        <v>12.4</v>
      </c>
      <c r="O1087" t="s">
        <v>75</v>
      </c>
      <c r="P1087">
        <v>0.05</v>
      </c>
      <c r="S1087">
        <v>0</v>
      </c>
      <c r="T1087" t="s">
        <v>322</v>
      </c>
      <c r="U1087">
        <v>5770</v>
      </c>
      <c r="V1087">
        <v>1.55</v>
      </c>
      <c r="W1087">
        <v>1.1200000000000001</v>
      </c>
      <c r="X1087">
        <v>-0.17</v>
      </c>
      <c r="Y1087" t="s">
        <v>77</v>
      </c>
      <c r="Z1087">
        <v>4.0999999999999996</v>
      </c>
      <c r="AA1087" t="s">
        <v>3783</v>
      </c>
      <c r="AB1087">
        <v>151.6695435</v>
      </c>
      <c r="AC1087" t="s">
        <v>3784</v>
      </c>
      <c r="AD1087">
        <v>17.894979500000002</v>
      </c>
      <c r="AE1087">
        <v>73.583519999999993</v>
      </c>
      <c r="AF1087">
        <v>8.07</v>
      </c>
      <c r="AG1087">
        <v>6.5359999999999996</v>
      </c>
      <c r="AH1087">
        <v>7.9295</v>
      </c>
    </row>
    <row r="1088" spans="1:34" x14ac:dyDescent="0.25">
      <c r="A1088" t="s">
        <v>3785</v>
      </c>
      <c r="B1088" t="s">
        <v>3786</v>
      </c>
      <c r="C1088">
        <v>1</v>
      </c>
      <c r="D1088">
        <v>1</v>
      </c>
      <c r="E1088" t="s">
        <v>73</v>
      </c>
      <c r="F1088">
        <v>2009</v>
      </c>
      <c r="G1088" t="s">
        <v>106</v>
      </c>
      <c r="H1088">
        <v>0</v>
      </c>
      <c r="I1088">
        <v>2754</v>
      </c>
      <c r="J1088">
        <v>3.58</v>
      </c>
      <c r="K1088">
        <v>13.5</v>
      </c>
      <c r="L1088">
        <v>1.21</v>
      </c>
      <c r="M1088">
        <v>489.45819999999998</v>
      </c>
      <c r="N1088">
        <v>1.54</v>
      </c>
      <c r="O1088" t="s">
        <v>75</v>
      </c>
      <c r="P1088">
        <v>0.53</v>
      </c>
      <c r="S1088">
        <v>0</v>
      </c>
      <c r="T1088" t="s">
        <v>261</v>
      </c>
      <c r="U1088">
        <v>4915</v>
      </c>
      <c r="V1088">
        <v>0.79</v>
      </c>
      <c r="W1088">
        <v>0.66</v>
      </c>
      <c r="X1088">
        <v>0.05</v>
      </c>
      <c r="Y1088" t="s">
        <v>77</v>
      </c>
      <c r="Z1088">
        <v>4.47</v>
      </c>
      <c r="AA1088" t="s">
        <v>3787</v>
      </c>
      <c r="AB1088">
        <v>152.1794175</v>
      </c>
      <c r="AC1088" t="s">
        <v>3788</v>
      </c>
      <c r="AD1088">
        <v>34.2419984</v>
      </c>
      <c r="AE1088">
        <v>18.2912</v>
      </c>
      <c r="AF1088">
        <v>7.56</v>
      </c>
      <c r="AG1088">
        <v>5.3140000000000001</v>
      </c>
      <c r="AH1088">
        <v>7.2719399999999998</v>
      </c>
    </row>
    <row r="1089" spans="1:34" x14ac:dyDescent="0.25">
      <c r="A1089" t="s">
        <v>3789</v>
      </c>
      <c r="B1089" t="s">
        <v>3790</v>
      </c>
      <c r="C1089">
        <v>1</v>
      </c>
      <c r="D1089">
        <v>1</v>
      </c>
      <c r="E1089" t="s">
        <v>73</v>
      </c>
      <c r="F1089">
        <v>2004</v>
      </c>
      <c r="G1089" t="s">
        <v>94</v>
      </c>
      <c r="H1089">
        <v>0</v>
      </c>
      <c r="I1089">
        <v>3.4148839999999998</v>
      </c>
      <c r="J1089">
        <v>4.7899999999999998E-2</v>
      </c>
      <c r="K1089">
        <v>13.8</v>
      </c>
      <c r="L1089">
        <v>1.23</v>
      </c>
      <c r="M1089">
        <v>324.1866</v>
      </c>
      <c r="N1089">
        <v>1.02</v>
      </c>
      <c r="O1089" t="s">
        <v>119</v>
      </c>
      <c r="P1089">
        <v>3.1E-2</v>
      </c>
      <c r="S1089">
        <v>0</v>
      </c>
      <c r="T1089" t="s">
        <v>301</v>
      </c>
      <c r="U1089">
        <v>5392</v>
      </c>
      <c r="V1089">
        <v>2.2000000000000002</v>
      </c>
      <c r="W1089">
        <v>1.26</v>
      </c>
      <c r="X1089">
        <v>0.34</v>
      </c>
      <c r="Y1089" t="s">
        <v>77</v>
      </c>
      <c r="Z1089">
        <v>3.88</v>
      </c>
      <c r="AA1089" t="s">
        <v>3791</v>
      </c>
      <c r="AB1089">
        <v>152.53193490000001</v>
      </c>
      <c r="AC1089" t="s">
        <v>3792</v>
      </c>
      <c r="AD1089">
        <v>18.185728399999999</v>
      </c>
      <c r="AE1089">
        <v>73.612300000000005</v>
      </c>
      <c r="AF1089">
        <v>8.0185200000000005</v>
      </c>
      <c r="AG1089">
        <v>6.1989999999999998</v>
      </c>
      <c r="AH1089">
        <v>7.8097899999999996</v>
      </c>
    </row>
    <row r="1090" spans="1:34" x14ac:dyDescent="0.25">
      <c r="A1090" t="s">
        <v>3793</v>
      </c>
      <c r="B1090" t="s">
        <v>3794</v>
      </c>
      <c r="C1090">
        <v>1</v>
      </c>
      <c r="D1090">
        <v>1</v>
      </c>
      <c r="E1090" t="s">
        <v>73</v>
      </c>
      <c r="F1090">
        <v>2009</v>
      </c>
      <c r="G1090" t="s">
        <v>106</v>
      </c>
      <c r="H1090">
        <v>0</v>
      </c>
      <c r="I1090">
        <v>2166</v>
      </c>
      <c r="J1090">
        <v>3.27</v>
      </c>
      <c r="K1090">
        <v>13.4</v>
      </c>
      <c r="L1090">
        <v>1.19</v>
      </c>
      <c r="M1090">
        <v>670.62130000000002</v>
      </c>
      <c r="N1090">
        <v>2.11</v>
      </c>
      <c r="O1090" t="s">
        <v>75</v>
      </c>
      <c r="P1090">
        <v>0.2</v>
      </c>
      <c r="S1090">
        <v>0</v>
      </c>
      <c r="T1090" t="s">
        <v>358</v>
      </c>
      <c r="U1090">
        <v>5955</v>
      </c>
      <c r="V1090">
        <v>1.1000000000000001</v>
      </c>
      <c r="W1090">
        <v>1.27</v>
      </c>
      <c r="X1090">
        <v>-0.13</v>
      </c>
      <c r="Y1090" t="s">
        <v>77</v>
      </c>
      <c r="Z1090">
        <v>4.46</v>
      </c>
      <c r="AA1090" t="s">
        <v>3795</v>
      </c>
      <c r="AB1090">
        <v>154.5874958</v>
      </c>
      <c r="AC1090" t="s">
        <v>3796</v>
      </c>
      <c r="AD1090">
        <v>12.6209392</v>
      </c>
      <c r="AE1090">
        <v>32.010399999999997</v>
      </c>
      <c r="AF1090">
        <v>7.02569</v>
      </c>
      <c r="AG1090">
        <v>5.5640000000000001</v>
      </c>
      <c r="AH1090">
        <v>6.8681700000000001</v>
      </c>
    </row>
    <row r="1091" spans="1:34" x14ac:dyDescent="0.25">
      <c r="A1091" t="s">
        <v>3797</v>
      </c>
      <c r="B1091" t="s">
        <v>3798</v>
      </c>
      <c r="C1091">
        <v>1</v>
      </c>
      <c r="D1091">
        <v>1</v>
      </c>
      <c r="E1091" t="s">
        <v>284</v>
      </c>
      <c r="F1091">
        <v>2018</v>
      </c>
      <c r="G1091" t="s">
        <v>321</v>
      </c>
      <c r="H1091">
        <v>0</v>
      </c>
      <c r="I1091">
        <v>11.814299999999999</v>
      </c>
      <c r="J1091">
        <v>0.1066</v>
      </c>
      <c r="K1091">
        <v>7.3979999999999997</v>
      </c>
      <c r="L1091">
        <v>0.66</v>
      </c>
      <c r="M1091">
        <v>34.961300000000001</v>
      </c>
      <c r="N1091">
        <v>0.11</v>
      </c>
      <c r="O1091" t="s">
        <v>119</v>
      </c>
      <c r="P1091">
        <v>0.22</v>
      </c>
      <c r="R1091">
        <v>1089</v>
      </c>
      <c r="S1091">
        <v>0</v>
      </c>
      <c r="T1091" t="s">
        <v>301</v>
      </c>
      <c r="U1091">
        <v>5576</v>
      </c>
      <c r="V1091">
        <v>1.75</v>
      </c>
      <c r="W1091">
        <v>1.1599999999999999</v>
      </c>
      <c r="X1091">
        <v>0.42099999999999999</v>
      </c>
      <c r="Y1091" t="s">
        <v>77</v>
      </c>
      <c r="Z1091">
        <v>4.0199999999999996</v>
      </c>
      <c r="AA1091" t="s">
        <v>3799</v>
      </c>
      <c r="AB1091">
        <v>154.67109769999999</v>
      </c>
      <c r="AC1091" t="s">
        <v>3800</v>
      </c>
      <c r="AD1091">
        <v>10.1288464</v>
      </c>
      <c r="AE1091">
        <v>132.345</v>
      </c>
      <c r="AF1091">
        <v>9.3800000000000008</v>
      </c>
      <c r="AG1091">
        <v>7.7210000000000001</v>
      </c>
      <c r="AH1091">
        <v>9.2170199999999998</v>
      </c>
    </row>
    <row r="1092" spans="1:34" x14ac:dyDescent="0.25">
      <c r="A1092" t="s">
        <v>3801</v>
      </c>
      <c r="B1092" t="s">
        <v>3802</v>
      </c>
      <c r="C1092">
        <v>2</v>
      </c>
      <c r="D1092">
        <v>1</v>
      </c>
      <c r="E1092" t="s">
        <v>73</v>
      </c>
      <c r="F1092">
        <v>1999</v>
      </c>
      <c r="G1092" t="s">
        <v>3174</v>
      </c>
      <c r="H1092">
        <v>0</v>
      </c>
      <c r="I1092">
        <v>256.77999999999997</v>
      </c>
      <c r="J1092">
        <v>0.91700000000000004</v>
      </c>
      <c r="K1092">
        <v>12.6</v>
      </c>
      <c r="L1092">
        <v>1.1200000000000001</v>
      </c>
      <c r="M1092">
        <v>2653.8805000000002</v>
      </c>
      <c r="N1092">
        <v>8.35</v>
      </c>
      <c r="O1092" t="s">
        <v>75</v>
      </c>
      <c r="P1092">
        <v>0.67700000000000005</v>
      </c>
      <c r="S1092">
        <v>0</v>
      </c>
      <c r="T1092" t="s">
        <v>2476</v>
      </c>
      <c r="U1092">
        <v>6291</v>
      </c>
      <c r="V1092">
        <v>2.13</v>
      </c>
      <c r="W1092">
        <v>1.86</v>
      </c>
      <c r="X1092">
        <v>0.224</v>
      </c>
      <c r="Y1092" t="s">
        <v>200</v>
      </c>
      <c r="Z1092">
        <v>4.07</v>
      </c>
      <c r="AA1092" t="s">
        <v>3803</v>
      </c>
      <c r="AB1092">
        <v>155.54331930000001</v>
      </c>
      <c r="AC1092" t="s">
        <v>3804</v>
      </c>
      <c r="AD1092">
        <v>41.228935399999997</v>
      </c>
      <c r="AE1092">
        <v>38.636400000000002</v>
      </c>
      <c r="AF1092">
        <v>5.7346899999999996</v>
      </c>
      <c r="AG1092">
        <v>4.4539999999999997</v>
      </c>
      <c r="AH1092">
        <v>5.6055099999999998</v>
      </c>
    </row>
    <row r="1093" spans="1:34" x14ac:dyDescent="0.25">
      <c r="A1093" t="s">
        <v>3805</v>
      </c>
      <c r="B1093" t="s">
        <v>3806</v>
      </c>
      <c r="C1093">
        <v>1</v>
      </c>
      <c r="D1093">
        <v>1</v>
      </c>
      <c r="E1093" t="s">
        <v>73</v>
      </c>
      <c r="F1093">
        <v>2009</v>
      </c>
      <c r="G1093" t="s">
        <v>363</v>
      </c>
      <c r="H1093">
        <v>0</v>
      </c>
      <c r="I1093">
        <v>49.77</v>
      </c>
      <c r="J1093">
        <v>0.25</v>
      </c>
      <c r="K1093">
        <v>4.43</v>
      </c>
      <c r="L1093">
        <v>0.39500000000000002</v>
      </c>
      <c r="M1093">
        <v>17.98</v>
      </c>
      <c r="N1093">
        <v>5.7000000000000002E-2</v>
      </c>
      <c r="O1093" t="s">
        <v>75</v>
      </c>
      <c r="P1093">
        <v>0.31</v>
      </c>
      <c r="S1093">
        <v>0</v>
      </c>
      <c r="T1093" t="s">
        <v>215</v>
      </c>
      <c r="U1093">
        <v>5599</v>
      </c>
      <c r="V1093">
        <v>0.92</v>
      </c>
      <c r="W1093">
        <v>0.84</v>
      </c>
      <c r="X1093">
        <v>-0.24</v>
      </c>
      <c r="Y1093" t="s">
        <v>77</v>
      </c>
      <c r="Z1093">
        <v>4.4800000000000004</v>
      </c>
      <c r="AA1093" t="s">
        <v>3807</v>
      </c>
      <c r="AB1093">
        <v>155.98011439999999</v>
      </c>
      <c r="AC1093" t="s">
        <v>3808</v>
      </c>
      <c r="AD1093">
        <v>-29.645102999999999</v>
      </c>
      <c r="AE1093">
        <v>21.9496</v>
      </c>
      <c r="AF1093">
        <v>6.92</v>
      </c>
      <c r="AG1093">
        <v>5.2450000000000001</v>
      </c>
      <c r="AH1093">
        <v>6.7395100000000001</v>
      </c>
    </row>
    <row r="1094" spans="1:34" x14ac:dyDescent="0.25">
      <c r="A1094" t="s">
        <v>3809</v>
      </c>
      <c r="B1094" t="s">
        <v>3810</v>
      </c>
      <c r="C1094">
        <v>1</v>
      </c>
      <c r="D1094">
        <v>1</v>
      </c>
      <c r="E1094" t="s">
        <v>73</v>
      </c>
      <c r="F1094">
        <v>2016</v>
      </c>
      <c r="G1094" t="s">
        <v>100</v>
      </c>
      <c r="H1094">
        <v>0</v>
      </c>
      <c r="I1094">
        <v>1179</v>
      </c>
      <c r="J1094">
        <v>2.2000000000000002</v>
      </c>
      <c r="K1094">
        <v>13.7</v>
      </c>
      <c r="L1094">
        <v>1.23</v>
      </c>
      <c r="M1094">
        <v>352.79129999999998</v>
      </c>
      <c r="N1094">
        <v>1.1100000000000001</v>
      </c>
      <c r="O1094" t="s">
        <v>75</v>
      </c>
      <c r="P1094">
        <v>0.12</v>
      </c>
      <c r="S1094">
        <v>0</v>
      </c>
      <c r="T1094" t="s">
        <v>2083</v>
      </c>
      <c r="U1094">
        <v>5577</v>
      </c>
      <c r="V1094">
        <v>1.67</v>
      </c>
      <c r="W1094">
        <v>1.03</v>
      </c>
      <c r="X1094">
        <v>0.39</v>
      </c>
      <c r="Y1094" t="s">
        <v>77</v>
      </c>
      <c r="Z1094">
        <v>4.03</v>
      </c>
      <c r="AA1094" t="s">
        <v>3811</v>
      </c>
      <c r="AB1094">
        <v>22.5043352</v>
      </c>
      <c r="AC1094" t="s">
        <v>3812</v>
      </c>
      <c r="AD1094">
        <v>-19.605294499999999</v>
      </c>
      <c r="AE1094">
        <v>81.4893</v>
      </c>
      <c r="AF1094">
        <v>8.4</v>
      </c>
      <c r="AG1094">
        <v>6.7439999999999998</v>
      </c>
      <c r="AH1094">
        <v>8.2292299999999994</v>
      </c>
    </row>
    <row r="1095" spans="1:34" x14ac:dyDescent="0.25">
      <c r="A1095" t="s">
        <v>3813</v>
      </c>
      <c r="B1095" t="s">
        <v>3814</v>
      </c>
      <c r="C1095">
        <v>1</v>
      </c>
      <c r="D1095">
        <v>2</v>
      </c>
      <c r="E1095" t="s">
        <v>73</v>
      </c>
      <c r="F1095">
        <v>2000</v>
      </c>
      <c r="G1095" t="s">
        <v>100</v>
      </c>
      <c r="H1095">
        <v>0</v>
      </c>
      <c r="I1095">
        <v>325.803</v>
      </c>
      <c r="J1095">
        <v>0.97</v>
      </c>
      <c r="K1095">
        <v>13</v>
      </c>
      <c r="L1095">
        <v>1.1599999999999999</v>
      </c>
      <c r="M1095">
        <v>1195.0408</v>
      </c>
      <c r="N1095">
        <v>3.76</v>
      </c>
      <c r="O1095" t="s">
        <v>75</v>
      </c>
      <c r="P1095">
        <v>0.35</v>
      </c>
      <c r="S1095">
        <v>0</v>
      </c>
      <c r="T1095" t="s">
        <v>609</v>
      </c>
      <c r="U1095">
        <v>5744</v>
      </c>
      <c r="V1095">
        <v>1.1399999999999999</v>
      </c>
      <c r="W1095">
        <v>1.1499999999999999</v>
      </c>
      <c r="X1095">
        <v>0.27</v>
      </c>
      <c r="Y1095" t="s">
        <v>77</v>
      </c>
      <c r="Z1095">
        <v>4.3899999999999997</v>
      </c>
      <c r="AA1095" t="s">
        <v>3815</v>
      </c>
      <c r="AB1095">
        <v>160.70213509999999</v>
      </c>
      <c r="AC1095" t="s">
        <v>3816</v>
      </c>
      <c r="AD1095">
        <v>-2.1847173</v>
      </c>
      <c r="AE1095">
        <v>34.653799999999997</v>
      </c>
      <c r="AF1095">
        <v>7.31637</v>
      </c>
      <c r="AG1095">
        <v>5.7210000000000001</v>
      </c>
      <c r="AH1095">
        <v>7.1392899999999999</v>
      </c>
    </row>
    <row r="1096" spans="1:34" x14ac:dyDescent="0.25">
      <c r="A1096" t="s">
        <v>3817</v>
      </c>
      <c r="B1096" t="s">
        <v>3814</v>
      </c>
      <c r="C1096">
        <v>1</v>
      </c>
      <c r="D1096">
        <v>2</v>
      </c>
      <c r="E1096" t="s">
        <v>73</v>
      </c>
      <c r="F1096">
        <v>2019</v>
      </c>
      <c r="G1096" t="s">
        <v>363</v>
      </c>
      <c r="H1096">
        <v>0</v>
      </c>
      <c r="I1096">
        <v>11611.297500000001</v>
      </c>
      <c r="J1096">
        <v>10.5</v>
      </c>
      <c r="K1096">
        <v>13</v>
      </c>
      <c r="L1096">
        <v>1.1599999999999999</v>
      </c>
      <c r="M1096">
        <v>1166.4360999999999</v>
      </c>
      <c r="N1096">
        <v>3.67</v>
      </c>
      <c r="O1096" t="s">
        <v>75</v>
      </c>
      <c r="P1096">
        <v>0.46</v>
      </c>
      <c r="S1096">
        <v>0</v>
      </c>
      <c r="T1096" t="s">
        <v>609</v>
      </c>
      <c r="U1096">
        <v>5744</v>
      </c>
      <c r="V1096">
        <v>1.1399999999999999</v>
      </c>
      <c r="W1096">
        <v>1.1499999999999999</v>
      </c>
      <c r="X1096">
        <v>0.27</v>
      </c>
      <c r="Y1096" t="s">
        <v>77</v>
      </c>
      <c r="Z1096">
        <v>4.3899999999999997</v>
      </c>
      <c r="AA1096" t="s">
        <v>3815</v>
      </c>
      <c r="AB1096">
        <v>160.70213509999999</v>
      </c>
      <c r="AC1096" t="s">
        <v>3816</v>
      </c>
      <c r="AD1096">
        <v>-2.1847173</v>
      </c>
      <c r="AE1096">
        <v>34.653799999999997</v>
      </c>
      <c r="AF1096">
        <v>7.31637</v>
      </c>
      <c r="AG1096">
        <v>5.7210000000000001</v>
      </c>
      <c r="AH1096">
        <v>7.1392899999999999</v>
      </c>
    </row>
    <row r="1097" spans="1:34" x14ac:dyDescent="0.25">
      <c r="A1097" t="s">
        <v>3818</v>
      </c>
      <c r="B1097" t="s">
        <v>3819</v>
      </c>
      <c r="C1097">
        <v>1</v>
      </c>
      <c r="D1097">
        <v>1</v>
      </c>
      <c r="E1097" t="s">
        <v>73</v>
      </c>
      <c r="F1097">
        <v>2019</v>
      </c>
      <c r="G1097" t="s">
        <v>363</v>
      </c>
      <c r="H1097">
        <v>0</v>
      </c>
      <c r="I1097">
        <v>10354.8375</v>
      </c>
      <c r="J1097">
        <v>9.6199999999999992</v>
      </c>
      <c r="K1097">
        <v>12.2</v>
      </c>
      <c r="L1097">
        <v>1.0900000000000001</v>
      </c>
      <c r="M1097">
        <v>5364.9704000000002</v>
      </c>
      <c r="N1097">
        <v>16.88</v>
      </c>
      <c r="O1097" t="s">
        <v>75</v>
      </c>
      <c r="P1097">
        <v>0.21</v>
      </c>
      <c r="S1097">
        <v>0</v>
      </c>
      <c r="T1097" t="s">
        <v>2211</v>
      </c>
      <c r="U1097">
        <v>5770</v>
      </c>
      <c r="V1097">
        <v>1.58</v>
      </c>
      <c r="W1097">
        <v>1.08</v>
      </c>
      <c r="X1097">
        <v>-0.08</v>
      </c>
      <c r="Y1097" t="s">
        <v>77</v>
      </c>
      <c r="Z1097">
        <v>4</v>
      </c>
      <c r="AA1097" t="s">
        <v>3820</v>
      </c>
      <c r="AB1097">
        <v>160.90124069999999</v>
      </c>
      <c r="AC1097" t="s">
        <v>3821</v>
      </c>
      <c r="AD1097">
        <v>-39.058385700000002</v>
      </c>
      <c r="AE1097">
        <v>43.533900000000003</v>
      </c>
      <c r="AF1097">
        <v>7.03</v>
      </c>
      <c r="AG1097">
        <v>5.5170000000000003</v>
      </c>
      <c r="AH1097">
        <v>6.8598699999999999</v>
      </c>
    </row>
    <row r="1098" spans="1:34" x14ac:dyDescent="0.25">
      <c r="A1098" t="s">
        <v>3822</v>
      </c>
      <c r="B1098" t="s">
        <v>3823</v>
      </c>
      <c r="C1098">
        <v>1</v>
      </c>
      <c r="D1098">
        <v>1</v>
      </c>
      <c r="E1098" t="s">
        <v>73</v>
      </c>
      <c r="F1098">
        <v>2005</v>
      </c>
      <c r="G1098" t="s">
        <v>363</v>
      </c>
      <c r="H1098">
        <v>0</v>
      </c>
      <c r="I1098">
        <v>143.58000000000001</v>
      </c>
      <c r="J1098">
        <v>0.47699999999999998</v>
      </c>
      <c r="K1098">
        <v>13.4</v>
      </c>
      <c r="L1098">
        <v>1.2</v>
      </c>
      <c r="M1098">
        <v>117.59</v>
      </c>
      <c r="N1098">
        <v>0.37</v>
      </c>
      <c r="O1098" t="s">
        <v>75</v>
      </c>
      <c r="P1098">
        <v>0.14000000000000001</v>
      </c>
      <c r="S1098">
        <v>0</v>
      </c>
      <c r="T1098" t="s">
        <v>370</v>
      </c>
      <c r="U1098">
        <v>4995</v>
      </c>
      <c r="V1098">
        <v>0.85</v>
      </c>
      <c r="W1098">
        <v>0.7</v>
      </c>
      <c r="X1098">
        <v>0.15</v>
      </c>
      <c r="Y1098" t="s">
        <v>77</v>
      </c>
      <c r="Z1098">
        <v>4.26</v>
      </c>
      <c r="AA1098" t="s">
        <v>3824</v>
      </c>
      <c r="AB1098">
        <v>161.08666719999999</v>
      </c>
      <c r="AC1098" t="s">
        <v>3825</v>
      </c>
      <c r="AD1098">
        <v>-33.577679400000001</v>
      </c>
      <c r="AE1098">
        <v>28.515899999999998</v>
      </c>
      <c r="AF1098">
        <v>8.3000000000000007</v>
      </c>
      <c r="AG1098">
        <v>6.1319999999999997</v>
      </c>
      <c r="AH1098">
        <v>8.0420599999999993</v>
      </c>
    </row>
    <row r="1099" spans="1:34" x14ac:dyDescent="0.25">
      <c r="A1099" t="s">
        <v>3826</v>
      </c>
      <c r="B1099" t="s">
        <v>3827</v>
      </c>
      <c r="C1099">
        <v>1</v>
      </c>
      <c r="D1099">
        <v>3</v>
      </c>
      <c r="E1099" t="s">
        <v>73</v>
      </c>
      <c r="F1099">
        <v>2021</v>
      </c>
      <c r="G1099" t="s">
        <v>363</v>
      </c>
      <c r="H1099">
        <v>0</v>
      </c>
      <c r="I1099">
        <v>7.3426</v>
      </c>
      <c r="J1099">
        <v>7.5600000000000001E-2</v>
      </c>
      <c r="K1099">
        <v>1.88</v>
      </c>
      <c r="L1099">
        <v>0.16800000000000001</v>
      </c>
      <c r="M1099">
        <v>4.2</v>
      </c>
      <c r="N1099">
        <v>1.321E-2</v>
      </c>
      <c r="O1099" t="s">
        <v>75</v>
      </c>
      <c r="P1099">
        <v>0.29499999999999998</v>
      </c>
      <c r="S1099">
        <v>0</v>
      </c>
      <c r="T1099" t="s">
        <v>2211</v>
      </c>
      <c r="U1099">
        <v>5977</v>
      </c>
      <c r="V1099">
        <v>1.18</v>
      </c>
      <c r="W1099">
        <v>1.04</v>
      </c>
      <c r="X1099">
        <v>0.02</v>
      </c>
      <c r="Y1099" t="s">
        <v>77</v>
      </c>
      <c r="Z1099">
        <v>4.42</v>
      </c>
      <c r="AA1099" t="s">
        <v>3828</v>
      </c>
      <c r="AB1099">
        <v>161.56270649999999</v>
      </c>
      <c r="AC1099" t="s">
        <v>3829</v>
      </c>
      <c r="AD1099">
        <v>-41.464604000000001</v>
      </c>
      <c r="AE1099">
        <v>43.347499999999997</v>
      </c>
      <c r="AF1099">
        <v>7.49</v>
      </c>
      <c r="AG1099">
        <v>6.0650000000000004</v>
      </c>
      <c r="AH1099">
        <v>7.3376900000000003</v>
      </c>
    </row>
    <row r="1100" spans="1:34" x14ac:dyDescent="0.25">
      <c r="A1100" t="s">
        <v>3830</v>
      </c>
      <c r="B1100" t="s">
        <v>3827</v>
      </c>
      <c r="C1100">
        <v>1</v>
      </c>
      <c r="D1100">
        <v>3</v>
      </c>
      <c r="E1100" t="s">
        <v>73</v>
      </c>
      <c r="F1100">
        <v>2021</v>
      </c>
      <c r="G1100" t="s">
        <v>363</v>
      </c>
      <c r="H1100">
        <v>0</v>
      </c>
      <c r="I1100">
        <v>13.18</v>
      </c>
      <c r="J1100">
        <v>0.112</v>
      </c>
      <c r="K1100">
        <v>2.56</v>
      </c>
      <c r="L1100">
        <v>0.22900000000000001</v>
      </c>
      <c r="M1100">
        <v>7.1</v>
      </c>
      <c r="N1100">
        <v>2.2339999999999999E-2</v>
      </c>
      <c r="O1100" t="s">
        <v>75</v>
      </c>
      <c r="P1100">
        <v>0.2</v>
      </c>
      <c r="S1100">
        <v>0</v>
      </c>
      <c r="T1100" t="s">
        <v>2211</v>
      </c>
      <c r="U1100">
        <v>5977</v>
      </c>
      <c r="V1100">
        <v>1.18</v>
      </c>
      <c r="W1100">
        <v>1.04</v>
      </c>
      <c r="X1100">
        <v>0.02</v>
      </c>
      <c r="Y1100" t="s">
        <v>77</v>
      </c>
      <c r="Z1100">
        <v>4.42</v>
      </c>
      <c r="AA1100" t="s">
        <v>3828</v>
      </c>
      <c r="AB1100">
        <v>161.56270649999999</v>
      </c>
      <c r="AC1100" t="s">
        <v>3829</v>
      </c>
      <c r="AD1100">
        <v>-41.464604000000001</v>
      </c>
      <c r="AE1100">
        <v>43.347499999999997</v>
      </c>
      <c r="AF1100">
        <v>7.49</v>
      </c>
      <c r="AG1100">
        <v>6.0650000000000004</v>
      </c>
      <c r="AH1100">
        <v>7.3376900000000003</v>
      </c>
    </row>
    <row r="1101" spans="1:34" x14ac:dyDescent="0.25">
      <c r="A1101" t="s">
        <v>3831</v>
      </c>
      <c r="B1101" t="s">
        <v>3827</v>
      </c>
      <c r="C1101">
        <v>1</v>
      </c>
      <c r="D1101">
        <v>3</v>
      </c>
      <c r="E1101" t="s">
        <v>73</v>
      </c>
      <c r="F1101">
        <v>2021</v>
      </c>
      <c r="G1101" t="s">
        <v>363</v>
      </c>
      <c r="H1101">
        <v>0</v>
      </c>
      <c r="I1101">
        <v>45.85</v>
      </c>
      <c r="J1101">
        <v>0.25650000000000001</v>
      </c>
      <c r="K1101">
        <v>2.89</v>
      </c>
      <c r="L1101">
        <v>0.25800000000000001</v>
      </c>
      <c r="M1101">
        <v>8.6999999999999993</v>
      </c>
      <c r="N1101">
        <v>2.7369999999999998E-2</v>
      </c>
      <c r="O1101" t="s">
        <v>75</v>
      </c>
      <c r="P1101">
        <v>0.09</v>
      </c>
      <c r="S1101">
        <v>0</v>
      </c>
      <c r="T1101" t="s">
        <v>2211</v>
      </c>
      <c r="U1101">
        <v>5977</v>
      </c>
      <c r="V1101">
        <v>1.18</v>
      </c>
      <c r="W1101">
        <v>1.04</v>
      </c>
      <c r="X1101">
        <v>0.02</v>
      </c>
      <c r="Y1101" t="s">
        <v>77</v>
      </c>
      <c r="Z1101">
        <v>4.42</v>
      </c>
      <c r="AA1101" t="s">
        <v>3828</v>
      </c>
      <c r="AB1101">
        <v>161.56270649999999</v>
      </c>
      <c r="AC1101" t="s">
        <v>3829</v>
      </c>
      <c r="AD1101">
        <v>-41.464604000000001</v>
      </c>
      <c r="AE1101">
        <v>43.347499999999997</v>
      </c>
      <c r="AF1101">
        <v>7.49</v>
      </c>
      <c r="AG1101">
        <v>6.0650000000000004</v>
      </c>
      <c r="AH1101">
        <v>7.3376900000000003</v>
      </c>
    </row>
    <row r="1102" spans="1:34" x14ac:dyDescent="0.25">
      <c r="A1102" t="s">
        <v>3832</v>
      </c>
      <c r="B1102" t="s">
        <v>3833</v>
      </c>
      <c r="C1102">
        <v>1</v>
      </c>
      <c r="D1102">
        <v>2</v>
      </c>
      <c r="E1102" t="s">
        <v>73</v>
      </c>
      <c r="F1102">
        <v>2009</v>
      </c>
      <c r="G1102" t="s">
        <v>214</v>
      </c>
      <c r="H1102">
        <v>0</v>
      </c>
      <c r="I1102">
        <v>30.052</v>
      </c>
      <c r="J1102">
        <v>0.189</v>
      </c>
      <c r="K1102">
        <v>14</v>
      </c>
      <c r="L1102">
        <v>1.25</v>
      </c>
      <c r="M1102">
        <v>222.47200000000001</v>
      </c>
      <c r="N1102">
        <v>0.7</v>
      </c>
      <c r="O1102" t="s">
        <v>75</v>
      </c>
      <c r="P1102">
        <v>0.2</v>
      </c>
      <c r="S1102">
        <v>0</v>
      </c>
      <c r="T1102" t="s">
        <v>236</v>
      </c>
      <c r="U1102">
        <v>5793</v>
      </c>
      <c r="V1102">
        <v>1</v>
      </c>
      <c r="W1102">
        <v>1</v>
      </c>
      <c r="X1102">
        <v>0.09</v>
      </c>
      <c r="Y1102" t="s">
        <v>77</v>
      </c>
      <c r="Z1102">
        <v>4.53</v>
      </c>
      <c r="AA1102" t="s">
        <v>3834</v>
      </c>
      <c r="AB1102">
        <v>23.335042399999999</v>
      </c>
      <c r="AC1102" t="s">
        <v>3835</v>
      </c>
      <c r="AD1102">
        <v>29.264918699999999</v>
      </c>
      <c r="AE1102">
        <v>50.350299999999997</v>
      </c>
      <c r="AF1102">
        <v>8.35</v>
      </c>
      <c r="AG1102">
        <v>6.851</v>
      </c>
      <c r="AH1102">
        <v>8.2095000000000002</v>
      </c>
    </row>
    <row r="1103" spans="1:34" x14ac:dyDescent="0.25">
      <c r="A1103" t="s">
        <v>3836</v>
      </c>
      <c r="B1103" t="s">
        <v>3833</v>
      </c>
      <c r="C1103">
        <v>1</v>
      </c>
      <c r="D1103">
        <v>2</v>
      </c>
      <c r="E1103" t="s">
        <v>73</v>
      </c>
      <c r="F1103">
        <v>2009</v>
      </c>
      <c r="G1103" t="s">
        <v>214</v>
      </c>
      <c r="H1103">
        <v>0</v>
      </c>
      <c r="I1103">
        <v>192.9</v>
      </c>
      <c r="J1103">
        <v>0.65400000000000003</v>
      </c>
      <c r="K1103">
        <v>13.4</v>
      </c>
      <c r="L1103">
        <v>1.2</v>
      </c>
      <c r="M1103">
        <v>578.42600000000004</v>
      </c>
      <c r="N1103">
        <v>1.82</v>
      </c>
      <c r="O1103" t="s">
        <v>75</v>
      </c>
      <c r="P1103">
        <v>0.06</v>
      </c>
      <c r="S1103">
        <v>0</v>
      </c>
      <c r="T1103" t="s">
        <v>236</v>
      </c>
      <c r="U1103">
        <v>5793</v>
      </c>
      <c r="V1103">
        <v>1</v>
      </c>
      <c r="W1103">
        <v>1</v>
      </c>
      <c r="X1103">
        <v>0.09</v>
      </c>
      <c r="Y1103" t="s">
        <v>77</v>
      </c>
      <c r="Z1103">
        <v>4.53</v>
      </c>
      <c r="AA1103" t="s">
        <v>3834</v>
      </c>
      <c r="AB1103">
        <v>23.335042399999999</v>
      </c>
      <c r="AC1103" t="s">
        <v>3835</v>
      </c>
      <c r="AD1103">
        <v>29.264918699999999</v>
      </c>
      <c r="AE1103">
        <v>50.350299999999997</v>
      </c>
      <c r="AF1103">
        <v>8.35</v>
      </c>
      <c r="AG1103">
        <v>6.851</v>
      </c>
      <c r="AH1103">
        <v>8.2095000000000002</v>
      </c>
    </row>
    <row r="1104" spans="1:34" x14ac:dyDescent="0.25">
      <c r="A1104" t="s">
        <v>3837</v>
      </c>
      <c r="B1104" t="s">
        <v>3838</v>
      </c>
      <c r="C1104">
        <v>1</v>
      </c>
      <c r="D1104">
        <v>1</v>
      </c>
      <c r="E1104" t="s">
        <v>73</v>
      </c>
      <c r="F1104">
        <v>2018</v>
      </c>
      <c r="G1104" t="s">
        <v>94</v>
      </c>
      <c r="H1104">
        <v>0</v>
      </c>
      <c r="I1104">
        <v>1576</v>
      </c>
      <c r="J1104">
        <v>2.74</v>
      </c>
      <c r="K1104">
        <v>13.7</v>
      </c>
      <c r="L1104">
        <v>1.22</v>
      </c>
      <c r="M1104">
        <v>400.4658</v>
      </c>
      <c r="N1104">
        <v>1.26</v>
      </c>
      <c r="O1104" t="s">
        <v>75</v>
      </c>
      <c r="P1104">
        <v>0.14000000000000001</v>
      </c>
      <c r="S1104">
        <v>0</v>
      </c>
      <c r="T1104" t="s">
        <v>261</v>
      </c>
      <c r="U1104">
        <v>4798</v>
      </c>
      <c r="V1104">
        <v>4.2</v>
      </c>
      <c r="W1104">
        <v>1.1100000000000001</v>
      </c>
      <c r="X1104">
        <v>0.12</v>
      </c>
      <c r="Y1104" t="s">
        <v>200</v>
      </c>
      <c r="Z1104">
        <v>3.22</v>
      </c>
      <c r="AA1104" t="s">
        <v>3839</v>
      </c>
      <c r="AB1104">
        <v>164.31263630000001</v>
      </c>
      <c r="AC1104" t="s">
        <v>3840</v>
      </c>
      <c r="AD1104">
        <v>24.142937400000001</v>
      </c>
      <c r="AE1104">
        <v>98.160899999999998</v>
      </c>
      <c r="AF1104">
        <v>7.6</v>
      </c>
      <c r="AG1104">
        <v>5.2</v>
      </c>
      <c r="AH1104">
        <v>7.3024100000000001</v>
      </c>
    </row>
    <row r="1105" spans="1:34" x14ac:dyDescent="0.25">
      <c r="A1105" t="s">
        <v>3841</v>
      </c>
      <c r="B1105" t="s">
        <v>3842</v>
      </c>
      <c r="C1105">
        <v>1</v>
      </c>
      <c r="D1105">
        <v>1</v>
      </c>
      <c r="E1105" t="s">
        <v>117</v>
      </c>
      <c r="F1105">
        <v>2013</v>
      </c>
      <c r="G1105" t="s">
        <v>142</v>
      </c>
      <c r="H1105">
        <v>0</v>
      </c>
      <c r="J1105">
        <v>55.7</v>
      </c>
      <c r="K1105">
        <v>12.9</v>
      </c>
      <c r="L1105">
        <v>1.1499999999999999</v>
      </c>
      <c r="M1105">
        <v>1589</v>
      </c>
      <c r="N1105">
        <v>5</v>
      </c>
      <c r="O1105" t="s">
        <v>119</v>
      </c>
      <c r="R1105">
        <v>1000</v>
      </c>
      <c r="S1105">
        <v>0</v>
      </c>
      <c r="T1105" t="s">
        <v>3843</v>
      </c>
      <c r="U1105">
        <v>7595</v>
      </c>
      <c r="V1105">
        <v>1.49</v>
      </c>
      <c r="W1105">
        <v>1.6</v>
      </c>
      <c r="X1105">
        <v>0.14000000000000001</v>
      </c>
      <c r="Y1105" t="s">
        <v>77</v>
      </c>
      <c r="Z1105">
        <v>4.34</v>
      </c>
      <c r="AA1105" t="s">
        <v>3844</v>
      </c>
      <c r="AB1105">
        <v>164.26210320000001</v>
      </c>
      <c r="AC1105" t="s">
        <v>3845</v>
      </c>
      <c r="AD1105">
        <v>-68.667291700000007</v>
      </c>
      <c r="AE1105">
        <v>86.227900000000005</v>
      </c>
      <c r="AF1105">
        <v>7.36</v>
      </c>
      <c r="AG1105">
        <v>6.7889999999999997</v>
      </c>
      <c r="AH1105">
        <v>7.3091499999999998</v>
      </c>
    </row>
    <row r="1106" spans="1:34" x14ac:dyDescent="0.25">
      <c r="A1106" t="s">
        <v>3846</v>
      </c>
      <c r="B1106" t="s">
        <v>3847</v>
      </c>
      <c r="C1106">
        <v>1</v>
      </c>
      <c r="D1106">
        <v>2</v>
      </c>
      <c r="E1106" t="s">
        <v>73</v>
      </c>
      <c r="F1106">
        <v>2009</v>
      </c>
      <c r="G1106" t="s">
        <v>94</v>
      </c>
      <c r="H1106">
        <v>0</v>
      </c>
      <c r="I1106">
        <v>464.4</v>
      </c>
      <c r="J1106">
        <v>1.36</v>
      </c>
      <c r="K1106">
        <v>13.7</v>
      </c>
      <c r="L1106">
        <v>1.22</v>
      </c>
      <c r="M1106">
        <v>400.4658</v>
      </c>
      <c r="N1106">
        <v>1.26</v>
      </c>
      <c r="O1106" t="s">
        <v>75</v>
      </c>
      <c r="P1106">
        <v>0.11899999999999999</v>
      </c>
      <c r="S1106">
        <v>0</v>
      </c>
      <c r="T1106" t="s">
        <v>2642</v>
      </c>
      <c r="U1106">
        <v>4918</v>
      </c>
      <c r="V1106">
        <v>5.08</v>
      </c>
      <c r="W1106">
        <v>1.54</v>
      </c>
      <c r="X1106">
        <v>0.05</v>
      </c>
      <c r="Y1106" t="s">
        <v>77</v>
      </c>
      <c r="Z1106">
        <v>3.24</v>
      </c>
      <c r="AA1106" t="s">
        <v>3848</v>
      </c>
      <c r="AB1106">
        <v>164.69874799999999</v>
      </c>
      <c r="AC1106" t="s">
        <v>3849</v>
      </c>
      <c r="AD1106">
        <v>1.7290087000000001</v>
      </c>
      <c r="AE1106">
        <v>136.95699999999999</v>
      </c>
      <c r="AF1106">
        <v>7.92</v>
      </c>
      <c r="AG1106">
        <v>5.6260000000000003</v>
      </c>
      <c r="AH1106">
        <v>7.6605600000000003</v>
      </c>
    </row>
    <row r="1107" spans="1:34" x14ac:dyDescent="0.25">
      <c r="A1107" t="s">
        <v>3850</v>
      </c>
      <c r="B1107" t="s">
        <v>3847</v>
      </c>
      <c r="C1107">
        <v>1</v>
      </c>
      <c r="D1107">
        <v>2</v>
      </c>
      <c r="E1107" t="s">
        <v>73</v>
      </c>
      <c r="F1107">
        <v>2018</v>
      </c>
      <c r="G1107" t="s">
        <v>94</v>
      </c>
      <c r="H1107">
        <v>0</v>
      </c>
      <c r="I1107">
        <v>1785</v>
      </c>
      <c r="J1107">
        <v>3.33</v>
      </c>
      <c r="K1107">
        <v>13.1</v>
      </c>
      <c r="L1107">
        <v>1.17</v>
      </c>
      <c r="M1107">
        <v>1096.5135</v>
      </c>
      <c r="N1107">
        <v>3.45</v>
      </c>
      <c r="O1107" t="s">
        <v>75</v>
      </c>
      <c r="P1107">
        <v>0.28399999999999997</v>
      </c>
      <c r="S1107">
        <v>0</v>
      </c>
      <c r="T1107" t="s">
        <v>2642</v>
      </c>
      <c r="U1107">
        <v>4918</v>
      </c>
      <c r="V1107">
        <v>5.08</v>
      </c>
      <c r="W1107">
        <v>1.54</v>
      </c>
      <c r="X1107">
        <v>0.05</v>
      </c>
      <c r="Y1107" t="s">
        <v>77</v>
      </c>
      <c r="Z1107">
        <v>3.24</v>
      </c>
      <c r="AA1107" t="s">
        <v>3848</v>
      </c>
      <c r="AB1107">
        <v>164.69874799999999</v>
      </c>
      <c r="AC1107" t="s">
        <v>3849</v>
      </c>
      <c r="AD1107">
        <v>1.7290087000000001</v>
      </c>
      <c r="AE1107">
        <v>136.95699999999999</v>
      </c>
      <c r="AF1107">
        <v>7.92</v>
      </c>
      <c r="AG1107">
        <v>5.6260000000000003</v>
      </c>
      <c r="AH1107">
        <v>7.6605600000000003</v>
      </c>
    </row>
    <row r="1108" spans="1:34" x14ac:dyDescent="0.25">
      <c r="A1108" t="s">
        <v>3851</v>
      </c>
      <c r="B1108" t="s">
        <v>3852</v>
      </c>
      <c r="C1108">
        <v>1</v>
      </c>
      <c r="D1108">
        <v>1</v>
      </c>
      <c r="E1108" t="s">
        <v>73</v>
      </c>
      <c r="F1108">
        <v>2015</v>
      </c>
      <c r="G1108" t="s">
        <v>224</v>
      </c>
      <c r="H1108">
        <v>0</v>
      </c>
      <c r="I1108">
        <v>482</v>
      </c>
      <c r="J1108">
        <v>1.28</v>
      </c>
      <c r="K1108">
        <v>12.4</v>
      </c>
      <c r="L1108">
        <v>1.1100000000000001</v>
      </c>
      <c r="M1108">
        <v>3378.5329000000002</v>
      </c>
      <c r="N1108">
        <v>10.63</v>
      </c>
      <c r="O1108" t="s">
        <v>75</v>
      </c>
      <c r="P1108">
        <v>0.11</v>
      </c>
      <c r="S1108">
        <v>0</v>
      </c>
      <c r="T1108" t="s">
        <v>261</v>
      </c>
      <c r="U1108">
        <v>4218</v>
      </c>
      <c r="V1108">
        <v>41.01</v>
      </c>
      <c r="W1108">
        <v>3.7</v>
      </c>
      <c r="X1108">
        <v>-0.18</v>
      </c>
      <c r="Y1108" t="s">
        <v>77</v>
      </c>
      <c r="Z1108">
        <v>1.78</v>
      </c>
      <c r="AA1108" t="s">
        <v>3853</v>
      </c>
      <c r="AB1108">
        <v>164.8961152</v>
      </c>
      <c r="AC1108" t="s">
        <v>3854</v>
      </c>
      <c r="AD1108">
        <v>43.814409400000002</v>
      </c>
      <c r="AE1108">
        <v>676.57899999999995</v>
      </c>
      <c r="AF1108">
        <v>8.15</v>
      </c>
      <c r="AG1108">
        <v>5.0220000000000002</v>
      </c>
      <c r="AH1108">
        <v>7.7211100000000004</v>
      </c>
    </row>
    <row r="1109" spans="1:34" x14ac:dyDescent="0.25">
      <c r="A1109" t="s">
        <v>3855</v>
      </c>
      <c r="B1109" t="s">
        <v>3856</v>
      </c>
      <c r="C1109">
        <v>1</v>
      </c>
      <c r="D1109">
        <v>1</v>
      </c>
      <c r="E1109" t="s">
        <v>73</v>
      </c>
      <c r="F1109">
        <v>2020</v>
      </c>
      <c r="G1109" t="s">
        <v>1798</v>
      </c>
      <c r="H1109">
        <v>0</v>
      </c>
      <c r="I1109">
        <v>55.087000000000003</v>
      </c>
      <c r="J1109">
        <v>0.26200000000000001</v>
      </c>
      <c r="K1109">
        <v>3.89</v>
      </c>
      <c r="L1109">
        <v>0.34699999999999998</v>
      </c>
      <c r="M1109">
        <v>42.44</v>
      </c>
      <c r="N1109">
        <v>0.13353000000000001</v>
      </c>
      <c r="O1109" t="s">
        <v>119</v>
      </c>
      <c r="P1109">
        <v>0.19700000000000001</v>
      </c>
      <c r="Q1109">
        <v>7.42</v>
      </c>
      <c r="R1109">
        <v>385</v>
      </c>
      <c r="S1109">
        <v>0</v>
      </c>
      <c r="T1109" t="s">
        <v>3689</v>
      </c>
      <c r="U1109">
        <v>5212</v>
      </c>
      <c r="V1109">
        <v>0.87</v>
      </c>
      <c r="W1109">
        <v>0.83</v>
      </c>
      <c r="X1109">
        <v>0.04</v>
      </c>
      <c r="Y1109" t="s">
        <v>77</v>
      </c>
      <c r="Z1109">
        <v>4.54</v>
      </c>
      <c r="AA1109" t="s">
        <v>3857</v>
      </c>
      <c r="AB1109">
        <v>164.8563364</v>
      </c>
      <c r="AC1109" t="s">
        <v>3858</v>
      </c>
      <c r="AD1109">
        <v>-56.623556399999998</v>
      </c>
      <c r="AE1109">
        <v>36.994100000000003</v>
      </c>
      <c r="AF1109">
        <v>8.6199999999999992</v>
      </c>
      <c r="AG1109">
        <v>6.5910000000000002</v>
      </c>
      <c r="AH1109">
        <v>8.3821300000000001</v>
      </c>
    </row>
    <row r="1110" spans="1:34" x14ac:dyDescent="0.25">
      <c r="A1110" t="s">
        <v>3859</v>
      </c>
      <c r="B1110" t="s">
        <v>3860</v>
      </c>
      <c r="C1110">
        <v>1</v>
      </c>
      <c r="D1110">
        <v>1</v>
      </c>
      <c r="E1110" t="s">
        <v>73</v>
      </c>
      <c r="F1110">
        <v>2021</v>
      </c>
      <c r="G1110" t="s">
        <v>214</v>
      </c>
      <c r="H1110">
        <v>0</v>
      </c>
      <c r="I1110">
        <v>2172</v>
      </c>
      <c r="J1110">
        <v>3.3860000000000001</v>
      </c>
      <c r="K1110">
        <v>12.7</v>
      </c>
      <c r="L1110">
        <v>1.1299999999999999</v>
      </c>
      <c r="M1110">
        <v>2173.9463000000001</v>
      </c>
      <c r="N1110">
        <v>6.84</v>
      </c>
      <c r="O1110" t="s">
        <v>75</v>
      </c>
      <c r="P1110">
        <v>4.2999999999999997E-2</v>
      </c>
      <c r="Q1110">
        <v>0.1</v>
      </c>
      <c r="R1110">
        <v>156</v>
      </c>
      <c r="S1110">
        <v>0</v>
      </c>
      <c r="T1110" t="s">
        <v>101</v>
      </c>
      <c r="U1110">
        <v>5722</v>
      </c>
      <c r="V1110">
        <v>1.0900000000000001</v>
      </c>
      <c r="W1110">
        <v>1.0900000000000001</v>
      </c>
      <c r="X1110">
        <v>0.11</v>
      </c>
      <c r="Y1110" t="s">
        <v>77</v>
      </c>
      <c r="Z1110">
        <v>4.07</v>
      </c>
      <c r="AA1110" t="s">
        <v>3861</v>
      </c>
      <c r="AB1110">
        <v>166.32317839999999</v>
      </c>
      <c r="AC1110" t="s">
        <v>3862</v>
      </c>
      <c r="AD1110">
        <v>81.038986800000004</v>
      </c>
      <c r="AE1110">
        <v>87.804900000000004</v>
      </c>
      <c r="AF1110">
        <v>8.39</v>
      </c>
      <c r="AG1110">
        <v>6.7709999999999999</v>
      </c>
      <c r="AH1110">
        <v>8.2106709999999996</v>
      </c>
    </row>
    <row r="1111" spans="1:34" x14ac:dyDescent="0.25">
      <c r="A1111" t="s">
        <v>3863</v>
      </c>
      <c r="B1111" t="s">
        <v>964</v>
      </c>
      <c r="C1111">
        <v>1</v>
      </c>
      <c r="D1111">
        <v>2</v>
      </c>
      <c r="E1111" t="s">
        <v>73</v>
      </c>
      <c r="F1111">
        <v>2021</v>
      </c>
      <c r="G1111" t="s">
        <v>100</v>
      </c>
      <c r="H1111">
        <v>0</v>
      </c>
      <c r="I1111">
        <v>2946</v>
      </c>
      <c r="J1111">
        <v>2.94</v>
      </c>
      <c r="K1111">
        <v>3.76</v>
      </c>
      <c r="L1111">
        <v>0.33500000000000002</v>
      </c>
      <c r="M1111">
        <v>13.6</v>
      </c>
      <c r="N1111">
        <v>4.2790000000000002E-2</v>
      </c>
      <c r="O1111" t="s">
        <v>75</v>
      </c>
      <c r="P1111">
        <v>0.13200000000000001</v>
      </c>
      <c r="S1111">
        <v>0</v>
      </c>
      <c r="T1111" t="s">
        <v>965</v>
      </c>
      <c r="U1111">
        <v>3719</v>
      </c>
      <c r="V1111">
        <v>0.37</v>
      </c>
      <c r="W1111">
        <v>0.39</v>
      </c>
      <c r="X1111">
        <v>-0.36199999999999999</v>
      </c>
      <c r="Y1111" t="s">
        <v>77</v>
      </c>
      <c r="Z1111">
        <v>4.9000000000000004</v>
      </c>
      <c r="AA1111" t="s">
        <v>966</v>
      </c>
      <c r="AB1111">
        <v>165.83447100000001</v>
      </c>
      <c r="AC1111" t="s">
        <v>967</v>
      </c>
      <c r="AD1111">
        <v>35.972316999999997</v>
      </c>
      <c r="AE1111">
        <v>5.6757730000000004</v>
      </c>
      <c r="AF1111">
        <v>7.49</v>
      </c>
      <c r="AG1111">
        <v>3.5009999999999999</v>
      </c>
    </row>
    <row r="1112" spans="1:34" x14ac:dyDescent="0.25">
      <c r="A1112" t="s">
        <v>3864</v>
      </c>
      <c r="B1112" t="s">
        <v>3865</v>
      </c>
      <c r="C1112">
        <v>1</v>
      </c>
      <c r="D1112">
        <v>1</v>
      </c>
      <c r="E1112" t="s">
        <v>73</v>
      </c>
      <c r="F1112">
        <v>2015</v>
      </c>
      <c r="G1112" t="s">
        <v>571</v>
      </c>
      <c r="H1112">
        <v>0</v>
      </c>
      <c r="I1112">
        <v>4375</v>
      </c>
      <c r="J1112">
        <v>5.15</v>
      </c>
      <c r="K1112">
        <v>13</v>
      </c>
      <c r="L1112">
        <v>1.1599999999999999</v>
      </c>
      <c r="M1112">
        <v>1188.6841999999999</v>
      </c>
      <c r="N1112">
        <v>3.74</v>
      </c>
      <c r="O1112" t="s">
        <v>75</v>
      </c>
      <c r="P1112">
        <v>0.06</v>
      </c>
      <c r="S1112">
        <v>0</v>
      </c>
      <c r="T1112" t="s">
        <v>95</v>
      </c>
      <c r="U1112">
        <v>5312</v>
      </c>
      <c r="V1112">
        <v>0.84</v>
      </c>
      <c r="W1112">
        <v>0.7</v>
      </c>
      <c r="X1112">
        <v>0.41</v>
      </c>
      <c r="Y1112" t="s">
        <v>77</v>
      </c>
      <c r="Z1112">
        <v>4.43</v>
      </c>
      <c r="AA1112" t="s">
        <v>3866</v>
      </c>
      <c r="AB1112">
        <v>165.8658796</v>
      </c>
      <c r="AC1112" t="s">
        <v>3867</v>
      </c>
      <c r="AD1112">
        <v>-22.094330299999999</v>
      </c>
      <c r="AE1112">
        <v>72.219499999999996</v>
      </c>
      <c r="AF1112">
        <v>9.9550000000000001</v>
      </c>
      <c r="AG1112">
        <v>7.9560000000000004</v>
      </c>
      <c r="AH1112">
        <v>9.6527799999999999</v>
      </c>
    </row>
    <row r="1113" spans="1:34" x14ac:dyDescent="0.25">
      <c r="A1113" t="s">
        <v>3868</v>
      </c>
      <c r="B1113" t="s">
        <v>3869</v>
      </c>
      <c r="C1113">
        <v>1</v>
      </c>
      <c r="D1113">
        <v>1</v>
      </c>
      <c r="E1113" t="s">
        <v>73</v>
      </c>
      <c r="F1113">
        <v>2011</v>
      </c>
      <c r="G1113" t="s">
        <v>94</v>
      </c>
      <c r="H1113">
        <v>0</v>
      </c>
      <c r="I1113">
        <v>362.5</v>
      </c>
      <c r="J1113">
        <v>1.1100000000000001</v>
      </c>
      <c r="K1113">
        <v>13.7</v>
      </c>
      <c r="L1113">
        <v>1.22</v>
      </c>
      <c r="M1113">
        <v>403.64409999999998</v>
      </c>
      <c r="N1113">
        <v>1.27</v>
      </c>
      <c r="O1113" t="s">
        <v>75</v>
      </c>
      <c r="P1113">
        <v>0.17</v>
      </c>
      <c r="S1113">
        <v>0</v>
      </c>
      <c r="T1113" t="s">
        <v>609</v>
      </c>
      <c r="U1113">
        <v>5020</v>
      </c>
      <c r="V1113">
        <v>4.75</v>
      </c>
      <c r="W1113">
        <v>1.37</v>
      </c>
      <c r="X1113">
        <v>-0.3</v>
      </c>
      <c r="Y1113" t="s">
        <v>77</v>
      </c>
      <c r="Z1113">
        <v>3.33</v>
      </c>
      <c r="AA1113" t="s">
        <v>3870</v>
      </c>
      <c r="AB1113">
        <v>166.18534840000001</v>
      </c>
      <c r="AC1113" t="s">
        <v>3871</v>
      </c>
      <c r="AD1113">
        <v>-2.5132965999999999</v>
      </c>
      <c r="AE1113">
        <v>140.065</v>
      </c>
      <c r="AF1113">
        <v>8.2100000000000009</v>
      </c>
      <c r="AG1113">
        <v>6.05</v>
      </c>
      <c r="AH1113">
        <v>7.9699099999999996</v>
      </c>
    </row>
    <row r="1114" spans="1:34" x14ac:dyDescent="0.25">
      <c r="A1114" t="s">
        <v>3872</v>
      </c>
      <c r="B1114" t="s">
        <v>3873</v>
      </c>
      <c r="C1114">
        <v>1</v>
      </c>
      <c r="D1114">
        <v>1</v>
      </c>
      <c r="E1114" t="s">
        <v>73</v>
      </c>
      <c r="F1114">
        <v>2011</v>
      </c>
      <c r="G1114" t="s">
        <v>224</v>
      </c>
      <c r="H1114">
        <v>0</v>
      </c>
      <c r="I1114">
        <v>647.29998999999998</v>
      </c>
      <c r="J1114">
        <v>1.42</v>
      </c>
      <c r="K1114">
        <v>12.1</v>
      </c>
      <c r="L1114">
        <v>1.08</v>
      </c>
      <c r="M1114">
        <v>6661.7168000000001</v>
      </c>
      <c r="N1114">
        <v>20.96</v>
      </c>
      <c r="O1114" t="s">
        <v>75</v>
      </c>
      <c r="P1114">
        <v>0.3</v>
      </c>
      <c r="S1114">
        <v>0</v>
      </c>
      <c r="T1114" t="s">
        <v>1928</v>
      </c>
      <c r="U1114">
        <v>3943</v>
      </c>
      <c r="V1114">
        <v>51.1</v>
      </c>
      <c r="W1114">
        <v>10.94</v>
      </c>
      <c r="X1114">
        <v>-0.24</v>
      </c>
      <c r="Y1114" t="s">
        <v>77</v>
      </c>
      <c r="Z1114">
        <v>2.06</v>
      </c>
      <c r="AA1114" t="s">
        <v>3874</v>
      </c>
      <c r="AB1114">
        <v>166.44150200000001</v>
      </c>
      <c r="AC1114" t="s">
        <v>3875</v>
      </c>
      <c r="AD1114">
        <v>44.301549999999999</v>
      </c>
      <c r="AE1114">
        <v>587.65899999999999</v>
      </c>
      <c r="AF1114">
        <v>7.4052100000000003</v>
      </c>
      <c r="AG1114">
        <v>3.911</v>
      </c>
      <c r="AH1114">
        <v>6.8824500000000004</v>
      </c>
    </row>
    <row r="1115" spans="1:34" x14ac:dyDescent="0.25">
      <c r="A1115" t="s">
        <v>3876</v>
      </c>
      <c r="B1115" t="s">
        <v>3877</v>
      </c>
      <c r="C1115">
        <v>2</v>
      </c>
      <c r="D1115">
        <v>1</v>
      </c>
      <c r="E1115" t="s">
        <v>73</v>
      </c>
      <c r="F1115">
        <v>2009</v>
      </c>
      <c r="G1115" t="s">
        <v>94</v>
      </c>
      <c r="H1115">
        <v>0</v>
      </c>
      <c r="I1115">
        <v>498.04</v>
      </c>
      <c r="J1115">
        <v>1.3320000000000001</v>
      </c>
      <c r="K1115">
        <v>14</v>
      </c>
      <c r="L1115">
        <v>1.25</v>
      </c>
      <c r="M1115">
        <v>227.88410999999999</v>
      </c>
      <c r="N1115">
        <v>0.71699999999999997</v>
      </c>
      <c r="O1115" t="s">
        <v>75</v>
      </c>
      <c r="P1115">
        <v>0.68500000000000005</v>
      </c>
      <c r="S1115">
        <v>0</v>
      </c>
      <c r="T1115" t="s">
        <v>301</v>
      </c>
      <c r="U1115">
        <v>5733</v>
      </c>
      <c r="V1115">
        <v>1.94</v>
      </c>
      <c r="W1115">
        <v>1.27</v>
      </c>
      <c r="X1115">
        <v>0.34</v>
      </c>
      <c r="Y1115" t="s">
        <v>77</v>
      </c>
      <c r="Z1115">
        <v>3.99</v>
      </c>
      <c r="AA1115" t="s">
        <v>3878</v>
      </c>
      <c r="AB1115">
        <v>166.31256569999999</v>
      </c>
      <c r="AC1115" t="s">
        <v>3879</v>
      </c>
      <c r="AD1115">
        <v>-10.291345</v>
      </c>
      <c r="AE1115">
        <v>85.300600000000003</v>
      </c>
      <c r="AF1115">
        <v>8.09</v>
      </c>
      <c r="AG1115">
        <v>6.5540000000000003</v>
      </c>
      <c r="AH1115">
        <v>7.92849</v>
      </c>
    </row>
    <row r="1116" spans="1:34" x14ac:dyDescent="0.25">
      <c r="A1116" t="s">
        <v>3880</v>
      </c>
      <c r="B1116" t="s">
        <v>3881</v>
      </c>
      <c r="C1116">
        <v>1</v>
      </c>
      <c r="D1116">
        <v>3</v>
      </c>
      <c r="E1116" t="s">
        <v>73</v>
      </c>
      <c r="F1116">
        <v>2021</v>
      </c>
      <c r="G1116" t="s">
        <v>363</v>
      </c>
      <c r="H1116">
        <v>0</v>
      </c>
      <c r="I1116">
        <v>8.1244999999999994</v>
      </c>
      <c r="J1116">
        <v>7.7700000000000005E-2</v>
      </c>
      <c r="K1116">
        <v>2.93</v>
      </c>
      <c r="L1116">
        <v>0.26100000000000001</v>
      </c>
      <c r="M1116">
        <v>8.9</v>
      </c>
      <c r="N1116">
        <v>2.8000000000000001E-2</v>
      </c>
      <c r="O1116" t="s">
        <v>75</v>
      </c>
      <c r="P1116">
        <v>0.13800000000000001</v>
      </c>
      <c r="S1116">
        <v>0</v>
      </c>
      <c r="T1116" t="s">
        <v>199</v>
      </c>
      <c r="U1116">
        <v>5845</v>
      </c>
      <c r="V1116">
        <v>1.1599999999999999</v>
      </c>
      <c r="W1116">
        <v>0.89</v>
      </c>
      <c r="X1116">
        <v>-0.18</v>
      </c>
      <c r="Y1116" t="s">
        <v>77</v>
      </c>
      <c r="Z1116">
        <v>4.3899999999999997</v>
      </c>
      <c r="AA1116" t="s">
        <v>3882</v>
      </c>
      <c r="AB1116">
        <v>166.97426160000001</v>
      </c>
      <c r="AC1116" t="s">
        <v>3883</v>
      </c>
      <c r="AD1116">
        <v>-30.1751383</v>
      </c>
      <c r="AE1116">
        <v>25.411100000000001</v>
      </c>
      <c r="AF1116">
        <v>6.51</v>
      </c>
      <c r="AG1116">
        <v>4.9950000000000001</v>
      </c>
      <c r="AH1116">
        <v>6.3554700000000004</v>
      </c>
    </row>
    <row r="1117" spans="1:34" x14ac:dyDescent="0.25">
      <c r="A1117" t="s">
        <v>3884</v>
      </c>
      <c r="B1117" t="s">
        <v>3881</v>
      </c>
      <c r="C1117">
        <v>1</v>
      </c>
      <c r="D1117">
        <v>3</v>
      </c>
      <c r="E1117" t="s">
        <v>73</v>
      </c>
      <c r="F1117">
        <v>2021</v>
      </c>
      <c r="G1117" t="s">
        <v>363</v>
      </c>
      <c r="H1117">
        <v>0</v>
      </c>
      <c r="I1117">
        <v>19.88</v>
      </c>
      <c r="J1117">
        <v>0.14099999999999999</v>
      </c>
      <c r="K1117">
        <v>1.69</v>
      </c>
      <c r="L1117">
        <v>0.151</v>
      </c>
      <c r="M1117">
        <v>3.5</v>
      </c>
      <c r="N1117">
        <v>1.1010000000000001E-2</v>
      </c>
      <c r="O1117" t="s">
        <v>75</v>
      </c>
      <c r="P1117">
        <v>0.29299999999999998</v>
      </c>
      <c r="S1117">
        <v>0</v>
      </c>
      <c r="T1117" t="s">
        <v>199</v>
      </c>
      <c r="U1117">
        <v>5845</v>
      </c>
      <c r="V1117">
        <v>1.1599999999999999</v>
      </c>
      <c r="W1117">
        <v>0.89</v>
      </c>
      <c r="X1117">
        <v>-0.18</v>
      </c>
      <c r="Y1117" t="s">
        <v>77</v>
      </c>
      <c r="Z1117">
        <v>4.3899999999999997</v>
      </c>
      <c r="AA1117" t="s">
        <v>3882</v>
      </c>
      <c r="AB1117">
        <v>166.97426160000001</v>
      </c>
      <c r="AC1117" t="s">
        <v>3883</v>
      </c>
      <c r="AD1117">
        <v>-30.1751383</v>
      </c>
      <c r="AE1117">
        <v>25.411100000000001</v>
      </c>
      <c r="AF1117">
        <v>6.51</v>
      </c>
      <c r="AG1117">
        <v>4.9950000000000001</v>
      </c>
      <c r="AH1117">
        <v>6.3554700000000004</v>
      </c>
    </row>
    <row r="1118" spans="1:34" x14ac:dyDescent="0.25">
      <c r="A1118" t="s">
        <v>3885</v>
      </c>
      <c r="B1118" t="s">
        <v>3881</v>
      </c>
      <c r="C1118">
        <v>1</v>
      </c>
      <c r="D1118">
        <v>3</v>
      </c>
      <c r="E1118" t="s">
        <v>73</v>
      </c>
      <c r="F1118">
        <v>2021</v>
      </c>
      <c r="G1118" t="s">
        <v>363</v>
      </c>
      <c r="H1118">
        <v>0</v>
      </c>
      <c r="I1118">
        <v>103.5</v>
      </c>
      <c r="J1118">
        <v>0.42399999999999999</v>
      </c>
      <c r="K1118">
        <v>3.61</v>
      </c>
      <c r="L1118">
        <v>0.32200000000000001</v>
      </c>
      <c r="M1118">
        <v>12.7</v>
      </c>
      <c r="N1118">
        <v>3.9960000000000002E-2</v>
      </c>
      <c r="O1118" t="s">
        <v>75</v>
      </c>
      <c r="P1118">
        <v>0.27</v>
      </c>
      <c r="S1118">
        <v>0</v>
      </c>
      <c r="T1118" t="s">
        <v>199</v>
      </c>
      <c r="U1118">
        <v>5845</v>
      </c>
      <c r="V1118">
        <v>1.1599999999999999</v>
      </c>
      <c r="W1118">
        <v>0.89</v>
      </c>
      <c r="X1118">
        <v>-0.18</v>
      </c>
      <c r="Y1118" t="s">
        <v>77</v>
      </c>
      <c r="Z1118">
        <v>4.3899999999999997</v>
      </c>
      <c r="AA1118" t="s">
        <v>3882</v>
      </c>
      <c r="AB1118">
        <v>166.97426160000001</v>
      </c>
      <c r="AC1118" t="s">
        <v>3883</v>
      </c>
      <c r="AD1118">
        <v>-30.1751383</v>
      </c>
      <c r="AE1118">
        <v>25.411100000000001</v>
      </c>
      <c r="AF1118">
        <v>6.51</v>
      </c>
      <c r="AG1118">
        <v>4.9950000000000001</v>
      </c>
      <c r="AH1118">
        <v>6.3554700000000004</v>
      </c>
    </row>
    <row r="1119" spans="1:34" x14ac:dyDescent="0.25">
      <c r="A1119" t="s">
        <v>3886</v>
      </c>
      <c r="B1119" t="s">
        <v>3887</v>
      </c>
      <c r="C1119">
        <v>1</v>
      </c>
      <c r="D1119">
        <v>1</v>
      </c>
      <c r="E1119" t="s">
        <v>73</v>
      </c>
      <c r="F1119">
        <v>2021</v>
      </c>
      <c r="G1119" t="s">
        <v>100</v>
      </c>
      <c r="H1119">
        <v>0</v>
      </c>
      <c r="I1119">
        <v>514</v>
      </c>
      <c r="J1119">
        <v>1.24</v>
      </c>
      <c r="K1119">
        <v>13.7</v>
      </c>
      <c r="L1119">
        <v>1.22</v>
      </c>
      <c r="M1119">
        <v>362.32619999999997</v>
      </c>
      <c r="N1119">
        <v>1.1399999999999999</v>
      </c>
      <c r="O1119" t="s">
        <v>75</v>
      </c>
      <c r="P1119">
        <v>0.41</v>
      </c>
      <c r="S1119">
        <v>0</v>
      </c>
      <c r="T1119" t="s">
        <v>261</v>
      </c>
      <c r="U1119">
        <v>4725</v>
      </c>
      <c r="V1119">
        <v>7.43</v>
      </c>
      <c r="W1119">
        <v>0.96</v>
      </c>
      <c r="X1119">
        <v>-0.45</v>
      </c>
      <c r="Y1119" t="s">
        <v>77</v>
      </c>
      <c r="Z1119">
        <v>2.76</v>
      </c>
      <c r="AA1119" t="s">
        <v>3888</v>
      </c>
      <c r="AB1119">
        <v>167.5966158</v>
      </c>
      <c r="AC1119" t="s">
        <v>3889</v>
      </c>
      <c r="AD1119">
        <v>43.918989699999997</v>
      </c>
      <c r="AE1119">
        <v>396.08199999999999</v>
      </c>
      <c r="AF1119">
        <v>8.57</v>
      </c>
      <c r="AG1119">
        <v>6.0149999999999997</v>
      </c>
      <c r="AH1119">
        <v>8.2737700000000007</v>
      </c>
    </row>
    <row r="1120" spans="1:34" x14ac:dyDescent="0.25">
      <c r="A1120" t="s">
        <v>3890</v>
      </c>
      <c r="B1120" t="s">
        <v>3891</v>
      </c>
      <c r="C1120">
        <v>1</v>
      </c>
      <c r="D1120">
        <v>1</v>
      </c>
      <c r="E1120" t="s">
        <v>3892</v>
      </c>
      <c r="F1120">
        <v>2019</v>
      </c>
      <c r="G1120" t="s">
        <v>3893</v>
      </c>
      <c r="H1120">
        <v>0</v>
      </c>
      <c r="J1120">
        <v>130</v>
      </c>
      <c r="K1120">
        <v>13.3</v>
      </c>
      <c r="L1120">
        <v>1.18</v>
      </c>
      <c r="M1120">
        <v>794.57500000000005</v>
      </c>
      <c r="N1120">
        <v>2.5</v>
      </c>
      <c r="O1120" t="s">
        <v>119</v>
      </c>
      <c r="S1120">
        <v>0</v>
      </c>
      <c r="T1120" t="s">
        <v>3894</v>
      </c>
      <c r="U1120">
        <v>10000</v>
      </c>
      <c r="V1120">
        <v>2.25</v>
      </c>
      <c r="W1120">
        <v>2.4</v>
      </c>
      <c r="Z1120">
        <v>4.1399999999999997</v>
      </c>
      <c r="AA1120" t="s">
        <v>3895</v>
      </c>
      <c r="AB1120">
        <v>167.01334220000001</v>
      </c>
      <c r="AC1120" t="s">
        <v>3896</v>
      </c>
      <c r="AD1120">
        <v>-77.654853000000003</v>
      </c>
      <c r="AE1120">
        <v>183.857</v>
      </c>
      <c r="AF1120">
        <v>8.44</v>
      </c>
      <c r="AG1120">
        <v>5.9409999999999998</v>
      </c>
      <c r="AH1120">
        <v>8.3386700000000005</v>
      </c>
    </row>
    <row r="1121" spans="1:34" x14ac:dyDescent="0.25">
      <c r="A1121" t="s">
        <v>3897</v>
      </c>
      <c r="B1121" t="s">
        <v>3898</v>
      </c>
      <c r="C1121">
        <v>1</v>
      </c>
      <c r="D1121">
        <v>1</v>
      </c>
      <c r="E1121" t="s">
        <v>73</v>
      </c>
      <c r="F1121">
        <v>2010</v>
      </c>
      <c r="G1121" t="s">
        <v>94</v>
      </c>
      <c r="H1121">
        <v>0</v>
      </c>
      <c r="I1121">
        <v>9.4897115999999997</v>
      </c>
      <c r="J1121">
        <v>8.0500000000000002E-2</v>
      </c>
      <c r="K1121">
        <v>2.12</v>
      </c>
      <c r="L1121">
        <v>0.189</v>
      </c>
      <c r="M1121">
        <v>8.3000000000000007</v>
      </c>
      <c r="N1121">
        <v>2.6110000000000001E-2</v>
      </c>
      <c r="O1121" t="s">
        <v>119</v>
      </c>
      <c r="P1121">
        <v>0.05</v>
      </c>
      <c r="Q1121">
        <v>179.96</v>
      </c>
      <c r="R1121">
        <v>751</v>
      </c>
      <c r="S1121">
        <v>0</v>
      </c>
      <c r="T1121" t="s">
        <v>437</v>
      </c>
      <c r="U1121">
        <v>5212</v>
      </c>
      <c r="V1121">
        <v>0.73</v>
      </c>
      <c r="W1121">
        <v>0.85</v>
      </c>
      <c r="X1121">
        <v>-0.23</v>
      </c>
      <c r="Y1121" t="s">
        <v>77</v>
      </c>
      <c r="Z1121">
        <v>4.6399999999999997</v>
      </c>
      <c r="AA1121" t="s">
        <v>3899</v>
      </c>
      <c r="AB1121">
        <v>168.63765839999999</v>
      </c>
      <c r="AC1121" t="s">
        <v>3900</v>
      </c>
      <c r="AD1121">
        <v>25.710596200000001</v>
      </c>
      <c r="AE1121">
        <v>21.561800000000002</v>
      </c>
      <c r="AF1121">
        <v>7.76</v>
      </c>
      <c r="AG1121">
        <v>5.734</v>
      </c>
      <c r="AH1121">
        <v>7.5136000000000003</v>
      </c>
    </row>
    <row r="1122" spans="1:34" x14ac:dyDescent="0.25">
      <c r="A1122" t="s">
        <v>3901</v>
      </c>
      <c r="B1122" t="s">
        <v>3902</v>
      </c>
      <c r="C1122">
        <v>1</v>
      </c>
      <c r="D1122">
        <v>1</v>
      </c>
      <c r="E1122" t="s">
        <v>73</v>
      </c>
      <c r="F1122">
        <v>2011</v>
      </c>
      <c r="G1122" t="s">
        <v>94</v>
      </c>
      <c r="H1122">
        <v>0</v>
      </c>
      <c r="I1122">
        <v>433.8</v>
      </c>
      <c r="J1122">
        <v>1.26</v>
      </c>
      <c r="K1122">
        <v>13.4</v>
      </c>
      <c r="L1122">
        <v>1.2</v>
      </c>
      <c r="M1122">
        <v>624.21812</v>
      </c>
      <c r="N1122">
        <v>1.964</v>
      </c>
      <c r="O1122" t="s">
        <v>75</v>
      </c>
      <c r="P1122">
        <v>7.9000000000000001E-2</v>
      </c>
      <c r="S1122">
        <v>0</v>
      </c>
      <c r="T1122" t="s">
        <v>2294</v>
      </c>
      <c r="U1122">
        <v>4925</v>
      </c>
      <c r="V1122">
        <v>4.5999999999999996</v>
      </c>
      <c r="W1122">
        <v>1.41</v>
      </c>
      <c r="X1122">
        <v>-0.02</v>
      </c>
      <c r="Y1122" t="s">
        <v>77</v>
      </c>
      <c r="Z1122">
        <v>3.36</v>
      </c>
      <c r="AA1122" t="s">
        <v>3903</v>
      </c>
      <c r="AB1122">
        <v>169.4475218</v>
      </c>
      <c r="AC1122" t="s">
        <v>3904</v>
      </c>
      <c r="AD1122">
        <v>-23.975487999999999</v>
      </c>
      <c r="AE1122">
        <v>113.70399999999999</v>
      </c>
      <c r="AF1122">
        <v>8.0500000000000007</v>
      </c>
      <c r="AG1122">
        <v>5.8129999999999997</v>
      </c>
      <c r="AH1122">
        <v>7.7907900000000003</v>
      </c>
    </row>
    <row r="1123" spans="1:34" x14ac:dyDescent="0.25">
      <c r="A1123" t="s">
        <v>3905</v>
      </c>
      <c r="B1123" t="s">
        <v>3906</v>
      </c>
      <c r="C1123">
        <v>1</v>
      </c>
      <c r="D1123">
        <v>1</v>
      </c>
      <c r="E1123" t="s">
        <v>73</v>
      </c>
      <c r="F1123">
        <v>2012</v>
      </c>
      <c r="G1123" t="s">
        <v>363</v>
      </c>
      <c r="H1123">
        <v>0</v>
      </c>
      <c r="I1123">
        <v>6022.9724999999999</v>
      </c>
      <c r="J1123">
        <v>6.57</v>
      </c>
      <c r="K1123">
        <v>12.7</v>
      </c>
      <c r="L1123">
        <v>1.1299999999999999</v>
      </c>
      <c r="M1123">
        <v>2158.0657000000001</v>
      </c>
      <c r="N1123">
        <v>6.79</v>
      </c>
      <c r="O1123" t="s">
        <v>75</v>
      </c>
      <c r="P1123">
        <v>0.86</v>
      </c>
      <c r="S1123">
        <v>0</v>
      </c>
      <c r="T1123" t="s">
        <v>3262</v>
      </c>
      <c r="U1123">
        <v>5790</v>
      </c>
      <c r="V1123">
        <v>1.01</v>
      </c>
      <c r="W1123">
        <v>1.03</v>
      </c>
      <c r="X1123">
        <v>0.05</v>
      </c>
      <c r="Y1123" t="s">
        <v>77</v>
      </c>
      <c r="Z1123">
        <v>4.51</v>
      </c>
      <c r="AA1123" t="s">
        <v>3907</v>
      </c>
      <c r="AB1123">
        <v>170.2147665</v>
      </c>
      <c r="AC1123" t="s">
        <v>3908</v>
      </c>
      <c r="AD1123">
        <v>-23.218106299999999</v>
      </c>
      <c r="AE1123">
        <v>42.172699999999999</v>
      </c>
      <c r="AF1123">
        <v>8</v>
      </c>
      <c r="AG1123">
        <v>6.4189999999999996</v>
      </c>
      <c r="AH1123">
        <v>7.8288900000000003</v>
      </c>
    </row>
    <row r="1124" spans="1:34" x14ac:dyDescent="0.25">
      <c r="A1124" t="s">
        <v>3909</v>
      </c>
      <c r="B1124" t="s">
        <v>3910</v>
      </c>
      <c r="C1124">
        <v>2</v>
      </c>
      <c r="D1124">
        <v>1</v>
      </c>
      <c r="E1124" t="s">
        <v>73</v>
      </c>
      <c r="F1124">
        <v>2018</v>
      </c>
      <c r="G1124" t="s">
        <v>94</v>
      </c>
      <c r="H1124">
        <v>0</v>
      </c>
      <c r="I1124">
        <v>968.8</v>
      </c>
      <c r="J1124">
        <v>1.8640000000000001</v>
      </c>
      <c r="K1124">
        <v>13.3</v>
      </c>
      <c r="L1124">
        <v>1.19</v>
      </c>
      <c r="M1124">
        <v>740.54390000000001</v>
      </c>
      <c r="N1124">
        <v>2.33</v>
      </c>
      <c r="O1124" t="s">
        <v>75</v>
      </c>
      <c r="P1124">
        <v>0.22600000000000001</v>
      </c>
      <c r="S1124">
        <v>0</v>
      </c>
      <c r="T1124" t="s">
        <v>301</v>
      </c>
      <c r="U1124">
        <v>5271</v>
      </c>
      <c r="V1124">
        <v>0.93</v>
      </c>
      <c r="W1124">
        <v>0.92</v>
      </c>
      <c r="X1124">
        <v>0.36</v>
      </c>
      <c r="Y1124" t="s">
        <v>77</v>
      </c>
      <c r="Z1124">
        <v>4.47</v>
      </c>
      <c r="AA1124" t="s">
        <v>3911</v>
      </c>
      <c r="AB1124">
        <v>170.4549045</v>
      </c>
      <c r="AC1124" t="s">
        <v>3912</v>
      </c>
      <c r="AD1124">
        <v>18.189608199999999</v>
      </c>
      <c r="AE1124">
        <v>32.445900000000002</v>
      </c>
      <c r="AF1124">
        <v>7.93</v>
      </c>
      <c r="AG1124">
        <v>6.0279999999999996</v>
      </c>
      <c r="AH1124">
        <v>7.7544599999999999</v>
      </c>
    </row>
    <row r="1125" spans="1:34" x14ac:dyDescent="0.25">
      <c r="A1125" t="s">
        <v>3913</v>
      </c>
      <c r="B1125" t="s">
        <v>3914</v>
      </c>
      <c r="C1125">
        <v>1</v>
      </c>
      <c r="D1125">
        <v>1</v>
      </c>
      <c r="E1125" t="s">
        <v>73</v>
      </c>
      <c r="F1125">
        <v>2005</v>
      </c>
      <c r="G1125" t="s">
        <v>94</v>
      </c>
      <c r="H1125">
        <v>0</v>
      </c>
      <c r="I1125">
        <v>439.29998999999998</v>
      </c>
      <c r="J1125">
        <v>1.1100000000000001</v>
      </c>
      <c r="K1125">
        <v>14.3</v>
      </c>
      <c r="L1125">
        <v>1.28</v>
      </c>
      <c r="M1125">
        <v>139.84520000000001</v>
      </c>
      <c r="N1125">
        <v>0.44</v>
      </c>
      <c r="O1125" t="s">
        <v>75</v>
      </c>
      <c r="P1125">
        <v>0.09</v>
      </c>
      <c r="S1125">
        <v>0</v>
      </c>
      <c r="T1125" t="s">
        <v>2642</v>
      </c>
      <c r="U1125">
        <v>5282</v>
      </c>
      <c r="V1125">
        <v>0.98</v>
      </c>
      <c r="W1125">
        <v>0.76</v>
      </c>
      <c r="X1125">
        <v>0.35</v>
      </c>
      <c r="Y1125" t="s">
        <v>77</v>
      </c>
      <c r="Z1125">
        <v>4.34</v>
      </c>
      <c r="AA1125" t="s">
        <v>3915</v>
      </c>
      <c r="AB1125">
        <v>171.07155760000001</v>
      </c>
      <c r="AC1125" t="s">
        <v>3916</v>
      </c>
      <c r="AD1125">
        <v>-1.5297609999999999</v>
      </c>
      <c r="AE1125">
        <v>54.790100000000002</v>
      </c>
      <c r="AF1125">
        <v>9.1</v>
      </c>
      <c r="AG1125">
        <v>7.1619999999999999</v>
      </c>
      <c r="AH1125">
        <v>8.8682300000000005</v>
      </c>
    </row>
    <row r="1126" spans="1:34" x14ac:dyDescent="0.25">
      <c r="A1126" t="s">
        <v>3917</v>
      </c>
      <c r="B1126" t="s">
        <v>3918</v>
      </c>
      <c r="C1126">
        <v>1</v>
      </c>
      <c r="D1126">
        <v>1</v>
      </c>
      <c r="E1126" t="s">
        <v>73</v>
      </c>
      <c r="F1126">
        <v>2021</v>
      </c>
      <c r="G1126" t="s">
        <v>88</v>
      </c>
      <c r="H1126">
        <v>0</v>
      </c>
      <c r="I1126">
        <v>310.39999999999998</v>
      </c>
      <c r="J1126">
        <v>1.08</v>
      </c>
      <c r="K1126">
        <v>13.8</v>
      </c>
      <c r="L1126">
        <v>1.23</v>
      </c>
      <c r="M1126">
        <v>308.29354999999998</v>
      </c>
      <c r="N1126">
        <v>0.97</v>
      </c>
      <c r="O1126" t="s">
        <v>75</v>
      </c>
      <c r="P1126">
        <v>0.2</v>
      </c>
      <c r="S1126">
        <v>0</v>
      </c>
      <c r="T1126" t="s">
        <v>89</v>
      </c>
      <c r="U1126">
        <v>4886</v>
      </c>
      <c r="V1126">
        <v>11.21</v>
      </c>
      <c r="W1126">
        <v>1.76</v>
      </c>
      <c r="X1126">
        <v>-0.16</v>
      </c>
      <c r="Y1126" t="s">
        <v>77</v>
      </c>
      <c r="Z1126">
        <v>2.57</v>
      </c>
      <c r="AA1126" t="s">
        <v>3919</v>
      </c>
      <c r="AB1126">
        <v>171.4874082</v>
      </c>
      <c r="AC1126" t="s">
        <v>3920</v>
      </c>
      <c r="AD1126">
        <v>55.850665300000003</v>
      </c>
      <c r="AE1126">
        <v>111.093</v>
      </c>
      <c r="AF1126">
        <v>5.7291600000000003</v>
      </c>
      <c r="AG1126">
        <v>3.5680000000000001</v>
      </c>
      <c r="AH1126">
        <v>5.4640300000000002</v>
      </c>
    </row>
    <row r="1127" spans="1:34" x14ac:dyDescent="0.25">
      <c r="A1127" t="s">
        <v>3921</v>
      </c>
      <c r="B1127" t="s">
        <v>3922</v>
      </c>
      <c r="C1127">
        <v>2</v>
      </c>
      <c r="D1127">
        <v>1</v>
      </c>
      <c r="E1127" t="s">
        <v>73</v>
      </c>
      <c r="F1127">
        <v>2004</v>
      </c>
      <c r="G1127" t="s">
        <v>94</v>
      </c>
      <c r="H1127">
        <v>0</v>
      </c>
      <c r="I1127">
        <v>17.043099999999999</v>
      </c>
      <c r="J1127">
        <v>0.12</v>
      </c>
      <c r="K1127">
        <v>5.0199999999999996</v>
      </c>
      <c r="L1127">
        <v>0.44800000000000001</v>
      </c>
      <c r="M1127">
        <v>22.248100000000001</v>
      </c>
      <c r="N1127">
        <v>7.0000000000000007E-2</v>
      </c>
      <c r="O1127" t="s">
        <v>75</v>
      </c>
      <c r="P1127">
        <v>0.25</v>
      </c>
      <c r="S1127">
        <v>0</v>
      </c>
      <c r="T1127" t="s">
        <v>279</v>
      </c>
      <c r="U1127">
        <v>4815</v>
      </c>
      <c r="V1127">
        <v>0.83</v>
      </c>
      <c r="W1127">
        <v>0.48</v>
      </c>
      <c r="X1127">
        <v>0.24</v>
      </c>
      <c r="Y1127" t="s">
        <v>77</v>
      </c>
      <c r="Z1127">
        <v>4.28</v>
      </c>
      <c r="AA1127" t="s">
        <v>3923</v>
      </c>
      <c r="AB1127">
        <v>171.68968699999999</v>
      </c>
      <c r="AC1127" t="s">
        <v>3924</v>
      </c>
      <c r="AD1127">
        <v>3.0071330999999999</v>
      </c>
      <c r="AE1127">
        <v>18.203800000000001</v>
      </c>
      <c r="AF1127">
        <v>7.5672699999999997</v>
      </c>
      <c r="AG1127">
        <v>5.2560000000000002</v>
      </c>
      <c r="AH1127">
        <v>7.2600499999999997</v>
      </c>
    </row>
    <row r="1128" spans="1:34" x14ac:dyDescent="0.25">
      <c r="A1128" t="s">
        <v>3925</v>
      </c>
      <c r="B1128" t="s">
        <v>3926</v>
      </c>
      <c r="C1128">
        <v>1</v>
      </c>
      <c r="D1128">
        <v>2</v>
      </c>
      <c r="E1128" t="s">
        <v>73</v>
      </c>
      <c r="F1128">
        <v>2011</v>
      </c>
      <c r="G1128" t="s">
        <v>94</v>
      </c>
      <c r="H1128">
        <v>0</v>
      </c>
      <c r="I1128">
        <v>841</v>
      </c>
      <c r="J1128">
        <v>1.98</v>
      </c>
      <c r="K1128">
        <v>13.7</v>
      </c>
      <c r="L1128">
        <v>1.22</v>
      </c>
      <c r="M1128">
        <v>390.93090000000001</v>
      </c>
      <c r="N1128">
        <v>1.23</v>
      </c>
      <c r="O1128" t="s">
        <v>75</v>
      </c>
      <c r="P1128">
        <v>0.25</v>
      </c>
      <c r="S1128">
        <v>0</v>
      </c>
      <c r="T1128" t="s">
        <v>261</v>
      </c>
      <c r="U1128">
        <v>4862</v>
      </c>
      <c r="V1128">
        <v>5.52</v>
      </c>
      <c r="W1128">
        <v>1.46</v>
      </c>
      <c r="X1128">
        <v>0.14000000000000001</v>
      </c>
      <c r="Y1128" t="s">
        <v>77</v>
      </c>
      <c r="Z1128">
        <v>3.09</v>
      </c>
      <c r="AA1128" t="s">
        <v>3927</v>
      </c>
      <c r="AB1128">
        <v>172.12616209999999</v>
      </c>
      <c r="AC1128" t="s">
        <v>3928</v>
      </c>
      <c r="AD1128">
        <v>43.966202500000001</v>
      </c>
      <c r="AE1128">
        <v>146.6</v>
      </c>
      <c r="AF1128">
        <v>7.65</v>
      </c>
      <c r="AG1128">
        <v>5.335</v>
      </c>
      <c r="AH1128">
        <v>7.3774699999999998</v>
      </c>
    </row>
    <row r="1129" spans="1:34" x14ac:dyDescent="0.25">
      <c r="A1129" t="s">
        <v>3929</v>
      </c>
      <c r="B1129" t="s">
        <v>3926</v>
      </c>
      <c r="C1129">
        <v>1</v>
      </c>
      <c r="D1129">
        <v>2</v>
      </c>
      <c r="E1129" t="s">
        <v>73</v>
      </c>
      <c r="F1129">
        <v>2018</v>
      </c>
      <c r="G1129" t="s">
        <v>94</v>
      </c>
      <c r="H1129">
        <v>0</v>
      </c>
      <c r="I1129">
        <v>1278</v>
      </c>
      <c r="K1129">
        <v>12.8</v>
      </c>
      <c r="L1129">
        <v>1.1399999999999999</v>
      </c>
      <c r="M1129">
        <v>1808.4527</v>
      </c>
      <c r="N1129">
        <v>5.69</v>
      </c>
      <c r="O1129" t="s">
        <v>75</v>
      </c>
      <c r="P1129">
        <v>0.41099999999999998</v>
      </c>
      <c r="S1129">
        <v>0</v>
      </c>
      <c r="T1129" t="s">
        <v>261</v>
      </c>
      <c r="U1129">
        <v>4862</v>
      </c>
      <c r="V1129">
        <v>5.4</v>
      </c>
      <c r="W1129">
        <v>1.72</v>
      </c>
      <c r="X1129">
        <v>0.02</v>
      </c>
      <c r="Y1129" t="s">
        <v>77</v>
      </c>
      <c r="Z1129">
        <v>3.2</v>
      </c>
      <c r="AA1129" t="s">
        <v>3927</v>
      </c>
      <c r="AB1129">
        <v>172.12616209999999</v>
      </c>
      <c r="AC1129" t="s">
        <v>3928</v>
      </c>
      <c r="AD1129">
        <v>43.966202500000001</v>
      </c>
      <c r="AE1129">
        <v>146.6</v>
      </c>
      <c r="AF1129">
        <v>7.65</v>
      </c>
      <c r="AG1129">
        <v>5.335</v>
      </c>
      <c r="AH1129">
        <v>7.3774699999999998</v>
      </c>
    </row>
    <row r="1130" spans="1:34" x14ac:dyDescent="0.25">
      <c r="A1130" t="s">
        <v>3930</v>
      </c>
      <c r="B1130" t="s">
        <v>3931</v>
      </c>
      <c r="C1130">
        <v>1</v>
      </c>
      <c r="D1130">
        <v>1</v>
      </c>
      <c r="E1130" t="s">
        <v>73</v>
      </c>
      <c r="F1130">
        <v>2014</v>
      </c>
      <c r="G1130" t="s">
        <v>100</v>
      </c>
      <c r="H1130">
        <v>0</v>
      </c>
      <c r="I1130">
        <v>184.2</v>
      </c>
      <c r="J1130">
        <v>0.81</v>
      </c>
      <c r="K1130">
        <v>12.6</v>
      </c>
      <c r="L1130">
        <v>1.1200000000000001</v>
      </c>
      <c r="M1130">
        <v>2606.1</v>
      </c>
      <c r="N1130">
        <v>8.1999999999999993</v>
      </c>
      <c r="O1130" t="s">
        <v>75</v>
      </c>
      <c r="P1130">
        <v>0.02</v>
      </c>
      <c r="S1130">
        <v>0</v>
      </c>
      <c r="T1130" t="s">
        <v>1928</v>
      </c>
      <c r="U1130">
        <v>4780</v>
      </c>
      <c r="V1130">
        <v>10.31</v>
      </c>
      <c r="W1130">
        <v>2.1</v>
      </c>
      <c r="X1130">
        <v>0.31</v>
      </c>
      <c r="Y1130" t="s">
        <v>77</v>
      </c>
      <c r="Z1130">
        <v>2.94</v>
      </c>
      <c r="AA1130" t="s">
        <v>3932</v>
      </c>
      <c r="AB1130">
        <v>321.5962275</v>
      </c>
      <c r="AC1130" t="s">
        <v>3933</v>
      </c>
      <c r="AD1130">
        <v>-37.829478199999997</v>
      </c>
      <c r="AE1130">
        <v>78.638099999999994</v>
      </c>
      <c r="AF1130">
        <v>5.64</v>
      </c>
      <c r="AG1130">
        <v>2.9940000000000002</v>
      </c>
      <c r="AH1130">
        <v>5.2861399999999996</v>
      </c>
    </row>
    <row r="1131" spans="1:34" x14ac:dyDescent="0.25">
      <c r="A1131" t="s">
        <v>3934</v>
      </c>
      <c r="B1131" t="s">
        <v>3935</v>
      </c>
      <c r="C1131">
        <v>1</v>
      </c>
      <c r="D1131">
        <v>1</v>
      </c>
      <c r="E1131" t="s">
        <v>73</v>
      </c>
      <c r="F1131">
        <v>2020</v>
      </c>
      <c r="G1131" t="s">
        <v>100</v>
      </c>
      <c r="H1131">
        <v>0</v>
      </c>
      <c r="I1131">
        <v>55.198999999999998</v>
      </c>
      <c r="J1131">
        <v>0.24299999999999999</v>
      </c>
      <c r="K1131">
        <v>3.64</v>
      </c>
      <c r="L1131">
        <v>0.32500000000000001</v>
      </c>
      <c r="M1131">
        <v>12.9</v>
      </c>
      <c r="N1131">
        <v>4.0590000000000001E-2</v>
      </c>
      <c r="O1131" t="s">
        <v>75</v>
      </c>
      <c r="P1131">
        <v>0.18</v>
      </c>
      <c r="S1131">
        <v>0</v>
      </c>
      <c r="T1131" t="s">
        <v>818</v>
      </c>
      <c r="U1131">
        <v>4006</v>
      </c>
      <c r="V1131">
        <v>0.51</v>
      </c>
      <c r="W1131">
        <v>0.63</v>
      </c>
      <c r="Z1131">
        <v>4.7300000000000004</v>
      </c>
      <c r="AA1131" t="s">
        <v>3936</v>
      </c>
      <c r="AB1131">
        <v>327.49770569999998</v>
      </c>
      <c r="AC1131" t="s">
        <v>3937</v>
      </c>
      <c r="AD1131">
        <v>-41.2440371</v>
      </c>
      <c r="AE1131">
        <v>23.6434</v>
      </c>
      <c r="AF1131">
        <v>10.56</v>
      </c>
      <c r="AG1131">
        <v>7.1390000000000002</v>
      </c>
      <c r="AH1131">
        <v>9.9320699999999995</v>
      </c>
    </row>
    <row r="1132" spans="1:34" x14ac:dyDescent="0.25">
      <c r="A1132" t="s">
        <v>3938</v>
      </c>
      <c r="B1132" t="s">
        <v>3939</v>
      </c>
      <c r="C1132">
        <v>1</v>
      </c>
      <c r="D1132">
        <v>1</v>
      </c>
      <c r="E1132" t="s">
        <v>73</v>
      </c>
      <c r="F1132">
        <v>2015</v>
      </c>
      <c r="G1132" t="s">
        <v>100</v>
      </c>
      <c r="H1132">
        <v>0</v>
      </c>
      <c r="I1132">
        <v>144.30000000000001</v>
      </c>
      <c r="J1132">
        <v>0.72</v>
      </c>
      <c r="K1132">
        <v>13.4</v>
      </c>
      <c r="L1132">
        <v>1.19</v>
      </c>
      <c r="M1132">
        <v>629.30340000000001</v>
      </c>
      <c r="N1132">
        <v>1.98</v>
      </c>
      <c r="O1132" t="s">
        <v>75</v>
      </c>
      <c r="P1132">
        <v>0.09</v>
      </c>
      <c r="S1132">
        <v>0</v>
      </c>
      <c r="T1132" t="s">
        <v>189</v>
      </c>
      <c r="U1132">
        <v>4945</v>
      </c>
      <c r="V1132">
        <v>11.6</v>
      </c>
      <c r="W1132">
        <v>2.42</v>
      </c>
      <c r="X1132">
        <v>0.03</v>
      </c>
      <c r="Y1132" t="s">
        <v>77</v>
      </c>
      <c r="Z1132">
        <v>2.6</v>
      </c>
      <c r="AA1132" t="s">
        <v>3940</v>
      </c>
      <c r="AB1132">
        <v>327.5005089</v>
      </c>
      <c r="AC1132" t="s">
        <v>3941</v>
      </c>
      <c r="AD1132">
        <v>-64.712699299999997</v>
      </c>
      <c r="AE1132">
        <v>105.18</v>
      </c>
      <c r="AF1132">
        <v>5.62</v>
      </c>
      <c r="AG1132">
        <v>3.2919999999999998</v>
      </c>
      <c r="AH1132">
        <v>5.3607300000000002</v>
      </c>
    </row>
    <row r="1133" spans="1:34" x14ac:dyDescent="0.25">
      <c r="A1133" t="s">
        <v>3942</v>
      </c>
      <c r="B1133" t="s">
        <v>3943</v>
      </c>
      <c r="C1133">
        <v>1</v>
      </c>
      <c r="D1133">
        <v>1</v>
      </c>
      <c r="E1133" t="s">
        <v>73</v>
      </c>
      <c r="F1133">
        <v>2016</v>
      </c>
      <c r="G1133" t="s">
        <v>214</v>
      </c>
      <c r="H1133">
        <v>0</v>
      </c>
      <c r="I1133">
        <v>499.48</v>
      </c>
      <c r="J1133">
        <v>1.1339999999999999</v>
      </c>
      <c r="K1133">
        <v>13.5</v>
      </c>
      <c r="L1133">
        <v>1.21</v>
      </c>
      <c r="M1133">
        <v>495.81479999999999</v>
      </c>
      <c r="N1133">
        <v>1.56</v>
      </c>
      <c r="O1133" t="s">
        <v>75</v>
      </c>
      <c r="P1133">
        <v>0.54900000000000004</v>
      </c>
      <c r="S1133">
        <v>0</v>
      </c>
      <c r="T1133" t="s">
        <v>301</v>
      </c>
      <c r="U1133">
        <v>5180</v>
      </c>
      <c r="V1133">
        <v>0.83</v>
      </c>
      <c r="W1133">
        <v>0.78</v>
      </c>
      <c r="X1133">
        <v>-0.26</v>
      </c>
      <c r="Y1133" t="s">
        <v>77</v>
      </c>
      <c r="Z1133">
        <v>4.43</v>
      </c>
      <c r="AA1133" t="s">
        <v>3944</v>
      </c>
      <c r="AB1133">
        <v>332.40897200000001</v>
      </c>
      <c r="AC1133" t="s">
        <v>3945</v>
      </c>
      <c r="AD1133">
        <v>71.313956000000005</v>
      </c>
      <c r="AE1133">
        <v>58.958199999999998</v>
      </c>
      <c r="AF1133">
        <v>9.61</v>
      </c>
      <c r="AG1133">
        <v>7.6520000000000001</v>
      </c>
      <c r="AH1133">
        <v>9.3879809999999999</v>
      </c>
    </row>
    <row r="1134" spans="1:34" x14ac:dyDescent="0.25">
      <c r="A1134" t="s">
        <v>3946</v>
      </c>
      <c r="B1134" t="s">
        <v>3947</v>
      </c>
      <c r="C1134">
        <v>2</v>
      </c>
      <c r="D1134">
        <v>1</v>
      </c>
      <c r="E1134" t="s">
        <v>73</v>
      </c>
      <c r="F1134">
        <v>2016</v>
      </c>
      <c r="G1134" t="s">
        <v>214</v>
      </c>
      <c r="H1134">
        <v>0</v>
      </c>
      <c r="I1134">
        <v>232.08</v>
      </c>
      <c r="J1134">
        <v>0.70599999999999996</v>
      </c>
      <c r="K1134">
        <v>13.2</v>
      </c>
      <c r="L1134">
        <v>1.18</v>
      </c>
      <c r="M1134">
        <v>851.78440000000001</v>
      </c>
      <c r="N1134">
        <v>2.68</v>
      </c>
      <c r="O1134" t="s">
        <v>75</v>
      </c>
      <c r="P1134">
        <v>0.16300000000000001</v>
      </c>
      <c r="S1134">
        <v>0</v>
      </c>
      <c r="T1134" t="s">
        <v>301</v>
      </c>
      <c r="U1134">
        <v>5530</v>
      </c>
      <c r="V1134">
        <v>0.97</v>
      </c>
      <c r="W1134">
        <v>0.87</v>
      </c>
      <c r="X1134">
        <v>-0.12</v>
      </c>
      <c r="Y1134" t="s">
        <v>77</v>
      </c>
      <c r="Z1134">
        <v>4.45</v>
      </c>
      <c r="AA1134" t="s">
        <v>3948</v>
      </c>
      <c r="AB1134">
        <v>333.02707900000001</v>
      </c>
      <c r="AC1134" t="s">
        <v>3949</v>
      </c>
      <c r="AD1134">
        <v>29.066208199999998</v>
      </c>
      <c r="AE1134">
        <v>66.336100000000002</v>
      </c>
      <c r="AF1134">
        <v>9.18</v>
      </c>
      <c r="AG1134">
        <v>7.4989999999999997</v>
      </c>
      <c r="AH1134">
        <v>9.0038610000000006</v>
      </c>
    </row>
    <row r="1135" spans="1:34" x14ac:dyDescent="0.25">
      <c r="A1135" t="s">
        <v>3950</v>
      </c>
      <c r="B1135" t="s">
        <v>3951</v>
      </c>
      <c r="C1135">
        <v>1</v>
      </c>
      <c r="D1135">
        <v>1</v>
      </c>
      <c r="E1135" t="s">
        <v>73</v>
      </c>
      <c r="F1135">
        <v>2021</v>
      </c>
      <c r="G1135" t="s">
        <v>100</v>
      </c>
      <c r="H1135">
        <v>0</v>
      </c>
      <c r="I1135">
        <v>1481.6</v>
      </c>
      <c r="J1135">
        <v>2.84</v>
      </c>
      <c r="K1135">
        <v>13.4</v>
      </c>
      <c r="L1135">
        <v>1.2</v>
      </c>
      <c r="M1135">
        <v>616.58711000000005</v>
      </c>
      <c r="N1135">
        <v>1.94</v>
      </c>
      <c r="O1135" t="s">
        <v>75</v>
      </c>
      <c r="P1135">
        <v>0.21</v>
      </c>
      <c r="S1135">
        <v>0</v>
      </c>
      <c r="T1135" t="s">
        <v>89</v>
      </c>
      <c r="U1135">
        <v>4823</v>
      </c>
      <c r="V1135">
        <v>5.27</v>
      </c>
      <c r="W1135">
        <v>1.39</v>
      </c>
      <c r="X1135">
        <v>0.06</v>
      </c>
      <c r="Y1135" t="s">
        <v>77</v>
      </c>
      <c r="Z1135">
        <v>2.99</v>
      </c>
      <c r="AA1135" t="s">
        <v>3952</v>
      </c>
      <c r="AB1135">
        <v>349.20719489999999</v>
      </c>
      <c r="AC1135" t="s">
        <v>3953</v>
      </c>
      <c r="AD1135">
        <v>-21.203310099999999</v>
      </c>
      <c r="AE1135">
        <v>101.76600000000001</v>
      </c>
      <c r="AF1135">
        <v>7.25</v>
      </c>
      <c r="AG1135">
        <v>4.907</v>
      </c>
      <c r="AH1135">
        <v>6.9765800000000002</v>
      </c>
    </row>
    <row r="1136" spans="1:34" x14ac:dyDescent="0.25">
      <c r="A1136" t="s">
        <v>3954</v>
      </c>
      <c r="B1136" t="s">
        <v>3955</v>
      </c>
      <c r="C1136">
        <v>2</v>
      </c>
      <c r="D1136">
        <v>1</v>
      </c>
      <c r="E1136" t="s">
        <v>284</v>
      </c>
      <c r="F1136">
        <v>2014</v>
      </c>
      <c r="G1136" t="s">
        <v>321</v>
      </c>
      <c r="H1136">
        <v>0</v>
      </c>
      <c r="I1136">
        <v>9.1204999999999998</v>
      </c>
      <c r="J1136">
        <v>9.06E-2</v>
      </c>
      <c r="K1136">
        <v>2.4660000000000002</v>
      </c>
      <c r="L1136">
        <v>0.22</v>
      </c>
      <c r="M1136">
        <v>12.713200000000001</v>
      </c>
      <c r="N1136">
        <v>0.04</v>
      </c>
      <c r="O1136" t="s">
        <v>119</v>
      </c>
      <c r="P1136">
        <v>0.2</v>
      </c>
      <c r="R1136">
        <v>690</v>
      </c>
      <c r="S1136">
        <v>0</v>
      </c>
      <c r="T1136" t="s">
        <v>327</v>
      </c>
      <c r="U1136">
        <v>5089</v>
      </c>
      <c r="V1136">
        <v>0.72</v>
      </c>
      <c r="W1136">
        <v>0.81</v>
      </c>
      <c r="X1136">
        <v>-0.16</v>
      </c>
      <c r="Y1136" t="s">
        <v>77</v>
      </c>
      <c r="Z1136">
        <v>4.59</v>
      </c>
      <c r="AA1136" t="s">
        <v>3956</v>
      </c>
      <c r="AB1136">
        <v>353.95435170000002</v>
      </c>
      <c r="AC1136" t="s">
        <v>3957</v>
      </c>
      <c r="AD1136">
        <v>0.4447043</v>
      </c>
      <c r="AE1136">
        <v>62.449100000000001</v>
      </c>
      <c r="AF1136">
        <v>10.19</v>
      </c>
      <c r="AG1136">
        <v>8.0289999999999999</v>
      </c>
      <c r="AH1136">
        <v>9.9320799999999991</v>
      </c>
    </row>
    <row r="1137" spans="1:34" x14ac:dyDescent="0.25">
      <c r="A1137" t="s">
        <v>3958</v>
      </c>
      <c r="B1137" t="s">
        <v>3959</v>
      </c>
      <c r="C1137">
        <v>1</v>
      </c>
      <c r="D1137">
        <v>1</v>
      </c>
      <c r="E1137" t="s">
        <v>73</v>
      </c>
      <c r="F1137">
        <v>2010</v>
      </c>
      <c r="G1137" t="s">
        <v>363</v>
      </c>
      <c r="H1137">
        <v>0</v>
      </c>
      <c r="I1137">
        <v>57.435000000000002</v>
      </c>
      <c r="J1137">
        <v>0.25</v>
      </c>
      <c r="K1137">
        <v>13.2</v>
      </c>
      <c r="L1137">
        <v>1.18</v>
      </c>
      <c r="M1137">
        <v>114.4188</v>
      </c>
      <c r="N1137">
        <v>0.36</v>
      </c>
      <c r="O1137" t="s">
        <v>75</v>
      </c>
      <c r="P1137">
        <v>0.17</v>
      </c>
      <c r="S1137">
        <v>0</v>
      </c>
      <c r="T1137" t="s">
        <v>683</v>
      </c>
      <c r="U1137">
        <v>3901</v>
      </c>
      <c r="V1137">
        <v>0.65</v>
      </c>
      <c r="W1137">
        <v>0.69</v>
      </c>
      <c r="X1137">
        <v>-0.14000000000000001</v>
      </c>
      <c r="Y1137" t="s">
        <v>77</v>
      </c>
      <c r="Z1137">
        <v>4.6500000000000004</v>
      </c>
      <c r="AA1137" t="s">
        <v>3960</v>
      </c>
      <c r="AB1137">
        <v>41.680074900000001</v>
      </c>
      <c r="AC1137" t="s">
        <v>3961</v>
      </c>
      <c r="AD1137">
        <v>-23.086004800000001</v>
      </c>
      <c r="AE1137">
        <v>23.370999999999999</v>
      </c>
      <c r="AF1137">
        <v>10.25</v>
      </c>
      <c r="AG1137">
        <v>6.7359999999999998</v>
      </c>
      <c r="AH1137">
        <v>9.5989299999999993</v>
      </c>
    </row>
    <row r="1138" spans="1:34" x14ac:dyDescent="0.25">
      <c r="A1138" t="s">
        <v>3962</v>
      </c>
      <c r="B1138" t="s">
        <v>3963</v>
      </c>
      <c r="C1138">
        <v>1</v>
      </c>
      <c r="D1138">
        <v>3</v>
      </c>
      <c r="E1138" t="s">
        <v>73</v>
      </c>
      <c r="F1138">
        <v>2005</v>
      </c>
      <c r="G1138" t="s">
        <v>94</v>
      </c>
      <c r="H1138">
        <v>0</v>
      </c>
      <c r="I1138">
        <v>6.6738920000000004</v>
      </c>
      <c r="J1138">
        <v>6.9599999999999995E-2</v>
      </c>
      <c r="K1138">
        <v>13</v>
      </c>
      <c r="L1138">
        <v>1.1599999999999999</v>
      </c>
      <c r="M1138">
        <v>1239.537</v>
      </c>
      <c r="N1138">
        <v>3.9</v>
      </c>
      <c r="O1138" t="s">
        <v>75</v>
      </c>
      <c r="P1138">
        <v>0.14399000000000001</v>
      </c>
      <c r="S1138">
        <v>0</v>
      </c>
      <c r="T1138" t="s">
        <v>301</v>
      </c>
      <c r="U1138">
        <v>5544</v>
      </c>
      <c r="V1138">
        <v>1.07</v>
      </c>
      <c r="W1138">
        <v>1.01</v>
      </c>
      <c r="X1138">
        <v>0.24</v>
      </c>
      <c r="Y1138" t="s">
        <v>77</v>
      </c>
      <c r="Z1138">
        <v>4.32</v>
      </c>
      <c r="AA1138" t="s">
        <v>3964</v>
      </c>
      <c r="AB1138">
        <v>47.809275</v>
      </c>
      <c r="AC1138" t="s">
        <v>3965</v>
      </c>
      <c r="AD1138">
        <v>21.097130199999999</v>
      </c>
      <c r="AE1138">
        <v>50.48</v>
      </c>
      <c r="AF1138">
        <v>8.5200010000000006</v>
      </c>
      <c r="AG1138">
        <v>6.8280000000000003</v>
      </c>
      <c r="AH1138">
        <v>8.3330699999999993</v>
      </c>
    </row>
    <row r="1139" spans="1:34" x14ac:dyDescent="0.25">
      <c r="A1139" t="s">
        <v>3966</v>
      </c>
      <c r="B1139" t="s">
        <v>3963</v>
      </c>
      <c r="C1139">
        <v>1</v>
      </c>
      <c r="D1139">
        <v>3</v>
      </c>
      <c r="E1139" t="s">
        <v>73</v>
      </c>
      <c r="F1139">
        <v>2006</v>
      </c>
      <c r="G1139" t="s">
        <v>94</v>
      </c>
      <c r="H1139">
        <v>0</v>
      </c>
      <c r="I1139">
        <v>147.74700000000001</v>
      </c>
      <c r="J1139">
        <v>0.54900000000000004</v>
      </c>
      <c r="K1139">
        <v>13.6</v>
      </c>
      <c r="L1139">
        <v>1.22</v>
      </c>
      <c r="M1139">
        <v>416.35730000000001</v>
      </c>
      <c r="N1139">
        <v>1.31</v>
      </c>
      <c r="O1139" t="s">
        <v>75</v>
      </c>
      <c r="P1139">
        <v>0.15659999999999999</v>
      </c>
      <c r="S1139">
        <v>0</v>
      </c>
      <c r="T1139" t="s">
        <v>301</v>
      </c>
      <c r="U1139">
        <v>5544</v>
      </c>
      <c r="V1139">
        <v>1.07</v>
      </c>
      <c r="W1139">
        <v>1.01</v>
      </c>
      <c r="X1139">
        <v>0.24</v>
      </c>
      <c r="Y1139" t="s">
        <v>77</v>
      </c>
      <c r="Z1139">
        <v>4.22</v>
      </c>
      <c r="AA1139" t="s">
        <v>3964</v>
      </c>
      <c r="AB1139">
        <v>47.809275</v>
      </c>
      <c r="AC1139" t="s">
        <v>3965</v>
      </c>
      <c r="AD1139">
        <v>21.097130199999999</v>
      </c>
      <c r="AE1139">
        <v>50.48</v>
      </c>
      <c r="AF1139">
        <v>8.5200010000000006</v>
      </c>
      <c r="AG1139">
        <v>6.8280000000000003</v>
      </c>
      <c r="AH1139">
        <v>8.3330699999999993</v>
      </c>
    </row>
    <row r="1140" spans="1:34" x14ac:dyDescent="0.25">
      <c r="A1140" t="s">
        <v>3967</v>
      </c>
      <c r="B1140" t="s">
        <v>3963</v>
      </c>
      <c r="C1140">
        <v>1</v>
      </c>
      <c r="D1140">
        <v>3</v>
      </c>
      <c r="E1140" t="s">
        <v>73</v>
      </c>
      <c r="F1140">
        <v>2009</v>
      </c>
      <c r="G1140" t="s">
        <v>94</v>
      </c>
      <c r="H1140">
        <v>0</v>
      </c>
      <c r="I1140">
        <v>981.8</v>
      </c>
      <c r="J1140">
        <v>1.94</v>
      </c>
      <c r="K1140">
        <v>14.1</v>
      </c>
      <c r="L1140">
        <v>1.26</v>
      </c>
      <c r="M1140">
        <v>187.5197</v>
      </c>
      <c r="N1140">
        <v>0.59</v>
      </c>
      <c r="O1140" t="s">
        <v>75</v>
      </c>
      <c r="P1140">
        <v>0.185</v>
      </c>
      <c r="S1140">
        <v>0</v>
      </c>
      <c r="T1140" t="s">
        <v>301</v>
      </c>
      <c r="U1140">
        <v>5544</v>
      </c>
      <c r="V1140">
        <v>1.07</v>
      </c>
      <c r="W1140">
        <v>1.01</v>
      </c>
      <c r="X1140">
        <v>0.24</v>
      </c>
      <c r="Y1140" t="s">
        <v>77</v>
      </c>
      <c r="Z1140">
        <v>4.22</v>
      </c>
      <c r="AA1140" t="s">
        <v>3964</v>
      </c>
      <c r="AB1140">
        <v>47.809275</v>
      </c>
      <c r="AC1140" t="s">
        <v>3965</v>
      </c>
      <c r="AD1140">
        <v>21.097130199999999</v>
      </c>
      <c r="AE1140">
        <v>50.48</v>
      </c>
      <c r="AF1140">
        <v>8.5200010000000006</v>
      </c>
      <c r="AG1140">
        <v>6.8280000000000003</v>
      </c>
      <c r="AH1140">
        <v>8.3330699999999993</v>
      </c>
    </row>
    <row r="1141" spans="1:34" x14ac:dyDescent="0.25">
      <c r="A1141" t="s">
        <v>3968</v>
      </c>
      <c r="B1141" t="s">
        <v>3969</v>
      </c>
      <c r="C1141">
        <v>1</v>
      </c>
      <c r="D1141">
        <v>1</v>
      </c>
      <c r="E1141" t="s">
        <v>73</v>
      </c>
      <c r="F1141">
        <v>2021</v>
      </c>
      <c r="G1141" t="s">
        <v>153</v>
      </c>
      <c r="H1141">
        <v>0</v>
      </c>
      <c r="I1141">
        <v>159.98599999999999</v>
      </c>
      <c r="J1141">
        <v>0.49199999999999999</v>
      </c>
      <c r="K1141">
        <v>13.9</v>
      </c>
      <c r="L1141">
        <v>1.24</v>
      </c>
      <c r="M1141">
        <v>263.79757999999998</v>
      </c>
      <c r="N1141">
        <v>0.83</v>
      </c>
      <c r="O1141" t="s">
        <v>75</v>
      </c>
      <c r="P1141">
        <v>0.30499999999999999</v>
      </c>
      <c r="S1141">
        <v>0</v>
      </c>
      <c r="T1141" t="s">
        <v>120</v>
      </c>
      <c r="U1141">
        <v>4050</v>
      </c>
      <c r="V1141">
        <v>0.62</v>
      </c>
      <c r="W1141">
        <v>0.62</v>
      </c>
      <c r="Z1141">
        <v>4.6500000000000004</v>
      </c>
      <c r="AA1141" t="s">
        <v>3970</v>
      </c>
      <c r="AB1141">
        <v>106.4257786</v>
      </c>
      <c r="AC1141" t="s">
        <v>3971</v>
      </c>
      <c r="AD1141">
        <v>27.470413199999999</v>
      </c>
      <c r="AE1141">
        <v>22.8386</v>
      </c>
      <c r="AF1141">
        <v>10.14</v>
      </c>
      <c r="AG1141">
        <v>6.7809999999999997</v>
      </c>
      <c r="AH1141">
        <v>9.5770099999999996</v>
      </c>
    </row>
    <row r="1142" spans="1:34" x14ac:dyDescent="0.25">
      <c r="A1142" t="s">
        <v>3972</v>
      </c>
      <c r="B1142" t="s">
        <v>3973</v>
      </c>
      <c r="C1142">
        <v>1</v>
      </c>
      <c r="D1142">
        <v>1</v>
      </c>
      <c r="E1142" t="s">
        <v>73</v>
      </c>
      <c r="F1142">
        <v>2019</v>
      </c>
      <c r="G1142" t="s">
        <v>1798</v>
      </c>
      <c r="H1142">
        <v>0</v>
      </c>
      <c r="I1142">
        <v>41.515999999999998</v>
      </c>
      <c r="J1142">
        <v>0.217</v>
      </c>
      <c r="K1142">
        <v>3.61</v>
      </c>
      <c r="L1142">
        <v>0.32200000000000001</v>
      </c>
      <c r="M1142">
        <v>12.7</v>
      </c>
      <c r="N1142">
        <v>3.9960000000000002E-2</v>
      </c>
      <c r="O1142" t="s">
        <v>75</v>
      </c>
      <c r="P1142">
        <v>0.16</v>
      </c>
      <c r="S1142">
        <v>0</v>
      </c>
      <c r="T1142" t="s">
        <v>279</v>
      </c>
      <c r="U1142">
        <v>4881</v>
      </c>
      <c r="V1142">
        <v>0.77</v>
      </c>
      <c r="W1142">
        <v>0.79</v>
      </c>
      <c r="Z1142">
        <v>4.5199999999999996</v>
      </c>
      <c r="AA1142" t="s">
        <v>3974</v>
      </c>
      <c r="AB1142">
        <v>109.04493290000001</v>
      </c>
      <c r="AC1142" t="s">
        <v>3975</v>
      </c>
      <c r="AD1142">
        <v>-3.6661272999999999</v>
      </c>
      <c r="AE1142">
        <v>33.156199999999998</v>
      </c>
      <c r="AF1142">
        <v>9.01</v>
      </c>
      <c r="AG1142">
        <v>6.6740000000000004</v>
      </c>
      <c r="AH1142">
        <v>8.7082899999999999</v>
      </c>
    </row>
    <row r="1143" spans="1:34" x14ac:dyDescent="0.25">
      <c r="A1143" t="s">
        <v>3976</v>
      </c>
      <c r="B1143" t="s">
        <v>3977</v>
      </c>
      <c r="C1143">
        <v>1</v>
      </c>
      <c r="D1143">
        <v>2</v>
      </c>
      <c r="E1143" t="s">
        <v>73</v>
      </c>
      <c r="F1143">
        <v>2020</v>
      </c>
      <c r="G1143" t="s">
        <v>100</v>
      </c>
      <c r="H1143">
        <v>0</v>
      </c>
      <c r="I1143">
        <v>60.722000000000001</v>
      </c>
      <c r="J1143">
        <v>0.25600000000000001</v>
      </c>
      <c r="K1143">
        <v>2.77</v>
      </c>
      <c r="L1143">
        <v>0.247</v>
      </c>
      <c r="M1143">
        <v>8.1</v>
      </c>
      <c r="N1143">
        <v>2.5489999999999999E-2</v>
      </c>
      <c r="O1143" t="s">
        <v>75</v>
      </c>
      <c r="P1143">
        <v>0.17</v>
      </c>
      <c r="S1143">
        <v>0</v>
      </c>
      <c r="T1143" t="s">
        <v>683</v>
      </c>
      <c r="U1143">
        <v>4086.3</v>
      </c>
      <c r="V1143">
        <v>0.63</v>
      </c>
      <c r="W1143">
        <v>0.61</v>
      </c>
      <c r="Z1143">
        <v>4.63</v>
      </c>
      <c r="AA1143" t="s">
        <v>3978</v>
      </c>
      <c r="AB1143">
        <v>118.5439118</v>
      </c>
      <c r="AC1143" t="s">
        <v>3979</v>
      </c>
      <c r="AD1143">
        <v>-25.302307299999999</v>
      </c>
      <c r="AE1143">
        <v>17.788599999999999</v>
      </c>
      <c r="AF1143">
        <v>9.75</v>
      </c>
      <c r="AG1143">
        <v>6.1689999999999996</v>
      </c>
      <c r="AH1143">
        <v>9.0852799999999991</v>
      </c>
    </row>
    <row r="1144" spans="1:34" x14ac:dyDescent="0.25">
      <c r="A1144" t="s">
        <v>3980</v>
      </c>
      <c r="B1144" t="s">
        <v>3977</v>
      </c>
      <c r="C1144">
        <v>1</v>
      </c>
      <c r="D1144">
        <v>2</v>
      </c>
      <c r="E1144" t="s">
        <v>73</v>
      </c>
      <c r="F1144">
        <v>2020</v>
      </c>
      <c r="G1144" t="s">
        <v>100</v>
      </c>
      <c r="H1144">
        <v>0</v>
      </c>
      <c r="I1144">
        <v>3477.768</v>
      </c>
      <c r="J1144">
        <v>3.8050000000000002</v>
      </c>
      <c r="K1144">
        <v>7.94</v>
      </c>
      <c r="L1144">
        <v>0.70799999999999996</v>
      </c>
      <c r="M1144">
        <v>48.4</v>
      </c>
      <c r="N1144">
        <v>0.15228</v>
      </c>
      <c r="O1144" t="s">
        <v>75</v>
      </c>
      <c r="P1144">
        <v>0.16</v>
      </c>
      <c r="S1144">
        <v>0</v>
      </c>
      <c r="T1144" t="s">
        <v>683</v>
      </c>
      <c r="U1144">
        <v>4086.3</v>
      </c>
      <c r="V1144">
        <v>0.63</v>
      </c>
      <c r="W1144">
        <v>0.61</v>
      </c>
      <c r="Z1144">
        <v>4.63</v>
      </c>
      <c r="AA1144" t="s">
        <v>3978</v>
      </c>
      <c r="AB1144">
        <v>118.5439118</v>
      </c>
      <c r="AC1144" t="s">
        <v>3979</v>
      </c>
      <c r="AD1144">
        <v>-25.302307299999999</v>
      </c>
      <c r="AE1144">
        <v>17.788599999999999</v>
      </c>
      <c r="AF1144">
        <v>9.75</v>
      </c>
      <c r="AG1144">
        <v>6.1689999999999996</v>
      </c>
      <c r="AH1144">
        <v>9.0852799999999991</v>
      </c>
    </row>
    <row r="1145" spans="1:34" x14ac:dyDescent="0.25">
      <c r="A1145" t="s">
        <v>3981</v>
      </c>
      <c r="B1145" t="s">
        <v>3982</v>
      </c>
      <c r="C1145">
        <v>1</v>
      </c>
      <c r="D1145">
        <v>5</v>
      </c>
      <c r="E1145" t="s">
        <v>284</v>
      </c>
      <c r="F1145">
        <v>2016</v>
      </c>
      <c r="G1145" t="s">
        <v>321</v>
      </c>
      <c r="H1145">
        <v>0</v>
      </c>
      <c r="I1145">
        <v>15.572098</v>
      </c>
      <c r="K1145">
        <v>2.9</v>
      </c>
      <c r="L1145">
        <v>0.25900000000000001</v>
      </c>
      <c r="M1145">
        <v>8.75</v>
      </c>
      <c r="N1145">
        <v>2.75E-2</v>
      </c>
      <c r="O1145" t="s">
        <v>614</v>
      </c>
      <c r="S1145">
        <v>0</v>
      </c>
      <c r="T1145" t="s">
        <v>1442</v>
      </c>
      <c r="U1145">
        <v>6226</v>
      </c>
      <c r="V1145">
        <v>1.34</v>
      </c>
      <c r="W1145">
        <v>1.17</v>
      </c>
      <c r="X1145">
        <v>-0.11</v>
      </c>
      <c r="Y1145" t="s">
        <v>77</v>
      </c>
      <c r="Z1145">
        <v>4.18</v>
      </c>
      <c r="AA1145" t="s">
        <v>3983</v>
      </c>
      <c r="AB1145">
        <v>126.6158279</v>
      </c>
      <c r="AC1145" t="s">
        <v>3984</v>
      </c>
      <c r="AD1145">
        <v>10.080370800000001</v>
      </c>
      <c r="AE1145">
        <v>106.289</v>
      </c>
      <c r="AF1145">
        <v>8.93</v>
      </c>
      <c r="AG1145">
        <v>7.7220000000000004</v>
      </c>
      <c r="AH1145">
        <v>8.8099799999999995</v>
      </c>
    </row>
    <row r="1146" spans="1:34" x14ac:dyDescent="0.25">
      <c r="A1146" t="s">
        <v>3985</v>
      </c>
      <c r="B1146" t="s">
        <v>3982</v>
      </c>
      <c r="C1146">
        <v>1</v>
      </c>
      <c r="D1146">
        <v>5</v>
      </c>
      <c r="E1146" t="s">
        <v>284</v>
      </c>
      <c r="F1146">
        <v>2016</v>
      </c>
      <c r="G1146" t="s">
        <v>321</v>
      </c>
      <c r="H1146">
        <v>0</v>
      </c>
      <c r="I1146">
        <v>31.706479999999999</v>
      </c>
      <c r="K1146">
        <v>2.56</v>
      </c>
      <c r="L1146">
        <v>0.22800000000000001</v>
      </c>
      <c r="M1146">
        <v>7.08</v>
      </c>
      <c r="N1146">
        <v>2.23E-2</v>
      </c>
      <c r="O1146" t="s">
        <v>614</v>
      </c>
      <c r="S1146">
        <v>1</v>
      </c>
      <c r="T1146" t="s">
        <v>1442</v>
      </c>
      <c r="U1146">
        <v>6226</v>
      </c>
      <c r="V1146">
        <v>1.34</v>
      </c>
      <c r="W1146">
        <v>1.17</v>
      </c>
      <c r="X1146">
        <v>-0.11</v>
      </c>
      <c r="Y1146" t="s">
        <v>77</v>
      </c>
      <c r="Z1146">
        <v>4.18</v>
      </c>
      <c r="AA1146" t="s">
        <v>3983</v>
      </c>
      <c r="AB1146">
        <v>126.6158279</v>
      </c>
      <c r="AC1146" t="s">
        <v>3984</v>
      </c>
      <c r="AD1146">
        <v>10.080370800000001</v>
      </c>
      <c r="AE1146">
        <v>106.289</v>
      </c>
      <c r="AF1146">
        <v>8.93</v>
      </c>
      <c r="AG1146">
        <v>7.7220000000000004</v>
      </c>
      <c r="AH1146">
        <v>8.8099799999999995</v>
      </c>
    </row>
    <row r="1147" spans="1:34" x14ac:dyDescent="0.25">
      <c r="A1147" t="s">
        <v>3986</v>
      </c>
      <c r="B1147" t="s">
        <v>3982</v>
      </c>
      <c r="C1147">
        <v>1</v>
      </c>
      <c r="D1147">
        <v>5</v>
      </c>
      <c r="E1147" t="s">
        <v>284</v>
      </c>
      <c r="F1147">
        <v>2016</v>
      </c>
      <c r="G1147" t="s">
        <v>321</v>
      </c>
      <c r="H1147">
        <v>0</v>
      </c>
      <c r="I1147">
        <v>1114</v>
      </c>
      <c r="K1147">
        <v>3.96</v>
      </c>
      <c r="L1147">
        <v>0.35299999999999998</v>
      </c>
      <c r="M1147">
        <v>14.9</v>
      </c>
      <c r="N1147">
        <v>4.6699999999999998E-2</v>
      </c>
      <c r="O1147" t="s">
        <v>614</v>
      </c>
      <c r="S1147">
        <v>0</v>
      </c>
      <c r="T1147" t="s">
        <v>1442</v>
      </c>
      <c r="U1147">
        <v>6226</v>
      </c>
      <c r="V1147">
        <v>1.34</v>
      </c>
      <c r="W1147">
        <v>1.17</v>
      </c>
      <c r="X1147">
        <v>-0.11</v>
      </c>
      <c r="Y1147" t="s">
        <v>200</v>
      </c>
      <c r="Z1147">
        <v>4.2</v>
      </c>
      <c r="AA1147" t="s">
        <v>3983</v>
      </c>
      <c r="AB1147">
        <v>126.6158279</v>
      </c>
      <c r="AC1147" t="s">
        <v>3984</v>
      </c>
      <c r="AD1147">
        <v>10.080370800000001</v>
      </c>
      <c r="AE1147">
        <v>106.289</v>
      </c>
      <c r="AF1147">
        <v>8.93</v>
      </c>
      <c r="AG1147">
        <v>7.7220000000000004</v>
      </c>
      <c r="AH1147">
        <v>8.8099799999999995</v>
      </c>
    </row>
    <row r="1148" spans="1:34" x14ac:dyDescent="0.25">
      <c r="A1148" t="s">
        <v>3987</v>
      </c>
      <c r="B1148" t="s">
        <v>3982</v>
      </c>
      <c r="C1148">
        <v>1</v>
      </c>
      <c r="D1148">
        <v>5</v>
      </c>
      <c r="E1148" t="s">
        <v>284</v>
      </c>
      <c r="F1148">
        <v>2016</v>
      </c>
      <c r="G1148" t="s">
        <v>321</v>
      </c>
      <c r="H1148">
        <v>0</v>
      </c>
      <c r="I1148">
        <v>131</v>
      </c>
      <c r="K1148">
        <v>5.51</v>
      </c>
      <c r="L1148">
        <v>0.49199999999999999</v>
      </c>
      <c r="M1148">
        <v>26</v>
      </c>
      <c r="N1148">
        <v>8.1900000000000001E-2</v>
      </c>
      <c r="O1148" t="s">
        <v>614</v>
      </c>
      <c r="S1148">
        <v>0</v>
      </c>
      <c r="T1148" t="s">
        <v>1442</v>
      </c>
      <c r="U1148">
        <v>6226</v>
      </c>
      <c r="V1148">
        <v>1.34</v>
      </c>
      <c r="W1148">
        <v>1.17</v>
      </c>
      <c r="X1148">
        <v>-0.11</v>
      </c>
      <c r="Y1148" t="s">
        <v>77</v>
      </c>
      <c r="Z1148">
        <v>4.18</v>
      </c>
      <c r="AA1148" t="s">
        <v>3983</v>
      </c>
      <c r="AB1148">
        <v>126.6158279</v>
      </c>
      <c r="AC1148" t="s">
        <v>3984</v>
      </c>
      <c r="AD1148">
        <v>10.080370800000001</v>
      </c>
      <c r="AE1148">
        <v>106.289</v>
      </c>
      <c r="AF1148">
        <v>8.93</v>
      </c>
      <c r="AG1148">
        <v>7.7220000000000004</v>
      </c>
      <c r="AH1148">
        <v>8.8099799999999995</v>
      </c>
    </row>
    <row r="1149" spans="1:34" x14ac:dyDescent="0.25">
      <c r="A1149" t="s">
        <v>3988</v>
      </c>
      <c r="B1149" t="s">
        <v>3982</v>
      </c>
      <c r="C1149">
        <v>1</v>
      </c>
      <c r="D1149">
        <v>5</v>
      </c>
      <c r="E1149" t="s">
        <v>284</v>
      </c>
      <c r="F1149">
        <v>2016</v>
      </c>
      <c r="G1149" t="s">
        <v>321</v>
      </c>
      <c r="H1149">
        <v>0</v>
      </c>
      <c r="I1149">
        <v>1084</v>
      </c>
      <c r="K1149">
        <v>10.199999999999999</v>
      </c>
      <c r="L1149">
        <v>0.91</v>
      </c>
      <c r="M1149">
        <v>74</v>
      </c>
      <c r="N1149">
        <v>0.23300000000000001</v>
      </c>
      <c r="O1149" t="s">
        <v>614</v>
      </c>
      <c r="S1149">
        <v>0</v>
      </c>
      <c r="T1149" t="s">
        <v>1442</v>
      </c>
      <c r="U1149">
        <v>6226</v>
      </c>
      <c r="V1149">
        <v>1.34</v>
      </c>
      <c r="W1149">
        <v>1.17</v>
      </c>
      <c r="X1149">
        <v>-0.11</v>
      </c>
      <c r="Y1149" t="s">
        <v>200</v>
      </c>
      <c r="Z1149">
        <v>4.2</v>
      </c>
      <c r="AA1149" t="s">
        <v>3983</v>
      </c>
      <c r="AB1149">
        <v>126.6158279</v>
      </c>
      <c r="AC1149" t="s">
        <v>3984</v>
      </c>
      <c r="AD1149">
        <v>10.080370800000001</v>
      </c>
      <c r="AE1149">
        <v>106.289</v>
      </c>
      <c r="AF1149">
        <v>8.93</v>
      </c>
      <c r="AG1149">
        <v>7.7220000000000004</v>
      </c>
      <c r="AH1149">
        <v>8.8099799999999995</v>
      </c>
    </row>
    <row r="1150" spans="1:34" x14ac:dyDescent="0.25">
      <c r="A1150" t="s">
        <v>3989</v>
      </c>
      <c r="B1150" t="s">
        <v>3990</v>
      </c>
      <c r="C1150">
        <v>1</v>
      </c>
      <c r="D1150">
        <v>1</v>
      </c>
      <c r="E1150" t="s">
        <v>73</v>
      </c>
      <c r="F1150">
        <v>2020</v>
      </c>
      <c r="G1150" t="s">
        <v>100</v>
      </c>
      <c r="H1150">
        <v>0</v>
      </c>
      <c r="I1150">
        <v>34.15</v>
      </c>
      <c r="J1150">
        <v>0.17599999999999999</v>
      </c>
      <c r="K1150">
        <v>3.89</v>
      </c>
      <c r="L1150">
        <v>0.34699999999999998</v>
      </c>
      <c r="M1150">
        <v>14.4</v>
      </c>
      <c r="N1150">
        <v>4.5310000000000003E-2</v>
      </c>
      <c r="O1150" t="s">
        <v>75</v>
      </c>
      <c r="P1150">
        <v>0.25</v>
      </c>
      <c r="S1150">
        <v>0</v>
      </c>
      <c r="T1150" t="s">
        <v>383</v>
      </c>
      <c r="U1150">
        <v>4010</v>
      </c>
      <c r="V1150">
        <v>0.6</v>
      </c>
      <c r="W1150">
        <v>0.62</v>
      </c>
      <c r="Z1150">
        <v>4.62</v>
      </c>
      <c r="AA1150" t="s">
        <v>3991</v>
      </c>
      <c r="AB1150">
        <v>15.588173299999999</v>
      </c>
      <c r="AC1150" t="s">
        <v>3992</v>
      </c>
      <c r="AD1150">
        <v>-10.4246208</v>
      </c>
      <c r="AE1150">
        <v>21.0974</v>
      </c>
      <c r="AF1150">
        <v>10.06</v>
      </c>
      <c r="AG1150">
        <v>6.5330000000000004</v>
      </c>
      <c r="AH1150">
        <v>9.3782599999999992</v>
      </c>
    </row>
    <row r="1151" spans="1:34" x14ac:dyDescent="0.25">
      <c r="A1151" t="s">
        <v>3993</v>
      </c>
      <c r="B1151" t="s">
        <v>3994</v>
      </c>
      <c r="C1151">
        <v>1</v>
      </c>
      <c r="D1151">
        <v>1</v>
      </c>
      <c r="E1151" t="s">
        <v>73</v>
      </c>
      <c r="F1151">
        <v>2020</v>
      </c>
      <c r="G1151" t="s">
        <v>100</v>
      </c>
      <c r="H1151">
        <v>0</v>
      </c>
      <c r="I1151">
        <v>17.818000000000001</v>
      </c>
      <c r="J1151">
        <v>0.112</v>
      </c>
      <c r="K1151">
        <v>5.1100000000000003</v>
      </c>
      <c r="L1151">
        <v>0.45600000000000002</v>
      </c>
      <c r="M1151">
        <v>22.9</v>
      </c>
      <c r="N1151">
        <v>7.2050000000000003E-2</v>
      </c>
      <c r="O1151" t="s">
        <v>75</v>
      </c>
      <c r="P1151">
        <v>0.5</v>
      </c>
      <c r="S1151">
        <v>0</v>
      </c>
      <c r="T1151" t="s">
        <v>3995</v>
      </c>
      <c r="U1151">
        <v>4015.5</v>
      </c>
      <c r="V1151">
        <v>0.6</v>
      </c>
      <c r="W1151">
        <v>0.57999999999999996</v>
      </c>
      <c r="Z1151">
        <v>4.66</v>
      </c>
      <c r="AA1151" t="s">
        <v>3996</v>
      </c>
      <c r="AB1151">
        <v>149.03326720000001</v>
      </c>
      <c r="AC1151" t="s">
        <v>3997</v>
      </c>
      <c r="AD1151">
        <v>62.785950499999998</v>
      </c>
      <c r="AE1151">
        <v>10.5298</v>
      </c>
      <c r="AF1151">
        <v>8.99</v>
      </c>
      <c r="AG1151">
        <v>5.2</v>
      </c>
      <c r="AH1151">
        <v>8.2286099999999998</v>
      </c>
    </row>
    <row r="1152" spans="1:34" x14ac:dyDescent="0.25">
      <c r="A1152" t="s">
        <v>3998</v>
      </c>
      <c r="B1152" t="s">
        <v>3999</v>
      </c>
      <c r="C1152">
        <v>1</v>
      </c>
      <c r="D1152">
        <v>2</v>
      </c>
      <c r="E1152" t="s">
        <v>73</v>
      </c>
      <c r="F1152">
        <v>2009</v>
      </c>
      <c r="G1152" t="s">
        <v>363</v>
      </c>
      <c r="H1152">
        <v>0</v>
      </c>
      <c r="I1152">
        <v>345.72</v>
      </c>
      <c r="J1152">
        <v>0.89</v>
      </c>
      <c r="K1152">
        <v>13.6</v>
      </c>
      <c r="L1152">
        <v>1.21</v>
      </c>
      <c r="M1152">
        <v>451</v>
      </c>
      <c r="N1152">
        <v>1.42</v>
      </c>
      <c r="O1152" t="s">
        <v>75</v>
      </c>
      <c r="P1152">
        <v>0.52</v>
      </c>
      <c r="S1152">
        <v>0</v>
      </c>
      <c r="U1152">
        <v>4962</v>
      </c>
      <c r="V1152">
        <v>0.75</v>
      </c>
      <c r="W1152">
        <v>0.78</v>
      </c>
      <c r="X1152">
        <v>0.1</v>
      </c>
      <c r="Y1152" t="s">
        <v>77</v>
      </c>
      <c r="Z1152">
        <v>4.37</v>
      </c>
      <c r="AA1152" t="s">
        <v>4000</v>
      </c>
      <c r="AB1152">
        <v>16.5094891</v>
      </c>
      <c r="AC1152" t="s">
        <v>4001</v>
      </c>
      <c r="AD1152">
        <v>-22.453613399999998</v>
      </c>
      <c r="AE1152">
        <v>51.602600000000002</v>
      </c>
      <c r="AF1152">
        <v>10.16</v>
      </c>
      <c r="AG1152">
        <v>7.6689999999999996</v>
      </c>
      <c r="AH1152">
        <v>9.8023500000000006</v>
      </c>
    </row>
    <row r="1153" spans="1:34" x14ac:dyDescent="0.25">
      <c r="A1153" t="s">
        <v>4002</v>
      </c>
      <c r="B1153" t="s">
        <v>3999</v>
      </c>
      <c r="C1153">
        <v>1</v>
      </c>
      <c r="D1153">
        <v>2</v>
      </c>
      <c r="E1153" t="s">
        <v>73</v>
      </c>
      <c r="F1153">
        <v>2011</v>
      </c>
      <c r="G1153" t="s">
        <v>363</v>
      </c>
      <c r="H1153">
        <v>0</v>
      </c>
      <c r="I1153">
        <v>9017.76</v>
      </c>
      <c r="J1153">
        <v>7.7</v>
      </c>
      <c r="K1153">
        <v>12.2</v>
      </c>
      <c r="L1153">
        <v>1.0900000000000001</v>
      </c>
      <c r="M1153">
        <v>4780.1632</v>
      </c>
      <c r="N1153">
        <v>15.04</v>
      </c>
      <c r="O1153" t="s">
        <v>75</v>
      </c>
      <c r="P1153">
        <v>0.14000000000000001</v>
      </c>
      <c r="S1153">
        <v>0</v>
      </c>
      <c r="U1153">
        <v>4813</v>
      </c>
      <c r="V1153">
        <v>0.75</v>
      </c>
      <c r="W1153">
        <v>0.78</v>
      </c>
      <c r="X1153">
        <v>0.17</v>
      </c>
      <c r="Y1153" t="s">
        <v>200</v>
      </c>
      <c r="Z1153">
        <v>4.58</v>
      </c>
      <c r="AA1153" t="s">
        <v>4000</v>
      </c>
      <c r="AB1153">
        <v>16.5094891</v>
      </c>
      <c r="AC1153" t="s">
        <v>4001</v>
      </c>
      <c r="AD1153">
        <v>-22.453613399999998</v>
      </c>
      <c r="AE1153">
        <v>51.602600000000002</v>
      </c>
      <c r="AF1153">
        <v>10.16</v>
      </c>
      <c r="AG1153">
        <v>7.6689999999999996</v>
      </c>
      <c r="AH1153">
        <v>9.8023500000000006</v>
      </c>
    </row>
    <row r="1154" spans="1:34" x14ac:dyDescent="0.25">
      <c r="A1154" t="s">
        <v>4003</v>
      </c>
      <c r="B1154" t="s">
        <v>4004</v>
      </c>
      <c r="C1154">
        <v>1</v>
      </c>
      <c r="D1154">
        <v>2</v>
      </c>
      <c r="E1154" t="s">
        <v>73</v>
      </c>
      <c r="F1154">
        <v>2019</v>
      </c>
      <c r="G1154" t="s">
        <v>1798</v>
      </c>
      <c r="H1154">
        <v>0</v>
      </c>
      <c r="I1154">
        <v>7.76</v>
      </c>
      <c r="J1154">
        <v>6.3E-2</v>
      </c>
      <c r="K1154">
        <v>2.87</v>
      </c>
      <c r="L1154">
        <v>0.25600000000000001</v>
      </c>
      <c r="M1154">
        <v>8.6199999999999992</v>
      </c>
      <c r="N1154">
        <v>2.7119999999999998E-2</v>
      </c>
      <c r="O1154" t="s">
        <v>75</v>
      </c>
      <c r="P1154">
        <v>0.2</v>
      </c>
      <c r="S1154">
        <v>0</v>
      </c>
      <c r="T1154" t="s">
        <v>391</v>
      </c>
      <c r="U1154">
        <v>4021</v>
      </c>
      <c r="V1154">
        <v>0.56000000000000005</v>
      </c>
      <c r="W1154">
        <v>0.56999999999999995</v>
      </c>
      <c r="Z1154">
        <v>4.68</v>
      </c>
      <c r="AA1154" t="s">
        <v>4005</v>
      </c>
      <c r="AB1154">
        <v>166.86435320000001</v>
      </c>
      <c r="AC1154" t="s">
        <v>4006</v>
      </c>
      <c r="AD1154">
        <v>-19.291685699999999</v>
      </c>
      <c r="AE1154">
        <v>18.716799999999999</v>
      </c>
      <c r="AF1154">
        <v>10.38</v>
      </c>
      <c r="AG1154">
        <v>6.62</v>
      </c>
      <c r="AH1154">
        <v>9.6407600000000002</v>
      </c>
    </row>
    <row r="1155" spans="1:34" x14ac:dyDescent="0.25">
      <c r="A1155" t="s">
        <v>4007</v>
      </c>
      <c r="B1155" t="s">
        <v>4004</v>
      </c>
      <c r="C1155">
        <v>1</v>
      </c>
      <c r="D1155">
        <v>2</v>
      </c>
      <c r="E1155" t="s">
        <v>73</v>
      </c>
      <c r="F1155">
        <v>2019</v>
      </c>
      <c r="G1155" t="s">
        <v>1798</v>
      </c>
      <c r="H1155">
        <v>0</v>
      </c>
      <c r="I1155">
        <v>15.144</v>
      </c>
      <c r="J1155">
        <v>9.9000000000000005E-2</v>
      </c>
      <c r="K1155">
        <v>3.57</v>
      </c>
      <c r="L1155">
        <v>0.318</v>
      </c>
      <c r="M1155">
        <v>12.44</v>
      </c>
      <c r="N1155">
        <v>3.9140000000000001E-2</v>
      </c>
      <c r="O1155" t="s">
        <v>75</v>
      </c>
      <c r="P1155">
        <v>0.2</v>
      </c>
      <c r="S1155">
        <v>0</v>
      </c>
      <c r="T1155" t="s">
        <v>391</v>
      </c>
      <c r="U1155">
        <v>4021</v>
      </c>
      <c r="V1155">
        <v>0.56000000000000005</v>
      </c>
      <c r="W1155">
        <v>0.56999999999999995</v>
      </c>
      <c r="Z1155">
        <v>4.68</v>
      </c>
      <c r="AA1155" t="s">
        <v>4005</v>
      </c>
      <c r="AB1155">
        <v>166.86435320000001</v>
      </c>
      <c r="AC1155" t="s">
        <v>4006</v>
      </c>
      <c r="AD1155">
        <v>-19.291685699999999</v>
      </c>
      <c r="AE1155">
        <v>18.716799999999999</v>
      </c>
      <c r="AF1155">
        <v>10.38</v>
      </c>
      <c r="AG1155">
        <v>6.62</v>
      </c>
      <c r="AH1155">
        <v>9.6407600000000002</v>
      </c>
    </row>
    <row r="1156" spans="1:34" x14ac:dyDescent="0.25">
      <c r="A1156" t="s">
        <v>4008</v>
      </c>
      <c r="B1156" t="s">
        <v>4009</v>
      </c>
      <c r="C1156">
        <v>1</v>
      </c>
      <c r="D1156">
        <v>1</v>
      </c>
      <c r="E1156" t="s">
        <v>73</v>
      </c>
      <c r="F1156">
        <v>2021</v>
      </c>
      <c r="G1156" t="s">
        <v>100</v>
      </c>
      <c r="H1156">
        <v>0</v>
      </c>
      <c r="I1156">
        <v>2574.9</v>
      </c>
      <c r="J1156">
        <v>3.73</v>
      </c>
      <c r="K1156">
        <v>13</v>
      </c>
      <c r="L1156">
        <v>1.1599999999999999</v>
      </c>
      <c r="M1156">
        <v>1166.4302499999999</v>
      </c>
      <c r="N1156">
        <v>3.67</v>
      </c>
      <c r="O1156" t="s">
        <v>75</v>
      </c>
      <c r="P1156">
        <v>0.12</v>
      </c>
      <c r="S1156">
        <v>0</v>
      </c>
      <c r="T1156" t="s">
        <v>189</v>
      </c>
      <c r="U1156">
        <v>4769</v>
      </c>
      <c r="V1156">
        <v>4.93</v>
      </c>
      <c r="W1156">
        <v>1.04</v>
      </c>
      <c r="X1156">
        <v>-0.03</v>
      </c>
      <c r="Y1156" t="s">
        <v>77</v>
      </c>
      <c r="Z1156">
        <v>2.91</v>
      </c>
      <c r="AA1156" t="s">
        <v>4010</v>
      </c>
      <c r="AB1156">
        <v>174.2008941</v>
      </c>
      <c r="AC1156" t="s">
        <v>4011</v>
      </c>
      <c r="AD1156">
        <v>-37.039134900000001</v>
      </c>
      <c r="AE1156">
        <v>122.324</v>
      </c>
      <c r="AF1156">
        <v>7.94</v>
      </c>
      <c r="AG1156">
        <v>5.4930000000000003</v>
      </c>
      <c r="AH1156">
        <v>7.6499300000000003</v>
      </c>
    </row>
    <row r="1157" spans="1:34" x14ac:dyDescent="0.25">
      <c r="A1157" t="s">
        <v>4012</v>
      </c>
      <c r="B1157" t="s">
        <v>4013</v>
      </c>
      <c r="C1157">
        <v>1</v>
      </c>
      <c r="D1157">
        <v>3</v>
      </c>
      <c r="E1157" t="s">
        <v>73</v>
      </c>
      <c r="F1157">
        <v>2011</v>
      </c>
      <c r="G1157" t="s">
        <v>94</v>
      </c>
      <c r="H1157">
        <v>0</v>
      </c>
      <c r="I1157">
        <v>8.1351999999999993</v>
      </c>
      <c r="J1157">
        <v>7.0000000000000007E-2</v>
      </c>
      <c r="K1157">
        <v>2.4</v>
      </c>
      <c r="L1157">
        <v>0.214</v>
      </c>
      <c r="M1157">
        <v>6.3566000000000003</v>
      </c>
      <c r="N1157">
        <v>0.02</v>
      </c>
      <c r="O1157" t="s">
        <v>75</v>
      </c>
      <c r="P1157">
        <v>0.19</v>
      </c>
      <c r="S1157">
        <v>0</v>
      </c>
      <c r="T1157" t="s">
        <v>2059</v>
      </c>
      <c r="U1157">
        <v>4510</v>
      </c>
      <c r="V1157">
        <v>0.78</v>
      </c>
      <c r="W1157">
        <v>0.28999999999999998</v>
      </c>
      <c r="X1157">
        <v>0.01</v>
      </c>
      <c r="Y1157" t="s">
        <v>77</v>
      </c>
      <c r="Z1157">
        <v>4.1100000000000003</v>
      </c>
      <c r="AA1157" t="s">
        <v>4014</v>
      </c>
      <c r="AB1157">
        <v>176.17054870000001</v>
      </c>
      <c r="AC1157" t="s">
        <v>4015</v>
      </c>
      <c r="AD1157">
        <v>30.9576484</v>
      </c>
      <c r="AE1157">
        <v>25.861799999999999</v>
      </c>
      <c r="AF1157">
        <v>8.9700000000000006</v>
      </c>
      <c r="AG1157">
        <v>6.2859999999999996</v>
      </c>
      <c r="AH1157">
        <v>8.5706900000000008</v>
      </c>
    </row>
    <row r="1158" spans="1:34" x14ac:dyDescent="0.25">
      <c r="A1158" t="s">
        <v>4016</v>
      </c>
      <c r="B1158" t="s">
        <v>4013</v>
      </c>
      <c r="C1158">
        <v>1</v>
      </c>
      <c r="D1158">
        <v>3</v>
      </c>
      <c r="E1158" t="s">
        <v>73</v>
      </c>
      <c r="F1158">
        <v>2011</v>
      </c>
      <c r="G1158" t="s">
        <v>94</v>
      </c>
      <c r="H1158">
        <v>0</v>
      </c>
      <c r="I1158">
        <v>32.03</v>
      </c>
      <c r="J1158">
        <v>0.17799999999999999</v>
      </c>
      <c r="K1158">
        <v>14.2</v>
      </c>
      <c r="L1158">
        <v>1.27</v>
      </c>
      <c r="M1158">
        <v>130</v>
      </c>
      <c r="N1158">
        <v>0.40901999999999999</v>
      </c>
      <c r="O1158" t="s">
        <v>75</v>
      </c>
      <c r="P1158">
        <v>0.05</v>
      </c>
      <c r="S1158">
        <v>0</v>
      </c>
      <c r="T1158" t="s">
        <v>2059</v>
      </c>
      <c r="U1158">
        <v>4640</v>
      </c>
      <c r="V1158">
        <v>0.68</v>
      </c>
      <c r="W1158">
        <v>0.73</v>
      </c>
      <c r="X1158">
        <v>0.09</v>
      </c>
      <c r="Y1158" t="s">
        <v>77</v>
      </c>
      <c r="Z1158">
        <v>4.71</v>
      </c>
      <c r="AA1158" t="s">
        <v>4014</v>
      </c>
      <c r="AB1158">
        <v>176.17054870000001</v>
      </c>
      <c r="AC1158" t="s">
        <v>4015</v>
      </c>
      <c r="AD1158">
        <v>30.9576484</v>
      </c>
      <c r="AE1158">
        <v>25.861799999999999</v>
      </c>
      <c r="AF1158">
        <v>8.9700000000000006</v>
      </c>
      <c r="AG1158">
        <v>6.2859999999999996</v>
      </c>
      <c r="AH1158">
        <v>8.5706900000000008</v>
      </c>
    </row>
    <row r="1159" spans="1:34" x14ac:dyDescent="0.25">
      <c r="A1159" t="s">
        <v>4017</v>
      </c>
      <c r="B1159" t="s">
        <v>4013</v>
      </c>
      <c r="C1159">
        <v>1</v>
      </c>
      <c r="D1159">
        <v>3</v>
      </c>
      <c r="E1159" t="s">
        <v>73</v>
      </c>
      <c r="F1159">
        <v>2011</v>
      </c>
      <c r="G1159" t="s">
        <v>94</v>
      </c>
      <c r="H1159">
        <v>0</v>
      </c>
      <c r="I1159">
        <v>431.7</v>
      </c>
      <c r="J1159">
        <v>1.01</v>
      </c>
      <c r="K1159">
        <v>14.2</v>
      </c>
      <c r="L1159">
        <v>1.27</v>
      </c>
      <c r="M1159">
        <v>167.4</v>
      </c>
      <c r="N1159">
        <v>0.52669999999999995</v>
      </c>
      <c r="O1159" t="s">
        <v>75</v>
      </c>
      <c r="P1159">
        <v>0.27</v>
      </c>
      <c r="S1159">
        <v>0</v>
      </c>
      <c r="T1159" t="s">
        <v>2059</v>
      </c>
      <c r="U1159">
        <v>4640</v>
      </c>
      <c r="V1159">
        <v>0.68</v>
      </c>
      <c r="W1159">
        <v>0.73</v>
      </c>
      <c r="X1159">
        <v>0.09</v>
      </c>
      <c r="Y1159" t="s">
        <v>77</v>
      </c>
      <c r="Z1159">
        <v>4.71</v>
      </c>
      <c r="AA1159" t="s">
        <v>4014</v>
      </c>
      <c r="AB1159">
        <v>176.17054870000001</v>
      </c>
      <c r="AC1159" t="s">
        <v>4015</v>
      </c>
      <c r="AD1159">
        <v>30.9576484</v>
      </c>
      <c r="AE1159">
        <v>25.861799999999999</v>
      </c>
      <c r="AF1159">
        <v>8.9700000000000006</v>
      </c>
      <c r="AG1159">
        <v>6.2859999999999996</v>
      </c>
      <c r="AH1159">
        <v>8.5706900000000008</v>
      </c>
    </row>
    <row r="1160" spans="1:34" x14ac:dyDescent="0.25">
      <c r="A1160" t="s">
        <v>4018</v>
      </c>
      <c r="B1160" t="s">
        <v>4019</v>
      </c>
      <c r="C1160">
        <v>1</v>
      </c>
      <c r="D1160">
        <v>1</v>
      </c>
      <c r="E1160" t="s">
        <v>73</v>
      </c>
      <c r="F1160">
        <v>2021</v>
      </c>
      <c r="G1160" t="s">
        <v>153</v>
      </c>
      <c r="H1160">
        <v>0</v>
      </c>
      <c r="I1160">
        <v>30.013999999999999</v>
      </c>
      <c r="J1160">
        <v>0.17</v>
      </c>
      <c r="K1160">
        <v>14.2</v>
      </c>
      <c r="L1160">
        <v>1.27</v>
      </c>
      <c r="M1160">
        <v>162.09249</v>
      </c>
      <c r="N1160">
        <v>0.51</v>
      </c>
      <c r="O1160" t="s">
        <v>75</v>
      </c>
      <c r="P1160">
        <v>5.3999999999999999E-2</v>
      </c>
      <c r="S1160">
        <v>0</v>
      </c>
      <c r="T1160" t="s">
        <v>1116</v>
      </c>
      <c r="U1160">
        <v>4352</v>
      </c>
      <c r="V1160">
        <v>0.75</v>
      </c>
      <c r="W1160">
        <v>0.72</v>
      </c>
      <c r="Z1160">
        <v>4.5199999999999996</v>
      </c>
      <c r="AA1160" t="s">
        <v>4020</v>
      </c>
      <c r="AB1160">
        <v>18.495342999999998</v>
      </c>
      <c r="AC1160" t="s">
        <v>4021</v>
      </c>
      <c r="AD1160">
        <v>16.494273799999998</v>
      </c>
      <c r="AE1160">
        <v>31.904299999999999</v>
      </c>
      <c r="AF1160">
        <v>9.82</v>
      </c>
      <c r="AG1160">
        <v>6.9089999999999998</v>
      </c>
      <c r="AH1160">
        <v>9.3902199999999993</v>
      </c>
    </row>
    <row r="1161" spans="1:34" x14ac:dyDescent="0.25">
      <c r="A1161" t="s">
        <v>4022</v>
      </c>
      <c r="B1161" t="s">
        <v>4023</v>
      </c>
      <c r="C1161">
        <v>1</v>
      </c>
      <c r="D1161">
        <v>1</v>
      </c>
      <c r="E1161" t="s">
        <v>73</v>
      </c>
      <c r="F1161">
        <v>2013</v>
      </c>
      <c r="G1161" t="s">
        <v>100</v>
      </c>
      <c r="H1161">
        <v>0</v>
      </c>
      <c r="I1161">
        <v>124.6</v>
      </c>
      <c r="J1161">
        <v>0.56499999999999995</v>
      </c>
      <c r="K1161">
        <v>12.5</v>
      </c>
      <c r="L1161">
        <v>1.1200000000000001</v>
      </c>
      <c r="M1161">
        <v>2917.56</v>
      </c>
      <c r="N1161">
        <v>9.18</v>
      </c>
      <c r="O1161" t="s">
        <v>75</v>
      </c>
      <c r="P1161">
        <v>0.23</v>
      </c>
      <c r="S1161">
        <v>0</v>
      </c>
      <c r="T1161" t="s">
        <v>1246</v>
      </c>
      <c r="U1161">
        <v>4830</v>
      </c>
      <c r="V1161">
        <v>10.28</v>
      </c>
      <c r="W1161">
        <v>1.54</v>
      </c>
      <c r="X1161">
        <v>-0.31</v>
      </c>
      <c r="Y1161" t="s">
        <v>77</v>
      </c>
      <c r="Z1161">
        <v>2.5299999999999998</v>
      </c>
      <c r="AA1161" t="s">
        <v>4024</v>
      </c>
      <c r="AB1161">
        <v>194.38248250000001</v>
      </c>
      <c r="AC1161" t="s">
        <v>4025</v>
      </c>
      <c r="AD1161">
        <v>-65.646326299999998</v>
      </c>
      <c r="AE1161">
        <v>156.45599999999999</v>
      </c>
      <c r="AF1161">
        <v>6.86</v>
      </c>
      <c r="AG1161">
        <v>4.4059999999999997</v>
      </c>
      <c r="AH1161">
        <v>6.5645300000000004</v>
      </c>
    </row>
    <row r="1162" spans="1:34" x14ac:dyDescent="0.25">
      <c r="A1162" t="s">
        <v>4026</v>
      </c>
      <c r="B1162" t="s">
        <v>4027</v>
      </c>
      <c r="C1162">
        <v>2</v>
      </c>
      <c r="D1162">
        <v>1</v>
      </c>
      <c r="E1162" t="s">
        <v>284</v>
      </c>
      <c r="F1162">
        <v>2020</v>
      </c>
      <c r="G1162" t="s">
        <v>285</v>
      </c>
      <c r="H1162">
        <v>0</v>
      </c>
      <c r="I1162">
        <v>0.9809734</v>
      </c>
      <c r="J1162">
        <v>1.7819999999999999E-2</v>
      </c>
      <c r="K1162">
        <v>22.754000000000001</v>
      </c>
      <c r="L1162">
        <v>2.0299999999999998</v>
      </c>
      <c r="M1162">
        <v>1021.1877899999999</v>
      </c>
      <c r="N1162">
        <v>3.2130000000000001</v>
      </c>
      <c r="O1162" t="s">
        <v>119</v>
      </c>
      <c r="P1162">
        <v>0</v>
      </c>
      <c r="Q1162">
        <v>661</v>
      </c>
      <c r="R1162">
        <v>1411</v>
      </c>
      <c r="S1162">
        <v>0</v>
      </c>
      <c r="T1162" t="s">
        <v>2059</v>
      </c>
      <c r="U1162">
        <v>4590</v>
      </c>
      <c r="V1162">
        <v>0.72</v>
      </c>
      <c r="W1162">
        <v>0.78</v>
      </c>
      <c r="X1162">
        <v>0.18</v>
      </c>
      <c r="Y1162" t="s">
        <v>77</v>
      </c>
      <c r="Z1162">
        <v>4.6100000000000003</v>
      </c>
      <c r="AA1162" t="s">
        <v>4028</v>
      </c>
      <c r="AB1162">
        <v>0.1856063</v>
      </c>
      <c r="AC1162" t="s">
        <v>4029</v>
      </c>
      <c r="AD1162">
        <v>-54.8308228</v>
      </c>
      <c r="AE1162">
        <v>61.785600000000002</v>
      </c>
      <c r="AF1162">
        <v>11</v>
      </c>
      <c r="AG1162">
        <v>8.2899999999999991</v>
      </c>
      <c r="AH1162">
        <v>10.589499999999999</v>
      </c>
    </row>
    <row r="1163" spans="1:34" x14ac:dyDescent="0.25">
      <c r="A1163" t="s">
        <v>4030</v>
      </c>
      <c r="B1163" t="s">
        <v>4031</v>
      </c>
      <c r="C1163">
        <v>1</v>
      </c>
      <c r="D1163">
        <v>2</v>
      </c>
      <c r="E1163" t="s">
        <v>73</v>
      </c>
      <c r="F1163">
        <v>2016</v>
      </c>
      <c r="G1163" t="s">
        <v>214</v>
      </c>
      <c r="H1163">
        <v>0</v>
      </c>
      <c r="I1163">
        <v>28.125</v>
      </c>
      <c r="J1163">
        <v>0.17699999999999999</v>
      </c>
      <c r="K1163">
        <v>14.3</v>
      </c>
      <c r="L1163">
        <v>1.28</v>
      </c>
      <c r="M1163">
        <v>136.03124</v>
      </c>
      <c r="N1163">
        <v>0.42799999999999999</v>
      </c>
      <c r="O1163" t="s">
        <v>75</v>
      </c>
      <c r="P1163">
        <v>0.14000000000000001</v>
      </c>
      <c r="S1163">
        <v>0</v>
      </c>
      <c r="T1163" t="s">
        <v>261</v>
      </c>
      <c r="U1163">
        <v>5460</v>
      </c>
      <c r="V1163">
        <v>0.95</v>
      </c>
      <c r="W1163">
        <v>0.93</v>
      </c>
      <c r="X1163">
        <v>0.25</v>
      </c>
      <c r="Y1163" t="s">
        <v>77</v>
      </c>
      <c r="Z1163">
        <v>4.47</v>
      </c>
      <c r="AA1163" t="s">
        <v>4032</v>
      </c>
      <c r="AB1163">
        <v>201.08766299999999</v>
      </c>
      <c r="AC1163" t="s">
        <v>4033</v>
      </c>
      <c r="AD1163">
        <v>48.884732200000002</v>
      </c>
      <c r="AE1163">
        <v>61.7804</v>
      </c>
      <c r="AF1163">
        <v>9.3800000000000008</v>
      </c>
      <c r="AG1163">
        <v>7.5780000000000003</v>
      </c>
      <c r="AH1163">
        <v>9.1510099999999994</v>
      </c>
    </row>
    <row r="1164" spans="1:34" x14ac:dyDescent="0.25">
      <c r="A1164" t="s">
        <v>4034</v>
      </c>
      <c r="B1164" t="s">
        <v>4031</v>
      </c>
      <c r="C1164">
        <v>1</v>
      </c>
      <c r="D1164">
        <v>2</v>
      </c>
      <c r="E1164" t="s">
        <v>73</v>
      </c>
      <c r="F1164">
        <v>2016</v>
      </c>
      <c r="G1164" t="s">
        <v>214</v>
      </c>
      <c r="H1164">
        <v>0</v>
      </c>
      <c r="I1164">
        <v>67.3</v>
      </c>
      <c r="J1164">
        <v>0.316</v>
      </c>
      <c r="K1164">
        <v>13.9</v>
      </c>
      <c r="L1164">
        <v>1.24</v>
      </c>
      <c r="M1164">
        <v>249.17872</v>
      </c>
      <c r="N1164">
        <v>0.78400000000000003</v>
      </c>
      <c r="O1164" t="s">
        <v>75</v>
      </c>
      <c r="P1164">
        <v>0.12</v>
      </c>
      <c r="S1164">
        <v>0</v>
      </c>
      <c r="T1164" t="s">
        <v>261</v>
      </c>
      <c r="U1164">
        <v>5460</v>
      </c>
      <c r="V1164">
        <v>0.95</v>
      </c>
      <c r="W1164">
        <v>0.93</v>
      </c>
      <c r="X1164">
        <v>0.25</v>
      </c>
      <c r="Y1164" t="s">
        <v>77</v>
      </c>
      <c r="Z1164">
        <v>4.47</v>
      </c>
      <c r="AA1164" t="s">
        <v>4032</v>
      </c>
      <c r="AB1164">
        <v>201.08766299999999</v>
      </c>
      <c r="AC1164" t="s">
        <v>4033</v>
      </c>
      <c r="AD1164">
        <v>48.884732200000002</v>
      </c>
      <c r="AE1164">
        <v>61.7804</v>
      </c>
      <c r="AF1164">
        <v>9.3800000000000008</v>
      </c>
      <c r="AG1164">
        <v>7.5780000000000003</v>
      </c>
      <c r="AH1164">
        <v>9.1510099999999994</v>
      </c>
    </row>
    <row r="1165" spans="1:34" x14ac:dyDescent="0.25">
      <c r="A1165" t="s">
        <v>4035</v>
      </c>
      <c r="B1165" t="s">
        <v>4036</v>
      </c>
      <c r="C1165">
        <v>1</v>
      </c>
      <c r="D1165">
        <v>1</v>
      </c>
      <c r="E1165" t="s">
        <v>117</v>
      </c>
      <c r="F1165">
        <v>2017</v>
      </c>
      <c r="G1165" t="s">
        <v>142</v>
      </c>
      <c r="H1165">
        <v>0</v>
      </c>
      <c r="J1165">
        <v>92</v>
      </c>
      <c r="K1165">
        <v>16.814</v>
      </c>
      <c r="L1165">
        <v>1.5</v>
      </c>
      <c r="M1165">
        <v>2860.47</v>
      </c>
      <c r="N1165">
        <v>9</v>
      </c>
      <c r="O1165" t="s">
        <v>119</v>
      </c>
      <c r="R1165">
        <v>1500</v>
      </c>
      <c r="S1165">
        <v>0</v>
      </c>
      <c r="T1165" t="s">
        <v>4037</v>
      </c>
      <c r="U1165">
        <v>8840</v>
      </c>
      <c r="V1165">
        <v>1.77</v>
      </c>
      <c r="W1165">
        <v>1.96</v>
      </c>
      <c r="Z1165">
        <v>4.32</v>
      </c>
      <c r="AA1165" t="s">
        <v>4038</v>
      </c>
      <c r="AB1165">
        <v>201.15017270000001</v>
      </c>
      <c r="AC1165" t="s">
        <v>4039</v>
      </c>
      <c r="AD1165">
        <v>-51.504538400000001</v>
      </c>
      <c r="AE1165">
        <v>108.875</v>
      </c>
      <c r="AF1165">
        <v>7.01</v>
      </c>
      <c r="AG1165">
        <v>6.7709999999999999</v>
      </c>
      <c r="AH1165">
        <v>6.9827300000000001</v>
      </c>
    </row>
    <row r="1166" spans="1:34" x14ac:dyDescent="0.25">
      <c r="A1166" t="s">
        <v>4040</v>
      </c>
      <c r="B1166" t="s">
        <v>4041</v>
      </c>
      <c r="C1166">
        <v>1</v>
      </c>
      <c r="D1166">
        <v>1</v>
      </c>
      <c r="E1166" t="s">
        <v>73</v>
      </c>
      <c r="F1166">
        <v>2015</v>
      </c>
      <c r="G1166" t="s">
        <v>100</v>
      </c>
      <c r="H1166">
        <v>0</v>
      </c>
      <c r="I1166">
        <v>1084.5</v>
      </c>
      <c r="J1166">
        <v>2.81</v>
      </c>
      <c r="K1166">
        <v>12.8</v>
      </c>
      <c r="L1166">
        <v>1.1399999999999999</v>
      </c>
      <c r="M1166">
        <v>1906.98</v>
      </c>
      <c r="N1166">
        <v>6</v>
      </c>
      <c r="O1166" t="s">
        <v>75</v>
      </c>
      <c r="P1166">
        <v>0.13</v>
      </c>
      <c r="S1166">
        <v>0</v>
      </c>
      <c r="T1166" t="s">
        <v>89</v>
      </c>
      <c r="U1166">
        <v>5000</v>
      </c>
      <c r="V1166">
        <v>8.93</v>
      </c>
      <c r="W1166">
        <v>2.5</v>
      </c>
      <c r="X1166">
        <v>0.16</v>
      </c>
      <c r="Y1166" t="s">
        <v>77</v>
      </c>
      <c r="Z1166">
        <v>2.9</v>
      </c>
      <c r="AA1166" t="s">
        <v>4042</v>
      </c>
      <c r="AB1166">
        <v>202.60508569999999</v>
      </c>
      <c r="AC1166" t="s">
        <v>4043</v>
      </c>
      <c r="AD1166">
        <v>-58.664393699999998</v>
      </c>
      <c r="AE1166">
        <v>150.292</v>
      </c>
      <c r="AF1166">
        <v>6.75</v>
      </c>
      <c r="AG1166">
        <v>4.4530000000000003</v>
      </c>
      <c r="AH1166">
        <v>6.48224</v>
      </c>
    </row>
    <row r="1167" spans="1:34" x14ac:dyDescent="0.25">
      <c r="A1167" t="s">
        <v>4044</v>
      </c>
      <c r="B1167" t="s">
        <v>4045</v>
      </c>
      <c r="C1167">
        <v>1</v>
      </c>
      <c r="D1167">
        <v>1</v>
      </c>
      <c r="E1167" t="s">
        <v>284</v>
      </c>
      <c r="F1167">
        <v>2020</v>
      </c>
      <c r="G1167" t="s">
        <v>285</v>
      </c>
      <c r="H1167">
        <v>0</v>
      </c>
      <c r="I1167">
        <v>6.9595029999999998</v>
      </c>
      <c r="K1167">
        <v>10.07</v>
      </c>
      <c r="L1167">
        <v>0.89800000000000002</v>
      </c>
      <c r="M1167">
        <v>72.400000000000006</v>
      </c>
      <c r="N1167">
        <v>0.22800000000000001</v>
      </c>
      <c r="O1167" t="s">
        <v>614</v>
      </c>
      <c r="P1167">
        <v>5.8999999999999997E-2</v>
      </c>
      <c r="R1167">
        <v>1174</v>
      </c>
      <c r="S1167">
        <v>0</v>
      </c>
      <c r="T1167" t="s">
        <v>204</v>
      </c>
      <c r="U1167">
        <v>5675</v>
      </c>
      <c r="V1167">
        <v>1.38</v>
      </c>
      <c r="W1167">
        <v>1.22</v>
      </c>
      <c r="X1167">
        <v>0</v>
      </c>
      <c r="Z1167">
        <v>4.2</v>
      </c>
      <c r="AA1167" t="s">
        <v>4046</v>
      </c>
      <c r="AB1167">
        <v>207.52600100000001</v>
      </c>
      <c r="AC1167" t="s">
        <v>4047</v>
      </c>
      <c r="AD1167">
        <v>-40.835896099999999</v>
      </c>
      <c r="AE1167">
        <v>127.28</v>
      </c>
      <c r="AF1167">
        <v>9.7899999999999991</v>
      </c>
      <c r="AG1167">
        <v>8.1639999999999997</v>
      </c>
      <c r="AH1167">
        <v>9.6326099999999997</v>
      </c>
    </row>
    <row r="1168" spans="1:34" x14ac:dyDescent="0.25">
      <c r="A1168" t="s">
        <v>4048</v>
      </c>
      <c r="B1168" t="s">
        <v>4049</v>
      </c>
      <c r="C1168">
        <v>1</v>
      </c>
      <c r="D1168">
        <v>1</v>
      </c>
      <c r="E1168" t="s">
        <v>73</v>
      </c>
      <c r="F1168">
        <v>2017</v>
      </c>
      <c r="G1168" t="s">
        <v>100</v>
      </c>
      <c r="H1168">
        <v>0</v>
      </c>
      <c r="I1168">
        <v>2556.5</v>
      </c>
      <c r="J1168">
        <v>4.91</v>
      </c>
      <c r="K1168">
        <v>12.4</v>
      </c>
      <c r="L1168">
        <v>1.1100000000000001</v>
      </c>
      <c r="M1168">
        <v>3527.913</v>
      </c>
      <c r="N1168">
        <v>11.1</v>
      </c>
      <c r="O1168" t="s">
        <v>75</v>
      </c>
      <c r="P1168">
        <v>0.59</v>
      </c>
      <c r="S1168">
        <v>0</v>
      </c>
      <c r="T1168" t="s">
        <v>189</v>
      </c>
      <c r="U1168">
        <v>4985</v>
      </c>
      <c r="V1168">
        <v>8.69</v>
      </c>
      <c r="W1168">
        <v>2.41</v>
      </c>
      <c r="X1168">
        <v>0.15</v>
      </c>
      <c r="Y1168" t="s">
        <v>77</v>
      </c>
      <c r="Z1168">
        <v>2.85</v>
      </c>
      <c r="AA1168" t="s">
        <v>4050</v>
      </c>
      <c r="AB1168">
        <v>207.58084450000001</v>
      </c>
      <c r="AC1168" t="s">
        <v>4051</v>
      </c>
      <c r="AD1168">
        <v>-39.900899600000002</v>
      </c>
      <c r="AE1168">
        <v>116.04600000000001</v>
      </c>
      <c r="AF1168">
        <v>6.43</v>
      </c>
      <c r="AG1168">
        <v>4.1959999999999997</v>
      </c>
      <c r="AH1168">
        <v>6.1708699999999999</v>
      </c>
    </row>
    <row r="1169" spans="1:34" x14ac:dyDescent="0.25">
      <c r="A1169" t="s">
        <v>4052</v>
      </c>
      <c r="B1169" t="s">
        <v>4053</v>
      </c>
      <c r="C1169">
        <v>1</v>
      </c>
      <c r="D1169">
        <v>2</v>
      </c>
      <c r="E1169" t="s">
        <v>73</v>
      </c>
      <c r="F1169">
        <v>2015</v>
      </c>
      <c r="G1169" t="s">
        <v>100</v>
      </c>
      <c r="H1169">
        <v>0</v>
      </c>
      <c r="I1169">
        <v>88.9</v>
      </c>
      <c r="J1169">
        <v>0.46</v>
      </c>
      <c r="K1169">
        <v>13.6</v>
      </c>
      <c r="L1169">
        <v>1.21</v>
      </c>
      <c r="M1169">
        <v>438.60539999999997</v>
      </c>
      <c r="N1169">
        <v>1.38</v>
      </c>
      <c r="O1169" t="s">
        <v>75</v>
      </c>
      <c r="P1169">
        <v>0.05</v>
      </c>
      <c r="S1169">
        <v>0</v>
      </c>
      <c r="T1169" t="s">
        <v>89</v>
      </c>
      <c r="U1169">
        <v>4890</v>
      </c>
      <c r="V1169">
        <v>5.92</v>
      </c>
      <c r="W1169">
        <v>1.63</v>
      </c>
      <c r="X1169">
        <v>0</v>
      </c>
      <c r="Y1169" t="s">
        <v>77</v>
      </c>
      <c r="Z1169">
        <v>3.15</v>
      </c>
      <c r="AA1169" t="s">
        <v>4054</v>
      </c>
      <c r="AB1169">
        <v>208.46536399999999</v>
      </c>
      <c r="AC1169" t="s">
        <v>4055</v>
      </c>
      <c r="AD1169">
        <v>-35.3146536</v>
      </c>
      <c r="AE1169">
        <v>64.118099999999998</v>
      </c>
      <c r="AF1169">
        <v>6.17</v>
      </c>
      <c r="AG1169">
        <v>3.7509999999999999</v>
      </c>
      <c r="AH1169">
        <v>5.8932900000000004</v>
      </c>
    </row>
    <row r="1170" spans="1:34" x14ac:dyDescent="0.25">
      <c r="A1170" t="s">
        <v>4056</v>
      </c>
      <c r="B1170" t="s">
        <v>4053</v>
      </c>
      <c r="C1170">
        <v>1</v>
      </c>
      <c r="D1170">
        <v>2</v>
      </c>
      <c r="E1170" t="s">
        <v>73</v>
      </c>
      <c r="F1170">
        <v>2015</v>
      </c>
      <c r="G1170" t="s">
        <v>100</v>
      </c>
      <c r="H1170">
        <v>0</v>
      </c>
      <c r="I1170">
        <v>2131.8000000000002</v>
      </c>
      <c r="J1170">
        <v>3.82</v>
      </c>
      <c r="K1170">
        <v>12.7</v>
      </c>
      <c r="L1170">
        <v>1.1399999999999999</v>
      </c>
      <c r="M1170">
        <v>2002.2</v>
      </c>
      <c r="N1170">
        <v>6.3</v>
      </c>
      <c r="O1170" t="s">
        <v>119</v>
      </c>
      <c r="P1170">
        <v>0.17</v>
      </c>
      <c r="S1170">
        <v>0</v>
      </c>
      <c r="T1170" t="s">
        <v>89</v>
      </c>
      <c r="U1170">
        <v>4890</v>
      </c>
      <c r="V1170">
        <v>5.92</v>
      </c>
      <c r="W1170">
        <v>1.63</v>
      </c>
      <c r="X1170">
        <v>0</v>
      </c>
      <c r="Y1170" t="s">
        <v>77</v>
      </c>
      <c r="Z1170">
        <v>3.15</v>
      </c>
      <c r="AA1170" t="s">
        <v>4054</v>
      </c>
      <c r="AB1170">
        <v>208.46536399999999</v>
      </c>
      <c r="AC1170" t="s">
        <v>4055</v>
      </c>
      <c r="AD1170">
        <v>-35.3146536</v>
      </c>
      <c r="AE1170">
        <v>64.118099999999998</v>
      </c>
      <c r="AF1170">
        <v>6.17</v>
      </c>
      <c r="AG1170">
        <v>3.7509999999999999</v>
      </c>
      <c r="AH1170">
        <v>5.8932900000000004</v>
      </c>
    </row>
    <row r="1171" spans="1:34" x14ac:dyDescent="0.25">
      <c r="A1171" t="s">
        <v>4057</v>
      </c>
      <c r="B1171" t="s">
        <v>4058</v>
      </c>
      <c r="C1171">
        <v>2</v>
      </c>
      <c r="D1171">
        <v>1</v>
      </c>
      <c r="E1171" t="s">
        <v>73</v>
      </c>
      <c r="F1171">
        <v>2009</v>
      </c>
      <c r="G1171" t="s">
        <v>363</v>
      </c>
      <c r="H1171">
        <v>0</v>
      </c>
      <c r="I1171">
        <v>17337.5</v>
      </c>
      <c r="J1171">
        <v>20.25</v>
      </c>
      <c r="K1171">
        <v>12.5</v>
      </c>
      <c r="L1171">
        <v>1.1200000000000001</v>
      </c>
      <c r="M1171">
        <v>2860</v>
      </c>
      <c r="N1171">
        <v>9</v>
      </c>
      <c r="O1171" t="s">
        <v>75</v>
      </c>
      <c r="P1171">
        <v>0.71499999999999997</v>
      </c>
      <c r="S1171">
        <v>0</v>
      </c>
      <c r="T1171" t="s">
        <v>120</v>
      </c>
      <c r="U1171">
        <v>4105</v>
      </c>
      <c r="V1171">
        <v>0.63</v>
      </c>
      <c r="W1171">
        <v>0.63</v>
      </c>
      <c r="Z1171">
        <v>4.62</v>
      </c>
      <c r="AA1171" t="s">
        <v>4059</v>
      </c>
      <c r="AB1171">
        <v>217.32707619999999</v>
      </c>
      <c r="AC1171" t="s">
        <v>4060</v>
      </c>
      <c r="AD1171">
        <v>-46.464683999999998</v>
      </c>
      <c r="AE1171">
        <v>24.057200000000002</v>
      </c>
      <c r="AF1171">
        <v>10.420999999999999</v>
      </c>
      <c r="AG1171">
        <v>6.79</v>
      </c>
      <c r="AH1171">
        <v>9.6979600000000001</v>
      </c>
    </row>
    <row r="1172" spans="1:34" x14ac:dyDescent="0.25">
      <c r="A1172" t="s">
        <v>4061</v>
      </c>
      <c r="B1172" t="s">
        <v>4062</v>
      </c>
      <c r="C1172">
        <v>1</v>
      </c>
      <c r="D1172">
        <v>1</v>
      </c>
      <c r="E1172" t="s">
        <v>73</v>
      </c>
      <c r="F1172">
        <v>2019</v>
      </c>
      <c r="G1172" t="s">
        <v>1798</v>
      </c>
      <c r="H1172">
        <v>0</v>
      </c>
      <c r="I1172">
        <v>87.19</v>
      </c>
      <c r="J1172">
        <v>0.33500000000000002</v>
      </c>
      <c r="K1172">
        <v>4.55</v>
      </c>
      <c r="L1172">
        <v>0.40600000000000003</v>
      </c>
      <c r="M1172">
        <v>18.8</v>
      </c>
      <c r="N1172">
        <v>5.9150000000000001E-2</v>
      </c>
      <c r="O1172" t="s">
        <v>75</v>
      </c>
      <c r="P1172">
        <v>0.21</v>
      </c>
      <c r="S1172">
        <v>0</v>
      </c>
      <c r="T1172" t="s">
        <v>286</v>
      </c>
      <c r="U1172">
        <v>4146</v>
      </c>
      <c r="V1172">
        <v>0.68</v>
      </c>
      <c r="W1172">
        <v>0.66</v>
      </c>
      <c r="Z1172">
        <v>4.54</v>
      </c>
      <c r="AA1172" t="s">
        <v>4063</v>
      </c>
      <c r="AB1172">
        <v>218.21580729999999</v>
      </c>
      <c r="AC1172" t="s">
        <v>4064</v>
      </c>
      <c r="AD1172">
        <v>-52.646475700000003</v>
      </c>
      <c r="AE1172">
        <v>32.331099999999999</v>
      </c>
      <c r="AF1172">
        <v>10.53</v>
      </c>
      <c r="AG1172">
        <v>7.242</v>
      </c>
      <c r="AH1172">
        <v>9.9583499999999994</v>
      </c>
    </row>
    <row r="1173" spans="1:34" x14ac:dyDescent="0.25">
      <c r="A1173" t="s">
        <v>4065</v>
      </c>
      <c r="B1173" t="s">
        <v>4066</v>
      </c>
      <c r="C1173">
        <v>1</v>
      </c>
      <c r="D1173">
        <v>1</v>
      </c>
      <c r="E1173" t="s">
        <v>73</v>
      </c>
      <c r="F1173">
        <v>2016</v>
      </c>
      <c r="G1173" t="s">
        <v>100</v>
      </c>
      <c r="H1173">
        <v>0</v>
      </c>
      <c r="I1173">
        <v>822.3</v>
      </c>
      <c r="J1173">
        <v>2.1</v>
      </c>
      <c r="K1173">
        <v>13.3</v>
      </c>
      <c r="L1173">
        <v>1.18</v>
      </c>
      <c r="M1173">
        <v>762.79200000000003</v>
      </c>
      <c r="N1173">
        <v>2.4</v>
      </c>
      <c r="O1173" t="s">
        <v>75</v>
      </c>
      <c r="P1173">
        <v>7.0000000000000007E-2</v>
      </c>
      <c r="S1173">
        <v>0</v>
      </c>
      <c r="T1173" t="s">
        <v>189</v>
      </c>
      <c r="U1173">
        <v>4850</v>
      </c>
      <c r="V1173">
        <v>5.77</v>
      </c>
      <c r="W1173">
        <v>1.74</v>
      </c>
      <c r="X1173">
        <v>0.2</v>
      </c>
      <c r="Y1173" t="s">
        <v>77</v>
      </c>
      <c r="Z1173">
        <v>3.1</v>
      </c>
      <c r="AA1173" t="s">
        <v>4067</v>
      </c>
      <c r="AB1173">
        <v>229.5714974</v>
      </c>
      <c r="AC1173" t="s">
        <v>4068</v>
      </c>
      <c r="AD1173">
        <v>-41.4210961</v>
      </c>
      <c r="AE1173">
        <v>78.656199999999998</v>
      </c>
      <c r="AF1173">
        <v>7.05</v>
      </c>
      <c r="AG1173">
        <v>4.6390000000000002</v>
      </c>
      <c r="AH1173">
        <v>6.7523400000000002</v>
      </c>
    </row>
    <row r="1174" spans="1:34" x14ac:dyDescent="0.25">
      <c r="A1174" t="s">
        <v>4069</v>
      </c>
      <c r="B1174" t="s">
        <v>4070</v>
      </c>
      <c r="C1174">
        <v>2</v>
      </c>
      <c r="D1174">
        <v>1</v>
      </c>
      <c r="E1174" t="s">
        <v>117</v>
      </c>
      <c r="F1174">
        <v>2021</v>
      </c>
      <c r="G1174" t="s">
        <v>142</v>
      </c>
      <c r="H1174">
        <v>0</v>
      </c>
      <c r="I1174">
        <v>47000</v>
      </c>
      <c r="J1174">
        <v>30</v>
      </c>
      <c r="K1174">
        <v>22.417999999999999</v>
      </c>
      <c r="L1174">
        <v>2</v>
      </c>
      <c r="M1174">
        <v>7945.71018</v>
      </c>
      <c r="N1174">
        <v>25</v>
      </c>
      <c r="O1174" t="s">
        <v>119</v>
      </c>
      <c r="P1174">
        <v>0.5</v>
      </c>
      <c r="R1174">
        <v>2300</v>
      </c>
      <c r="S1174">
        <v>0</v>
      </c>
      <c r="T1174" t="s">
        <v>4037</v>
      </c>
      <c r="U1174">
        <v>8610</v>
      </c>
      <c r="V1174">
        <v>1.65</v>
      </c>
      <c r="W1174">
        <v>1.92</v>
      </c>
      <c r="Z1174">
        <v>4.34</v>
      </c>
      <c r="AA1174" t="s">
        <v>4071</v>
      </c>
      <c r="AB1174">
        <v>230.0556856</v>
      </c>
      <c r="AC1174" t="s">
        <v>4072</v>
      </c>
      <c r="AD1174">
        <v>-34.925548599999999</v>
      </c>
      <c r="AE1174">
        <v>125.212</v>
      </c>
      <c r="AF1174">
        <v>7.78</v>
      </c>
      <c r="AG1174">
        <v>7.3019999999999996</v>
      </c>
      <c r="AH1174">
        <v>7.7386699999999999</v>
      </c>
    </row>
    <row r="1175" spans="1:34" x14ac:dyDescent="0.25">
      <c r="A1175" t="s">
        <v>4073</v>
      </c>
      <c r="B1175" t="s">
        <v>4074</v>
      </c>
      <c r="C1175">
        <v>1</v>
      </c>
      <c r="D1175">
        <v>1</v>
      </c>
      <c r="E1175" t="s">
        <v>73</v>
      </c>
      <c r="F1175">
        <v>2021</v>
      </c>
      <c r="G1175" t="s">
        <v>100</v>
      </c>
      <c r="H1175">
        <v>0</v>
      </c>
      <c r="I1175">
        <v>926.4</v>
      </c>
      <c r="J1175">
        <v>2.02</v>
      </c>
      <c r="K1175">
        <v>13.5</v>
      </c>
      <c r="L1175">
        <v>1.2</v>
      </c>
      <c r="M1175">
        <v>568.91285000000005</v>
      </c>
      <c r="N1175">
        <v>1.79</v>
      </c>
      <c r="O1175" t="s">
        <v>75</v>
      </c>
      <c r="P1175">
        <v>0.42</v>
      </c>
      <c r="S1175">
        <v>0</v>
      </c>
      <c r="T1175" t="s">
        <v>89</v>
      </c>
      <c r="U1175">
        <v>4891</v>
      </c>
      <c r="V1175">
        <v>4.53</v>
      </c>
      <c r="W1175">
        <v>1.28</v>
      </c>
      <c r="X1175">
        <v>-0.01</v>
      </c>
      <c r="Y1175" t="s">
        <v>77</v>
      </c>
      <c r="Z1175">
        <v>3.09</v>
      </c>
      <c r="AA1175" t="s">
        <v>4075</v>
      </c>
      <c r="AB1175">
        <v>230.17242060000001</v>
      </c>
      <c r="AC1175" t="s">
        <v>4076</v>
      </c>
      <c r="AD1175">
        <v>-25.991052499999999</v>
      </c>
      <c r="AE1175">
        <v>81.669600000000003</v>
      </c>
      <c r="AF1175">
        <v>7.11</v>
      </c>
      <c r="AG1175">
        <v>4.7380000000000004</v>
      </c>
      <c r="AH1175">
        <v>6.8295300000000001</v>
      </c>
    </row>
    <row r="1176" spans="1:34" x14ac:dyDescent="0.25">
      <c r="A1176" t="s">
        <v>4077</v>
      </c>
      <c r="B1176" t="s">
        <v>4078</v>
      </c>
      <c r="C1176">
        <v>1</v>
      </c>
      <c r="D1176">
        <v>1</v>
      </c>
      <c r="E1176" t="s">
        <v>117</v>
      </c>
      <c r="F1176">
        <v>2010</v>
      </c>
      <c r="G1176" t="s">
        <v>118</v>
      </c>
      <c r="H1176">
        <v>0</v>
      </c>
      <c r="J1176">
        <v>740</v>
      </c>
      <c r="K1176">
        <v>12</v>
      </c>
      <c r="L1176">
        <v>1.07</v>
      </c>
      <c r="M1176">
        <v>7300</v>
      </c>
      <c r="N1176">
        <v>23</v>
      </c>
      <c r="O1176" t="s">
        <v>119</v>
      </c>
      <c r="R1176">
        <v>2700</v>
      </c>
      <c r="S1176">
        <v>0</v>
      </c>
      <c r="T1176" t="s">
        <v>4079</v>
      </c>
      <c r="U1176">
        <v>10500</v>
      </c>
      <c r="V1176">
        <v>2.11</v>
      </c>
      <c r="W1176">
        <v>2.5</v>
      </c>
      <c r="X1176">
        <v>-0.5</v>
      </c>
      <c r="Y1176" t="s">
        <v>77</v>
      </c>
      <c r="Z1176">
        <v>4.13</v>
      </c>
      <c r="AA1176" t="s">
        <v>4080</v>
      </c>
      <c r="AB1176">
        <v>240.4810052</v>
      </c>
      <c r="AC1176" t="s">
        <v>4081</v>
      </c>
      <c r="AD1176">
        <v>-21.980492000000002</v>
      </c>
      <c r="AE1176">
        <v>136.75899999999999</v>
      </c>
      <c r="AF1176">
        <v>7.1691000000000003</v>
      </c>
      <c r="AG1176">
        <v>6.9029999999999996</v>
      </c>
      <c r="AH1176">
        <v>7.1466500000000002</v>
      </c>
    </row>
    <row r="1177" spans="1:34" x14ac:dyDescent="0.25">
      <c r="A1177" t="s">
        <v>4082</v>
      </c>
      <c r="B1177" t="s">
        <v>4083</v>
      </c>
      <c r="C1177">
        <v>2</v>
      </c>
      <c r="D1177">
        <v>1</v>
      </c>
      <c r="E1177" t="s">
        <v>117</v>
      </c>
      <c r="F1177">
        <v>2019</v>
      </c>
      <c r="G1177" t="s">
        <v>142</v>
      </c>
      <c r="H1177">
        <v>0</v>
      </c>
      <c r="J1177">
        <v>345</v>
      </c>
      <c r="K1177">
        <v>12.1</v>
      </c>
      <c r="L1177">
        <v>1.08</v>
      </c>
      <c r="M1177">
        <v>6515.5150000000003</v>
      </c>
      <c r="N1177">
        <v>20.5</v>
      </c>
      <c r="O1177" t="s">
        <v>119</v>
      </c>
      <c r="R1177">
        <v>2450</v>
      </c>
      <c r="S1177">
        <v>0</v>
      </c>
      <c r="T1177" t="s">
        <v>4079</v>
      </c>
      <c r="U1177">
        <v>9193.75</v>
      </c>
      <c r="W1177">
        <v>3.75</v>
      </c>
      <c r="AA1177" t="s">
        <v>4084</v>
      </c>
      <c r="AB1177">
        <v>242.18212020000001</v>
      </c>
      <c r="AC1177" t="s">
        <v>4085</v>
      </c>
      <c r="AD1177">
        <v>-23.685524399999998</v>
      </c>
      <c r="AE1177">
        <v>145.798</v>
      </c>
      <c r="AF1177">
        <v>5.86</v>
      </c>
      <c r="AG1177">
        <v>5.7069999999999999</v>
      </c>
      <c r="AH1177">
        <v>5.8387099999999998</v>
      </c>
    </row>
    <row r="1178" spans="1:34" x14ac:dyDescent="0.25">
      <c r="A1178" t="s">
        <v>4086</v>
      </c>
      <c r="B1178" t="s">
        <v>4087</v>
      </c>
      <c r="C1178">
        <v>1</v>
      </c>
      <c r="D1178">
        <v>1</v>
      </c>
      <c r="E1178" t="s">
        <v>73</v>
      </c>
      <c r="F1178">
        <v>2009</v>
      </c>
      <c r="G1178" t="s">
        <v>94</v>
      </c>
      <c r="H1178">
        <v>0</v>
      </c>
      <c r="I1178">
        <v>111.7</v>
      </c>
      <c r="J1178">
        <v>0.36</v>
      </c>
      <c r="K1178">
        <v>13.4</v>
      </c>
      <c r="L1178">
        <v>1.19</v>
      </c>
      <c r="M1178">
        <v>667.41499999999996</v>
      </c>
      <c r="N1178">
        <v>2.1</v>
      </c>
      <c r="O1178" t="s">
        <v>75</v>
      </c>
      <c r="P1178">
        <v>0.28999999999999998</v>
      </c>
      <c r="S1178">
        <v>0</v>
      </c>
      <c r="T1178" t="s">
        <v>422</v>
      </c>
      <c r="U1178">
        <v>3191</v>
      </c>
      <c r="V1178">
        <v>0.48</v>
      </c>
      <c r="W1178">
        <v>0.49</v>
      </c>
      <c r="X1178">
        <v>0.4</v>
      </c>
      <c r="Y1178" t="s">
        <v>77</v>
      </c>
      <c r="Z1178">
        <v>4.76</v>
      </c>
      <c r="AA1178" t="s">
        <v>4088</v>
      </c>
      <c r="AB1178">
        <v>243.1742467</v>
      </c>
      <c r="AC1178" t="s">
        <v>4089</v>
      </c>
      <c r="AD1178">
        <v>-18.876424700000001</v>
      </c>
      <c r="AE1178">
        <v>14.532400000000001</v>
      </c>
      <c r="AF1178">
        <v>11.394</v>
      </c>
      <c r="AG1178">
        <v>6.5890000000000004</v>
      </c>
      <c r="AH1178">
        <v>10.235099999999999</v>
      </c>
    </row>
    <row r="1179" spans="1:34" x14ac:dyDescent="0.25">
      <c r="A1179" t="s">
        <v>4090</v>
      </c>
      <c r="B1179" t="s">
        <v>4091</v>
      </c>
      <c r="C1179">
        <v>2</v>
      </c>
      <c r="D1179">
        <v>1</v>
      </c>
      <c r="E1179" t="s">
        <v>73</v>
      </c>
      <c r="F1179">
        <v>2016</v>
      </c>
      <c r="G1179" t="s">
        <v>100</v>
      </c>
      <c r="H1179">
        <v>0</v>
      </c>
      <c r="I1179">
        <v>1560.2</v>
      </c>
      <c r="J1179">
        <v>2.8</v>
      </c>
      <c r="K1179">
        <v>12.8</v>
      </c>
      <c r="L1179">
        <v>1.1399999999999999</v>
      </c>
      <c r="M1179">
        <v>1748.0650000000001</v>
      </c>
      <c r="N1179">
        <v>5.5</v>
      </c>
      <c r="O1179" t="s">
        <v>75</v>
      </c>
      <c r="P1179">
        <v>0.16</v>
      </c>
      <c r="S1179">
        <v>0</v>
      </c>
      <c r="T1179" t="s">
        <v>4092</v>
      </c>
      <c r="U1179">
        <v>4670</v>
      </c>
      <c r="V1179">
        <v>7.83</v>
      </c>
      <c r="W1179">
        <v>1.17</v>
      </c>
      <c r="X1179">
        <v>-0.15</v>
      </c>
      <c r="Y1179" t="s">
        <v>77</v>
      </c>
      <c r="Z1179">
        <v>2.7</v>
      </c>
      <c r="AA1179" t="s">
        <v>4093</v>
      </c>
      <c r="AB1179">
        <v>27.527196199999999</v>
      </c>
      <c r="AC1179" t="s">
        <v>4094</v>
      </c>
      <c r="AD1179">
        <v>-54.4651633</v>
      </c>
      <c r="AE1179">
        <v>155.12100000000001</v>
      </c>
      <c r="AF1179">
        <v>7.88</v>
      </c>
      <c r="AG1179">
        <v>5.29</v>
      </c>
      <c r="AH1179">
        <v>7.5607499999999996</v>
      </c>
    </row>
    <row r="1180" spans="1:34" x14ac:dyDescent="0.25">
      <c r="A1180" t="s">
        <v>4095</v>
      </c>
      <c r="B1180" t="s">
        <v>4096</v>
      </c>
      <c r="C1180">
        <v>1</v>
      </c>
      <c r="D1180">
        <v>1</v>
      </c>
      <c r="E1180" t="s">
        <v>73</v>
      </c>
      <c r="F1180">
        <v>2021</v>
      </c>
      <c r="G1180" t="s">
        <v>153</v>
      </c>
      <c r="H1180">
        <v>0</v>
      </c>
      <c r="I1180">
        <v>2.2240000000000002</v>
      </c>
      <c r="J1180">
        <v>3.1E-2</v>
      </c>
      <c r="K1180">
        <v>14</v>
      </c>
      <c r="L1180">
        <v>1.25</v>
      </c>
      <c r="M1180">
        <v>225.65817000000001</v>
      </c>
      <c r="N1180">
        <v>0.71</v>
      </c>
      <c r="O1180" t="s">
        <v>75</v>
      </c>
      <c r="P1180">
        <v>8.5999999999999993E-2</v>
      </c>
      <c r="S1180">
        <v>0</v>
      </c>
      <c r="T1180" t="s">
        <v>391</v>
      </c>
      <c r="W1180">
        <v>0.79</v>
      </c>
      <c r="AA1180" t="s">
        <v>4097</v>
      </c>
      <c r="AB1180">
        <v>264.29487499999999</v>
      </c>
      <c r="AC1180" t="s">
        <v>4098</v>
      </c>
      <c r="AD1180">
        <v>27.896391000000001</v>
      </c>
      <c r="AE1180">
        <v>29.489799999999999</v>
      </c>
      <c r="AF1180">
        <v>9.25</v>
      </c>
      <c r="AG1180">
        <v>6.3019999999999996</v>
      </c>
    </row>
    <row r="1181" spans="1:34" x14ac:dyDescent="0.25">
      <c r="A1181" t="s">
        <v>4099</v>
      </c>
      <c r="B1181" t="s">
        <v>4100</v>
      </c>
      <c r="C1181">
        <v>1</v>
      </c>
      <c r="D1181">
        <v>1</v>
      </c>
      <c r="E1181" t="s">
        <v>73</v>
      </c>
      <c r="F1181">
        <v>2021</v>
      </c>
      <c r="G1181" t="s">
        <v>100</v>
      </c>
      <c r="H1181">
        <v>0</v>
      </c>
      <c r="I1181">
        <v>453.9</v>
      </c>
      <c r="J1181">
        <v>1.26</v>
      </c>
      <c r="K1181">
        <v>13.4</v>
      </c>
      <c r="L1181">
        <v>1.2</v>
      </c>
      <c r="M1181">
        <v>622.94367999999997</v>
      </c>
      <c r="N1181">
        <v>1.96</v>
      </c>
      <c r="O1181" t="s">
        <v>75</v>
      </c>
      <c r="P1181">
        <v>0.08</v>
      </c>
      <c r="S1181">
        <v>0</v>
      </c>
      <c r="T1181" t="s">
        <v>189</v>
      </c>
      <c r="U1181">
        <v>4883</v>
      </c>
      <c r="V1181">
        <v>3.94</v>
      </c>
      <c r="W1181">
        <v>1.3</v>
      </c>
      <c r="X1181">
        <v>0.17</v>
      </c>
      <c r="Y1181" t="s">
        <v>77</v>
      </c>
      <c r="Z1181">
        <v>3.32</v>
      </c>
      <c r="AA1181" t="s">
        <v>4101</v>
      </c>
      <c r="AB1181">
        <v>278.3892816</v>
      </c>
      <c r="AC1181" t="s">
        <v>4102</v>
      </c>
      <c r="AD1181">
        <v>-50.211691999999999</v>
      </c>
      <c r="AE1181">
        <v>94.034899999999993</v>
      </c>
      <c r="AF1181">
        <v>7.75</v>
      </c>
      <c r="AG1181">
        <v>5.383</v>
      </c>
      <c r="AH1181">
        <v>7.4664799999999998</v>
      </c>
    </row>
    <row r="1182" spans="1:34" x14ac:dyDescent="0.25">
      <c r="A1182" t="s">
        <v>4103</v>
      </c>
      <c r="B1182" t="s">
        <v>4104</v>
      </c>
      <c r="C1182">
        <v>1</v>
      </c>
      <c r="D1182">
        <v>1</v>
      </c>
      <c r="E1182" t="s">
        <v>73</v>
      </c>
      <c r="F1182">
        <v>2013</v>
      </c>
      <c r="G1182" t="s">
        <v>214</v>
      </c>
      <c r="H1182">
        <v>0</v>
      </c>
      <c r="I1182">
        <v>5.0505000000000004</v>
      </c>
      <c r="J1182">
        <v>0.06</v>
      </c>
      <c r="K1182">
        <v>13.7</v>
      </c>
      <c r="L1182">
        <v>1.23</v>
      </c>
      <c r="M1182">
        <v>346.43470000000002</v>
      </c>
      <c r="N1182">
        <v>1.0900000000000001</v>
      </c>
      <c r="O1182" t="s">
        <v>75</v>
      </c>
      <c r="P1182">
        <v>0.02</v>
      </c>
      <c r="S1182">
        <v>0</v>
      </c>
      <c r="T1182" t="s">
        <v>236</v>
      </c>
      <c r="U1182">
        <v>5519</v>
      </c>
      <c r="V1182">
        <v>0.89</v>
      </c>
      <c r="W1182">
        <v>0.97</v>
      </c>
      <c r="X1182">
        <v>0.23</v>
      </c>
      <c r="Y1182" t="s">
        <v>77</v>
      </c>
      <c r="Z1182">
        <v>4.53</v>
      </c>
      <c r="AA1182" t="s">
        <v>4105</v>
      </c>
      <c r="AB1182">
        <v>279.2211173</v>
      </c>
      <c r="AC1182" t="s">
        <v>4106</v>
      </c>
      <c r="AD1182">
        <v>61.701506500000001</v>
      </c>
      <c r="AE1182">
        <v>45.884599999999999</v>
      </c>
      <c r="AF1182">
        <v>8.65</v>
      </c>
      <c r="AG1182">
        <v>6.8929999999999998</v>
      </c>
      <c r="AH1182">
        <v>8.4503199999999996</v>
      </c>
    </row>
    <row r="1183" spans="1:34" x14ac:dyDescent="0.25">
      <c r="A1183" t="s">
        <v>4107</v>
      </c>
      <c r="B1183" t="s">
        <v>4108</v>
      </c>
      <c r="C1183">
        <v>2</v>
      </c>
      <c r="D1183">
        <v>1</v>
      </c>
      <c r="E1183" t="s">
        <v>284</v>
      </c>
      <c r="F1183">
        <v>2022</v>
      </c>
      <c r="G1183" t="s">
        <v>285</v>
      </c>
      <c r="H1183">
        <v>0</v>
      </c>
      <c r="I1183">
        <v>7.7130570000000001</v>
      </c>
      <c r="J1183">
        <v>7.8700000000000006E-2</v>
      </c>
      <c r="K1183">
        <v>3</v>
      </c>
      <c r="L1183">
        <v>0.26800000000000002</v>
      </c>
      <c r="M1183">
        <v>379</v>
      </c>
      <c r="N1183">
        <v>1.1924699999999999</v>
      </c>
      <c r="O1183" t="s">
        <v>119</v>
      </c>
      <c r="P1183">
        <v>0.32</v>
      </c>
      <c r="R1183">
        <v>1060</v>
      </c>
      <c r="S1183">
        <v>0</v>
      </c>
      <c r="T1183" t="s">
        <v>1484</v>
      </c>
      <c r="U1183">
        <v>5991</v>
      </c>
      <c r="V1183">
        <v>1.08</v>
      </c>
      <c r="W1183">
        <v>1.0900000000000001</v>
      </c>
      <c r="X1183">
        <v>0</v>
      </c>
      <c r="Y1183" t="s">
        <v>1117</v>
      </c>
      <c r="Z1183">
        <v>4.46</v>
      </c>
      <c r="AA1183" t="s">
        <v>4109</v>
      </c>
      <c r="AB1183">
        <v>287.74114409999999</v>
      </c>
      <c r="AC1183" t="s">
        <v>4110</v>
      </c>
      <c r="AD1183">
        <v>-60.272635800000003</v>
      </c>
      <c r="AE1183">
        <v>58.514600000000002</v>
      </c>
      <c r="AF1183">
        <v>8.31</v>
      </c>
      <c r="AG1183">
        <v>6.8810000000000002</v>
      </c>
      <c r="AH1183">
        <v>8.1603399999999997</v>
      </c>
    </row>
    <row r="1184" spans="1:34" x14ac:dyDescent="0.25">
      <c r="A1184" t="s">
        <v>4111</v>
      </c>
      <c r="B1184" t="s">
        <v>4112</v>
      </c>
      <c r="C1184">
        <v>1</v>
      </c>
      <c r="D1184">
        <v>2</v>
      </c>
      <c r="E1184" t="s">
        <v>284</v>
      </c>
      <c r="F1184">
        <v>2021</v>
      </c>
      <c r="G1184" t="s">
        <v>285</v>
      </c>
      <c r="H1184">
        <v>0</v>
      </c>
      <c r="I1184">
        <v>10.28891</v>
      </c>
      <c r="J1184">
        <v>8.8999999999999996E-2</v>
      </c>
      <c r="K1184">
        <v>2.74</v>
      </c>
      <c r="L1184">
        <v>0.24399999999999999</v>
      </c>
      <c r="M1184">
        <v>20</v>
      </c>
      <c r="N1184">
        <v>6.293E-2</v>
      </c>
      <c r="O1184" t="s">
        <v>119</v>
      </c>
      <c r="P1184">
        <v>0.16</v>
      </c>
      <c r="R1184">
        <v>757</v>
      </c>
      <c r="S1184">
        <v>0</v>
      </c>
      <c r="T1184" t="s">
        <v>95</v>
      </c>
      <c r="U1184">
        <v>5198</v>
      </c>
      <c r="V1184">
        <v>0.84</v>
      </c>
      <c r="W1184">
        <v>0.9</v>
      </c>
      <c r="X1184">
        <v>0.27</v>
      </c>
      <c r="Y1184" t="s">
        <v>77</v>
      </c>
      <c r="Z1184">
        <v>4.41</v>
      </c>
      <c r="AA1184" t="s">
        <v>4113</v>
      </c>
      <c r="AB1184">
        <v>296.24462030000001</v>
      </c>
      <c r="AC1184" t="s">
        <v>4114</v>
      </c>
      <c r="AD1184">
        <v>74.062857699999995</v>
      </c>
      <c r="AE1184">
        <v>65.950100000000006</v>
      </c>
      <c r="AF1184">
        <v>9.92</v>
      </c>
      <c r="AG1184">
        <v>7.923</v>
      </c>
      <c r="AH1184">
        <v>9.6844300000000008</v>
      </c>
    </row>
    <row r="1185" spans="1:34" x14ac:dyDescent="0.25">
      <c r="A1185" t="s">
        <v>4115</v>
      </c>
      <c r="B1185" t="s">
        <v>4112</v>
      </c>
      <c r="C1185">
        <v>1</v>
      </c>
      <c r="D1185">
        <v>2</v>
      </c>
      <c r="E1185" t="s">
        <v>73</v>
      </c>
      <c r="F1185">
        <v>2021</v>
      </c>
      <c r="G1185" t="s">
        <v>100</v>
      </c>
      <c r="H1185">
        <v>0</v>
      </c>
      <c r="I1185">
        <v>16.84</v>
      </c>
      <c r="J1185">
        <v>0.124</v>
      </c>
      <c r="K1185">
        <v>3.12</v>
      </c>
      <c r="L1185">
        <v>0.27800000000000002</v>
      </c>
      <c r="M1185">
        <v>9.9</v>
      </c>
      <c r="N1185">
        <v>3.1150000000000001E-2</v>
      </c>
      <c r="O1185" t="s">
        <v>75</v>
      </c>
      <c r="P1185">
        <v>0.25</v>
      </c>
      <c r="R1185">
        <v>642</v>
      </c>
      <c r="S1185">
        <v>0</v>
      </c>
      <c r="T1185" t="s">
        <v>95</v>
      </c>
      <c r="U1185">
        <v>5198</v>
      </c>
      <c r="V1185">
        <v>0.84</v>
      </c>
      <c r="W1185">
        <v>0.9</v>
      </c>
      <c r="X1185">
        <v>0.27</v>
      </c>
      <c r="Y1185" t="s">
        <v>77</v>
      </c>
      <c r="Z1185">
        <v>4.41</v>
      </c>
      <c r="AA1185" t="s">
        <v>4113</v>
      </c>
      <c r="AB1185">
        <v>296.24462030000001</v>
      </c>
      <c r="AC1185" t="s">
        <v>4114</v>
      </c>
      <c r="AD1185">
        <v>74.062857699999995</v>
      </c>
      <c r="AE1185">
        <v>65.950100000000006</v>
      </c>
      <c r="AF1185">
        <v>9.92</v>
      </c>
      <c r="AG1185">
        <v>7.923</v>
      </c>
      <c r="AH1185">
        <v>9.6844300000000008</v>
      </c>
    </row>
    <row r="1186" spans="1:34" x14ac:dyDescent="0.25">
      <c r="A1186" t="s">
        <v>4116</v>
      </c>
      <c r="B1186" t="s">
        <v>4117</v>
      </c>
      <c r="C1186">
        <v>1</v>
      </c>
      <c r="D1186">
        <v>1</v>
      </c>
      <c r="E1186" t="s">
        <v>73</v>
      </c>
      <c r="F1186">
        <v>2014</v>
      </c>
      <c r="G1186" t="s">
        <v>100</v>
      </c>
      <c r="H1186">
        <v>0</v>
      </c>
      <c r="I1186">
        <v>1058.8</v>
      </c>
      <c r="J1186">
        <v>2.5499999999999998</v>
      </c>
      <c r="K1186">
        <v>12.1</v>
      </c>
      <c r="L1186">
        <v>1.08</v>
      </c>
      <c r="M1186">
        <v>6356.3</v>
      </c>
      <c r="N1186">
        <v>20</v>
      </c>
      <c r="O1186" t="s">
        <v>75</v>
      </c>
      <c r="P1186">
        <v>0.61</v>
      </c>
      <c r="S1186">
        <v>0</v>
      </c>
      <c r="T1186" t="s">
        <v>261</v>
      </c>
      <c r="U1186">
        <v>5020</v>
      </c>
      <c r="V1186">
        <v>5.34</v>
      </c>
      <c r="W1186">
        <v>1.93</v>
      </c>
      <c r="X1186">
        <v>0.28999999999999998</v>
      </c>
      <c r="Y1186" t="s">
        <v>77</v>
      </c>
      <c r="Z1186">
        <v>3.26</v>
      </c>
      <c r="AA1186" t="s">
        <v>4118</v>
      </c>
      <c r="AB1186">
        <v>296.42212069999999</v>
      </c>
      <c r="AC1186" t="s">
        <v>4119</v>
      </c>
      <c r="AD1186">
        <v>-0.69687940000000004</v>
      </c>
      <c r="AE1186">
        <v>102.27500000000001</v>
      </c>
      <c r="AF1186">
        <v>7.34</v>
      </c>
      <c r="AG1186">
        <v>5.09</v>
      </c>
      <c r="AH1186">
        <v>7.0702499999999997</v>
      </c>
    </row>
    <row r="1187" spans="1:34" x14ac:dyDescent="0.25">
      <c r="A1187" t="s">
        <v>4120</v>
      </c>
      <c r="B1187" t="s">
        <v>4121</v>
      </c>
      <c r="C1187">
        <v>1</v>
      </c>
      <c r="D1187">
        <v>1</v>
      </c>
      <c r="E1187" t="s">
        <v>117</v>
      </c>
      <c r="F1187">
        <v>2006</v>
      </c>
      <c r="G1187" t="s">
        <v>752</v>
      </c>
      <c r="H1187">
        <v>0</v>
      </c>
      <c r="J1187">
        <v>773</v>
      </c>
      <c r="K1187">
        <v>11.776999999999999</v>
      </c>
      <c r="L1187">
        <v>1.0509999999999999</v>
      </c>
      <c r="M1187">
        <v>6991.57</v>
      </c>
      <c r="N1187">
        <v>21.998699999999999</v>
      </c>
      <c r="O1187" t="s">
        <v>119</v>
      </c>
      <c r="S1187">
        <v>0</v>
      </c>
      <c r="T1187" t="s">
        <v>199</v>
      </c>
      <c r="U1187">
        <v>6186</v>
      </c>
      <c r="V1187">
        <v>1.01</v>
      </c>
      <c r="W1187">
        <v>1.08</v>
      </c>
      <c r="X1187">
        <v>-3.5999999999999997E-2</v>
      </c>
      <c r="Y1187" t="s">
        <v>200</v>
      </c>
      <c r="Z1187">
        <v>4.4800000000000004</v>
      </c>
      <c r="AA1187" t="s">
        <v>4122</v>
      </c>
      <c r="AB1187">
        <v>326.13157050000001</v>
      </c>
      <c r="AC1187" t="s">
        <v>4123</v>
      </c>
      <c r="AD1187">
        <v>14.771452399999999</v>
      </c>
      <c r="AE1187">
        <v>18.118600000000001</v>
      </c>
      <c r="AF1187">
        <v>5.9770700000000003</v>
      </c>
      <c r="AG1187">
        <v>4.5590000000000002</v>
      </c>
      <c r="AH1187">
        <v>5.8236299999999996</v>
      </c>
    </row>
    <row r="1188" spans="1:34" x14ac:dyDescent="0.25">
      <c r="A1188" t="s">
        <v>4124</v>
      </c>
      <c r="B1188" t="s">
        <v>4125</v>
      </c>
      <c r="C1188">
        <v>1</v>
      </c>
      <c r="D1188">
        <v>1</v>
      </c>
      <c r="E1188" t="s">
        <v>117</v>
      </c>
      <c r="F1188">
        <v>2016</v>
      </c>
      <c r="G1188" t="s">
        <v>118</v>
      </c>
      <c r="H1188">
        <v>0</v>
      </c>
      <c r="J1188">
        <v>20.3</v>
      </c>
      <c r="K1188">
        <v>12.442</v>
      </c>
      <c r="L1188">
        <v>1.1100000000000001</v>
      </c>
      <c r="M1188">
        <v>9534.9</v>
      </c>
      <c r="N1188">
        <v>30</v>
      </c>
      <c r="O1188" t="s">
        <v>119</v>
      </c>
      <c r="R1188">
        <v>1200</v>
      </c>
      <c r="S1188">
        <v>0</v>
      </c>
      <c r="T1188" t="s">
        <v>595</v>
      </c>
      <c r="U1188">
        <v>6785</v>
      </c>
      <c r="V1188">
        <v>1.47</v>
      </c>
      <c r="W1188">
        <v>1.3</v>
      </c>
      <c r="X1188">
        <v>0.02</v>
      </c>
      <c r="Y1188" t="s">
        <v>200</v>
      </c>
      <c r="Z1188">
        <v>4.4000000000000004</v>
      </c>
      <c r="AA1188" t="s">
        <v>4126</v>
      </c>
      <c r="AB1188">
        <v>102.5042716</v>
      </c>
      <c r="AC1188" t="s">
        <v>4127</v>
      </c>
      <c r="AD1188">
        <v>-60.248677499999999</v>
      </c>
      <c r="AE1188">
        <v>34.007100000000001</v>
      </c>
      <c r="AF1188">
        <v>6.11</v>
      </c>
      <c r="AG1188">
        <v>5.0199999999999996</v>
      </c>
      <c r="AH1188">
        <v>5.9974100000000004</v>
      </c>
    </row>
    <row r="1189" spans="1:34" x14ac:dyDescent="0.25">
      <c r="A1189" t="s">
        <v>4128</v>
      </c>
      <c r="B1189" t="s">
        <v>4129</v>
      </c>
      <c r="C1189">
        <v>2</v>
      </c>
      <c r="D1189">
        <v>1</v>
      </c>
      <c r="E1189" t="s">
        <v>73</v>
      </c>
      <c r="F1189">
        <v>2019</v>
      </c>
      <c r="G1189" t="s">
        <v>100</v>
      </c>
      <c r="H1189">
        <v>0</v>
      </c>
      <c r="I1189">
        <v>27000</v>
      </c>
      <c r="J1189">
        <v>18</v>
      </c>
      <c r="K1189">
        <v>13.1</v>
      </c>
      <c r="L1189">
        <v>1.17</v>
      </c>
      <c r="M1189">
        <v>1026.5908999999999</v>
      </c>
      <c r="N1189">
        <v>3.23</v>
      </c>
      <c r="O1189" t="s">
        <v>75</v>
      </c>
      <c r="P1189">
        <v>0.84</v>
      </c>
      <c r="R1189">
        <v>171</v>
      </c>
      <c r="S1189">
        <v>0</v>
      </c>
      <c r="T1189" t="s">
        <v>199</v>
      </c>
      <c r="U1189">
        <v>5794</v>
      </c>
      <c r="V1189">
        <v>1.53</v>
      </c>
      <c r="W1189">
        <v>1.07</v>
      </c>
      <c r="X1189">
        <v>0.1</v>
      </c>
      <c r="Y1189" t="s">
        <v>77</v>
      </c>
      <c r="Z1189">
        <v>4.0199999999999996</v>
      </c>
      <c r="AA1189" t="s">
        <v>4130</v>
      </c>
      <c r="AB1189">
        <v>206.7357992</v>
      </c>
      <c r="AC1189" t="s">
        <v>4131</v>
      </c>
      <c r="AD1189">
        <v>6.3498994</v>
      </c>
      <c r="AE1189">
        <v>31.460699999999999</v>
      </c>
      <c r="AF1189">
        <v>6.33432</v>
      </c>
      <c r="AG1189">
        <v>4.851</v>
      </c>
      <c r="AH1189">
        <v>6.1746400000000001</v>
      </c>
    </row>
    <row r="1190" spans="1:34" x14ac:dyDescent="0.25">
      <c r="A1190" t="s">
        <v>4132</v>
      </c>
      <c r="B1190" t="s">
        <v>4133</v>
      </c>
      <c r="C1190">
        <v>1</v>
      </c>
      <c r="D1190">
        <v>1</v>
      </c>
      <c r="E1190" t="s">
        <v>73</v>
      </c>
      <c r="F1190">
        <v>1999</v>
      </c>
      <c r="G1190" t="s">
        <v>363</v>
      </c>
      <c r="H1190">
        <v>0</v>
      </c>
      <c r="I1190">
        <v>302.79998999999998</v>
      </c>
      <c r="J1190">
        <v>0.92</v>
      </c>
      <c r="K1190">
        <v>13.3</v>
      </c>
      <c r="L1190">
        <v>1.19</v>
      </c>
      <c r="M1190">
        <v>721.47410000000002</v>
      </c>
      <c r="N1190">
        <v>2.27</v>
      </c>
      <c r="O1190" t="s">
        <v>75</v>
      </c>
      <c r="P1190">
        <v>0.14000000000000001</v>
      </c>
      <c r="S1190">
        <v>0</v>
      </c>
      <c r="T1190" t="s">
        <v>206</v>
      </c>
      <c r="U1190">
        <v>6167</v>
      </c>
      <c r="V1190">
        <v>1.1299999999999999</v>
      </c>
      <c r="W1190">
        <v>1.34</v>
      </c>
      <c r="X1190">
        <v>0.16</v>
      </c>
      <c r="Y1190" t="s">
        <v>77</v>
      </c>
      <c r="Z1190">
        <v>4.46</v>
      </c>
      <c r="AA1190" t="s">
        <v>4134</v>
      </c>
      <c r="AB1190">
        <v>40.641717800000002</v>
      </c>
      <c r="AC1190" t="s">
        <v>4135</v>
      </c>
      <c r="AD1190">
        <v>-50.7993484</v>
      </c>
      <c r="AE1190">
        <v>17.318100000000001</v>
      </c>
      <c r="AF1190">
        <v>5.4</v>
      </c>
      <c r="AG1190">
        <v>4.1379999999999999</v>
      </c>
      <c r="AH1190">
        <v>5.2558699999999998</v>
      </c>
    </row>
    <row r="1191" spans="1:34" x14ac:dyDescent="0.25">
      <c r="A1191" t="s">
        <v>4136</v>
      </c>
      <c r="B1191" t="s">
        <v>4137</v>
      </c>
      <c r="C1191">
        <v>2</v>
      </c>
      <c r="D1191">
        <v>3</v>
      </c>
      <c r="E1191" t="s">
        <v>284</v>
      </c>
      <c r="F1191">
        <v>2019</v>
      </c>
      <c r="G1191" t="s">
        <v>285</v>
      </c>
      <c r="H1191">
        <v>0</v>
      </c>
      <c r="I1191">
        <v>3.5859899999999998</v>
      </c>
      <c r="J1191">
        <v>4.8000000000000001E-2</v>
      </c>
      <c r="K1191">
        <v>2.085</v>
      </c>
      <c r="L1191">
        <v>0.186</v>
      </c>
      <c r="M1191">
        <v>5</v>
      </c>
      <c r="N1191">
        <v>1.5699999999999999E-2</v>
      </c>
      <c r="O1191" t="s">
        <v>614</v>
      </c>
      <c r="P1191">
        <v>0.3</v>
      </c>
      <c r="Q1191">
        <v>989.7</v>
      </c>
      <c r="R1191">
        <v>1572</v>
      </c>
      <c r="S1191">
        <v>0</v>
      </c>
      <c r="T1191" t="s">
        <v>184</v>
      </c>
      <c r="U1191">
        <v>6201</v>
      </c>
      <c r="V1191">
        <v>1.31</v>
      </c>
      <c r="W1191">
        <v>1.1499999999999999</v>
      </c>
      <c r="X1191">
        <v>-0.14000000000000001</v>
      </c>
      <c r="Y1191" t="s">
        <v>77</v>
      </c>
      <c r="Z1191">
        <v>4.26</v>
      </c>
      <c r="AA1191" t="s">
        <v>4138</v>
      </c>
      <c r="AB1191">
        <v>42.984977899999997</v>
      </c>
      <c r="AC1191" t="s">
        <v>4139</v>
      </c>
      <c r="AD1191">
        <v>-30.814060900000001</v>
      </c>
      <c r="AE1191">
        <v>31.963999999999999</v>
      </c>
      <c r="AF1191">
        <v>6.38</v>
      </c>
      <c r="AG1191">
        <v>5.149</v>
      </c>
      <c r="AH1191">
        <v>6.2527600000000003</v>
      </c>
    </row>
    <row r="1192" spans="1:34" x14ac:dyDescent="0.25">
      <c r="A1192" t="s">
        <v>4140</v>
      </c>
      <c r="B1192" t="s">
        <v>4137</v>
      </c>
      <c r="C1192">
        <v>2</v>
      </c>
      <c r="D1192">
        <v>3</v>
      </c>
      <c r="E1192" t="s">
        <v>284</v>
      </c>
      <c r="F1192">
        <v>2019</v>
      </c>
      <c r="G1192" t="s">
        <v>285</v>
      </c>
      <c r="H1192">
        <v>0</v>
      </c>
      <c r="I1192">
        <v>5.9729299999999999</v>
      </c>
      <c r="J1192">
        <v>6.7400000000000002E-2</v>
      </c>
      <c r="K1192">
        <v>1.9390000000000001</v>
      </c>
      <c r="L1192">
        <v>0.17299999999999999</v>
      </c>
      <c r="M1192">
        <v>4.42</v>
      </c>
      <c r="N1192">
        <v>1.3899999999999999E-2</v>
      </c>
      <c r="O1192" t="s">
        <v>614</v>
      </c>
      <c r="P1192">
        <v>0.19</v>
      </c>
      <c r="Q1192">
        <v>512</v>
      </c>
      <c r="R1192">
        <v>1326</v>
      </c>
      <c r="S1192">
        <v>0</v>
      </c>
      <c r="T1192" t="s">
        <v>184</v>
      </c>
      <c r="U1192">
        <v>6201</v>
      </c>
      <c r="V1192">
        <v>1.31</v>
      </c>
      <c r="W1192">
        <v>1.1499999999999999</v>
      </c>
      <c r="X1192">
        <v>-0.14000000000000001</v>
      </c>
      <c r="Y1192" t="s">
        <v>77</v>
      </c>
      <c r="Z1192">
        <v>4.26</v>
      </c>
      <c r="AA1192" t="s">
        <v>4138</v>
      </c>
      <c r="AB1192">
        <v>42.984977899999997</v>
      </c>
      <c r="AC1192" t="s">
        <v>4139</v>
      </c>
      <c r="AD1192">
        <v>-30.814060900000001</v>
      </c>
      <c r="AE1192">
        <v>31.963999999999999</v>
      </c>
      <c r="AF1192">
        <v>6.38</v>
      </c>
      <c r="AG1192">
        <v>5.149</v>
      </c>
      <c r="AH1192">
        <v>6.2527600000000003</v>
      </c>
    </row>
    <row r="1193" spans="1:34" x14ac:dyDescent="0.25">
      <c r="A1193" t="s">
        <v>4141</v>
      </c>
      <c r="B1193" t="s">
        <v>4137</v>
      </c>
      <c r="C1193">
        <v>2</v>
      </c>
      <c r="D1193">
        <v>3</v>
      </c>
      <c r="E1193" t="s">
        <v>284</v>
      </c>
      <c r="F1193">
        <v>2019</v>
      </c>
      <c r="G1193" t="s">
        <v>285</v>
      </c>
      <c r="H1193">
        <v>0</v>
      </c>
      <c r="I1193">
        <v>11.23</v>
      </c>
      <c r="J1193">
        <v>0.1027</v>
      </c>
      <c r="K1193">
        <v>2.1640000000000001</v>
      </c>
      <c r="L1193">
        <v>0.193</v>
      </c>
      <c r="M1193">
        <v>5.32</v>
      </c>
      <c r="N1193">
        <v>1.6799999999999999E-2</v>
      </c>
      <c r="O1193" t="s">
        <v>614</v>
      </c>
      <c r="P1193">
        <v>0.28000000000000003</v>
      </c>
      <c r="Q1193">
        <v>217</v>
      </c>
      <c r="R1193">
        <v>1075</v>
      </c>
      <c r="S1193">
        <v>0</v>
      </c>
      <c r="T1193" t="s">
        <v>184</v>
      </c>
      <c r="U1193">
        <v>6201</v>
      </c>
      <c r="V1193">
        <v>1.31</v>
      </c>
      <c r="W1193">
        <v>1.1499999999999999</v>
      </c>
      <c r="X1193">
        <v>-0.14000000000000001</v>
      </c>
      <c r="Y1193" t="s">
        <v>77</v>
      </c>
      <c r="Z1193">
        <v>4.26</v>
      </c>
      <c r="AA1193" t="s">
        <v>4138</v>
      </c>
      <c r="AB1193">
        <v>42.984977899999997</v>
      </c>
      <c r="AC1193" t="s">
        <v>4139</v>
      </c>
      <c r="AD1193">
        <v>-30.814060900000001</v>
      </c>
      <c r="AE1193">
        <v>31.963999999999999</v>
      </c>
      <c r="AF1193">
        <v>6.38</v>
      </c>
      <c r="AG1193">
        <v>5.149</v>
      </c>
      <c r="AH1193">
        <v>6.2527600000000003</v>
      </c>
    </row>
    <row r="1194" spans="1:34" x14ac:dyDescent="0.25">
      <c r="A1194" t="s">
        <v>4142</v>
      </c>
      <c r="B1194" t="s">
        <v>4143</v>
      </c>
      <c r="C1194">
        <v>1</v>
      </c>
      <c r="D1194">
        <v>4</v>
      </c>
      <c r="E1194" t="s">
        <v>117</v>
      </c>
      <c r="F1194">
        <v>2008</v>
      </c>
      <c r="G1194" t="s">
        <v>118</v>
      </c>
      <c r="H1194">
        <v>0</v>
      </c>
      <c r="I1194">
        <v>170000</v>
      </c>
      <c r="J1194">
        <v>68</v>
      </c>
      <c r="K1194">
        <v>13</v>
      </c>
      <c r="L1194">
        <v>1.2</v>
      </c>
      <c r="M1194">
        <v>2000</v>
      </c>
      <c r="N1194">
        <v>7</v>
      </c>
      <c r="O1194" t="s">
        <v>119</v>
      </c>
      <c r="R1194">
        <v>1200</v>
      </c>
      <c r="S1194">
        <v>0</v>
      </c>
      <c r="T1194" t="s">
        <v>4144</v>
      </c>
      <c r="U1194">
        <v>7204.58</v>
      </c>
      <c r="V1194">
        <v>1.49</v>
      </c>
      <c r="W1194">
        <v>1.5</v>
      </c>
      <c r="X1194">
        <v>-0.47</v>
      </c>
      <c r="Y1194" t="s">
        <v>200</v>
      </c>
      <c r="Z1194">
        <v>4.3</v>
      </c>
      <c r="AA1194" t="s">
        <v>4145</v>
      </c>
      <c r="AB1194">
        <v>346.87014859999999</v>
      </c>
      <c r="AC1194" t="s">
        <v>4146</v>
      </c>
      <c r="AD1194">
        <v>21.134037599999999</v>
      </c>
      <c r="AE1194">
        <v>41.244100000000003</v>
      </c>
      <c r="AF1194">
        <v>5.98</v>
      </c>
      <c r="AG1194">
        <v>5.24</v>
      </c>
      <c r="AH1194">
        <v>5.9091399999999998</v>
      </c>
    </row>
    <row r="1195" spans="1:34" x14ac:dyDescent="0.25">
      <c r="A1195" t="s">
        <v>4147</v>
      </c>
      <c r="B1195" t="s">
        <v>4143</v>
      </c>
      <c r="C1195">
        <v>1</v>
      </c>
      <c r="D1195">
        <v>4</v>
      </c>
      <c r="E1195" t="s">
        <v>117</v>
      </c>
      <c r="F1195">
        <v>2008</v>
      </c>
      <c r="G1195" t="s">
        <v>118</v>
      </c>
      <c r="H1195">
        <v>0</v>
      </c>
      <c r="I1195">
        <v>69000</v>
      </c>
      <c r="J1195">
        <v>38</v>
      </c>
      <c r="K1195">
        <v>13</v>
      </c>
      <c r="L1195">
        <v>1.2</v>
      </c>
      <c r="M1195">
        <v>3000</v>
      </c>
      <c r="N1195">
        <v>10</v>
      </c>
      <c r="O1195" t="s">
        <v>119</v>
      </c>
      <c r="P1195">
        <v>0.5</v>
      </c>
      <c r="R1195">
        <v>1200</v>
      </c>
      <c r="S1195">
        <v>0</v>
      </c>
      <c r="T1195" t="s">
        <v>4144</v>
      </c>
      <c r="U1195">
        <v>7204.58</v>
      </c>
      <c r="V1195">
        <v>1.49</v>
      </c>
      <c r="W1195">
        <v>1.5</v>
      </c>
      <c r="X1195">
        <v>-0.47</v>
      </c>
      <c r="Y1195" t="s">
        <v>200</v>
      </c>
      <c r="Z1195">
        <v>4.3</v>
      </c>
      <c r="AA1195" t="s">
        <v>4145</v>
      </c>
      <c r="AB1195">
        <v>346.87014859999999</v>
      </c>
      <c r="AC1195" t="s">
        <v>4146</v>
      </c>
      <c r="AD1195">
        <v>21.134037599999999</v>
      </c>
      <c r="AE1195">
        <v>41.244100000000003</v>
      </c>
      <c r="AF1195">
        <v>5.98</v>
      </c>
      <c r="AG1195">
        <v>5.24</v>
      </c>
      <c r="AH1195">
        <v>5.9091399999999998</v>
      </c>
    </row>
    <row r="1196" spans="1:34" x14ac:dyDescent="0.25">
      <c r="A1196" t="s">
        <v>4148</v>
      </c>
      <c r="B1196" t="s">
        <v>4143</v>
      </c>
      <c r="C1196">
        <v>1</v>
      </c>
      <c r="D1196">
        <v>4</v>
      </c>
      <c r="E1196" t="s">
        <v>117</v>
      </c>
      <c r="F1196">
        <v>2008</v>
      </c>
      <c r="G1196" t="s">
        <v>94</v>
      </c>
      <c r="H1196">
        <v>0</v>
      </c>
      <c r="I1196">
        <v>37000</v>
      </c>
      <c r="J1196">
        <v>24</v>
      </c>
      <c r="K1196">
        <v>13</v>
      </c>
      <c r="L1196">
        <v>1.2</v>
      </c>
      <c r="M1196">
        <v>3000</v>
      </c>
      <c r="N1196">
        <v>10</v>
      </c>
      <c r="O1196" t="s">
        <v>119</v>
      </c>
      <c r="P1196">
        <v>0.6</v>
      </c>
      <c r="R1196">
        <v>1300</v>
      </c>
      <c r="S1196">
        <v>0</v>
      </c>
      <c r="T1196" t="s">
        <v>4144</v>
      </c>
      <c r="U1196">
        <v>7204.58</v>
      </c>
      <c r="V1196">
        <v>1.49</v>
      </c>
      <c r="W1196">
        <v>1.5</v>
      </c>
      <c r="X1196">
        <v>-0.47</v>
      </c>
      <c r="Y1196" t="s">
        <v>200</v>
      </c>
      <c r="Z1196">
        <v>4.3</v>
      </c>
      <c r="AA1196" t="s">
        <v>4145</v>
      </c>
      <c r="AB1196">
        <v>346.87014859999999</v>
      </c>
      <c r="AC1196" t="s">
        <v>4146</v>
      </c>
      <c r="AD1196">
        <v>21.134037599999999</v>
      </c>
      <c r="AE1196">
        <v>41.244100000000003</v>
      </c>
      <c r="AF1196">
        <v>5.98</v>
      </c>
      <c r="AG1196">
        <v>5.24</v>
      </c>
      <c r="AH1196">
        <v>5.9091399999999998</v>
      </c>
    </row>
    <row r="1197" spans="1:34" x14ac:dyDescent="0.25">
      <c r="A1197" t="s">
        <v>4149</v>
      </c>
      <c r="B1197" t="s">
        <v>4143</v>
      </c>
      <c r="C1197">
        <v>1</v>
      </c>
      <c r="D1197">
        <v>4</v>
      </c>
      <c r="E1197" t="s">
        <v>117</v>
      </c>
      <c r="F1197">
        <v>2010</v>
      </c>
      <c r="G1197" t="s">
        <v>94</v>
      </c>
      <c r="H1197">
        <v>0</v>
      </c>
      <c r="I1197">
        <v>20815.599999999999</v>
      </c>
      <c r="J1197">
        <v>16.399999999999999</v>
      </c>
      <c r="K1197">
        <v>13.115</v>
      </c>
      <c r="L1197">
        <v>1.17</v>
      </c>
      <c r="M1197">
        <v>3178.3</v>
      </c>
      <c r="N1197">
        <v>10</v>
      </c>
      <c r="O1197" t="s">
        <v>119</v>
      </c>
      <c r="P1197">
        <v>0.15</v>
      </c>
      <c r="R1197">
        <v>1150</v>
      </c>
      <c r="S1197">
        <v>0</v>
      </c>
      <c r="T1197" t="s">
        <v>4150</v>
      </c>
      <c r="U1197">
        <v>7400</v>
      </c>
      <c r="V1197">
        <v>1.49</v>
      </c>
      <c r="W1197">
        <v>1.51</v>
      </c>
      <c r="X1197">
        <v>-0.5</v>
      </c>
      <c r="Y1197" t="s">
        <v>77</v>
      </c>
      <c r="Z1197">
        <v>4</v>
      </c>
      <c r="AA1197" t="s">
        <v>4145</v>
      </c>
      <c r="AB1197">
        <v>346.87014859999999</v>
      </c>
      <c r="AC1197" t="s">
        <v>4146</v>
      </c>
      <c r="AD1197">
        <v>21.134037599999999</v>
      </c>
      <c r="AE1197">
        <v>41.244100000000003</v>
      </c>
      <c r="AF1197">
        <v>5.98</v>
      </c>
      <c r="AG1197">
        <v>5.24</v>
      </c>
      <c r="AH1197">
        <v>5.9091399999999998</v>
      </c>
    </row>
    <row r="1198" spans="1:34" x14ac:dyDescent="0.25">
      <c r="A1198" t="s">
        <v>4151</v>
      </c>
      <c r="B1198" t="s">
        <v>4152</v>
      </c>
      <c r="C1198">
        <v>2</v>
      </c>
      <c r="D1198">
        <v>2</v>
      </c>
      <c r="E1198" t="s">
        <v>170</v>
      </c>
      <c r="F1198">
        <v>2011</v>
      </c>
      <c r="G1198" t="s">
        <v>604</v>
      </c>
      <c r="H1198">
        <v>1</v>
      </c>
      <c r="I1198">
        <v>2390</v>
      </c>
      <c r="J1198">
        <v>3.6</v>
      </c>
      <c r="K1198">
        <v>12.8</v>
      </c>
      <c r="L1198">
        <v>1.1399999999999999</v>
      </c>
      <c r="M1198">
        <v>1875.1969999999999</v>
      </c>
      <c r="N1198">
        <v>5.9</v>
      </c>
      <c r="O1198" t="s">
        <v>244</v>
      </c>
      <c r="P1198">
        <v>0</v>
      </c>
      <c r="S1198">
        <v>0</v>
      </c>
      <c r="U1198">
        <v>5952</v>
      </c>
      <c r="W1198">
        <v>0.88</v>
      </c>
      <c r="AA1198" t="s">
        <v>4153</v>
      </c>
      <c r="AB1198">
        <v>316.9921976</v>
      </c>
      <c r="AC1198" t="s">
        <v>4154</v>
      </c>
      <c r="AD1198">
        <v>-5.2948693999999996</v>
      </c>
      <c r="AE1198">
        <v>192.1980787</v>
      </c>
      <c r="AF1198">
        <v>16.183</v>
      </c>
      <c r="AG1198">
        <v>13.634</v>
      </c>
      <c r="AH1198">
        <v>16.471800000000002</v>
      </c>
    </row>
    <row r="1199" spans="1:34" x14ac:dyDescent="0.25">
      <c r="A1199" t="s">
        <v>4155</v>
      </c>
      <c r="B1199" t="s">
        <v>4152</v>
      </c>
      <c r="C1199">
        <v>2</v>
      </c>
      <c r="D1199">
        <v>2</v>
      </c>
      <c r="E1199" t="s">
        <v>170</v>
      </c>
      <c r="F1199">
        <v>2011</v>
      </c>
      <c r="G1199" t="s">
        <v>604</v>
      </c>
      <c r="H1199">
        <v>1</v>
      </c>
      <c r="I1199">
        <v>4368</v>
      </c>
      <c r="J1199">
        <v>5.4</v>
      </c>
      <c r="K1199">
        <v>12.9</v>
      </c>
      <c r="L1199">
        <v>1.1499999999999999</v>
      </c>
      <c r="M1199">
        <v>1430.2349999999999</v>
      </c>
      <c r="N1199">
        <v>4.5</v>
      </c>
      <c r="O1199" t="s">
        <v>244</v>
      </c>
      <c r="P1199">
        <v>0.51</v>
      </c>
      <c r="S1199">
        <v>0</v>
      </c>
      <c r="U1199">
        <v>5952</v>
      </c>
      <c r="W1199">
        <v>0.88</v>
      </c>
      <c r="AA1199" t="s">
        <v>4153</v>
      </c>
      <c r="AB1199">
        <v>316.9921976</v>
      </c>
      <c r="AC1199" t="s">
        <v>4154</v>
      </c>
      <c r="AD1199">
        <v>-5.2948693999999996</v>
      </c>
      <c r="AE1199">
        <v>192.1980787</v>
      </c>
      <c r="AF1199">
        <v>16.183</v>
      </c>
      <c r="AG1199">
        <v>13.634</v>
      </c>
      <c r="AH1199">
        <v>16.471800000000002</v>
      </c>
    </row>
    <row r="1200" spans="1:34" x14ac:dyDescent="0.25">
      <c r="A1200" t="s">
        <v>4156</v>
      </c>
      <c r="B1200" t="s">
        <v>4157</v>
      </c>
      <c r="C1200">
        <v>3</v>
      </c>
      <c r="D1200">
        <v>1</v>
      </c>
      <c r="E1200" t="s">
        <v>170</v>
      </c>
      <c r="F1200">
        <v>2012</v>
      </c>
      <c r="G1200" t="s">
        <v>224</v>
      </c>
      <c r="H1200">
        <v>0</v>
      </c>
      <c r="I1200">
        <v>4640</v>
      </c>
      <c r="J1200">
        <v>4.6900000000000004</v>
      </c>
      <c r="K1200">
        <v>12.3</v>
      </c>
      <c r="L1200">
        <v>1.0900000000000001</v>
      </c>
      <c r="M1200">
        <v>4602.9020099999998</v>
      </c>
      <c r="N1200">
        <v>14.482279999999999</v>
      </c>
      <c r="O1200" t="s">
        <v>244</v>
      </c>
      <c r="P1200">
        <v>0.4</v>
      </c>
      <c r="S1200">
        <v>0</v>
      </c>
      <c r="U1200">
        <v>8868.67</v>
      </c>
      <c r="W1200">
        <v>0.48</v>
      </c>
      <c r="AA1200" t="s">
        <v>4158</v>
      </c>
      <c r="AB1200">
        <v>191.0843668</v>
      </c>
      <c r="AC1200" t="s">
        <v>4159</v>
      </c>
      <c r="AD1200">
        <v>-8.6714143000000004</v>
      </c>
      <c r="AE1200">
        <v>171.70099999999999</v>
      </c>
      <c r="AF1200">
        <v>10.5</v>
      </c>
      <c r="AG1200">
        <v>11.122</v>
      </c>
      <c r="AH1200">
        <v>10.6098</v>
      </c>
    </row>
    <row r="1201" spans="1:34" x14ac:dyDescent="0.25">
      <c r="A1201" t="s">
        <v>4160</v>
      </c>
      <c r="B1201" t="s">
        <v>4161</v>
      </c>
      <c r="C1201">
        <v>1</v>
      </c>
      <c r="D1201">
        <v>1</v>
      </c>
      <c r="E1201" t="s">
        <v>73</v>
      </c>
      <c r="F1201">
        <v>2018</v>
      </c>
      <c r="G1201" t="s">
        <v>363</v>
      </c>
      <c r="H1201">
        <v>0</v>
      </c>
      <c r="I1201">
        <v>734</v>
      </c>
      <c r="J1201">
        <v>2.0379999999999998</v>
      </c>
      <c r="K1201">
        <v>12.7</v>
      </c>
      <c r="L1201">
        <v>1.1399999999999999</v>
      </c>
      <c r="M1201">
        <v>2002.329</v>
      </c>
      <c r="N1201">
        <v>6.3</v>
      </c>
      <c r="O1201" t="s">
        <v>75</v>
      </c>
      <c r="P1201">
        <v>0.18</v>
      </c>
      <c r="S1201">
        <v>0</v>
      </c>
      <c r="U1201">
        <v>4740.1000000000004</v>
      </c>
      <c r="V1201">
        <v>10.27</v>
      </c>
      <c r="W1201">
        <v>2.1</v>
      </c>
      <c r="X1201">
        <v>0.12</v>
      </c>
      <c r="Y1201" t="s">
        <v>77</v>
      </c>
      <c r="Z1201">
        <v>2.52</v>
      </c>
      <c r="AA1201" t="s">
        <v>4162</v>
      </c>
      <c r="AB1201">
        <v>261.20861389999999</v>
      </c>
      <c r="AC1201" t="s">
        <v>4163</v>
      </c>
      <c r="AD1201">
        <v>-49.948931700000003</v>
      </c>
      <c r="AE1201">
        <v>859.32399999999996</v>
      </c>
      <c r="AF1201">
        <v>10.909000000000001</v>
      </c>
      <c r="AG1201">
        <v>8.0540000000000003</v>
      </c>
      <c r="AH1201">
        <v>10.5336</v>
      </c>
    </row>
    <row r="1202" spans="1:34" x14ac:dyDescent="0.25">
      <c r="A1202" t="s">
        <v>4164</v>
      </c>
      <c r="B1202" t="s">
        <v>4165</v>
      </c>
      <c r="C1202">
        <v>1</v>
      </c>
      <c r="D1202">
        <v>1</v>
      </c>
      <c r="E1202" t="s">
        <v>284</v>
      </c>
      <c r="F1202">
        <v>2015</v>
      </c>
      <c r="G1202" t="s">
        <v>321</v>
      </c>
      <c r="H1202">
        <v>0</v>
      </c>
      <c r="I1202">
        <v>19.304400000000001</v>
      </c>
      <c r="J1202">
        <v>0.13700000000000001</v>
      </c>
      <c r="K1202">
        <v>3.84</v>
      </c>
      <c r="L1202">
        <v>0.34300000000000003</v>
      </c>
      <c r="M1202">
        <v>27</v>
      </c>
      <c r="N1202">
        <v>8.4949999999999998E-2</v>
      </c>
      <c r="O1202" t="s">
        <v>119</v>
      </c>
      <c r="P1202">
        <v>0.31</v>
      </c>
      <c r="Q1202">
        <v>54.1</v>
      </c>
      <c r="R1202">
        <v>703</v>
      </c>
      <c r="S1202">
        <v>0</v>
      </c>
      <c r="T1202" t="s">
        <v>504</v>
      </c>
      <c r="U1202">
        <v>5620</v>
      </c>
      <c r="V1202">
        <v>0.98</v>
      </c>
      <c r="W1202">
        <v>0.92</v>
      </c>
      <c r="X1202">
        <v>-7.0000000000000007E-2</v>
      </c>
      <c r="Y1202" t="s">
        <v>77</v>
      </c>
      <c r="Z1202">
        <v>4.5</v>
      </c>
      <c r="AA1202" t="s">
        <v>4166</v>
      </c>
      <c r="AB1202">
        <v>172.12164759999999</v>
      </c>
      <c r="AC1202" t="s">
        <v>4167</v>
      </c>
      <c r="AD1202">
        <v>1.6906216999999999</v>
      </c>
      <c r="AE1202">
        <v>272.36</v>
      </c>
      <c r="AF1202">
        <v>12.429</v>
      </c>
      <c r="AG1202">
        <v>10.645</v>
      </c>
      <c r="AH1202">
        <v>12.2156</v>
      </c>
    </row>
    <row r="1203" spans="1:34" x14ac:dyDescent="0.25">
      <c r="A1203" t="s">
        <v>4168</v>
      </c>
      <c r="B1203" t="s">
        <v>4169</v>
      </c>
      <c r="C1203">
        <v>1</v>
      </c>
      <c r="D1203">
        <v>1</v>
      </c>
      <c r="E1203" t="s">
        <v>284</v>
      </c>
      <c r="F1203">
        <v>2016</v>
      </c>
      <c r="G1203" t="s">
        <v>321</v>
      </c>
      <c r="H1203">
        <v>0</v>
      </c>
      <c r="I1203">
        <v>1.6739035</v>
      </c>
      <c r="J1203">
        <v>3.0099999999999998E-2</v>
      </c>
      <c r="K1203">
        <v>3.88</v>
      </c>
      <c r="L1203">
        <v>0.34599999999999997</v>
      </c>
      <c r="M1203">
        <v>21.8</v>
      </c>
      <c r="N1203">
        <v>6.8589999999999998E-2</v>
      </c>
      <c r="O1203" t="s">
        <v>119</v>
      </c>
      <c r="P1203">
        <v>0</v>
      </c>
      <c r="Q1203">
        <v>1915</v>
      </c>
      <c r="R1203">
        <v>1841</v>
      </c>
      <c r="S1203">
        <v>0</v>
      </c>
      <c r="T1203" t="s">
        <v>199</v>
      </c>
      <c r="U1203">
        <v>5945</v>
      </c>
      <c r="V1203">
        <v>1.24</v>
      </c>
      <c r="W1203">
        <v>1.1499999999999999</v>
      </c>
      <c r="X1203">
        <v>0.22</v>
      </c>
      <c r="Y1203" t="s">
        <v>77</v>
      </c>
      <c r="Z1203">
        <v>4.33</v>
      </c>
      <c r="AA1203" t="s">
        <v>4170</v>
      </c>
      <c r="AB1203">
        <v>129.60108629999999</v>
      </c>
      <c r="AC1203" t="s">
        <v>4171</v>
      </c>
      <c r="AD1203">
        <v>20.106007399999999</v>
      </c>
      <c r="AE1203">
        <v>188.959</v>
      </c>
      <c r="AF1203">
        <v>10.651</v>
      </c>
      <c r="AG1203">
        <v>9.1820000000000004</v>
      </c>
      <c r="AH1203">
        <v>10.4053</v>
      </c>
    </row>
    <row r="1204" spans="1:34" x14ac:dyDescent="0.25">
      <c r="A1204" t="s">
        <v>4172</v>
      </c>
      <c r="B1204" t="s">
        <v>4173</v>
      </c>
      <c r="C1204">
        <v>1</v>
      </c>
      <c r="D1204">
        <v>1</v>
      </c>
      <c r="E1204" t="s">
        <v>284</v>
      </c>
      <c r="F1204">
        <v>2016</v>
      </c>
      <c r="G1204" t="s">
        <v>321</v>
      </c>
      <c r="H1204">
        <v>0</v>
      </c>
      <c r="I1204">
        <v>14.6762429</v>
      </c>
      <c r="J1204">
        <v>0.1124</v>
      </c>
      <c r="K1204">
        <v>2</v>
      </c>
      <c r="L1204">
        <v>0.17799999999999999</v>
      </c>
      <c r="M1204">
        <v>4.66</v>
      </c>
      <c r="N1204">
        <v>1.47E-2</v>
      </c>
      <c r="O1204" t="s">
        <v>614</v>
      </c>
      <c r="P1204">
        <v>0.1</v>
      </c>
      <c r="R1204">
        <v>618</v>
      </c>
      <c r="S1204">
        <v>0</v>
      </c>
      <c r="T1204" t="s">
        <v>344</v>
      </c>
      <c r="U1204">
        <v>4927</v>
      </c>
      <c r="V1204">
        <v>0.76</v>
      </c>
      <c r="W1204">
        <v>0.82</v>
      </c>
      <c r="X1204">
        <v>7.0000000000000007E-2</v>
      </c>
      <c r="Y1204" t="s">
        <v>77</v>
      </c>
      <c r="Z1204">
        <v>4.59</v>
      </c>
      <c r="AA1204" t="s">
        <v>4174</v>
      </c>
      <c r="AB1204">
        <v>130.34390970000001</v>
      </c>
      <c r="AC1204" t="s">
        <v>4175</v>
      </c>
      <c r="AD1204">
        <v>18.933820499999999</v>
      </c>
      <c r="AE1204">
        <v>188.33</v>
      </c>
      <c r="AF1204">
        <v>12.891999999999999</v>
      </c>
      <c r="AG1204">
        <v>10.536</v>
      </c>
      <c r="AH1204">
        <v>12.661899999999999</v>
      </c>
    </row>
    <row r="1205" spans="1:34" x14ac:dyDescent="0.25">
      <c r="A1205" t="s">
        <v>4176</v>
      </c>
      <c r="B1205" t="s">
        <v>4177</v>
      </c>
      <c r="C1205">
        <v>1</v>
      </c>
      <c r="D1205">
        <v>1</v>
      </c>
      <c r="E1205" t="s">
        <v>284</v>
      </c>
      <c r="F1205">
        <v>2016</v>
      </c>
      <c r="G1205" t="s">
        <v>321</v>
      </c>
      <c r="H1205">
        <v>0</v>
      </c>
      <c r="I1205">
        <v>9.9156150000000007</v>
      </c>
      <c r="K1205">
        <v>1.3</v>
      </c>
      <c r="L1205">
        <v>0.11600000000000001</v>
      </c>
      <c r="M1205">
        <v>2.2400000000000002</v>
      </c>
      <c r="N1205">
        <v>7.0499999999999998E-3</v>
      </c>
      <c r="O1205" t="s">
        <v>614</v>
      </c>
      <c r="P1205">
        <v>0.1</v>
      </c>
      <c r="S1205">
        <v>0</v>
      </c>
      <c r="T1205" t="s">
        <v>3064</v>
      </c>
      <c r="U1205">
        <v>4695</v>
      </c>
      <c r="V1205">
        <v>0.71</v>
      </c>
      <c r="W1205">
        <v>0.77</v>
      </c>
      <c r="X1205">
        <v>0.14000000000000001</v>
      </c>
      <c r="Y1205" t="s">
        <v>77</v>
      </c>
      <c r="Z1205">
        <v>4.53</v>
      </c>
      <c r="AA1205" t="s">
        <v>4178</v>
      </c>
      <c r="AB1205">
        <v>130.0558953</v>
      </c>
      <c r="AC1205" t="s">
        <v>4179</v>
      </c>
      <c r="AD1205">
        <v>19.7787519</v>
      </c>
      <c r="AE1205">
        <v>188.17500000000001</v>
      </c>
      <c r="AF1205">
        <v>13.083</v>
      </c>
      <c r="AG1205">
        <v>10.64</v>
      </c>
      <c r="AH1205">
        <v>12.8466</v>
      </c>
    </row>
    <row r="1206" spans="1:34" x14ac:dyDescent="0.25">
      <c r="A1206" t="s">
        <v>4180</v>
      </c>
      <c r="B1206" t="s">
        <v>4181</v>
      </c>
      <c r="C1206">
        <v>1</v>
      </c>
      <c r="D1206">
        <v>1</v>
      </c>
      <c r="E1206" t="s">
        <v>284</v>
      </c>
      <c r="F1206">
        <v>2016</v>
      </c>
      <c r="G1206" t="s">
        <v>321</v>
      </c>
      <c r="H1206">
        <v>0</v>
      </c>
      <c r="I1206">
        <v>1.9741953999999999</v>
      </c>
      <c r="J1206">
        <v>2.4199999999999999E-2</v>
      </c>
      <c r="K1206">
        <v>1.79</v>
      </c>
      <c r="L1206">
        <v>0.16</v>
      </c>
      <c r="M1206">
        <v>3.86</v>
      </c>
      <c r="N1206">
        <v>1.21E-2</v>
      </c>
      <c r="O1206" t="s">
        <v>614</v>
      </c>
      <c r="P1206">
        <v>0.09</v>
      </c>
      <c r="Q1206">
        <v>62.1</v>
      </c>
      <c r="R1206">
        <v>798</v>
      </c>
      <c r="S1206">
        <v>0</v>
      </c>
      <c r="T1206" t="s">
        <v>4182</v>
      </c>
      <c r="U1206">
        <v>3712</v>
      </c>
      <c r="V1206">
        <v>0.48</v>
      </c>
      <c r="W1206">
        <v>0.51</v>
      </c>
      <c r="X1206">
        <v>0.18</v>
      </c>
      <c r="Y1206" t="s">
        <v>77</v>
      </c>
      <c r="Z1206">
        <v>4.78</v>
      </c>
      <c r="AA1206" t="s">
        <v>4183</v>
      </c>
      <c r="AB1206">
        <v>129.63665940000001</v>
      </c>
      <c r="AC1206" t="s">
        <v>4184</v>
      </c>
      <c r="AD1206">
        <v>19.7737202</v>
      </c>
      <c r="AE1206">
        <v>189.28899999999999</v>
      </c>
      <c r="AF1206">
        <v>15.989000000000001</v>
      </c>
      <c r="AG1206">
        <v>12.013999999999999</v>
      </c>
      <c r="AH1206">
        <v>15.3955</v>
      </c>
    </row>
    <row r="1207" spans="1:34" x14ac:dyDescent="0.25">
      <c r="A1207" t="s">
        <v>4185</v>
      </c>
      <c r="B1207" t="s">
        <v>4186</v>
      </c>
      <c r="C1207">
        <v>1</v>
      </c>
      <c r="D1207">
        <v>1</v>
      </c>
      <c r="E1207" t="s">
        <v>284</v>
      </c>
      <c r="F1207">
        <v>2017</v>
      </c>
      <c r="G1207" t="s">
        <v>321</v>
      </c>
      <c r="H1207">
        <v>0</v>
      </c>
      <c r="I1207">
        <v>8.2669928000000006</v>
      </c>
      <c r="J1207">
        <v>8.3299999999999999E-2</v>
      </c>
      <c r="K1207">
        <v>3.59</v>
      </c>
      <c r="L1207">
        <v>0.32</v>
      </c>
      <c r="M1207">
        <v>30</v>
      </c>
      <c r="N1207">
        <v>9.4390000000000002E-2</v>
      </c>
      <c r="O1207" t="s">
        <v>119</v>
      </c>
      <c r="R1207">
        <v>928</v>
      </c>
      <c r="S1207">
        <v>0</v>
      </c>
      <c r="T1207" t="s">
        <v>327</v>
      </c>
      <c r="U1207">
        <v>5636</v>
      </c>
      <c r="V1207">
        <v>0.97</v>
      </c>
      <c r="W1207">
        <v>1.05</v>
      </c>
      <c r="X1207">
        <v>0.23</v>
      </c>
      <c r="Y1207" t="s">
        <v>77</v>
      </c>
      <c r="Z1207">
        <v>4.49</v>
      </c>
      <c r="AA1207" t="s">
        <v>4187</v>
      </c>
      <c r="AB1207">
        <v>125.4202985</v>
      </c>
      <c r="AC1207" t="s">
        <v>4188</v>
      </c>
      <c r="AD1207">
        <v>13.497512199999999</v>
      </c>
      <c r="AE1207">
        <v>197.989</v>
      </c>
      <c r="AF1207">
        <v>11.752000000000001</v>
      </c>
      <c r="AG1207">
        <v>10.090999999999999</v>
      </c>
      <c r="AH1207">
        <v>11.712400000000001</v>
      </c>
    </row>
    <row r="1208" spans="1:34" x14ac:dyDescent="0.25">
      <c r="A1208" t="s">
        <v>4189</v>
      </c>
      <c r="B1208" t="s">
        <v>4190</v>
      </c>
      <c r="C1208">
        <v>1</v>
      </c>
      <c r="D1208">
        <v>1</v>
      </c>
      <c r="E1208" t="s">
        <v>284</v>
      </c>
      <c r="F1208">
        <v>2017</v>
      </c>
      <c r="G1208" t="s">
        <v>321</v>
      </c>
      <c r="H1208">
        <v>0</v>
      </c>
      <c r="I1208">
        <v>3.3139590000000001</v>
      </c>
      <c r="J1208">
        <v>4.7500000000000001E-2</v>
      </c>
      <c r="K1208">
        <v>15.98</v>
      </c>
      <c r="L1208">
        <v>1.4259999999999999</v>
      </c>
      <c r="M1208">
        <v>266.97719999999998</v>
      </c>
      <c r="N1208">
        <v>0.84</v>
      </c>
      <c r="O1208" t="s">
        <v>119</v>
      </c>
      <c r="P1208">
        <v>0</v>
      </c>
      <c r="R1208">
        <v>1649</v>
      </c>
      <c r="S1208">
        <v>0</v>
      </c>
      <c r="T1208" t="s">
        <v>4191</v>
      </c>
      <c r="U1208">
        <v>6061</v>
      </c>
      <c r="V1208">
        <v>1.81</v>
      </c>
      <c r="W1208">
        <v>1.3</v>
      </c>
      <c r="X1208">
        <v>0.14000000000000001</v>
      </c>
      <c r="Y1208" t="s">
        <v>77</v>
      </c>
      <c r="Z1208">
        <v>4.04</v>
      </c>
      <c r="AA1208" t="s">
        <v>4192</v>
      </c>
      <c r="AB1208">
        <v>284.98535500000003</v>
      </c>
      <c r="AC1208" t="s">
        <v>4193</v>
      </c>
      <c r="AD1208">
        <v>-22.293420600000001</v>
      </c>
      <c r="AE1208">
        <v>685.2</v>
      </c>
      <c r="AF1208">
        <v>13.012</v>
      </c>
      <c r="AG1208">
        <v>11.21</v>
      </c>
      <c r="AH1208">
        <v>12.7669</v>
      </c>
    </row>
    <row r="1209" spans="1:34" x14ac:dyDescent="0.25">
      <c r="A1209" t="s">
        <v>4194</v>
      </c>
      <c r="B1209" t="s">
        <v>4195</v>
      </c>
      <c r="C1209">
        <v>1</v>
      </c>
      <c r="D1209">
        <v>1</v>
      </c>
      <c r="E1209" t="s">
        <v>284</v>
      </c>
      <c r="F1209">
        <v>2017</v>
      </c>
      <c r="G1209" t="s">
        <v>321</v>
      </c>
      <c r="H1209">
        <v>0</v>
      </c>
      <c r="I1209">
        <v>4.7339989999999998</v>
      </c>
      <c r="J1209">
        <v>5.8099999999999999E-2</v>
      </c>
      <c r="K1209">
        <v>5.33</v>
      </c>
      <c r="L1209">
        <v>0.47599999999999998</v>
      </c>
      <c r="M1209">
        <v>59.4</v>
      </c>
      <c r="N1209">
        <v>0.18689</v>
      </c>
      <c r="O1209" t="s">
        <v>119</v>
      </c>
      <c r="P1209">
        <v>0.18</v>
      </c>
      <c r="Q1209">
        <v>762</v>
      </c>
      <c r="R1209">
        <v>1360</v>
      </c>
      <c r="S1209">
        <v>0</v>
      </c>
      <c r="U1209">
        <v>5599</v>
      </c>
      <c r="V1209">
        <v>1.76</v>
      </c>
      <c r="W1209">
        <v>1.17</v>
      </c>
      <c r="X1209">
        <v>0.36</v>
      </c>
      <c r="Y1209" t="s">
        <v>77</v>
      </c>
      <c r="Z1209">
        <v>4.0199999999999996</v>
      </c>
      <c r="AA1209" t="s">
        <v>4196</v>
      </c>
      <c r="AB1209">
        <v>123.3818484</v>
      </c>
      <c r="AC1209" t="s">
        <v>4197</v>
      </c>
      <c r="AD1209">
        <v>16.419516000000002</v>
      </c>
      <c r="AE1209">
        <v>477.29500000000002</v>
      </c>
      <c r="AF1209">
        <v>12.339</v>
      </c>
      <c r="AG1209">
        <v>10.561</v>
      </c>
      <c r="AH1209">
        <v>12.170400000000001</v>
      </c>
    </row>
    <row r="1210" spans="1:34" x14ac:dyDescent="0.25">
      <c r="A1210" t="s">
        <v>4198</v>
      </c>
      <c r="B1210" t="s">
        <v>4199</v>
      </c>
      <c r="C1210">
        <v>1</v>
      </c>
      <c r="D1210">
        <v>1</v>
      </c>
      <c r="E1210" t="s">
        <v>284</v>
      </c>
      <c r="F1210">
        <v>2015</v>
      </c>
      <c r="G1210" t="s">
        <v>321</v>
      </c>
      <c r="H1210">
        <v>0</v>
      </c>
      <c r="I1210">
        <v>39.937669999999997</v>
      </c>
      <c r="J1210">
        <v>0.22570000000000001</v>
      </c>
      <c r="K1210">
        <v>7.55</v>
      </c>
      <c r="L1210">
        <v>0.67400000000000004</v>
      </c>
      <c r="M1210">
        <v>44.4</v>
      </c>
      <c r="N1210">
        <v>0.14000000000000001</v>
      </c>
      <c r="O1210" t="s">
        <v>614</v>
      </c>
      <c r="Q1210">
        <v>9.84</v>
      </c>
      <c r="R1210">
        <v>734</v>
      </c>
      <c r="S1210">
        <v>0</v>
      </c>
      <c r="T1210" t="s">
        <v>1246</v>
      </c>
      <c r="U1210">
        <v>5433</v>
      </c>
      <c r="V1210">
        <v>5.15</v>
      </c>
      <c r="W1210">
        <v>1.35</v>
      </c>
      <c r="X1210">
        <v>-0.12</v>
      </c>
      <c r="Y1210" t="s">
        <v>77</v>
      </c>
      <c r="Z1210">
        <v>4.5599999999999996</v>
      </c>
      <c r="AA1210" t="s">
        <v>4200</v>
      </c>
      <c r="AB1210">
        <v>169.04183280000001</v>
      </c>
      <c r="AC1210" t="s">
        <v>4201</v>
      </c>
      <c r="AD1210">
        <v>1.9866832000000001</v>
      </c>
      <c r="AE1210">
        <v>329.30900000000003</v>
      </c>
      <c r="AF1210">
        <v>13.409000000000001</v>
      </c>
      <c r="AG1210">
        <v>11.347</v>
      </c>
      <c r="AH1210">
        <v>13.1501</v>
      </c>
    </row>
    <row r="1211" spans="1:34" x14ac:dyDescent="0.25">
      <c r="A1211" t="s">
        <v>4202</v>
      </c>
      <c r="B1211" t="s">
        <v>4203</v>
      </c>
      <c r="C1211">
        <v>1</v>
      </c>
      <c r="D1211">
        <v>1</v>
      </c>
      <c r="E1211" t="s">
        <v>284</v>
      </c>
      <c r="F1211">
        <v>2017</v>
      </c>
      <c r="G1211" t="s">
        <v>321</v>
      </c>
      <c r="H1211">
        <v>0</v>
      </c>
      <c r="I1211">
        <v>13.86387</v>
      </c>
      <c r="J1211">
        <v>0.1027</v>
      </c>
      <c r="K1211">
        <v>2.56</v>
      </c>
      <c r="L1211">
        <v>0.22800000000000001</v>
      </c>
      <c r="M1211">
        <v>16.7</v>
      </c>
      <c r="N1211">
        <v>5.2540000000000003E-2</v>
      </c>
      <c r="O1211" t="s">
        <v>119</v>
      </c>
      <c r="P1211">
        <v>7.9000000000000001E-2</v>
      </c>
      <c r="R1211">
        <v>575</v>
      </c>
      <c r="S1211">
        <v>0</v>
      </c>
      <c r="T1211" t="s">
        <v>370</v>
      </c>
      <c r="U1211">
        <v>4950</v>
      </c>
      <c r="V1211">
        <v>0.71</v>
      </c>
      <c r="W1211">
        <v>0.75</v>
      </c>
      <c r="X1211">
        <v>-0.21</v>
      </c>
      <c r="Y1211" t="s">
        <v>77</v>
      </c>
      <c r="Z1211">
        <v>4.6100000000000003</v>
      </c>
      <c r="AA1211" t="s">
        <v>4204</v>
      </c>
      <c r="AB1211">
        <v>207.34974020000001</v>
      </c>
      <c r="AC1211" t="s">
        <v>4205</v>
      </c>
      <c r="AD1211">
        <v>-12.2849182</v>
      </c>
      <c r="AE1211">
        <v>116.474</v>
      </c>
      <c r="AF1211">
        <v>11.984999999999999</v>
      </c>
      <c r="AG1211">
        <v>9.6069999999999993</v>
      </c>
      <c r="AH1211">
        <v>11.662699999999999</v>
      </c>
    </row>
    <row r="1212" spans="1:34" x14ac:dyDescent="0.25">
      <c r="A1212" t="s">
        <v>4206</v>
      </c>
      <c r="B1212" t="s">
        <v>4207</v>
      </c>
      <c r="C1212">
        <v>1</v>
      </c>
      <c r="D1212">
        <v>2</v>
      </c>
      <c r="E1212" t="s">
        <v>284</v>
      </c>
      <c r="F1212">
        <v>2017</v>
      </c>
      <c r="G1212" t="s">
        <v>321</v>
      </c>
      <c r="H1212">
        <v>0</v>
      </c>
      <c r="I1212">
        <v>5.3517999999999999</v>
      </c>
      <c r="J1212">
        <v>5.7000000000000002E-2</v>
      </c>
      <c r="K1212">
        <v>1.82</v>
      </c>
      <c r="L1212">
        <v>0.16200000000000001</v>
      </c>
      <c r="M1212">
        <v>5.29</v>
      </c>
      <c r="N1212">
        <v>1.6639999999999999E-2</v>
      </c>
      <c r="O1212" t="s">
        <v>119</v>
      </c>
      <c r="P1212">
        <v>0.13</v>
      </c>
      <c r="R1212">
        <v>1309</v>
      </c>
      <c r="S1212">
        <v>0</v>
      </c>
      <c r="T1212" t="s">
        <v>513</v>
      </c>
      <c r="U1212">
        <v>5775</v>
      </c>
      <c r="V1212">
        <v>1.25</v>
      </c>
      <c r="W1212">
        <v>0.84</v>
      </c>
      <c r="X1212">
        <v>-0.46</v>
      </c>
      <c r="Y1212" t="s">
        <v>77</v>
      </c>
      <c r="Z1212">
        <v>4.25</v>
      </c>
      <c r="AA1212" t="s">
        <v>4208</v>
      </c>
      <c r="AB1212">
        <v>59.890308099999999</v>
      </c>
      <c r="AC1212" t="s">
        <v>4209</v>
      </c>
      <c r="AD1212">
        <v>21.298526299999999</v>
      </c>
      <c r="AE1212">
        <v>200.39400000000001</v>
      </c>
      <c r="AF1212">
        <v>11.13</v>
      </c>
      <c r="AG1212">
        <v>9.3770000000000007</v>
      </c>
      <c r="AH1212">
        <v>10.929399999999999</v>
      </c>
    </row>
    <row r="1213" spans="1:34" x14ac:dyDescent="0.25">
      <c r="A1213" t="s">
        <v>4210</v>
      </c>
      <c r="B1213" t="s">
        <v>4207</v>
      </c>
      <c r="C1213">
        <v>1</v>
      </c>
      <c r="D1213">
        <v>2</v>
      </c>
      <c r="E1213" t="s">
        <v>73</v>
      </c>
      <c r="F1213">
        <v>2020</v>
      </c>
      <c r="G1213" t="s">
        <v>100</v>
      </c>
      <c r="H1213">
        <v>0</v>
      </c>
      <c r="I1213">
        <v>15.6785</v>
      </c>
      <c r="J1213">
        <v>0.1166</v>
      </c>
      <c r="K1213">
        <v>3.37</v>
      </c>
      <c r="L1213">
        <v>0.30099999999999999</v>
      </c>
      <c r="M1213">
        <v>11.3</v>
      </c>
      <c r="N1213">
        <v>3.5549999999999998E-2</v>
      </c>
      <c r="O1213" t="s">
        <v>75</v>
      </c>
      <c r="P1213">
        <v>7.0000000000000007E-2</v>
      </c>
      <c r="S1213">
        <v>0</v>
      </c>
      <c r="T1213" t="s">
        <v>513</v>
      </c>
      <c r="U1213">
        <v>5775</v>
      </c>
      <c r="V1213">
        <v>1.25</v>
      </c>
      <c r="W1213">
        <v>0.84</v>
      </c>
      <c r="X1213">
        <v>-0.46</v>
      </c>
      <c r="Y1213" t="s">
        <v>77</v>
      </c>
      <c r="Z1213">
        <v>4.25</v>
      </c>
      <c r="AA1213" t="s">
        <v>4208</v>
      </c>
      <c r="AB1213">
        <v>59.890308099999999</v>
      </c>
      <c r="AC1213" t="s">
        <v>4209</v>
      </c>
      <c r="AD1213">
        <v>21.298526299999999</v>
      </c>
      <c r="AE1213">
        <v>200.39400000000001</v>
      </c>
      <c r="AF1213">
        <v>11.13</v>
      </c>
      <c r="AG1213">
        <v>9.3770000000000007</v>
      </c>
      <c r="AH1213">
        <v>10.929399999999999</v>
      </c>
    </row>
    <row r="1214" spans="1:34" x14ac:dyDescent="0.25">
      <c r="A1214" t="s">
        <v>4211</v>
      </c>
      <c r="B1214" t="s">
        <v>4212</v>
      </c>
      <c r="C1214">
        <v>1</v>
      </c>
      <c r="D1214">
        <v>1</v>
      </c>
      <c r="E1214" t="s">
        <v>284</v>
      </c>
      <c r="F1214">
        <v>2017</v>
      </c>
      <c r="G1214" t="s">
        <v>321</v>
      </c>
      <c r="H1214">
        <v>0</v>
      </c>
      <c r="I1214">
        <v>5.817685</v>
      </c>
      <c r="J1214">
        <v>6.4199999999999993E-2</v>
      </c>
      <c r="K1214">
        <v>12.14</v>
      </c>
      <c r="L1214">
        <v>1.083</v>
      </c>
      <c r="M1214">
        <v>410.00069999999999</v>
      </c>
      <c r="N1214">
        <v>1.29</v>
      </c>
      <c r="O1214" t="s">
        <v>119</v>
      </c>
      <c r="P1214">
        <v>0</v>
      </c>
      <c r="R1214">
        <v>1098</v>
      </c>
      <c r="S1214">
        <v>0</v>
      </c>
      <c r="T1214" t="s">
        <v>322</v>
      </c>
      <c r="U1214">
        <v>5660</v>
      </c>
      <c r="V1214">
        <v>1.24</v>
      </c>
      <c r="W1214">
        <v>1.04</v>
      </c>
      <c r="X1214">
        <v>0.27</v>
      </c>
      <c r="Y1214" t="s">
        <v>77</v>
      </c>
      <c r="Z1214">
        <v>4.2699999999999996</v>
      </c>
      <c r="AA1214" t="s">
        <v>4213</v>
      </c>
      <c r="AB1214">
        <v>19.4493823</v>
      </c>
      <c r="AC1214" t="s">
        <v>4214</v>
      </c>
      <c r="AD1214">
        <v>6.8688469000000003</v>
      </c>
      <c r="AE1214">
        <v>635.72199999999998</v>
      </c>
      <c r="AF1214">
        <v>13.744</v>
      </c>
      <c r="AG1214">
        <v>11.949</v>
      </c>
      <c r="AH1214">
        <v>13.5039</v>
      </c>
    </row>
    <row r="1215" spans="1:34" x14ac:dyDescent="0.25">
      <c r="A1215" t="s">
        <v>4215</v>
      </c>
      <c r="B1215" t="s">
        <v>4216</v>
      </c>
      <c r="C1215">
        <v>1</v>
      </c>
      <c r="D1215">
        <v>1</v>
      </c>
      <c r="E1215" t="s">
        <v>284</v>
      </c>
      <c r="F1215">
        <v>2017</v>
      </c>
      <c r="G1215" t="s">
        <v>321</v>
      </c>
      <c r="H1215">
        <v>0</v>
      </c>
      <c r="I1215">
        <v>11.3909311</v>
      </c>
      <c r="J1215">
        <v>9.4299999999999995E-2</v>
      </c>
      <c r="K1215">
        <v>10.446999999999999</v>
      </c>
      <c r="L1215">
        <v>0.93200000000000005</v>
      </c>
      <c r="M1215">
        <v>638.83510000000001</v>
      </c>
      <c r="N1215">
        <v>2.0099999999999998</v>
      </c>
      <c r="O1215" t="s">
        <v>119</v>
      </c>
      <c r="P1215">
        <v>8.1000000000000003E-2</v>
      </c>
      <c r="Q1215">
        <v>40</v>
      </c>
      <c r="R1215">
        <v>701</v>
      </c>
      <c r="S1215">
        <v>0</v>
      </c>
      <c r="U1215">
        <v>4920</v>
      </c>
      <c r="V1215">
        <v>0.82</v>
      </c>
      <c r="W1215">
        <v>0.86</v>
      </c>
      <c r="X1215">
        <v>0.41</v>
      </c>
      <c r="Y1215" t="s">
        <v>77</v>
      </c>
      <c r="Z1215">
        <v>4.54</v>
      </c>
      <c r="AA1215" t="s">
        <v>4217</v>
      </c>
      <c r="AB1215">
        <v>127.882912</v>
      </c>
      <c r="AC1215" t="s">
        <v>4218</v>
      </c>
      <c r="AD1215">
        <v>11.922255</v>
      </c>
      <c r="AE1215">
        <v>475.75799999999998</v>
      </c>
      <c r="AF1215">
        <v>14.55</v>
      </c>
      <c r="AG1215">
        <v>12.304</v>
      </c>
      <c r="AH1215">
        <v>14.2751</v>
      </c>
    </row>
    <row r="1216" spans="1:34" x14ac:dyDescent="0.25">
      <c r="A1216" t="s">
        <v>4219</v>
      </c>
      <c r="B1216" t="s">
        <v>4220</v>
      </c>
      <c r="C1216">
        <v>1</v>
      </c>
      <c r="D1216">
        <v>1</v>
      </c>
      <c r="E1216" t="s">
        <v>284</v>
      </c>
      <c r="F1216">
        <v>2017</v>
      </c>
      <c r="G1216" t="s">
        <v>321</v>
      </c>
      <c r="H1216">
        <v>0</v>
      </c>
      <c r="I1216">
        <v>20.272614999999998</v>
      </c>
      <c r="J1216">
        <v>0.14299999999999999</v>
      </c>
      <c r="K1216">
        <v>12.06</v>
      </c>
      <c r="L1216">
        <v>1.0760000000000001</v>
      </c>
      <c r="M1216">
        <v>266.97719999999998</v>
      </c>
      <c r="N1216">
        <v>0.84</v>
      </c>
      <c r="O1216" t="s">
        <v>119</v>
      </c>
      <c r="P1216">
        <v>0.13700000000000001</v>
      </c>
      <c r="R1216">
        <v>619</v>
      </c>
      <c r="S1216">
        <v>0</v>
      </c>
      <c r="T1216" t="s">
        <v>1180</v>
      </c>
      <c r="U1216">
        <v>5657</v>
      </c>
      <c r="V1216">
        <v>0.88</v>
      </c>
      <c r="W1216">
        <v>0.95</v>
      </c>
      <c r="X1216">
        <v>-0.1</v>
      </c>
      <c r="Y1216" t="s">
        <v>77</v>
      </c>
      <c r="Z1216">
        <v>4.53</v>
      </c>
      <c r="AA1216" t="s">
        <v>4221</v>
      </c>
      <c r="AB1216">
        <v>126.5535002</v>
      </c>
      <c r="AC1216" t="s">
        <v>4222</v>
      </c>
      <c r="AD1216">
        <v>12.281851</v>
      </c>
      <c r="AE1216">
        <v>413.59100000000001</v>
      </c>
      <c r="AF1216">
        <v>13.444000000000001</v>
      </c>
      <c r="AG1216">
        <v>11.724</v>
      </c>
      <c r="AH1216">
        <v>13.2</v>
      </c>
    </row>
    <row r="1217" spans="1:34" x14ac:dyDescent="0.25">
      <c r="A1217" t="s">
        <v>4223</v>
      </c>
      <c r="B1217" t="s">
        <v>4224</v>
      </c>
      <c r="C1217">
        <v>1</v>
      </c>
      <c r="D1217">
        <v>1</v>
      </c>
      <c r="E1217" t="s">
        <v>284</v>
      </c>
      <c r="F1217">
        <v>2017</v>
      </c>
      <c r="G1217" t="s">
        <v>321</v>
      </c>
      <c r="H1217">
        <v>0</v>
      </c>
      <c r="I1217">
        <v>4.655411</v>
      </c>
      <c r="J1217">
        <v>4.8000000000000001E-2</v>
      </c>
      <c r="K1217">
        <v>0.69</v>
      </c>
      <c r="L1217">
        <v>6.2E-2</v>
      </c>
      <c r="M1217">
        <v>0.25700000000000001</v>
      </c>
      <c r="N1217">
        <v>8.0999999999999996E-4</v>
      </c>
      <c r="O1217" t="s">
        <v>614</v>
      </c>
      <c r="P1217">
        <v>0.06</v>
      </c>
      <c r="Q1217">
        <v>78.599999999999994</v>
      </c>
      <c r="S1217">
        <v>0</v>
      </c>
      <c r="U1217">
        <v>4348.3500000000004</v>
      </c>
      <c r="V1217">
        <v>0.67</v>
      </c>
      <c r="W1217">
        <v>0.69</v>
      </c>
      <c r="X1217">
        <v>0.01</v>
      </c>
      <c r="Y1217" t="s">
        <v>77</v>
      </c>
      <c r="Z1217">
        <v>4.6399999999999997</v>
      </c>
      <c r="AA1217" t="s">
        <v>4225</v>
      </c>
      <c r="AB1217">
        <v>336.1523363</v>
      </c>
      <c r="AC1217" t="s">
        <v>4226</v>
      </c>
      <c r="AD1217">
        <v>-11.5793181</v>
      </c>
      <c r="AE1217">
        <v>49.3855</v>
      </c>
      <c r="AF1217">
        <v>10.8</v>
      </c>
      <c r="AG1217">
        <v>7.875</v>
      </c>
      <c r="AH1217">
        <v>10.328099999999999</v>
      </c>
    </row>
    <row r="1218" spans="1:34" x14ac:dyDescent="0.25">
      <c r="A1218" t="s">
        <v>4227</v>
      </c>
      <c r="B1218" t="s">
        <v>4228</v>
      </c>
      <c r="C1218">
        <v>1</v>
      </c>
      <c r="D1218">
        <v>2</v>
      </c>
      <c r="E1218" t="s">
        <v>284</v>
      </c>
      <c r="F1218">
        <v>2017</v>
      </c>
      <c r="G1218" t="s">
        <v>321</v>
      </c>
      <c r="H1218">
        <v>0</v>
      </c>
      <c r="I1218">
        <v>1.2916000000000001</v>
      </c>
      <c r="J1218">
        <v>1.89E-2</v>
      </c>
      <c r="K1218">
        <v>2.0299999999999998</v>
      </c>
      <c r="L1218">
        <v>0.18099999999999999</v>
      </c>
      <c r="M1218">
        <v>4.78</v>
      </c>
      <c r="N1218">
        <v>1.4999999999999999E-2</v>
      </c>
      <c r="O1218" t="s">
        <v>614</v>
      </c>
      <c r="P1218">
        <v>0.06</v>
      </c>
      <c r="Q1218">
        <v>145.80000000000001</v>
      </c>
      <c r="R1218">
        <v>868</v>
      </c>
      <c r="S1218">
        <v>0</v>
      </c>
      <c r="T1218" t="s">
        <v>938</v>
      </c>
      <c r="U1218">
        <v>3778</v>
      </c>
      <c r="V1218">
        <v>0.51</v>
      </c>
      <c r="W1218">
        <v>0.54</v>
      </c>
      <c r="X1218">
        <v>-0.05</v>
      </c>
      <c r="Y1218" t="s">
        <v>77</v>
      </c>
      <c r="Z1218">
        <v>4.75</v>
      </c>
      <c r="AA1218" t="s">
        <v>4229</v>
      </c>
      <c r="AB1218">
        <v>133.8557342</v>
      </c>
      <c r="AC1218" t="s">
        <v>4230</v>
      </c>
      <c r="AD1218">
        <v>10.4692176</v>
      </c>
      <c r="AE1218">
        <v>101.63200000000001</v>
      </c>
      <c r="AF1218">
        <v>14.638999999999999</v>
      </c>
      <c r="AG1218">
        <v>10.589</v>
      </c>
      <c r="AH1218">
        <v>13.8012</v>
      </c>
    </row>
    <row r="1219" spans="1:34" x14ac:dyDescent="0.25">
      <c r="A1219" t="s">
        <v>4231</v>
      </c>
      <c r="B1219" t="s">
        <v>4228</v>
      </c>
      <c r="C1219">
        <v>1</v>
      </c>
      <c r="D1219">
        <v>2</v>
      </c>
      <c r="E1219" t="s">
        <v>284</v>
      </c>
      <c r="F1219">
        <v>2017</v>
      </c>
      <c r="G1219" t="s">
        <v>321</v>
      </c>
      <c r="H1219">
        <v>0</v>
      </c>
      <c r="I1219">
        <v>5.4440169999999997</v>
      </c>
      <c r="J1219">
        <v>4.9200000000000001E-2</v>
      </c>
      <c r="K1219">
        <v>2.06</v>
      </c>
      <c r="L1219">
        <v>0.184</v>
      </c>
      <c r="M1219">
        <v>4.9000000000000004</v>
      </c>
      <c r="N1219">
        <v>1.54E-2</v>
      </c>
      <c r="O1219" t="s">
        <v>614</v>
      </c>
      <c r="P1219">
        <v>0.15</v>
      </c>
      <c r="Q1219">
        <v>21.4</v>
      </c>
      <c r="R1219">
        <v>537</v>
      </c>
      <c r="S1219">
        <v>0</v>
      </c>
      <c r="T1219" t="s">
        <v>938</v>
      </c>
      <c r="U1219">
        <v>3778</v>
      </c>
      <c r="V1219">
        <v>0.51</v>
      </c>
      <c r="W1219">
        <v>0.54</v>
      </c>
      <c r="X1219">
        <v>-0.05</v>
      </c>
      <c r="Y1219" t="s">
        <v>77</v>
      </c>
      <c r="Z1219">
        <v>4.75</v>
      </c>
      <c r="AA1219" t="s">
        <v>4229</v>
      </c>
      <c r="AB1219">
        <v>133.8557342</v>
      </c>
      <c r="AC1219" t="s">
        <v>4230</v>
      </c>
      <c r="AD1219">
        <v>10.4692176</v>
      </c>
      <c r="AE1219">
        <v>101.63200000000001</v>
      </c>
      <c r="AF1219">
        <v>14.638999999999999</v>
      </c>
      <c r="AG1219">
        <v>10.589</v>
      </c>
      <c r="AH1219">
        <v>13.8012</v>
      </c>
    </row>
    <row r="1220" spans="1:34" x14ac:dyDescent="0.25">
      <c r="A1220" t="s">
        <v>4232</v>
      </c>
      <c r="B1220" t="s">
        <v>4233</v>
      </c>
      <c r="C1220">
        <v>1</v>
      </c>
      <c r="D1220">
        <v>1</v>
      </c>
      <c r="E1220" t="s">
        <v>284</v>
      </c>
      <c r="F1220">
        <v>2017</v>
      </c>
      <c r="G1220" t="s">
        <v>321</v>
      </c>
      <c r="H1220">
        <v>0</v>
      </c>
      <c r="I1220">
        <v>50.920920000000002</v>
      </c>
      <c r="J1220">
        <v>0.245</v>
      </c>
      <c r="K1220">
        <v>2.54</v>
      </c>
      <c r="L1220">
        <v>0.22700000000000001</v>
      </c>
      <c r="M1220">
        <v>6.99</v>
      </c>
      <c r="N1220">
        <v>2.1999999999999999E-2</v>
      </c>
      <c r="O1220" t="s">
        <v>614</v>
      </c>
      <c r="P1220">
        <v>0.2</v>
      </c>
      <c r="Q1220">
        <v>4.3</v>
      </c>
      <c r="S1220">
        <v>0</v>
      </c>
      <c r="U1220">
        <v>4726.29</v>
      </c>
      <c r="V1220">
        <v>0.73</v>
      </c>
      <c r="W1220">
        <v>0.76</v>
      </c>
      <c r="X1220">
        <v>0.129</v>
      </c>
      <c r="Y1220" t="s">
        <v>200</v>
      </c>
      <c r="Z1220">
        <v>4.53</v>
      </c>
      <c r="AA1220" t="s">
        <v>4234</v>
      </c>
      <c r="AB1220">
        <v>132.1268608</v>
      </c>
      <c r="AC1220" t="s">
        <v>4235</v>
      </c>
      <c r="AD1220">
        <v>15.6558964</v>
      </c>
      <c r="AE1220">
        <v>321.72199999999998</v>
      </c>
      <c r="AF1220">
        <v>14</v>
      </c>
      <c r="AG1220">
        <v>11.654</v>
      </c>
      <c r="AH1220">
        <v>13.7484</v>
      </c>
    </row>
    <row r="1221" spans="1:34" x14ac:dyDescent="0.25">
      <c r="A1221" t="s">
        <v>4236</v>
      </c>
      <c r="B1221" t="s">
        <v>4237</v>
      </c>
      <c r="C1221">
        <v>1</v>
      </c>
      <c r="D1221">
        <v>1</v>
      </c>
      <c r="E1221" t="s">
        <v>284</v>
      </c>
      <c r="F1221">
        <v>2017</v>
      </c>
      <c r="G1221" t="s">
        <v>321</v>
      </c>
      <c r="H1221">
        <v>0</v>
      </c>
      <c r="I1221">
        <v>7.7272829999999999</v>
      </c>
      <c r="J1221">
        <v>6.9800000000000001E-2</v>
      </c>
      <c r="K1221">
        <v>2.5299999999999998</v>
      </c>
      <c r="L1221">
        <v>0.22600000000000001</v>
      </c>
      <c r="M1221">
        <v>6.94</v>
      </c>
      <c r="N1221">
        <v>2.18E-2</v>
      </c>
      <c r="O1221" t="s">
        <v>614</v>
      </c>
      <c r="P1221">
        <v>7.0000000000000007E-2</v>
      </c>
      <c r="Q1221">
        <v>54.9</v>
      </c>
      <c r="R1221">
        <v>666</v>
      </c>
      <c r="S1221">
        <v>0</v>
      </c>
      <c r="U1221">
        <v>4740</v>
      </c>
      <c r="V1221">
        <v>0.71</v>
      </c>
      <c r="W1221">
        <v>0.76</v>
      </c>
      <c r="X1221">
        <v>-0.05</v>
      </c>
      <c r="Y1221" t="s">
        <v>77</v>
      </c>
      <c r="Z1221">
        <v>4.62</v>
      </c>
      <c r="AA1221" t="s">
        <v>4238</v>
      </c>
      <c r="AB1221">
        <v>132.00986829999999</v>
      </c>
      <c r="AC1221" t="s">
        <v>4239</v>
      </c>
      <c r="AD1221">
        <v>16.901766299999998</v>
      </c>
      <c r="AE1221">
        <v>365.58100000000002</v>
      </c>
      <c r="AF1221">
        <v>14.818</v>
      </c>
      <c r="AG1221">
        <v>12.173999999999999</v>
      </c>
      <c r="AH1221">
        <v>14.510300000000001</v>
      </c>
    </row>
    <row r="1222" spans="1:34" x14ac:dyDescent="0.25">
      <c r="A1222" t="s">
        <v>4240</v>
      </c>
      <c r="B1222" t="s">
        <v>4241</v>
      </c>
      <c r="C1222">
        <v>1</v>
      </c>
      <c r="D1222">
        <v>1</v>
      </c>
      <c r="E1222" t="s">
        <v>284</v>
      </c>
      <c r="F1222">
        <v>2015</v>
      </c>
      <c r="G1222" t="s">
        <v>321</v>
      </c>
      <c r="H1222">
        <v>0</v>
      </c>
      <c r="I1222">
        <v>8.2821200000000008</v>
      </c>
      <c r="J1222">
        <v>8.0199999999999994E-2</v>
      </c>
      <c r="K1222">
        <v>2.33</v>
      </c>
      <c r="L1222">
        <v>0.20799999999999999</v>
      </c>
      <c r="M1222">
        <v>6.04</v>
      </c>
      <c r="N1222">
        <v>1.9E-2</v>
      </c>
      <c r="O1222" t="s">
        <v>614</v>
      </c>
      <c r="Q1222">
        <v>310</v>
      </c>
      <c r="R1222">
        <v>1003</v>
      </c>
      <c r="S1222">
        <v>0</v>
      </c>
      <c r="T1222" t="s">
        <v>504</v>
      </c>
      <c r="U1222">
        <v>5800</v>
      </c>
      <c r="V1222">
        <v>1.01</v>
      </c>
      <c r="W1222">
        <v>1.01</v>
      </c>
      <c r="X1222">
        <v>0.03</v>
      </c>
      <c r="Y1222" t="s">
        <v>77</v>
      </c>
      <c r="Z1222">
        <v>4.3</v>
      </c>
      <c r="AA1222" t="s">
        <v>4242</v>
      </c>
      <c r="AB1222">
        <v>173.19190219999999</v>
      </c>
      <c r="AC1222" t="s">
        <v>4243</v>
      </c>
      <c r="AD1222">
        <v>2.2446793999999999</v>
      </c>
      <c r="AE1222">
        <v>326.38099999999997</v>
      </c>
      <c r="AF1222">
        <v>12.38</v>
      </c>
      <c r="AG1222">
        <v>10.605</v>
      </c>
      <c r="AH1222">
        <v>12.0884</v>
      </c>
    </row>
    <row r="1223" spans="1:34" x14ac:dyDescent="0.25">
      <c r="A1223" t="s">
        <v>4244</v>
      </c>
      <c r="B1223" t="s">
        <v>4245</v>
      </c>
      <c r="C1223">
        <v>1</v>
      </c>
      <c r="D1223">
        <v>1</v>
      </c>
      <c r="E1223" t="s">
        <v>284</v>
      </c>
      <c r="F1223">
        <v>2017</v>
      </c>
      <c r="G1223" t="s">
        <v>321</v>
      </c>
      <c r="H1223">
        <v>0</v>
      </c>
      <c r="I1223">
        <v>9.5627420000000001</v>
      </c>
      <c r="J1223">
        <v>7.8E-2</v>
      </c>
      <c r="K1223">
        <v>2.0099999999999998</v>
      </c>
      <c r="L1223">
        <v>0.17899999999999999</v>
      </c>
      <c r="M1223">
        <v>4.7</v>
      </c>
      <c r="N1223">
        <v>1.4800000000000001E-2</v>
      </c>
      <c r="O1223" t="s">
        <v>614</v>
      </c>
      <c r="P1223">
        <v>0.14000000000000001</v>
      </c>
      <c r="Q1223">
        <v>35.1</v>
      </c>
      <c r="S1223">
        <v>0</v>
      </c>
      <c r="U1223">
        <v>4349.8999999999996</v>
      </c>
      <c r="V1223">
        <v>0.67</v>
      </c>
      <c r="W1223">
        <v>0.69</v>
      </c>
      <c r="X1223">
        <v>-0.30299999999999999</v>
      </c>
      <c r="Y1223" t="s">
        <v>200</v>
      </c>
      <c r="AA1223" t="s">
        <v>4246</v>
      </c>
      <c r="AB1223">
        <v>132.142853</v>
      </c>
      <c r="AC1223" t="s">
        <v>4247</v>
      </c>
      <c r="AD1223">
        <v>17.190581300000002</v>
      </c>
      <c r="AE1223">
        <v>289.54387400000002</v>
      </c>
      <c r="AF1223">
        <v>14.092000000000001</v>
      </c>
      <c r="AG1223">
        <v>11.388</v>
      </c>
      <c r="AH1223">
        <v>13.9329138</v>
      </c>
    </row>
    <row r="1224" spans="1:34" x14ac:dyDescent="0.25">
      <c r="A1224" t="s">
        <v>4248</v>
      </c>
      <c r="B1224" t="s">
        <v>4249</v>
      </c>
      <c r="C1224">
        <v>1</v>
      </c>
      <c r="D1224">
        <v>1</v>
      </c>
      <c r="E1224" t="s">
        <v>284</v>
      </c>
      <c r="F1224">
        <v>2017</v>
      </c>
      <c r="G1224" t="s">
        <v>321</v>
      </c>
      <c r="H1224">
        <v>0</v>
      </c>
      <c r="I1224">
        <v>5.1857538999999999</v>
      </c>
      <c r="J1224">
        <v>6.2899999999999998E-2</v>
      </c>
      <c r="K1224">
        <v>7.52</v>
      </c>
      <c r="L1224">
        <v>0.67100000000000004</v>
      </c>
      <c r="M1224">
        <v>44.1</v>
      </c>
      <c r="N1224">
        <v>0.13900000000000001</v>
      </c>
      <c r="O1224" t="s">
        <v>614</v>
      </c>
      <c r="P1224">
        <v>0.22</v>
      </c>
      <c r="Q1224">
        <v>89.5</v>
      </c>
      <c r="R1224">
        <v>738</v>
      </c>
      <c r="S1224">
        <v>0</v>
      </c>
      <c r="U1224">
        <v>4690</v>
      </c>
      <c r="V1224">
        <v>0.67</v>
      </c>
      <c r="W1224">
        <v>0.69</v>
      </c>
      <c r="X1224">
        <v>-0.16</v>
      </c>
      <c r="Y1224" t="s">
        <v>77</v>
      </c>
      <c r="Z1224">
        <v>4.63</v>
      </c>
      <c r="AA1224" t="s">
        <v>4250</v>
      </c>
      <c r="AB1224">
        <v>126.9366624</v>
      </c>
      <c r="AC1224" t="s">
        <v>4251</v>
      </c>
      <c r="AD1224">
        <v>17.579326699999999</v>
      </c>
      <c r="AE1224">
        <v>169.398</v>
      </c>
      <c r="AF1224">
        <v>13.228999999999999</v>
      </c>
      <c r="AG1224">
        <v>10.616</v>
      </c>
      <c r="AH1224">
        <v>12.9247</v>
      </c>
    </row>
    <row r="1225" spans="1:34" x14ac:dyDescent="0.25">
      <c r="A1225" t="s">
        <v>4252</v>
      </c>
      <c r="B1225" t="s">
        <v>4253</v>
      </c>
      <c r="C1225">
        <v>2</v>
      </c>
      <c r="D1225">
        <v>1</v>
      </c>
      <c r="E1225" t="s">
        <v>284</v>
      </c>
      <c r="F1225">
        <v>2017</v>
      </c>
      <c r="G1225" t="s">
        <v>321</v>
      </c>
      <c r="H1225">
        <v>0</v>
      </c>
      <c r="I1225">
        <v>2.2193022999999998</v>
      </c>
      <c r="J1225">
        <v>3.73E-2</v>
      </c>
      <c r="K1225">
        <v>1.1599999999999999</v>
      </c>
      <c r="L1225">
        <v>0.10299999999999999</v>
      </c>
      <c r="M1225">
        <v>1.65</v>
      </c>
      <c r="N1225">
        <v>5.2100000000000002E-3</v>
      </c>
      <c r="O1225" t="s">
        <v>614</v>
      </c>
      <c r="P1225">
        <v>0.21</v>
      </c>
      <c r="Q1225">
        <v>79.900000000000006</v>
      </c>
      <c r="R1225">
        <v>769</v>
      </c>
      <c r="S1225">
        <v>0</v>
      </c>
      <c r="T1225" t="s">
        <v>683</v>
      </c>
      <c r="U1225">
        <v>4009</v>
      </c>
      <c r="V1225">
        <v>0.59</v>
      </c>
      <c r="W1225">
        <v>0.63</v>
      </c>
      <c r="X1225">
        <v>0.32</v>
      </c>
      <c r="Y1225" t="s">
        <v>77</v>
      </c>
      <c r="Z1225">
        <v>4.6900000000000004</v>
      </c>
      <c r="AA1225" t="s">
        <v>4254</v>
      </c>
      <c r="AB1225">
        <v>126.47621789999999</v>
      </c>
      <c r="AC1225" t="s">
        <v>4255</v>
      </c>
      <c r="AD1225">
        <v>20.359338399999999</v>
      </c>
      <c r="AE1225">
        <v>72.044399999999996</v>
      </c>
      <c r="AF1225">
        <v>13.105</v>
      </c>
      <c r="AG1225">
        <v>9.2750000000000004</v>
      </c>
      <c r="AH1225">
        <v>12.370799999999999</v>
      </c>
    </row>
    <row r="1226" spans="1:34" x14ac:dyDescent="0.25">
      <c r="A1226" t="s">
        <v>4256</v>
      </c>
      <c r="B1226" t="s">
        <v>4257</v>
      </c>
      <c r="C1226">
        <v>1</v>
      </c>
      <c r="D1226">
        <v>1</v>
      </c>
      <c r="E1226" t="s">
        <v>284</v>
      </c>
      <c r="F1226">
        <v>2017</v>
      </c>
      <c r="G1226" t="s">
        <v>321</v>
      </c>
      <c r="H1226">
        <v>0</v>
      </c>
      <c r="I1226">
        <v>30.951523999999999</v>
      </c>
      <c r="J1226">
        <v>0.16489999999999999</v>
      </c>
      <c r="K1226">
        <v>2.76</v>
      </c>
      <c r="L1226">
        <v>0.246</v>
      </c>
      <c r="M1226">
        <v>8.0500000000000007</v>
      </c>
      <c r="N1226">
        <v>2.53E-2</v>
      </c>
      <c r="O1226" t="s">
        <v>614</v>
      </c>
      <c r="P1226">
        <v>0.06</v>
      </c>
      <c r="Q1226">
        <v>2.9</v>
      </c>
      <c r="R1226">
        <v>338</v>
      </c>
      <c r="S1226">
        <v>0</v>
      </c>
      <c r="U1226">
        <v>4035</v>
      </c>
      <c r="V1226">
        <v>0.59</v>
      </c>
      <c r="W1226">
        <v>0.62</v>
      </c>
      <c r="X1226">
        <v>0.03</v>
      </c>
      <c r="Y1226" t="s">
        <v>77</v>
      </c>
      <c r="Z1226">
        <v>4.6900000000000004</v>
      </c>
      <c r="AA1226" t="s">
        <v>4258</v>
      </c>
      <c r="AB1226">
        <v>134.44414040000001</v>
      </c>
      <c r="AC1226" t="s">
        <v>4259</v>
      </c>
      <c r="AD1226">
        <v>21.453274799999999</v>
      </c>
      <c r="AE1226">
        <v>161.55500000000001</v>
      </c>
      <c r="AF1226">
        <v>14.781000000000001</v>
      </c>
      <c r="AG1226">
        <v>11.055</v>
      </c>
      <c r="AH1226">
        <v>14.0916</v>
      </c>
    </row>
    <row r="1227" spans="1:34" x14ac:dyDescent="0.25">
      <c r="A1227" t="s">
        <v>4260</v>
      </c>
      <c r="B1227" t="s">
        <v>4261</v>
      </c>
      <c r="C1227">
        <v>1</v>
      </c>
      <c r="D1227">
        <v>1</v>
      </c>
      <c r="E1227" t="s">
        <v>284</v>
      </c>
      <c r="F1227">
        <v>2017</v>
      </c>
      <c r="G1227" t="s">
        <v>321</v>
      </c>
      <c r="H1227">
        <v>0</v>
      </c>
      <c r="I1227">
        <v>6.4136509999999998</v>
      </c>
      <c r="J1227">
        <v>4.9000000000000002E-2</v>
      </c>
      <c r="K1227">
        <v>2.9</v>
      </c>
      <c r="L1227">
        <v>0.25900000000000001</v>
      </c>
      <c r="M1227">
        <v>8.75</v>
      </c>
      <c r="N1227">
        <v>2.75E-2</v>
      </c>
      <c r="O1227" t="s">
        <v>614</v>
      </c>
      <c r="P1227">
        <v>0.08</v>
      </c>
      <c r="Q1227">
        <v>8.6999999999999993</v>
      </c>
      <c r="R1227">
        <v>442</v>
      </c>
      <c r="S1227">
        <v>0</v>
      </c>
      <c r="U1227">
        <v>3570</v>
      </c>
      <c r="V1227">
        <v>0.39</v>
      </c>
      <c r="W1227">
        <v>0.39</v>
      </c>
      <c r="X1227">
        <v>2.3E-2</v>
      </c>
      <c r="Y1227" t="s">
        <v>77</v>
      </c>
      <c r="Z1227">
        <v>4.8600000000000003</v>
      </c>
      <c r="AA1227" t="s">
        <v>4262</v>
      </c>
      <c r="AB1227">
        <v>133.6410515</v>
      </c>
      <c r="AC1227" t="s">
        <v>4263</v>
      </c>
      <c r="AD1227">
        <v>23.132950900000001</v>
      </c>
      <c r="AE1227">
        <v>140.38499999999999</v>
      </c>
      <c r="AF1227">
        <v>16.692</v>
      </c>
      <c r="AG1227">
        <v>11.975</v>
      </c>
      <c r="AH1227">
        <v>15.4618</v>
      </c>
    </row>
    <row r="1228" spans="1:34" x14ac:dyDescent="0.25">
      <c r="A1228" t="s">
        <v>4264</v>
      </c>
      <c r="B1228" t="s">
        <v>4265</v>
      </c>
      <c r="C1228">
        <v>1</v>
      </c>
      <c r="D1228">
        <v>1</v>
      </c>
      <c r="E1228" t="s">
        <v>284</v>
      </c>
      <c r="F1228">
        <v>2017</v>
      </c>
      <c r="G1228" t="s">
        <v>321</v>
      </c>
      <c r="H1228">
        <v>0</v>
      </c>
      <c r="I1228">
        <v>21.750264000000001</v>
      </c>
      <c r="J1228">
        <v>0.121</v>
      </c>
      <c r="K1228">
        <v>2.1800000000000002</v>
      </c>
      <c r="L1228">
        <v>0.19400000000000001</v>
      </c>
      <c r="M1228">
        <v>5.39</v>
      </c>
      <c r="N1228">
        <v>1.7000000000000001E-2</v>
      </c>
      <c r="O1228" t="s">
        <v>614</v>
      </c>
      <c r="P1228">
        <v>0.08</v>
      </c>
      <c r="Q1228">
        <v>2</v>
      </c>
      <c r="S1228">
        <v>0</v>
      </c>
      <c r="U1228">
        <v>3654.47</v>
      </c>
      <c r="V1228">
        <v>0.4</v>
      </c>
      <c r="W1228">
        <v>0.49</v>
      </c>
      <c r="Z1228">
        <v>4.83</v>
      </c>
      <c r="AA1228" t="s">
        <v>4266</v>
      </c>
      <c r="AB1228">
        <v>204.1418754</v>
      </c>
      <c r="AC1228" t="s">
        <v>4267</v>
      </c>
      <c r="AD1228">
        <v>-14.9478195</v>
      </c>
      <c r="AE1228">
        <v>124.15600000000001</v>
      </c>
      <c r="AF1228">
        <v>16.399999999999999</v>
      </c>
      <c r="AG1228">
        <v>11.802</v>
      </c>
      <c r="AH1228">
        <v>15.1508</v>
      </c>
    </row>
    <row r="1229" spans="1:34" x14ac:dyDescent="0.25">
      <c r="A1229" t="s">
        <v>4268</v>
      </c>
      <c r="B1229" t="s">
        <v>4269</v>
      </c>
      <c r="C1229">
        <v>1</v>
      </c>
      <c r="D1229">
        <v>1</v>
      </c>
      <c r="E1229" t="s">
        <v>284</v>
      </c>
      <c r="F1229">
        <v>2017</v>
      </c>
      <c r="G1229" t="s">
        <v>321</v>
      </c>
      <c r="H1229">
        <v>0</v>
      </c>
      <c r="I1229">
        <v>7.3856549999999999</v>
      </c>
      <c r="J1229">
        <v>6.5600000000000006E-2</v>
      </c>
      <c r="K1229">
        <v>1.97</v>
      </c>
      <c r="L1229">
        <v>0.17599999999999999</v>
      </c>
      <c r="M1229">
        <v>4.54</v>
      </c>
      <c r="N1229">
        <v>1.43E-2</v>
      </c>
      <c r="O1229" t="s">
        <v>614</v>
      </c>
      <c r="P1229">
        <v>0.06</v>
      </c>
      <c r="Q1229">
        <v>35.299999999999997</v>
      </c>
      <c r="R1229">
        <v>601</v>
      </c>
      <c r="S1229">
        <v>0</v>
      </c>
      <c r="U1229">
        <v>4339</v>
      </c>
      <c r="V1229">
        <v>0.65</v>
      </c>
      <c r="W1229">
        <v>0.69</v>
      </c>
      <c r="X1229">
        <v>0.02</v>
      </c>
      <c r="Y1229" t="s">
        <v>77</v>
      </c>
      <c r="Z1229">
        <v>4.66</v>
      </c>
      <c r="AA1229" t="s">
        <v>4270</v>
      </c>
      <c r="AB1229">
        <v>203.5467021</v>
      </c>
      <c r="AC1229" t="s">
        <v>4271</v>
      </c>
      <c r="AD1229">
        <v>-13.5769705</v>
      </c>
      <c r="AE1229">
        <v>102.953</v>
      </c>
      <c r="AF1229">
        <v>12.759</v>
      </c>
      <c r="AG1229">
        <v>9.7119999999999997</v>
      </c>
      <c r="AH1229">
        <v>12.401300000000001</v>
      </c>
    </row>
    <row r="1230" spans="1:34" x14ac:dyDescent="0.25">
      <c r="A1230" t="s">
        <v>4272</v>
      </c>
      <c r="B1230" t="s">
        <v>4273</v>
      </c>
      <c r="C1230">
        <v>1</v>
      </c>
      <c r="D1230">
        <v>1</v>
      </c>
      <c r="E1230" t="s">
        <v>284</v>
      </c>
      <c r="F1230">
        <v>2017</v>
      </c>
      <c r="G1230" t="s">
        <v>321</v>
      </c>
      <c r="H1230">
        <v>0</v>
      </c>
      <c r="I1230">
        <v>3.5881630000000002</v>
      </c>
      <c r="J1230">
        <v>4.1099999999999998E-2</v>
      </c>
      <c r="K1230">
        <v>8.3699999999999992</v>
      </c>
      <c r="L1230">
        <v>0.747</v>
      </c>
      <c r="M1230">
        <v>52.9</v>
      </c>
      <c r="N1230">
        <v>0.16700000000000001</v>
      </c>
      <c r="O1230" t="s">
        <v>614</v>
      </c>
      <c r="P1230">
        <v>0.12</v>
      </c>
      <c r="Q1230">
        <v>105.6</v>
      </c>
      <c r="R1230">
        <v>809</v>
      </c>
      <c r="S1230">
        <v>0</v>
      </c>
      <c r="U1230">
        <v>4575</v>
      </c>
      <c r="V1230">
        <v>0.66</v>
      </c>
      <c r="W1230">
        <v>0.72</v>
      </c>
      <c r="X1230">
        <v>-0.11</v>
      </c>
      <c r="Y1230" t="s">
        <v>77</v>
      </c>
      <c r="Z1230">
        <v>4.6500000000000004</v>
      </c>
      <c r="AA1230" t="s">
        <v>4274</v>
      </c>
      <c r="AB1230">
        <v>207.07828950000001</v>
      </c>
      <c r="AC1230" t="s">
        <v>4275</v>
      </c>
      <c r="AD1230">
        <v>-11.5889878</v>
      </c>
      <c r="AE1230">
        <v>709.99900000000002</v>
      </c>
      <c r="AF1230">
        <v>15.041</v>
      </c>
      <c r="AG1230">
        <v>12.792999999999999</v>
      </c>
      <c r="AH1230">
        <v>14.787100000000001</v>
      </c>
    </row>
    <row r="1231" spans="1:34" x14ac:dyDescent="0.25">
      <c r="A1231" t="s">
        <v>4276</v>
      </c>
      <c r="B1231" t="s">
        <v>4277</v>
      </c>
      <c r="C1231">
        <v>1</v>
      </c>
      <c r="D1231">
        <v>1</v>
      </c>
      <c r="E1231" t="s">
        <v>284</v>
      </c>
      <c r="F1231">
        <v>2017</v>
      </c>
      <c r="G1231" t="s">
        <v>321</v>
      </c>
      <c r="H1231">
        <v>0</v>
      </c>
      <c r="I1231">
        <v>5.6758189999999997</v>
      </c>
      <c r="J1231">
        <v>5.6000000000000001E-2</v>
      </c>
      <c r="K1231">
        <v>1.42</v>
      </c>
      <c r="L1231">
        <v>0.127</v>
      </c>
      <c r="M1231">
        <v>2.6</v>
      </c>
      <c r="N1231">
        <v>8.1899999999999994E-3</v>
      </c>
      <c r="O1231" t="s">
        <v>614</v>
      </c>
      <c r="P1231">
        <v>0.23</v>
      </c>
      <c r="Q1231">
        <v>68.8</v>
      </c>
      <c r="S1231">
        <v>0</v>
      </c>
      <c r="U1231">
        <v>4469.51</v>
      </c>
      <c r="V1231">
        <v>0.78</v>
      </c>
      <c r="W1231">
        <v>0.71</v>
      </c>
      <c r="X1231">
        <v>-0.26</v>
      </c>
      <c r="Y1231" t="s">
        <v>77</v>
      </c>
      <c r="Z1231">
        <v>4.7</v>
      </c>
      <c r="AA1231" t="s">
        <v>4278</v>
      </c>
      <c r="AB1231">
        <v>204.4376666</v>
      </c>
      <c r="AC1231" t="s">
        <v>4279</v>
      </c>
      <c r="AD1231">
        <v>-8.5970858000000003</v>
      </c>
      <c r="AE1231">
        <v>114.637</v>
      </c>
      <c r="AF1231">
        <v>12.58</v>
      </c>
      <c r="AG1231">
        <v>9.8149999999999995</v>
      </c>
      <c r="AH1231">
        <v>12.2204</v>
      </c>
    </row>
    <row r="1232" spans="1:34" x14ac:dyDescent="0.25">
      <c r="A1232" t="s">
        <v>4280</v>
      </c>
      <c r="B1232" t="s">
        <v>4281</v>
      </c>
      <c r="C1232">
        <v>1</v>
      </c>
      <c r="D1232">
        <v>1</v>
      </c>
      <c r="E1232" t="s">
        <v>284</v>
      </c>
      <c r="F1232">
        <v>2017</v>
      </c>
      <c r="G1232" t="s">
        <v>321</v>
      </c>
      <c r="H1232">
        <v>0</v>
      </c>
      <c r="I1232">
        <v>8.2394929999999995</v>
      </c>
      <c r="J1232">
        <v>5.7000000000000002E-2</v>
      </c>
      <c r="K1232">
        <v>1.04</v>
      </c>
      <c r="L1232">
        <v>9.2999999999999999E-2</v>
      </c>
      <c r="M1232">
        <v>1.1200000000000001</v>
      </c>
      <c r="N1232">
        <v>3.5200000000000001E-3</v>
      </c>
      <c r="O1232" t="s">
        <v>614</v>
      </c>
      <c r="P1232">
        <v>0.13</v>
      </c>
      <c r="Q1232">
        <v>4.5</v>
      </c>
      <c r="S1232">
        <v>0</v>
      </c>
      <c r="U1232">
        <v>3459.09</v>
      </c>
      <c r="V1232">
        <v>0.36</v>
      </c>
      <c r="W1232">
        <v>0.36</v>
      </c>
      <c r="Z1232">
        <v>4.87</v>
      </c>
      <c r="AA1232" t="s">
        <v>4282</v>
      </c>
      <c r="AB1232">
        <v>289.14854910000003</v>
      </c>
      <c r="AC1232" t="s">
        <v>4283</v>
      </c>
      <c r="AD1232">
        <v>-25.646323299999999</v>
      </c>
      <c r="AE1232">
        <v>27.7957</v>
      </c>
      <c r="AF1232">
        <v>13.638999999999999</v>
      </c>
      <c r="AG1232">
        <v>8.8520000000000003</v>
      </c>
      <c r="AH1232">
        <v>12.462400000000001</v>
      </c>
    </row>
    <row r="1233" spans="1:34" x14ac:dyDescent="0.25">
      <c r="A1233" t="s">
        <v>4284</v>
      </c>
      <c r="B1233" t="s">
        <v>4285</v>
      </c>
      <c r="C1233">
        <v>1</v>
      </c>
      <c r="D1233">
        <v>1</v>
      </c>
      <c r="E1233" t="s">
        <v>284</v>
      </c>
      <c r="F1233">
        <v>2015</v>
      </c>
      <c r="G1233" t="s">
        <v>321</v>
      </c>
      <c r="H1233">
        <v>0</v>
      </c>
      <c r="I1233">
        <v>39.914879999999997</v>
      </c>
      <c r="J1233">
        <v>0.2114</v>
      </c>
      <c r="K1233">
        <v>1.89</v>
      </c>
      <c r="L1233">
        <v>0.16900000000000001</v>
      </c>
      <c r="M1233">
        <v>4.2300000000000004</v>
      </c>
      <c r="N1233">
        <v>1.3299999999999999E-2</v>
      </c>
      <c r="O1233" t="s">
        <v>614</v>
      </c>
      <c r="Q1233">
        <v>22.8</v>
      </c>
      <c r="R1233">
        <v>511</v>
      </c>
      <c r="S1233">
        <v>0</v>
      </c>
      <c r="T1233" t="s">
        <v>1221</v>
      </c>
      <c r="U1233">
        <v>5698</v>
      </c>
      <c r="V1233">
        <v>0.78</v>
      </c>
      <c r="W1233">
        <v>0.8</v>
      </c>
      <c r="X1233">
        <v>-0.54</v>
      </c>
      <c r="Y1233" t="s">
        <v>77</v>
      </c>
      <c r="Z1233">
        <v>4.33</v>
      </c>
      <c r="AA1233" t="s">
        <v>4286</v>
      </c>
      <c r="AB1233">
        <v>170.1554763</v>
      </c>
      <c r="AC1233" t="s">
        <v>4287</v>
      </c>
      <c r="AD1233">
        <v>2.5027534</v>
      </c>
      <c r="AE1233">
        <v>342.39400000000001</v>
      </c>
      <c r="AF1233">
        <v>12.882</v>
      </c>
      <c r="AG1233">
        <v>11.169</v>
      </c>
      <c r="AH1233">
        <v>12.739000000000001</v>
      </c>
    </row>
    <row r="1234" spans="1:34" x14ac:dyDescent="0.25">
      <c r="A1234" t="s">
        <v>4288</v>
      </c>
      <c r="B1234" t="s">
        <v>4289</v>
      </c>
      <c r="C1234">
        <v>1</v>
      </c>
      <c r="D1234">
        <v>1</v>
      </c>
      <c r="E1234" t="s">
        <v>284</v>
      </c>
      <c r="F1234">
        <v>2017</v>
      </c>
      <c r="G1234" t="s">
        <v>321</v>
      </c>
      <c r="H1234">
        <v>0</v>
      </c>
      <c r="I1234">
        <v>2.4941200000000001</v>
      </c>
      <c r="J1234">
        <v>3.2000000000000001E-2</v>
      </c>
      <c r="K1234">
        <v>1.25</v>
      </c>
      <c r="L1234">
        <v>0.112</v>
      </c>
      <c r="M1234">
        <v>2.1</v>
      </c>
      <c r="N1234">
        <v>6.6E-3</v>
      </c>
      <c r="O1234" t="s">
        <v>614</v>
      </c>
      <c r="P1234">
        <v>0.17</v>
      </c>
      <c r="Q1234">
        <v>136.4</v>
      </c>
      <c r="S1234">
        <v>0</v>
      </c>
      <c r="U1234">
        <v>4356.47</v>
      </c>
      <c r="V1234">
        <v>0.74</v>
      </c>
      <c r="W1234">
        <v>0.7</v>
      </c>
      <c r="X1234">
        <v>-0.24</v>
      </c>
      <c r="Y1234" t="s">
        <v>77</v>
      </c>
      <c r="Z1234">
        <v>4.62</v>
      </c>
      <c r="AA1234" t="s">
        <v>4290</v>
      </c>
      <c r="AB1234">
        <v>290.27054190000001</v>
      </c>
      <c r="AC1234" t="s">
        <v>4291</v>
      </c>
      <c r="AD1234">
        <v>-19.690874399999998</v>
      </c>
      <c r="AE1234">
        <v>118.011</v>
      </c>
      <c r="AF1234">
        <v>12.676</v>
      </c>
      <c r="AG1234">
        <v>9.8580000000000005</v>
      </c>
      <c r="AH1234">
        <v>12.3253</v>
      </c>
    </row>
    <row r="1235" spans="1:34" x14ac:dyDescent="0.25">
      <c r="A1235" t="s">
        <v>4292</v>
      </c>
      <c r="B1235" t="s">
        <v>4293</v>
      </c>
      <c r="C1235">
        <v>1</v>
      </c>
      <c r="D1235">
        <v>1</v>
      </c>
      <c r="E1235" t="s">
        <v>284</v>
      </c>
      <c r="F1235">
        <v>2017</v>
      </c>
      <c r="G1235" t="s">
        <v>321</v>
      </c>
      <c r="H1235">
        <v>0</v>
      </c>
      <c r="I1235">
        <v>0.369311</v>
      </c>
      <c r="J1235">
        <v>9.4999999999999998E-3</v>
      </c>
      <c r="K1235">
        <v>1.5</v>
      </c>
      <c r="L1235">
        <v>0.13400000000000001</v>
      </c>
      <c r="M1235">
        <v>6.3</v>
      </c>
      <c r="N1235">
        <v>1.9820000000000001E-2</v>
      </c>
      <c r="O1235" t="s">
        <v>119</v>
      </c>
      <c r="P1235">
        <v>0</v>
      </c>
      <c r="R1235">
        <v>2062</v>
      </c>
      <c r="S1235">
        <v>0</v>
      </c>
      <c r="U1235">
        <v>5200</v>
      </c>
      <c r="V1235">
        <v>0.81</v>
      </c>
      <c r="W1235">
        <v>0.84</v>
      </c>
      <c r="X1235">
        <v>-0.02</v>
      </c>
      <c r="Y1235" t="s">
        <v>77</v>
      </c>
      <c r="Z1235">
        <v>4.5999999999999996</v>
      </c>
      <c r="AA1235" t="s">
        <v>4294</v>
      </c>
      <c r="AB1235">
        <v>182.75140400000001</v>
      </c>
      <c r="AC1235" t="s">
        <v>4295</v>
      </c>
      <c r="AD1235">
        <v>-9.7652391999999999</v>
      </c>
      <c r="AE1235">
        <v>152.50899999999999</v>
      </c>
      <c r="AF1235">
        <v>12.129</v>
      </c>
      <c r="AG1235">
        <v>10.051</v>
      </c>
      <c r="AH1235">
        <v>11.899900000000001</v>
      </c>
    </row>
    <row r="1236" spans="1:34" x14ac:dyDescent="0.25">
      <c r="A1236" t="s">
        <v>4296</v>
      </c>
      <c r="B1236" t="s">
        <v>4297</v>
      </c>
      <c r="C1236">
        <v>1</v>
      </c>
      <c r="D1236">
        <v>1</v>
      </c>
      <c r="E1236" t="s">
        <v>284</v>
      </c>
      <c r="F1236">
        <v>2017</v>
      </c>
      <c r="G1236" t="s">
        <v>321</v>
      </c>
      <c r="H1236">
        <v>0</v>
      </c>
      <c r="I1236">
        <v>9.1751000000000005</v>
      </c>
      <c r="J1236">
        <v>9.1600000000000001E-2</v>
      </c>
      <c r="K1236">
        <v>14.571999999999999</v>
      </c>
      <c r="L1236">
        <v>1.3</v>
      </c>
      <c r="M1236">
        <v>155.73670000000001</v>
      </c>
      <c r="N1236">
        <v>0.49</v>
      </c>
      <c r="O1236" t="s">
        <v>119</v>
      </c>
      <c r="P1236">
        <v>0.28999999999999998</v>
      </c>
      <c r="R1236">
        <v>1586</v>
      </c>
      <c r="S1236">
        <v>0</v>
      </c>
      <c r="U1236">
        <v>4840</v>
      </c>
      <c r="V1236">
        <v>3.85</v>
      </c>
      <c r="W1236">
        <v>1.08</v>
      </c>
      <c r="X1236">
        <v>-0.01</v>
      </c>
      <c r="Y1236" t="s">
        <v>77</v>
      </c>
      <c r="Z1236">
        <v>3.3</v>
      </c>
      <c r="AA1236" t="s">
        <v>4298</v>
      </c>
      <c r="AB1236">
        <v>182.1662666</v>
      </c>
      <c r="AC1236" t="s">
        <v>4299</v>
      </c>
      <c r="AD1236">
        <v>-8.7472171999999997</v>
      </c>
      <c r="AE1236">
        <v>609.81799999999998</v>
      </c>
      <c r="AF1236">
        <v>12.071</v>
      </c>
      <c r="AG1236">
        <v>9.5399999999999991</v>
      </c>
      <c r="AH1236">
        <v>11.64</v>
      </c>
    </row>
    <row r="1237" spans="1:34" x14ac:dyDescent="0.25">
      <c r="A1237" t="s">
        <v>4300</v>
      </c>
      <c r="B1237" t="s">
        <v>4301</v>
      </c>
      <c r="C1237">
        <v>1</v>
      </c>
      <c r="D1237">
        <v>4</v>
      </c>
      <c r="E1237" t="s">
        <v>284</v>
      </c>
      <c r="F1237">
        <v>2017</v>
      </c>
      <c r="G1237" t="s">
        <v>321</v>
      </c>
      <c r="H1237">
        <v>0</v>
      </c>
      <c r="I1237">
        <v>3.0713300000000001</v>
      </c>
      <c r="J1237">
        <v>3.1940000000000003E-2</v>
      </c>
      <c r="K1237">
        <v>1.34</v>
      </c>
      <c r="L1237">
        <v>0.12</v>
      </c>
      <c r="M1237">
        <v>2.36</v>
      </c>
      <c r="N1237">
        <v>7.4200000000000004E-3</v>
      </c>
      <c r="O1237" t="s">
        <v>614</v>
      </c>
      <c r="S1237">
        <v>0</v>
      </c>
      <c r="T1237" t="s">
        <v>965</v>
      </c>
      <c r="U1237">
        <v>3655</v>
      </c>
      <c r="V1237">
        <v>0.46</v>
      </c>
      <c r="W1237">
        <v>0.46</v>
      </c>
      <c r="Z1237">
        <v>4.7699999999999996</v>
      </c>
      <c r="AA1237" t="s">
        <v>4302</v>
      </c>
      <c r="AB1237">
        <v>70.1493775</v>
      </c>
      <c r="AC1237" t="s">
        <v>4303</v>
      </c>
      <c r="AD1237">
        <v>25.0098135</v>
      </c>
      <c r="AE1237">
        <v>75.170299999999997</v>
      </c>
      <c r="AF1237">
        <v>14.073</v>
      </c>
      <c r="AG1237">
        <v>10.279</v>
      </c>
      <c r="AH1237">
        <v>13.3245</v>
      </c>
    </row>
    <row r="1238" spans="1:34" x14ac:dyDescent="0.25">
      <c r="A1238" t="s">
        <v>4304</v>
      </c>
      <c r="B1238" t="s">
        <v>4301</v>
      </c>
      <c r="C1238">
        <v>1</v>
      </c>
      <c r="D1238">
        <v>4</v>
      </c>
      <c r="E1238" t="s">
        <v>284</v>
      </c>
      <c r="F1238">
        <v>2017</v>
      </c>
      <c r="G1238" t="s">
        <v>321</v>
      </c>
      <c r="H1238">
        <v>0</v>
      </c>
      <c r="I1238">
        <v>4.8678400000000002</v>
      </c>
      <c r="J1238">
        <v>4.3409999999999997E-2</v>
      </c>
      <c r="K1238">
        <v>1.603</v>
      </c>
      <c r="L1238">
        <v>0.14299999999999999</v>
      </c>
      <c r="M1238">
        <v>3.2</v>
      </c>
      <c r="N1238">
        <v>1.01E-2</v>
      </c>
      <c r="O1238" t="s">
        <v>614</v>
      </c>
      <c r="S1238">
        <v>0</v>
      </c>
      <c r="T1238" t="s">
        <v>965</v>
      </c>
      <c r="U1238">
        <v>3655</v>
      </c>
      <c r="V1238">
        <v>0.46</v>
      </c>
      <c r="W1238">
        <v>0.46</v>
      </c>
      <c r="Z1238">
        <v>4.7699999999999996</v>
      </c>
      <c r="AA1238" t="s">
        <v>4302</v>
      </c>
      <c r="AB1238">
        <v>70.1493775</v>
      </c>
      <c r="AC1238" t="s">
        <v>4303</v>
      </c>
      <c r="AD1238">
        <v>25.0098135</v>
      </c>
      <c r="AE1238">
        <v>75.170299999999997</v>
      </c>
      <c r="AF1238">
        <v>14.073</v>
      </c>
      <c r="AG1238">
        <v>10.279</v>
      </c>
      <c r="AH1238">
        <v>13.3245</v>
      </c>
    </row>
    <row r="1239" spans="1:34" x14ac:dyDescent="0.25">
      <c r="A1239" t="s">
        <v>4305</v>
      </c>
      <c r="B1239" t="s">
        <v>4301</v>
      </c>
      <c r="C1239">
        <v>1</v>
      </c>
      <c r="D1239">
        <v>4</v>
      </c>
      <c r="E1239" t="s">
        <v>284</v>
      </c>
      <c r="F1239">
        <v>2017</v>
      </c>
      <c r="G1239" t="s">
        <v>321</v>
      </c>
      <c r="H1239">
        <v>0</v>
      </c>
      <c r="I1239">
        <v>11.02454</v>
      </c>
      <c r="J1239">
        <v>7.4870000000000006E-2</v>
      </c>
      <c r="K1239">
        <v>2.0030000000000001</v>
      </c>
      <c r="L1239">
        <v>0.17899999999999999</v>
      </c>
      <c r="M1239">
        <v>4.67</v>
      </c>
      <c r="N1239">
        <v>1.47E-2</v>
      </c>
      <c r="O1239" t="s">
        <v>614</v>
      </c>
      <c r="S1239">
        <v>0</v>
      </c>
      <c r="T1239" t="s">
        <v>965</v>
      </c>
      <c r="U1239">
        <v>3655</v>
      </c>
      <c r="V1239">
        <v>0.46</v>
      </c>
      <c r="W1239">
        <v>0.46</v>
      </c>
      <c r="Z1239">
        <v>4.7699999999999996</v>
      </c>
      <c r="AA1239" t="s">
        <v>4302</v>
      </c>
      <c r="AB1239">
        <v>70.1493775</v>
      </c>
      <c r="AC1239" t="s">
        <v>4303</v>
      </c>
      <c r="AD1239">
        <v>25.0098135</v>
      </c>
      <c r="AE1239">
        <v>75.170299999999997</v>
      </c>
      <c r="AF1239">
        <v>14.073</v>
      </c>
      <c r="AG1239">
        <v>10.279</v>
      </c>
      <c r="AH1239">
        <v>13.3245</v>
      </c>
    </row>
    <row r="1240" spans="1:34" x14ac:dyDescent="0.25">
      <c r="A1240" t="s">
        <v>4306</v>
      </c>
      <c r="B1240" t="s">
        <v>4301</v>
      </c>
      <c r="C1240">
        <v>1</v>
      </c>
      <c r="D1240">
        <v>4</v>
      </c>
      <c r="E1240" t="s">
        <v>284</v>
      </c>
      <c r="F1240">
        <v>2019</v>
      </c>
      <c r="G1240" t="s">
        <v>321</v>
      </c>
      <c r="H1240">
        <v>0</v>
      </c>
      <c r="I1240">
        <v>26.584099999999999</v>
      </c>
      <c r="J1240">
        <v>0.1346</v>
      </c>
      <c r="K1240">
        <v>1.73</v>
      </c>
      <c r="L1240">
        <v>0.154</v>
      </c>
      <c r="M1240">
        <v>3.64</v>
      </c>
      <c r="N1240">
        <v>1.15E-2</v>
      </c>
      <c r="O1240" t="s">
        <v>614</v>
      </c>
      <c r="Q1240">
        <v>1.8</v>
      </c>
      <c r="R1240">
        <v>296</v>
      </c>
      <c r="S1240">
        <v>0</v>
      </c>
      <c r="T1240" t="s">
        <v>965</v>
      </c>
      <c r="U1240">
        <v>3655</v>
      </c>
      <c r="V1240">
        <v>0.46</v>
      </c>
      <c r="W1240">
        <v>0.46</v>
      </c>
      <c r="Z1240">
        <v>4.7699999999999996</v>
      </c>
      <c r="AA1240" t="s">
        <v>4302</v>
      </c>
      <c r="AB1240">
        <v>70.1493775</v>
      </c>
      <c r="AC1240" t="s">
        <v>4303</v>
      </c>
      <c r="AD1240">
        <v>25.0098135</v>
      </c>
      <c r="AE1240">
        <v>75.170299999999997</v>
      </c>
      <c r="AF1240">
        <v>14.073</v>
      </c>
      <c r="AG1240">
        <v>10.279</v>
      </c>
      <c r="AH1240">
        <v>13.3245</v>
      </c>
    </row>
    <row r="1241" spans="1:34" x14ac:dyDescent="0.25">
      <c r="A1241" t="s">
        <v>4307</v>
      </c>
      <c r="B1241" t="s">
        <v>4308</v>
      </c>
      <c r="C1241">
        <v>2</v>
      </c>
      <c r="D1241">
        <v>3</v>
      </c>
      <c r="E1241" t="s">
        <v>284</v>
      </c>
      <c r="F1241">
        <v>2017</v>
      </c>
      <c r="G1241" t="s">
        <v>321</v>
      </c>
      <c r="H1241">
        <v>0</v>
      </c>
      <c r="I1241">
        <v>7.9752919999999996</v>
      </c>
      <c r="K1241">
        <v>0.99</v>
      </c>
      <c r="L1241">
        <v>8.7999999999999995E-2</v>
      </c>
      <c r="M1241">
        <v>0.93700000000000006</v>
      </c>
      <c r="N1241">
        <v>2.9499999999999999E-3</v>
      </c>
      <c r="O1241" t="s">
        <v>614</v>
      </c>
      <c r="P1241">
        <v>0.1</v>
      </c>
      <c r="R1241">
        <v>553</v>
      </c>
      <c r="S1241">
        <v>0</v>
      </c>
      <c r="T1241" t="s">
        <v>4309</v>
      </c>
      <c r="U1241">
        <v>4499</v>
      </c>
      <c r="V1241">
        <v>0.66</v>
      </c>
      <c r="W1241">
        <v>0.74</v>
      </c>
      <c r="X1241">
        <v>0.15</v>
      </c>
      <c r="Y1241" t="s">
        <v>77</v>
      </c>
      <c r="Z1241">
        <v>4.66</v>
      </c>
      <c r="AA1241" t="s">
        <v>4310</v>
      </c>
      <c r="AB1241">
        <v>67.412861500000005</v>
      </c>
      <c r="AC1241" t="s">
        <v>4311</v>
      </c>
      <c r="AD1241">
        <v>22.882567399999999</v>
      </c>
      <c r="AE1241">
        <v>59.247399999999999</v>
      </c>
      <c r="AF1241">
        <v>11.101000000000001</v>
      </c>
      <c r="AG1241">
        <v>8.3680000000000003</v>
      </c>
      <c r="AH1241">
        <v>10.8545</v>
      </c>
    </row>
    <row r="1242" spans="1:34" x14ac:dyDescent="0.25">
      <c r="A1242" t="s">
        <v>4312</v>
      </c>
      <c r="B1242" t="s">
        <v>4308</v>
      </c>
      <c r="C1242">
        <v>2</v>
      </c>
      <c r="D1242">
        <v>3</v>
      </c>
      <c r="E1242" t="s">
        <v>284</v>
      </c>
      <c r="F1242">
        <v>2017</v>
      </c>
      <c r="G1242" t="s">
        <v>321</v>
      </c>
      <c r="H1242">
        <v>0</v>
      </c>
      <c r="I1242">
        <v>17.307137000000001</v>
      </c>
      <c r="J1242">
        <v>0.11728</v>
      </c>
      <c r="K1242">
        <v>2.91</v>
      </c>
      <c r="L1242">
        <v>0.26</v>
      </c>
      <c r="M1242">
        <v>8.8000000000000007</v>
      </c>
      <c r="N1242">
        <v>2.7699999999999999E-2</v>
      </c>
      <c r="O1242" t="s">
        <v>614</v>
      </c>
      <c r="P1242">
        <v>0.13</v>
      </c>
      <c r="Q1242">
        <v>11.9</v>
      </c>
      <c r="R1242">
        <v>425</v>
      </c>
      <c r="S1242">
        <v>0</v>
      </c>
      <c r="T1242" t="s">
        <v>4309</v>
      </c>
      <c r="U1242">
        <v>4499</v>
      </c>
      <c r="V1242">
        <v>0.66</v>
      </c>
      <c r="W1242">
        <v>0.74</v>
      </c>
      <c r="X1242">
        <v>0.15</v>
      </c>
      <c r="Y1242" t="s">
        <v>77</v>
      </c>
      <c r="Z1242">
        <v>4.66</v>
      </c>
      <c r="AA1242" t="s">
        <v>4310</v>
      </c>
      <c r="AB1242">
        <v>67.412861500000005</v>
      </c>
      <c r="AC1242" t="s">
        <v>4311</v>
      </c>
      <c r="AD1242">
        <v>22.882567399999999</v>
      </c>
      <c r="AE1242">
        <v>59.247399999999999</v>
      </c>
      <c r="AF1242">
        <v>11.101000000000001</v>
      </c>
      <c r="AG1242">
        <v>8.3680000000000003</v>
      </c>
      <c r="AH1242">
        <v>10.8545</v>
      </c>
    </row>
    <row r="1243" spans="1:34" x14ac:dyDescent="0.25">
      <c r="A1243" t="s">
        <v>4313</v>
      </c>
      <c r="B1243" t="s">
        <v>4308</v>
      </c>
      <c r="C1243">
        <v>2</v>
      </c>
      <c r="D1243">
        <v>3</v>
      </c>
      <c r="E1243" t="s">
        <v>284</v>
      </c>
      <c r="F1243">
        <v>2017</v>
      </c>
      <c r="G1243" t="s">
        <v>321</v>
      </c>
      <c r="H1243">
        <v>0</v>
      </c>
      <c r="I1243">
        <v>25.575064999999999</v>
      </c>
      <c r="K1243">
        <v>1.45</v>
      </c>
      <c r="L1243">
        <v>0.129</v>
      </c>
      <c r="M1243">
        <v>2.7</v>
      </c>
      <c r="N1243">
        <v>8.4899999999999993E-3</v>
      </c>
      <c r="O1243" t="s">
        <v>614</v>
      </c>
      <c r="P1243">
        <v>0.14000000000000001</v>
      </c>
      <c r="R1243">
        <v>373</v>
      </c>
      <c r="S1243">
        <v>0</v>
      </c>
      <c r="T1243" t="s">
        <v>4309</v>
      </c>
      <c r="U1243">
        <v>4499</v>
      </c>
      <c r="V1243">
        <v>0.66</v>
      </c>
      <c r="W1243">
        <v>0.74</v>
      </c>
      <c r="X1243">
        <v>0.15</v>
      </c>
      <c r="Y1243" t="s">
        <v>77</v>
      </c>
      <c r="Z1243">
        <v>4.66</v>
      </c>
      <c r="AA1243" t="s">
        <v>4310</v>
      </c>
      <c r="AB1243">
        <v>67.412861500000005</v>
      </c>
      <c r="AC1243" t="s">
        <v>4311</v>
      </c>
      <c r="AD1243">
        <v>22.882567399999999</v>
      </c>
      <c r="AE1243">
        <v>59.247399999999999</v>
      </c>
      <c r="AF1243">
        <v>11.101000000000001</v>
      </c>
      <c r="AG1243">
        <v>8.3680000000000003</v>
      </c>
      <c r="AH1243">
        <v>10.8545</v>
      </c>
    </row>
    <row r="1244" spans="1:34" x14ac:dyDescent="0.25">
      <c r="A1244" t="s">
        <v>4314</v>
      </c>
      <c r="B1244" t="s">
        <v>4315</v>
      </c>
      <c r="C1244">
        <v>1</v>
      </c>
      <c r="D1244">
        <v>1</v>
      </c>
      <c r="E1244" t="s">
        <v>284</v>
      </c>
      <c r="F1244">
        <v>2017</v>
      </c>
      <c r="G1244" t="s">
        <v>321</v>
      </c>
      <c r="H1244">
        <v>0</v>
      </c>
      <c r="I1244">
        <v>0.17971899999999999</v>
      </c>
      <c r="J1244">
        <v>5.7999999999999996E-3</v>
      </c>
      <c r="K1244">
        <v>0.64</v>
      </c>
      <c r="L1244">
        <v>5.7000000000000002E-2</v>
      </c>
      <c r="M1244">
        <v>158.91499999999999</v>
      </c>
      <c r="N1244">
        <v>0.5</v>
      </c>
      <c r="O1244" t="s">
        <v>119</v>
      </c>
      <c r="P1244">
        <v>0</v>
      </c>
      <c r="R1244">
        <v>1471</v>
      </c>
      <c r="S1244">
        <v>0</v>
      </c>
      <c r="T1244" t="s">
        <v>422</v>
      </c>
      <c r="U1244">
        <v>3697</v>
      </c>
      <c r="V1244">
        <v>0.28999999999999998</v>
      </c>
      <c r="W1244">
        <v>0.46</v>
      </c>
      <c r="X1244">
        <v>-5.8999999999999997E-2</v>
      </c>
      <c r="Y1244" t="s">
        <v>77</v>
      </c>
      <c r="Z1244">
        <v>5</v>
      </c>
      <c r="AA1244" t="s">
        <v>4316</v>
      </c>
      <c r="AB1244">
        <v>186.87042600000001</v>
      </c>
      <c r="AC1244" t="s">
        <v>4317</v>
      </c>
      <c r="AD1244">
        <v>-6.1952167999999999</v>
      </c>
      <c r="AE1244">
        <v>98.876499999999993</v>
      </c>
      <c r="AF1244">
        <v>15.94</v>
      </c>
      <c r="AG1244">
        <v>10.882</v>
      </c>
      <c r="AH1244">
        <v>14.4345</v>
      </c>
    </row>
    <row r="1245" spans="1:34" x14ac:dyDescent="0.25">
      <c r="A1245" t="s">
        <v>4318</v>
      </c>
      <c r="B1245" t="s">
        <v>4319</v>
      </c>
      <c r="C1245">
        <v>1</v>
      </c>
      <c r="D1245">
        <v>6</v>
      </c>
      <c r="E1245" t="s">
        <v>284</v>
      </c>
      <c r="F1245">
        <v>2017</v>
      </c>
      <c r="G1245" t="s">
        <v>321</v>
      </c>
      <c r="H1245">
        <v>0</v>
      </c>
      <c r="I1245">
        <v>2.3530899999999999</v>
      </c>
      <c r="J1245">
        <v>3.3849999999999998E-2</v>
      </c>
      <c r="K1245">
        <v>1.51</v>
      </c>
      <c r="L1245">
        <v>0.13500000000000001</v>
      </c>
      <c r="M1245">
        <v>3.1</v>
      </c>
      <c r="N1245">
        <v>9.75E-3</v>
      </c>
      <c r="O1245" t="s">
        <v>119</v>
      </c>
      <c r="P1245">
        <v>4.8000000000000001E-2</v>
      </c>
      <c r="Q1245">
        <v>486</v>
      </c>
      <c r="R1245">
        <v>1157</v>
      </c>
      <c r="S1245">
        <v>0</v>
      </c>
      <c r="T1245" t="s">
        <v>227</v>
      </c>
      <c r="U1245">
        <v>5356.3</v>
      </c>
      <c r="V1245">
        <v>0.86</v>
      </c>
      <c r="W1245">
        <v>0.94</v>
      </c>
      <c r="X1245">
        <v>0.14000000000000001</v>
      </c>
      <c r="Y1245" t="s">
        <v>200</v>
      </c>
      <c r="Z1245">
        <v>4.54</v>
      </c>
      <c r="AA1245" t="s">
        <v>4320</v>
      </c>
      <c r="AB1245">
        <v>348.94903110000001</v>
      </c>
      <c r="AC1245" t="s">
        <v>4321</v>
      </c>
      <c r="AD1245">
        <v>-10.849739100000001</v>
      </c>
      <c r="AE1245">
        <v>202.58500000000001</v>
      </c>
      <c r="AF1245">
        <v>12.246</v>
      </c>
      <c r="AG1245">
        <v>10.305</v>
      </c>
      <c r="AH1245">
        <v>12.0252</v>
      </c>
    </row>
    <row r="1246" spans="1:34" x14ac:dyDescent="0.25">
      <c r="A1246" t="s">
        <v>4322</v>
      </c>
      <c r="B1246" t="s">
        <v>4319</v>
      </c>
      <c r="C1246">
        <v>1</v>
      </c>
      <c r="D1246">
        <v>6</v>
      </c>
      <c r="E1246" t="s">
        <v>284</v>
      </c>
      <c r="F1246">
        <v>2017</v>
      </c>
      <c r="G1246" t="s">
        <v>321</v>
      </c>
      <c r="H1246">
        <v>0</v>
      </c>
      <c r="I1246">
        <v>3.5600399999999999</v>
      </c>
      <c r="J1246">
        <v>4.4609999999999997E-2</v>
      </c>
      <c r="K1246">
        <v>2.2989999999999999</v>
      </c>
      <c r="L1246">
        <v>0.20499999999999999</v>
      </c>
      <c r="M1246">
        <v>6.31</v>
      </c>
      <c r="N1246">
        <v>1.985E-2</v>
      </c>
      <c r="O1246" t="s">
        <v>119</v>
      </c>
      <c r="P1246">
        <v>4.4999999999999998E-2</v>
      </c>
      <c r="Q1246">
        <v>279</v>
      </c>
      <c r="R1246">
        <v>1012</v>
      </c>
      <c r="S1246">
        <v>0</v>
      </c>
      <c r="T1246" t="s">
        <v>227</v>
      </c>
      <c r="U1246">
        <v>5356.3</v>
      </c>
      <c r="V1246">
        <v>0.86</v>
      </c>
      <c r="W1246">
        <v>0.94</v>
      </c>
      <c r="X1246">
        <v>0.14000000000000001</v>
      </c>
      <c r="Y1246" t="s">
        <v>200</v>
      </c>
      <c r="Z1246">
        <v>4.54</v>
      </c>
      <c r="AA1246" t="s">
        <v>4320</v>
      </c>
      <c r="AB1246">
        <v>348.94903110000001</v>
      </c>
      <c r="AC1246" t="s">
        <v>4321</v>
      </c>
      <c r="AD1246">
        <v>-10.849739100000001</v>
      </c>
      <c r="AE1246">
        <v>202.58500000000001</v>
      </c>
      <c r="AF1246">
        <v>12.246</v>
      </c>
      <c r="AG1246">
        <v>10.305</v>
      </c>
      <c r="AH1246">
        <v>12.0252</v>
      </c>
    </row>
    <row r="1247" spans="1:34" x14ac:dyDescent="0.25">
      <c r="A1247" t="s">
        <v>4323</v>
      </c>
      <c r="B1247" t="s">
        <v>4319</v>
      </c>
      <c r="C1247">
        <v>1</v>
      </c>
      <c r="D1247">
        <v>6</v>
      </c>
      <c r="E1247" t="s">
        <v>284</v>
      </c>
      <c r="F1247">
        <v>2017</v>
      </c>
      <c r="G1247" t="s">
        <v>321</v>
      </c>
      <c r="H1247">
        <v>0</v>
      </c>
      <c r="I1247">
        <v>5.4047900000000002</v>
      </c>
      <c r="J1247">
        <v>5.8930000000000003E-2</v>
      </c>
      <c r="K1247">
        <v>2.39</v>
      </c>
      <c r="L1247">
        <v>0.21299999999999999</v>
      </c>
      <c r="M1247">
        <v>7.92</v>
      </c>
      <c r="N1247">
        <v>2.4920000000000001E-2</v>
      </c>
      <c r="O1247" t="s">
        <v>119</v>
      </c>
      <c r="P1247">
        <v>4.2999999999999997E-2</v>
      </c>
      <c r="Q1247">
        <v>160</v>
      </c>
      <c r="R1247">
        <v>888</v>
      </c>
      <c r="S1247">
        <v>0</v>
      </c>
      <c r="T1247" t="s">
        <v>227</v>
      </c>
      <c r="U1247">
        <v>5356.3</v>
      </c>
      <c r="V1247">
        <v>0.86</v>
      </c>
      <c r="W1247">
        <v>0.94</v>
      </c>
      <c r="X1247">
        <v>0.14000000000000001</v>
      </c>
      <c r="Y1247" t="s">
        <v>200</v>
      </c>
      <c r="Z1247">
        <v>4.54</v>
      </c>
      <c r="AA1247" t="s">
        <v>4320</v>
      </c>
      <c r="AB1247">
        <v>348.94903110000001</v>
      </c>
      <c r="AC1247" t="s">
        <v>4321</v>
      </c>
      <c r="AD1247">
        <v>-10.849739100000001</v>
      </c>
      <c r="AE1247">
        <v>202.58500000000001</v>
      </c>
      <c r="AF1247">
        <v>12.246</v>
      </c>
      <c r="AG1247">
        <v>10.305</v>
      </c>
      <c r="AH1247">
        <v>12.0252</v>
      </c>
    </row>
    <row r="1248" spans="1:34" x14ac:dyDescent="0.25">
      <c r="A1248" t="s">
        <v>4324</v>
      </c>
      <c r="B1248" t="s">
        <v>4319</v>
      </c>
      <c r="C1248">
        <v>1</v>
      </c>
      <c r="D1248">
        <v>6</v>
      </c>
      <c r="E1248" t="s">
        <v>284</v>
      </c>
      <c r="F1248">
        <v>2017</v>
      </c>
      <c r="G1248" t="s">
        <v>321</v>
      </c>
      <c r="H1248">
        <v>0</v>
      </c>
      <c r="I1248">
        <v>8.2614599999999996</v>
      </c>
      <c r="J1248">
        <v>7.8200000000000006E-2</v>
      </c>
      <c r="K1248">
        <v>3.39</v>
      </c>
      <c r="L1248">
        <v>0.30199999999999999</v>
      </c>
      <c r="M1248">
        <v>12.97</v>
      </c>
      <c r="N1248">
        <v>4.0809999999999999E-2</v>
      </c>
      <c r="O1248" t="s">
        <v>119</v>
      </c>
      <c r="P1248">
        <v>7.6999999999999999E-2</v>
      </c>
      <c r="Q1248">
        <v>91.1</v>
      </c>
      <c r="R1248">
        <v>757</v>
      </c>
      <c r="S1248">
        <v>0</v>
      </c>
      <c r="T1248" t="s">
        <v>227</v>
      </c>
      <c r="U1248">
        <v>5356.3</v>
      </c>
      <c r="V1248">
        <v>0.86</v>
      </c>
      <c r="W1248">
        <v>0.94</v>
      </c>
      <c r="X1248">
        <v>0.14000000000000001</v>
      </c>
      <c r="Y1248" t="s">
        <v>200</v>
      </c>
      <c r="Z1248">
        <v>4.54</v>
      </c>
      <c r="AA1248" t="s">
        <v>4320</v>
      </c>
      <c r="AB1248">
        <v>348.94903110000001</v>
      </c>
      <c r="AC1248" t="s">
        <v>4321</v>
      </c>
      <c r="AD1248">
        <v>-10.849739100000001</v>
      </c>
      <c r="AE1248">
        <v>202.58500000000001</v>
      </c>
      <c r="AF1248">
        <v>12.246</v>
      </c>
      <c r="AG1248">
        <v>10.305</v>
      </c>
      <c r="AH1248">
        <v>12.0252</v>
      </c>
    </row>
    <row r="1249" spans="1:34" x14ac:dyDescent="0.25">
      <c r="A1249" t="s">
        <v>4325</v>
      </c>
      <c r="B1249" t="s">
        <v>4319</v>
      </c>
      <c r="C1249">
        <v>1</v>
      </c>
      <c r="D1249">
        <v>6</v>
      </c>
      <c r="E1249" t="s">
        <v>284</v>
      </c>
      <c r="F1249">
        <v>2017</v>
      </c>
      <c r="G1249" t="s">
        <v>321</v>
      </c>
      <c r="H1249">
        <v>0</v>
      </c>
      <c r="I1249">
        <v>12.757580000000001</v>
      </c>
      <c r="J1249">
        <v>0.10446999999999999</v>
      </c>
      <c r="K1249">
        <v>2.9039999999999999</v>
      </c>
      <c r="L1249">
        <v>0.25900000000000001</v>
      </c>
      <c r="M1249">
        <v>1.63</v>
      </c>
      <c r="N1249">
        <v>5.13E-3</v>
      </c>
      <c r="O1249" t="s">
        <v>119</v>
      </c>
      <c r="P1249">
        <v>6.2E-2</v>
      </c>
      <c r="Q1249">
        <v>51</v>
      </c>
      <c r="R1249">
        <v>653</v>
      </c>
      <c r="S1249">
        <v>0</v>
      </c>
      <c r="T1249" t="s">
        <v>227</v>
      </c>
      <c r="U1249">
        <v>5356.3</v>
      </c>
      <c r="V1249">
        <v>0.86</v>
      </c>
      <c r="W1249">
        <v>0.94</v>
      </c>
      <c r="X1249">
        <v>0.14000000000000001</v>
      </c>
      <c r="Y1249" t="s">
        <v>200</v>
      </c>
      <c r="Z1249">
        <v>4.54</v>
      </c>
      <c r="AA1249" t="s">
        <v>4320</v>
      </c>
      <c r="AB1249">
        <v>348.94903110000001</v>
      </c>
      <c r="AC1249" t="s">
        <v>4321</v>
      </c>
      <c r="AD1249">
        <v>-10.849739100000001</v>
      </c>
      <c r="AE1249">
        <v>202.58500000000001</v>
      </c>
      <c r="AF1249">
        <v>12.246</v>
      </c>
      <c r="AG1249">
        <v>10.305</v>
      </c>
      <c r="AH1249">
        <v>12.0252</v>
      </c>
    </row>
    <row r="1250" spans="1:34" x14ac:dyDescent="0.25">
      <c r="A1250" t="s">
        <v>4326</v>
      </c>
      <c r="B1250" t="s">
        <v>4319</v>
      </c>
      <c r="C1250">
        <v>1</v>
      </c>
      <c r="D1250">
        <v>6</v>
      </c>
      <c r="E1250" t="s">
        <v>284</v>
      </c>
      <c r="F1250">
        <v>2021</v>
      </c>
      <c r="G1250" t="s">
        <v>321</v>
      </c>
      <c r="H1250">
        <v>0</v>
      </c>
      <c r="I1250">
        <v>41.967970000000001</v>
      </c>
      <c r="J1250">
        <v>0.23108999999999999</v>
      </c>
      <c r="K1250">
        <v>3.0129999999999999</v>
      </c>
      <c r="L1250">
        <v>0.26900000000000002</v>
      </c>
      <c r="M1250">
        <v>4.32</v>
      </c>
      <c r="N1250">
        <v>1.359E-2</v>
      </c>
      <c r="O1250" t="s">
        <v>119</v>
      </c>
      <c r="P1250">
        <v>5.8999999999999997E-2</v>
      </c>
      <c r="Q1250">
        <v>9.2899999999999991</v>
      </c>
      <c r="R1250">
        <v>445</v>
      </c>
      <c r="S1250">
        <v>0</v>
      </c>
      <c r="T1250" t="s">
        <v>227</v>
      </c>
      <c r="U1250">
        <v>5356.3</v>
      </c>
      <c r="V1250">
        <v>0.86</v>
      </c>
      <c r="W1250">
        <v>0.94</v>
      </c>
      <c r="X1250">
        <v>0.14000000000000001</v>
      </c>
      <c r="Y1250" t="s">
        <v>200</v>
      </c>
      <c r="Z1250">
        <v>4.54</v>
      </c>
      <c r="AA1250" t="s">
        <v>4320</v>
      </c>
      <c r="AB1250">
        <v>348.94903110000001</v>
      </c>
      <c r="AC1250" t="s">
        <v>4321</v>
      </c>
      <c r="AD1250">
        <v>-10.849739100000001</v>
      </c>
      <c r="AE1250">
        <v>202.58500000000001</v>
      </c>
      <c r="AF1250">
        <v>12.246</v>
      </c>
      <c r="AG1250">
        <v>10.305</v>
      </c>
      <c r="AH1250">
        <v>12.0252</v>
      </c>
    </row>
    <row r="1251" spans="1:34" x14ac:dyDescent="0.25">
      <c r="A1251" t="s">
        <v>4327</v>
      </c>
      <c r="B1251" t="s">
        <v>4328</v>
      </c>
      <c r="C1251">
        <v>1</v>
      </c>
      <c r="D1251">
        <v>1</v>
      </c>
      <c r="E1251" t="s">
        <v>284</v>
      </c>
      <c r="F1251">
        <v>2017</v>
      </c>
      <c r="G1251" t="s">
        <v>321</v>
      </c>
      <c r="H1251">
        <v>0</v>
      </c>
      <c r="I1251">
        <v>28.380618999999999</v>
      </c>
      <c r="J1251">
        <v>0.17960000000000001</v>
      </c>
      <c r="K1251">
        <v>9.11</v>
      </c>
      <c r="L1251">
        <v>0.81299999999999994</v>
      </c>
      <c r="M1251">
        <v>123.00021</v>
      </c>
      <c r="N1251">
        <v>0.38700000000000001</v>
      </c>
      <c r="O1251" t="s">
        <v>119</v>
      </c>
      <c r="P1251">
        <v>0.12</v>
      </c>
      <c r="R1251">
        <v>524</v>
      </c>
      <c r="S1251">
        <v>0</v>
      </c>
      <c r="T1251" t="s">
        <v>95</v>
      </c>
      <c r="U1251">
        <v>5370</v>
      </c>
      <c r="V1251">
        <v>0.88</v>
      </c>
      <c r="W1251">
        <v>0.96</v>
      </c>
      <c r="X1251">
        <v>0.24</v>
      </c>
      <c r="Y1251" t="s">
        <v>77</v>
      </c>
      <c r="Z1251">
        <v>4.54</v>
      </c>
      <c r="AA1251" t="s">
        <v>4329</v>
      </c>
      <c r="AB1251">
        <v>289.06670700000001</v>
      </c>
      <c r="AC1251" t="s">
        <v>4330</v>
      </c>
      <c r="AD1251">
        <v>-17.9107147</v>
      </c>
      <c r="AE1251">
        <v>153.85599999999999</v>
      </c>
      <c r="AF1251">
        <v>11.651999999999999</v>
      </c>
      <c r="AG1251">
        <v>9.66</v>
      </c>
      <c r="AH1251">
        <v>11.4626</v>
      </c>
    </row>
    <row r="1252" spans="1:34" x14ac:dyDescent="0.25">
      <c r="A1252" t="s">
        <v>4331</v>
      </c>
      <c r="B1252" t="s">
        <v>4332</v>
      </c>
      <c r="C1252">
        <v>1</v>
      </c>
      <c r="D1252">
        <v>1</v>
      </c>
      <c r="E1252" t="s">
        <v>284</v>
      </c>
      <c r="F1252">
        <v>2015</v>
      </c>
      <c r="G1252" t="s">
        <v>321</v>
      </c>
      <c r="H1252">
        <v>0</v>
      </c>
      <c r="I1252">
        <v>8.3680199999999996</v>
      </c>
      <c r="J1252">
        <v>6.2700000000000006E-2</v>
      </c>
      <c r="K1252">
        <v>4.8099999999999996</v>
      </c>
      <c r="L1252">
        <v>0.42899999999999999</v>
      </c>
      <c r="M1252">
        <v>20.7</v>
      </c>
      <c r="N1252">
        <v>6.5000000000000002E-2</v>
      </c>
      <c r="O1252" t="s">
        <v>614</v>
      </c>
      <c r="P1252">
        <v>0.14000000000000001</v>
      </c>
      <c r="Q1252">
        <v>8</v>
      </c>
      <c r="R1252">
        <v>488</v>
      </c>
      <c r="S1252">
        <v>0</v>
      </c>
      <c r="T1252" t="s">
        <v>683</v>
      </c>
      <c r="U1252">
        <v>3789</v>
      </c>
      <c r="V1252">
        <v>0.45</v>
      </c>
      <c r="W1252">
        <v>0.47</v>
      </c>
      <c r="X1252">
        <v>-0.37</v>
      </c>
      <c r="Y1252" t="s">
        <v>77</v>
      </c>
      <c r="Z1252">
        <v>4.8899999999999997</v>
      </c>
      <c r="AA1252" t="s">
        <v>4333</v>
      </c>
      <c r="AB1252">
        <v>178.05687449999999</v>
      </c>
      <c r="AC1252" t="s">
        <v>4334</v>
      </c>
      <c r="AD1252">
        <v>2.5941222000000002</v>
      </c>
      <c r="AE1252">
        <v>364.048</v>
      </c>
      <c r="AF1252">
        <v>15.78</v>
      </c>
      <c r="AG1252">
        <v>12.611000000000001</v>
      </c>
      <c r="AH1252">
        <v>15.534800000000001</v>
      </c>
    </row>
    <row r="1253" spans="1:34" x14ac:dyDescent="0.25">
      <c r="A1253" t="s">
        <v>4335</v>
      </c>
      <c r="B1253" t="s">
        <v>4336</v>
      </c>
      <c r="C1253">
        <v>1</v>
      </c>
      <c r="D1253">
        <v>1</v>
      </c>
      <c r="E1253" t="s">
        <v>284</v>
      </c>
      <c r="F1253">
        <v>2017</v>
      </c>
      <c r="G1253" t="s">
        <v>321</v>
      </c>
      <c r="H1253">
        <v>0</v>
      </c>
      <c r="I1253">
        <v>6.5691879999999996</v>
      </c>
      <c r="J1253">
        <v>6.8000000000000005E-2</v>
      </c>
      <c r="K1253">
        <v>13.563000000000001</v>
      </c>
      <c r="L1253">
        <v>1.21</v>
      </c>
      <c r="M1253">
        <v>295.58042</v>
      </c>
      <c r="N1253">
        <v>0.93</v>
      </c>
      <c r="O1253" t="s">
        <v>119</v>
      </c>
      <c r="P1253">
        <v>0</v>
      </c>
      <c r="Q1253">
        <v>204</v>
      </c>
      <c r="R1253">
        <v>962</v>
      </c>
      <c r="S1253">
        <v>0</v>
      </c>
      <c r="T1253" t="s">
        <v>609</v>
      </c>
      <c r="U1253">
        <v>5585</v>
      </c>
      <c r="V1253">
        <v>1.06</v>
      </c>
      <c r="W1253">
        <v>0.96</v>
      </c>
      <c r="X1253">
        <v>0.1</v>
      </c>
      <c r="Y1253" t="s">
        <v>77</v>
      </c>
      <c r="Z1253">
        <v>4.4000000000000004</v>
      </c>
      <c r="AA1253" t="s">
        <v>4337</v>
      </c>
      <c r="AB1253">
        <v>188.13731720000001</v>
      </c>
      <c r="AC1253" t="s">
        <v>4338</v>
      </c>
      <c r="AD1253">
        <v>-9.6076115000000009</v>
      </c>
      <c r="AE1253">
        <v>347.91699999999997</v>
      </c>
      <c r="AF1253">
        <v>12.727</v>
      </c>
      <c r="AG1253">
        <v>10.994999999999999</v>
      </c>
      <c r="AH1253">
        <v>12.481400000000001</v>
      </c>
    </row>
    <row r="1254" spans="1:34" x14ac:dyDescent="0.25">
      <c r="A1254" t="s">
        <v>4339</v>
      </c>
      <c r="B1254" t="s">
        <v>4340</v>
      </c>
      <c r="C1254">
        <v>1</v>
      </c>
      <c r="D1254">
        <v>2</v>
      </c>
      <c r="E1254" t="s">
        <v>284</v>
      </c>
      <c r="F1254">
        <v>2018</v>
      </c>
      <c r="G1254" t="s">
        <v>321</v>
      </c>
      <c r="H1254">
        <v>0</v>
      </c>
      <c r="I1254">
        <v>0.28032439999999997</v>
      </c>
      <c r="J1254">
        <v>7.1599999999999997E-3</v>
      </c>
      <c r="K1254">
        <v>1.51</v>
      </c>
      <c r="L1254">
        <v>0.13500000000000001</v>
      </c>
      <c r="M1254">
        <v>5.08</v>
      </c>
      <c r="N1254">
        <v>1.5980000000000001E-2</v>
      </c>
      <c r="O1254" t="s">
        <v>119</v>
      </c>
      <c r="P1254">
        <v>0</v>
      </c>
      <c r="R1254">
        <v>2039</v>
      </c>
      <c r="S1254">
        <v>0</v>
      </c>
      <c r="T1254" t="s">
        <v>120</v>
      </c>
      <c r="U1254">
        <v>4599</v>
      </c>
      <c r="V1254">
        <v>0.68</v>
      </c>
      <c r="W1254">
        <v>0.71</v>
      </c>
      <c r="X1254">
        <v>-0.06</v>
      </c>
      <c r="Y1254" t="s">
        <v>77</v>
      </c>
      <c r="Z1254">
        <v>4.62</v>
      </c>
      <c r="AA1254" t="s">
        <v>4341</v>
      </c>
      <c r="AB1254">
        <v>350.9170464</v>
      </c>
      <c r="AC1254" t="s">
        <v>4342</v>
      </c>
      <c r="AD1254">
        <v>-1.1891826999999999</v>
      </c>
      <c r="AE1254">
        <v>61.873600000000003</v>
      </c>
      <c r="AF1254">
        <v>11.454000000000001</v>
      </c>
      <c r="AG1254">
        <v>8.4009999999999998</v>
      </c>
      <c r="AH1254">
        <v>10.7217</v>
      </c>
    </row>
    <row r="1255" spans="1:34" x14ac:dyDescent="0.25">
      <c r="A1255" t="s">
        <v>4343</v>
      </c>
      <c r="B1255" t="s">
        <v>4340</v>
      </c>
      <c r="C1255">
        <v>1</v>
      </c>
      <c r="D1255">
        <v>2</v>
      </c>
      <c r="E1255" t="s">
        <v>284</v>
      </c>
      <c r="F1255">
        <v>2018</v>
      </c>
      <c r="G1255" t="s">
        <v>321</v>
      </c>
      <c r="H1255">
        <v>0</v>
      </c>
      <c r="I1255">
        <v>7.7484999999999999</v>
      </c>
      <c r="K1255">
        <v>7</v>
      </c>
      <c r="L1255">
        <v>0.624</v>
      </c>
      <c r="M1255">
        <v>7.4</v>
      </c>
      <c r="N1255">
        <v>2.3279999999999999E-2</v>
      </c>
      <c r="O1255" t="s">
        <v>119</v>
      </c>
      <c r="P1255">
        <v>0</v>
      </c>
      <c r="S1255">
        <v>0</v>
      </c>
      <c r="T1255" t="s">
        <v>120</v>
      </c>
      <c r="U1255">
        <v>4599</v>
      </c>
      <c r="V1255">
        <v>0.68</v>
      </c>
      <c r="W1255">
        <v>0.71</v>
      </c>
      <c r="X1255">
        <v>-0.06</v>
      </c>
      <c r="Y1255" t="s">
        <v>77</v>
      </c>
      <c r="Z1255">
        <v>4.62</v>
      </c>
      <c r="AA1255" t="s">
        <v>4341</v>
      </c>
      <c r="AB1255">
        <v>350.9170464</v>
      </c>
      <c r="AC1255" t="s">
        <v>4342</v>
      </c>
      <c r="AD1255">
        <v>-1.1891826999999999</v>
      </c>
      <c r="AE1255">
        <v>61.873600000000003</v>
      </c>
      <c r="AF1255">
        <v>11.454000000000001</v>
      </c>
      <c r="AG1255">
        <v>8.4009999999999998</v>
      </c>
      <c r="AH1255">
        <v>10.7217</v>
      </c>
    </row>
    <row r="1256" spans="1:34" x14ac:dyDescent="0.25">
      <c r="A1256" t="s">
        <v>4344</v>
      </c>
      <c r="B1256" t="s">
        <v>4345</v>
      </c>
      <c r="C1256">
        <v>1</v>
      </c>
      <c r="D1256">
        <v>2</v>
      </c>
      <c r="E1256" t="s">
        <v>284</v>
      </c>
      <c r="F1256">
        <v>2018</v>
      </c>
      <c r="G1256" t="s">
        <v>321</v>
      </c>
      <c r="H1256">
        <v>0</v>
      </c>
      <c r="I1256">
        <v>2.6446000000000001</v>
      </c>
      <c r="J1256">
        <v>2.4799999999999999E-2</v>
      </c>
      <c r="K1256">
        <v>2.0499999999999998</v>
      </c>
      <c r="L1256">
        <v>0.183</v>
      </c>
      <c r="M1256">
        <v>5.77</v>
      </c>
      <c r="N1256">
        <v>1.8159999999999999E-2</v>
      </c>
      <c r="O1256" t="s">
        <v>119</v>
      </c>
      <c r="P1256">
        <v>0.129</v>
      </c>
      <c r="Q1256">
        <v>20.7</v>
      </c>
      <c r="R1256">
        <v>534</v>
      </c>
      <c r="S1256">
        <v>1</v>
      </c>
      <c r="T1256" t="s">
        <v>853</v>
      </c>
      <c r="U1256">
        <v>3385</v>
      </c>
      <c r="V1256">
        <v>0.33</v>
      </c>
      <c r="W1256">
        <v>0.33</v>
      </c>
      <c r="X1256">
        <v>-0.02</v>
      </c>
      <c r="Y1256" t="s">
        <v>77</v>
      </c>
      <c r="Z1256">
        <v>4.9000000000000004</v>
      </c>
      <c r="AA1256" t="s">
        <v>4346</v>
      </c>
      <c r="AB1256">
        <v>130.02669510000001</v>
      </c>
      <c r="AC1256" t="s">
        <v>4347</v>
      </c>
      <c r="AD1256">
        <v>19.092341600000001</v>
      </c>
      <c r="AE1256">
        <v>79.300200000000004</v>
      </c>
      <c r="AF1256">
        <v>16.7</v>
      </c>
      <c r="AG1256">
        <v>11.37</v>
      </c>
      <c r="AH1256">
        <v>14.9834</v>
      </c>
    </row>
    <row r="1257" spans="1:34" x14ac:dyDescent="0.25">
      <c r="A1257" t="s">
        <v>4348</v>
      </c>
      <c r="B1257" t="s">
        <v>4345</v>
      </c>
      <c r="C1257">
        <v>1</v>
      </c>
      <c r="D1257">
        <v>2</v>
      </c>
      <c r="E1257" t="s">
        <v>284</v>
      </c>
      <c r="F1257">
        <v>2019</v>
      </c>
      <c r="G1257" t="s">
        <v>321</v>
      </c>
      <c r="H1257">
        <v>0</v>
      </c>
      <c r="I1257">
        <v>4.0049799999999998</v>
      </c>
      <c r="J1257">
        <v>3.27E-2</v>
      </c>
      <c r="K1257">
        <v>2.19</v>
      </c>
      <c r="L1257">
        <v>0.19500000000000001</v>
      </c>
      <c r="M1257">
        <v>7.49</v>
      </c>
      <c r="N1257">
        <v>2.358E-2</v>
      </c>
      <c r="O1257" t="s">
        <v>119</v>
      </c>
      <c r="P1257">
        <v>7.4999999999999997E-2</v>
      </c>
      <c r="S1257">
        <v>1</v>
      </c>
      <c r="T1257" t="s">
        <v>853</v>
      </c>
      <c r="U1257">
        <v>3385</v>
      </c>
      <c r="V1257">
        <v>0.33</v>
      </c>
      <c r="W1257">
        <v>0.33</v>
      </c>
      <c r="X1257">
        <v>-0.02</v>
      </c>
      <c r="Y1257" t="s">
        <v>77</v>
      </c>
      <c r="Z1257">
        <v>4.91</v>
      </c>
      <c r="AA1257" t="s">
        <v>4346</v>
      </c>
      <c r="AB1257">
        <v>130.02669510000001</v>
      </c>
      <c r="AC1257" t="s">
        <v>4347</v>
      </c>
      <c r="AD1257">
        <v>19.092341600000001</v>
      </c>
      <c r="AE1257">
        <v>79.300200000000004</v>
      </c>
      <c r="AF1257">
        <v>16.7</v>
      </c>
      <c r="AG1257">
        <v>11.37</v>
      </c>
      <c r="AH1257">
        <v>14.9834</v>
      </c>
    </row>
    <row r="1258" spans="1:34" x14ac:dyDescent="0.25">
      <c r="A1258" t="s">
        <v>4349</v>
      </c>
      <c r="B1258" t="s">
        <v>4350</v>
      </c>
      <c r="C1258">
        <v>1</v>
      </c>
      <c r="D1258">
        <v>1</v>
      </c>
      <c r="E1258" t="s">
        <v>284</v>
      </c>
      <c r="F1258">
        <v>2018</v>
      </c>
      <c r="G1258" t="s">
        <v>321</v>
      </c>
      <c r="H1258">
        <v>0</v>
      </c>
      <c r="I1258">
        <v>0.96191800000000005</v>
      </c>
      <c r="J1258">
        <v>1.5900000000000001E-2</v>
      </c>
      <c r="K1258">
        <v>0.73</v>
      </c>
      <c r="L1258">
        <v>6.5000000000000002E-2</v>
      </c>
      <c r="M1258">
        <v>0.315</v>
      </c>
      <c r="N1258">
        <v>9.8999999999999999E-4</v>
      </c>
      <c r="O1258" t="s">
        <v>614</v>
      </c>
      <c r="Q1258">
        <v>200.1</v>
      </c>
      <c r="S1258">
        <v>0</v>
      </c>
      <c r="U1258">
        <v>3775</v>
      </c>
      <c r="V1258">
        <v>0.31</v>
      </c>
      <c r="W1258">
        <v>0.57999999999999996</v>
      </c>
      <c r="X1258">
        <v>-0.1</v>
      </c>
      <c r="Y1258" t="s">
        <v>77</v>
      </c>
      <c r="Z1258">
        <v>5</v>
      </c>
      <c r="AA1258" t="s">
        <v>4351</v>
      </c>
      <c r="AB1258">
        <v>293.83303289999998</v>
      </c>
      <c r="AC1258" t="s">
        <v>4352</v>
      </c>
      <c r="AD1258">
        <v>-28.498474999999999</v>
      </c>
      <c r="AE1258">
        <v>90.549400000000006</v>
      </c>
      <c r="AF1258">
        <v>14.044</v>
      </c>
      <c r="AG1258">
        <v>9.9969999999999999</v>
      </c>
      <c r="AH1258">
        <v>13.1913</v>
      </c>
    </row>
    <row r="1259" spans="1:34" x14ac:dyDescent="0.25">
      <c r="A1259" t="s">
        <v>4353</v>
      </c>
      <c r="B1259" t="s">
        <v>4354</v>
      </c>
      <c r="C1259">
        <v>2</v>
      </c>
      <c r="D1259">
        <v>3</v>
      </c>
      <c r="E1259" t="s">
        <v>284</v>
      </c>
      <c r="F1259">
        <v>2018</v>
      </c>
      <c r="G1259" t="s">
        <v>321</v>
      </c>
      <c r="H1259">
        <v>0</v>
      </c>
      <c r="I1259">
        <v>4.3839499999999996</v>
      </c>
      <c r="J1259">
        <v>4.5400000000000003E-2</v>
      </c>
      <c r="K1259">
        <v>1.33</v>
      </c>
      <c r="L1259">
        <v>0.11899999999999999</v>
      </c>
      <c r="M1259">
        <v>2.33</v>
      </c>
      <c r="N1259">
        <v>7.3299999999999997E-3</v>
      </c>
      <c r="O1259" t="s">
        <v>614</v>
      </c>
      <c r="Q1259">
        <v>48.8</v>
      </c>
      <c r="S1259">
        <v>0</v>
      </c>
      <c r="U1259">
        <v>4079</v>
      </c>
      <c r="V1259">
        <v>0.63</v>
      </c>
      <c r="W1259">
        <v>0.65</v>
      </c>
      <c r="X1259">
        <v>-0.11</v>
      </c>
      <c r="Y1259" t="s">
        <v>77</v>
      </c>
      <c r="Z1259">
        <v>4.6500000000000004</v>
      </c>
      <c r="AA1259" t="s">
        <v>4355</v>
      </c>
      <c r="AB1259">
        <v>14.5176494</v>
      </c>
      <c r="AC1259" t="s">
        <v>4356</v>
      </c>
      <c r="AD1259">
        <v>-0.19325800000000001</v>
      </c>
      <c r="AE1259">
        <v>124.458</v>
      </c>
      <c r="AF1259">
        <v>13.627000000000001</v>
      </c>
      <c r="AG1259">
        <v>10.292</v>
      </c>
      <c r="AH1259">
        <v>13.059900000000001</v>
      </c>
    </row>
    <row r="1260" spans="1:34" x14ac:dyDescent="0.25">
      <c r="A1260" t="s">
        <v>4357</v>
      </c>
      <c r="B1260" t="s">
        <v>4354</v>
      </c>
      <c r="C1260">
        <v>2</v>
      </c>
      <c r="D1260">
        <v>3</v>
      </c>
      <c r="E1260" t="s">
        <v>284</v>
      </c>
      <c r="F1260">
        <v>2018</v>
      </c>
      <c r="G1260" t="s">
        <v>321</v>
      </c>
      <c r="H1260">
        <v>0</v>
      </c>
      <c r="I1260">
        <v>6.9226000000000001</v>
      </c>
      <c r="J1260">
        <v>6.1600000000000002E-2</v>
      </c>
      <c r="K1260">
        <v>1.73</v>
      </c>
      <c r="L1260">
        <v>0.154</v>
      </c>
      <c r="M1260">
        <v>3.64</v>
      </c>
      <c r="N1260">
        <v>1.15E-2</v>
      </c>
      <c r="O1260" t="s">
        <v>614</v>
      </c>
      <c r="Q1260">
        <v>26.5</v>
      </c>
      <c r="S1260">
        <v>0</v>
      </c>
      <c r="U1260">
        <v>4079</v>
      </c>
      <c r="V1260">
        <v>0.63</v>
      </c>
      <c r="W1260">
        <v>0.65</v>
      </c>
      <c r="X1260">
        <v>-0.11</v>
      </c>
      <c r="Y1260" t="s">
        <v>77</v>
      </c>
      <c r="Z1260">
        <v>4.6500000000000004</v>
      </c>
      <c r="AA1260" t="s">
        <v>4355</v>
      </c>
      <c r="AB1260">
        <v>14.5176494</v>
      </c>
      <c r="AC1260" t="s">
        <v>4356</v>
      </c>
      <c r="AD1260">
        <v>-0.19325800000000001</v>
      </c>
      <c r="AE1260">
        <v>124.458</v>
      </c>
      <c r="AF1260">
        <v>13.627000000000001</v>
      </c>
      <c r="AG1260">
        <v>10.292</v>
      </c>
      <c r="AH1260">
        <v>13.059900000000001</v>
      </c>
    </row>
    <row r="1261" spans="1:34" x14ac:dyDescent="0.25">
      <c r="A1261" t="s">
        <v>4358</v>
      </c>
      <c r="B1261" t="s">
        <v>4354</v>
      </c>
      <c r="C1261">
        <v>2</v>
      </c>
      <c r="D1261">
        <v>3</v>
      </c>
      <c r="E1261" t="s">
        <v>284</v>
      </c>
      <c r="F1261">
        <v>2018</v>
      </c>
      <c r="G1261" t="s">
        <v>321</v>
      </c>
      <c r="H1261">
        <v>0</v>
      </c>
      <c r="I1261">
        <v>9.7578999999999994</v>
      </c>
      <c r="J1261">
        <v>7.7399999999999997E-2</v>
      </c>
      <c r="K1261">
        <v>1.64</v>
      </c>
      <c r="L1261">
        <v>0.14599999999999999</v>
      </c>
      <c r="M1261">
        <v>3.33</v>
      </c>
      <c r="N1261">
        <v>1.0500000000000001E-2</v>
      </c>
      <c r="O1261" t="s">
        <v>614</v>
      </c>
      <c r="Q1261">
        <v>16.8</v>
      </c>
      <c r="S1261">
        <v>0</v>
      </c>
      <c r="U1261">
        <v>4079</v>
      </c>
      <c r="V1261">
        <v>0.63</v>
      </c>
      <c r="W1261">
        <v>0.65</v>
      </c>
      <c r="X1261">
        <v>-0.11</v>
      </c>
      <c r="Y1261" t="s">
        <v>77</v>
      </c>
      <c r="Z1261">
        <v>4.6500000000000004</v>
      </c>
      <c r="AA1261" t="s">
        <v>4355</v>
      </c>
      <c r="AB1261">
        <v>14.5176494</v>
      </c>
      <c r="AC1261" t="s">
        <v>4356</v>
      </c>
      <c r="AD1261">
        <v>-0.19325800000000001</v>
      </c>
      <c r="AE1261">
        <v>124.458</v>
      </c>
      <c r="AF1261">
        <v>13.627000000000001</v>
      </c>
      <c r="AG1261">
        <v>10.292</v>
      </c>
      <c r="AH1261">
        <v>13.059900000000001</v>
      </c>
    </row>
    <row r="1262" spans="1:34" x14ac:dyDescent="0.25">
      <c r="A1262" t="s">
        <v>4359</v>
      </c>
      <c r="B1262" t="s">
        <v>4360</v>
      </c>
      <c r="C1262">
        <v>1</v>
      </c>
      <c r="D1262">
        <v>1</v>
      </c>
      <c r="E1262" t="s">
        <v>284</v>
      </c>
      <c r="F1262">
        <v>2018</v>
      </c>
      <c r="G1262" t="s">
        <v>321</v>
      </c>
      <c r="H1262">
        <v>0</v>
      </c>
      <c r="I1262">
        <v>11.332000000000001</v>
      </c>
      <c r="J1262">
        <v>8.3000000000000004E-2</v>
      </c>
      <c r="K1262">
        <v>1.64</v>
      </c>
      <c r="L1262">
        <v>0.14599999999999999</v>
      </c>
      <c r="M1262">
        <v>3.33</v>
      </c>
      <c r="N1262">
        <v>1.0500000000000001E-2</v>
      </c>
      <c r="O1262" t="s">
        <v>614</v>
      </c>
      <c r="Q1262">
        <v>7</v>
      </c>
      <c r="S1262">
        <v>0</v>
      </c>
      <c r="T1262" t="s">
        <v>938</v>
      </c>
      <c r="U1262">
        <v>3745</v>
      </c>
      <c r="V1262">
        <v>0.56999999999999995</v>
      </c>
      <c r="W1262">
        <v>0.59</v>
      </c>
      <c r="X1262">
        <v>0.11</v>
      </c>
      <c r="Y1262" t="s">
        <v>77</v>
      </c>
      <c r="Z1262">
        <v>4.71</v>
      </c>
      <c r="AA1262" t="s">
        <v>4361</v>
      </c>
      <c r="AB1262">
        <v>9.8217519000000006</v>
      </c>
      <c r="AC1262" t="s">
        <v>4362</v>
      </c>
      <c r="AD1262">
        <v>7.2769938999999999</v>
      </c>
      <c r="AE1262">
        <v>123.676</v>
      </c>
      <c r="AF1262">
        <v>14.542999999999999</v>
      </c>
      <c r="AG1262">
        <v>10.561</v>
      </c>
      <c r="AH1262">
        <v>13.779500000000001</v>
      </c>
    </row>
    <row r="1263" spans="1:34" x14ac:dyDescent="0.25">
      <c r="A1263" t="s">
        <v>4363</v>
      </c>
      <c r="B1263" t="s">
        <v>4364</v>
      </c>
      <c r="C1263">
        <v>1</v>
      </c>
      <c r="D1263">
        <v>1</v>
      </c>
      <c r="E1263" t="s">
        <v>284</v>
      </c>
      <c r="F1263">
        <v>2015</v>
      </c>
      <c r="G1263" t="s">
        <v>321</v>
      </c>
      <c r="H1263">
        <v>0</v>
      </c>
      <c r="I1263">
        <v>11.8104</v>
      </c>
      <c r="J1263">
        <v>9.0999999999999998E-2</v>
      </c>
      <c r="K1263">
        <v>2.48</v>
      </c>
      <c r="L1263">
        <v>0.221</v>
      </c>
      <c r="M1263">
        <v>6.71</v>
      </c>
      <c r="N1263">
        <v>2.1100000000000001E-2</v>
      </c>
      <c r="O1263" t="s">
        <v>614</v>
      </c>
      <c r="Q1263">
        <v>48</v>
      </c>
      <c r="R1263">
        <v>676</v>
      </c>
      <c r="S1263">
        <v>0</v>
      </c>
      <c r="T1263" t="s">
        <v>1246</v>
      </c>
      <c r="U1263">
        <v>5131</v>
      </c>
      <c r="V1263">
        <v>0.68</v>
      </c>
      <c r="W1263">
        <v>0.72</v>
      </c>
      <c r="X1263">
        <v>-0.46</v>
      </c>
      <c r="Y1263" t="s">
        <v>77</v>
      </c>
      <c r="Z1263">
        <v>4.57</v>
      </c>
      <c r="AA1263" t="s">
        <v>4365</v>
      </c>
      <c r="AB1263">
        <v>178.11057410000001</v>
      </c>
      <c r="AC1263" t="s">
        <v>4366</v>
      </c>
      <c r="AD1263">
        <v>4.2546648999999999</v>
      </c>
      <c r="AE1263">
        <v>493.99200000000002</v>
      </c>
      <c r="AF1263">
        <v>14.757999999999999</v>
      </c>
      <c r="AG1263">
        <v>12.494999999999999</v>
      </c>
      <c r="AH1263">
        <v>14.4237</v>
      </c>
    </row>
    <row r="1264" spans="1:34" x14ac:dyDescent="0.25">
      <c r="A1264" t="s">
        <v>4367</v>
      </c>
      <c r="B1264" t="s">
        <v>4368</v>
      </c>
      <c r="C1264">
        <v>1</v>
      </c>
      <c r="D1264">
        <v>1</v>
      </c>
      <c r="E1264" t="s">
        <v>284</v>
      </c>
      <c r="F1264">
        <v>2018</v>
      </c>
      <c r="G1264" t="s">
        <v>321</v>
      </c>
      <c r="H1264">
        <v>0</v>
      </c>
      <c r="I1264">
        <v>10.59357</v>
      </c>
      <c r="J1264">
        <v>7.2700000000000001E-2</v>
      </c>
      <c r="K1264">
        <v>2</v>
      </c>
      <c r="L1264">
        <v>0.17799999999999999</v>
      </c>
      <c r="M1264">
        <v>4.66</v>
      </c>
      <c r="N1264">
        <v>1.47E-2</v>
      </c>
      <c r="O1264" t="s">
        <v>614</v>
      </c>
      <c r="Q1264">
        <v>4.9000000000000004</v>
      </c>
      <c r="S1264">
        <v>0</v>
      </c>
      <c r="T1264" t="s">
        <v>764</v>
      </c>
      <c r="U1264">
        <v>3499</v>
      </c>
      <c r="V1264">
        <v>0.44</v>
      </c>
      <c r="W1264">
        <v>0.46</v>
      </c>
      <c r="X1264">
        <v>0.09</v>
      </c>
      <c r="Y1264" t="s">
        <v>77</v>
      </c>
      <c r="Z1264">
        <v>4.82</v>
      </c>
      <c r="AA1264" t="s">
        <v>4369</v>
      </c>
      <c r="AB1264">
        <v>18.344390799999999</v>
      </c>
      <c r="AC1264" t="s">
        <v>4370</v>
      </c>
      <c r="AD1264">
        <v>8.9874328000000006</v>
      </c>
      <c r="AE1264">
        <v>102.483</v>
      </c>
      <c r="AF1264">
        <v>15.784000000000001</v>
      </c>
      <c r="AG1264">
        <v>11.249000000000001</v>
      </c>
      <c r="AH1264">
        <v>14.815</v>
      </c>
    </row>
    <row r="1265" spans="1:34" x14ac:dyDescent="0.25">
      <c r="A1265" t="s">
        <v>4371</v>
      </c>
      <c r="B1265" t="s">
        <v>4372</v>
      </c>
      <c r="C1265">
        <v>2</v>
      </c>
      <c r="D1265">
        <v>1</v>
      </c>
      <c r="E1265" t="s">
        <v>284</v>
      </c>
      <c r="F1265">
        <v>2018</v>
      </c>
      <c r="G1265" t="s">
        <v>321</v>
      </c>
      <c r="H1265">
        <v>0</v>
      </c>
      <c r="I1265">
        <v>3.8354759999999999</v>
      </c>
      <c r="J1265">
        <v>3.73E-2</v>
      </c>
      <c r="K1265">
        <v>1.49</v>
      </c>
      <c r="L1265">
        <v>0.13300000000000001</v>
      </c>
      <c r="M1265">
        <v>2.83</v>
      </c>
      <c r="N1265">
        <v>8.8900000000000003E-3</v>
      </c>
      <c r="O1265" t="s">
        <v>614</v>
      </c>
      <c r="Q1265">
        <v>20.8</v>
      </c>
      <c r="R1265">
        <v>566</v>
      </c>
      <c r="S1265">
        <v>0</v>
      </c>
      <c r="T1265" t="s">
        <v>965</v>
      </c>
      <c r="U1265">
        <v>3695</v>
      </c>
      <c r="V1265">
        <v>0.45</v>
      </c>
      <c r="W1265">
        <v>0.47</v>
      </c>
      <c r="X1265">
        <v>-0.19</v>
      </c>
      <c r="Y1265" t="s">
        <v>77</v>
      </c>
      <c r="Z1265">
        <v>4.8</v>
      </c>
      <c r="AA1265" t="s">
        <v>4373</v>
      </c>
      <c r="AB1265">
        <v>19.304773300000001</v>
      </c>
      <c r="AC1265" t="s">
        <v>4374</v>
      </c>
      <c r="AD1265">
        <v>9.5012662999999993</v>
      </c>
      <c r="AE1265">
        <v>69.479799999999997</v>
      </c>
      <c r="AF1265">
        <v>14.175000000000001</v>
      </c>
      <c r="AG1265">
        <v>10.117000000000001</v>
      </c>
      <c r="AH1265">
        <v>13.3119</v>
      </c>
    </row>
    <row r="1266" spans="1:34" x14ac:dyDescent="0.25">
      <c r="A1266" t="s">
        <v>4375</v>
      </c>
      <c r="B1266" t="s">
        <v>4376</v>
      </c>
      <c r="C1266">
        <v>1</v>
      </c>
      <c r="D1266">
        <v>1</v>
      </c>
      <c r="E1266" t="s">
        <v>284</v>
      </c>
      <c r="F1266">
        <v>2018</v>
      </c>
      <c r="G1266" t="s">
        <v>321</v>
      </c>
      <c r="H1266">
        <v>0</v>
      </c>
      <c r="I1266">
        <v>32.6479</v>
      </c>
      <c r="J1266">
        <v>0.1716</v>
      </c>
      <c r="K1266">
        <v>2.29</v>
      </c>
      <c r="L1266">
        <v>0.20399999999999999</v>
      </c>
      <c r="M1266">
        <v>5.86</v>
      </c>
      <c r="N1266">
        <v>1.84E-2</v>
      </c>
      <c r="O1266" t="s">
        <v>614</v>
      </c>
      <c r="Q1266">
        <v>2.9</v>
      </c>
      <c r="R1266">
        <v>337</v>
      </c>
      <c r="S1266">
        <v>0</v>
      </c>
      <c r="T1266" t="s">
        <v>909</v>
      </c>
      <c r="U1266">
        <v>4044</v>
      </c>
      <c r="V1266">
        <v>0.61</v>
      </c>
      <c r="W1266">
        <v>0.63</v>
      </c>
      <c r="X1266">
        <v>0.12</v>
      </c>
      <c r="Y1266" t="s">
        <v>77</v>
      </c>
      <c r="Z1266">
        <v>4.67</v>
      </c>
      <c r="AA1266" t="s">
        <v>4377</v>
      </c>
      <c r="AB1266">
        <v>181.63240780000001</v>
      </c>
      <c r="AC1266" t="s">
        <v>4378</v>
      </c>
      <c r="AD1266">
        <v>-5.8274311000000001</v>
      </c>
      <c r="AE1266">
        <v>108.449</v>
      </c>
      <c r="AF1266">
        <v>13.728</v>
      </c>
      <c r="AG1266">
        <v>10.096</v>
      </c>
      <c r="AH1266">
        <v>13.0383</v>
      </c>
    </row>
    <row r="1267" spans="1:34" x14ac:dyDescent="0.25">
      <c r="A1267" t="s">
        <v>4379</v>
      </c>
      <c r="B1267" t="s">
        <v>4380</v>
      </c>
      <c r="C1267">
        <v>1</v>
      </c>
      <c r="D1267">
        <v>1</v>
      </c>
      <c r="E1267" t="s">
        <v>284</v>
      </c>
      <c r="F1267">
        <v>2018</v>
      </c>
      <c r="G1267" t="s">
        <v>321</v>
      </c>
      <c r="H1267">
        <v>0</v>
      </c>
      <c r="I1267">
        <v>7.5157400000000001</v>
      </c>
      <c r="J1267">
        <v>6.1400000000000003E-2</v>
      </c>
      <c r="K1267">
        <v>2</v>
      </c>
      <c r="L1267">
        <v>0.17799999999999999</v>
      </c>
      <c r="M1267">
        <v>4.66</v>
      </c>
      <c r="N1267">
        <v>1.47E-2</v>
      </c>
      <c r="O1267" t="s">
        <v>614</v>
      </c>
      <c r="Q1267">
        <v>11.8</v>
      </c>
      <c r="R1267">
        <v>497</v>
      </c>
      <c r="S1267">
        <v>0</v>
      </c>
      <c r="T1267" t="s">
        <v>853</v>
      </c>
      <c r="U1267">
        <v>3845</v>
      </c>
      <c r="V1267">
        <v>0.53</v>
      </c>
      <c r="W1267">
        <v>0.55000000000000004</v>
      </c>
      <c r="X1267">
        <v>-0.09</v>
      </c>
      <c r="Y1267" t="s">
        <v>77</v>
      </c>
      <c r="Z1267">
        <v>4.7300000000000004</v>
      </c>
      <c r="AA1267" t="s">
        <v>4381</v>
      </c>
      <c r="AB1267">
        <v>183.80887089999999</v>
      </c>
      <c r="AC1267" t="s">
        <v>4382</v>
      </c>
      <c r="AD1267">
        <v>2.0208765</v>
      </c>
      <c r="AE1267">
        <v>143.125</v>
      </c>
      <c r="AF1267">
        <v>14.96</v>
      </c>
      <c r="AG1267">
        <v>11.207000000000001</v>
      </c>
      <c r="AH1267">
        <v>14.2706</v>
      </c>
    </row>
    <row r="1268" spans="1:34" x14ac:dyDescent="0.25">
      <c r="A1268" t="s">
        <v>4383</v>
      </c>
      <c r="B1268" t="s">
        <v>4384</v>
      </c>
      <c r="C1268">
        <v>1</v>
      </c>
      <c r="D1268">
        <v>2</v>
      </c>
      <c r="E1268" t="s">
        <v>284</v>
      </c>
      <c r="F1268">
        <v>2018</v>
      </c>
      <c r="G1268" t="s">
        <v>321</v>
      </c>
      <c r="H1268">
        <v>0</v>
      </c>
      <c r="I1268">
        <v>3.6762600000000001</v>
      </c>
      <c r="J1268">
        <v>4.0500000000000001E-2</v>
      </c>
      <c r="K1268">
        <v>1.99</v>
      </c>
      <c r="L1268">
        <v>0.17799999999999999</v>
      </c>
      <c r="M1268">
        <v>4.62</v>
      </c>
      <c r="N1268">
        <v>1.4500000000000001E-2</v>
      </c>
      <c r="O1268" t="s">
        <v>614</v>
      </c>
      <c r="Q1268">
        <v>57.5</v>
      </c>
      <c r="R1268">
        <v>715</v>
      </c>
      <c r="S1268">
        <v>0</v>
      </c>
      <c r="T1268" t="s">
        <v>909</v>
      </c>
      <c r="U1268">
        <v>4097</v>
      </c>
      <c r="V1268">
        <v>0.63</v>
      </c>
      <c r="W1268">
        <v>0.65</v>
      </c>
      <c r="X1268">
        <v>0.21</v>
      </c>
      <c r="Y1268" t="s">
        <v>77</v>
      </c>
      <c r="Z1268">
        <v>4.6500000000000004</v>
      </c>
      <c r="AA1268" t="s">
        <v>4385</v>
      </c>
      <c r="AB1268">
        <v>189.00151729999999</v>
      </c>
      <c r="AC1268" t="s">
        <v>4386</v>
      </c>
      <c r="AD1268">
        <v>-2.6696217</v>
      </c>
      <c r="AE1268">
        <v>129.35599999999999</v>
      </c>
      <c r="AF1268">
        <v>13.861000000000001</v>
      </c>
      <c r="AG1268">
        <v>10.368</v>
      </c>
      <c r="AH1268">
        <v>13.317299999999999</v>
      </c>
    </row>
    <row r="1269" spans="1:34" x14ac:dyDescent="0.25">
      <c r="A1269" t="s">
        <v>4387</v>
      </c>
      <c r="B1269" t="s">
        <v>4384</v>
      </c>
      <c r="C1269">
        <v>1</v>
      </c>
      <c r="D1269">
        <v>2</v>
      </c>
      <c r="E1269" t="s">
        <v>284</v>
      </c>
      <c r="F1269">
        <v>2018</v>
      </c>
      <c r="G1269" t="s">
        <v>321</v>
      </c>
      <c r="H1269">
        <v>0</v>
      </c>
      <c r="I1269">
        <v>7.95486</v>
      </c>
      <c r="J1269">
        <v>6.7699999999999996E-2</v>
      </c>
      <c r="K1269">
        <v>2.0699999999999998</v>
      </c>
      <c r="L1269">
        <v>0.185</v>
      </c>
      <c r="M1269">
        <v>4.9400000000000004</v>
      </c>
      <c r="N1269">
        <v>1.55E-2</v>
      </c>
      <c r="O1269" t="s">
        <v>614</v>
      </c>
      <c r="Q1269">
        <v>20.5</v>
      </c>
      <c r="R1269">
        <v>552</v>
      </c>
      <c r="S1269">
        <v>0</v>
      </c>
      <c r="T1269" t="s">
        <v>909</v>
      </c>
      <c r="U1269">
        <v>4097</v>
      </c>
      <c r="V1269">
        <v>0.63</v>
      </c>
      <c r="W1269">
        <v>0.65</v>
      </c>
      <c r="X1269">
        <v>0.21</v>
      </c>
      <c r="Y1269" t="s">
        <v>77</v>
      </c>
      <c r="Z1269">
        <v>4.6500000000000004</v>
      </c>
      <c r="AA1269" t="s">
        <v>4385</v>
      </c>
      <c r="AB1269">
        <v>189.00151729999999</v>
      </c>
      <c r="AC1269" t="s">
        <v>4386</v>
      </c>
      <c r="AD1269">
        <v>-2.6696217</v>
      </c>
      <c r="AE1269">
        <v>129.35599999999999</v>
      </c>
      <c r="AF1269">
        <v>13.861000000000001</v>
      </c>
      <c r="AG1269">
        <v>10.368</v>
      </c>
      <c r="AH1269">
        <v>13.317299999999999</v>
      </c>
    </row>
    <row r="1270" spans="1:34" x14ac:dyDescent="0.25">
      <c r="A1270" t="s">
        <v>4388</v>
      </c>
      <c r="B1270" t="s">
        <v>4389</v>
      </c>
      <c r="C1270">
        <v>1</v>
      </c>
      <c r="D1270">
        <v>3</v>
      </c>
      <c r="E1270" t="s">
        <v>284</v>
      </c>
      <c r="F1270">
        <v>2018</v>
      </c>
      <c r="G1270" t="s">
        <v>321</v>
      </c>
      <c r="H1270">
        <v>0</v>
      </c>
      <c r="I1270">
        <v>6.3419999999999996</v>
      </c>
      <c r="J1270">
        <v>5.62E-2</v>
      </c>
      <c r="K1270">
        <v>1.8</v>
      </c>
      <c r="L1270">
        <v>0.161</v>
      </c>
      <c r="M1270">
        <v>3.89</v>
      </c>
      <c r="N1270">
        <v>1.23E-2</v>
      </c>
      <c r="O1270" t="s">
        <v>614</v>
      </c>
      <c r="Q1270">
        <v>19.899999999999999</v>
      </c>
      <c r="R1270">
        <v>708</v>
      </c>
      <c r="S1270">
        <v>0</v>
      </c>
      <c r="T1270" t="s">
        <v>416</v>
      </c>
      <c r="U1270">
        <v>4258</v>
      </c>
      <c r="V1270">
        <v>0.57999999999999996</v>
      </c>
      <c r="W1270">
        <v>0.65</v>
      </c>
      <c r="X1270">
        <v>-0.3</v>
      </c>
      <c r="Y1270" t="s">
        <v>77</v>
      </c>
      <c r="Z1270">
        <v>4.5999999999999996</v>
      </c>
      <c r="AA1270" t="s">
        <v>4390</v>
      </c>
      <c r="AB1270">
        <v>65.469614000000007</v>
      </c>
      <c r="AC1270" t="s">
        <v>4391</v>
      </c>
      <c r="AD1270">
        <v>21.353263299999998</v>
      </c>
      <c r="AE1270">
        <v>72.799800000000005</v>
      </c>
      <c r="AF1270">
        <v>12.773</v>
      </c>
      <c r="AG1270">
        <v>9.4960000000000004</v>
      </c>
      <c r="AH1270">
        <v>12.252800000000001</v>
      </c>
    </row>
    <row r="1271" spans="1:34" x14ac:dyDescent="0.25">
      <c r="A1271" t="s">
        <v>4392</v>
      </c>
      <c r="B1271" t="s">
        <v>4389</v>
      </c>
      <c r="C1271">
        <v>1</v>
      </c>
      <c r="D1271">
        <v>3</v>
      </c>
      <c r="E1271" t="s">
        <v>284</v>
      </c>
      <c r="F1271">
        <v>2018</v>
      </c>
      <c r="G1271" t="s">
        <v>321</v>
      </c>
      <c r="H1271">
        <v>0</v>
      </c>
      <c r="I1271">
        <v>13.85</v>
      </c>
      <c r="J1271">
        <v>9.4600000000000004E-2</v>
      </c>
      <c r="K1271">
        <v>2.6</v>
      </c>
      <c r="L1271">
        <v>0.23200000000000001</v>
      </c>
      <c r="M1271">
        <v>7.27</v>
      </c>
      <c r="N1271">
        <v>2.29E-2</v>
      </c>
      <c r="O1271" t="s">
        <v>614</v>
      </c>
      <c r="Q1271">
        <v>7</v>
      </c>
      <c r="R1271">
        <v>583</v>
      </c>
      <c r="S1271">
        <v>0</v>
      </c>
      <c r="T1271" t="s">
        <v>416</v>
      </c>
      <c r="U1271">
        <v>4258</v>
      </c>
      <c r="V1271">
        <v>0.57999999999999996</v>
      </c>
      <c r="W1271">
        <v>0.65</v>
      </c>
      <c r="X1271">
        <v>-0.3</v>
      </c>
      <c r="Y1271" t="s">
        <v>77</v>
      </c>
      <c r="Z1271">
        <v>4.5999999999999996</v>
      </c>
      <c r="AA1271" t="s">
        <v>4390</v>
      </c>
      <c r="AB1271">
        <v>65.469614000000007</v>
      </c>
      <c r="AC1271" t="s">
        <v>4391</v>
      </c>
      <c r="AD1271">
        <v>21.353263299999998</v>
      </c>
      <c r="AE1271">
        <v>72.799800000000005</v>
      </c>
      <c r="AF1271">
        <v>12.773</v>
      </c>
      <c r="AG1271">
        <v>9.4960000000000004</v>
      </c>
      <c r="AH1271">
        <v>12.252800000000001</v>
      </c>
    </row>
    <row r="1272" spans="1:34" x14ac:dyDescent="0.25">
      <c r="A1272" t="s">
        <v>4393</v>
      </c>
      <c r="B1272" t="s">
        <v>4389</v>
      </c>
      <c r="C1272">
        <v>1</v>
      </c>
      <c r="D1272">
        <v>3</v>
      </c>
      <c r="E1272" t="s">
        <v>284</v>
      </c>
      <c r="F1272">
        <v>2018</v>
      </c>
      <c r="G1272" t="s">
        <v>321</v>
      </c>
      <c r="H1272">
        <v>0</v>
      </c>
      <c r="I1272">
        <v>40.718000000000004</v>
      </c>
      <c r="J1272">
        <v>0.19370000000000001</v>
      </c>
      <c r="K1272">
        <v>1.9</v>
      </c>
      <c r="L1272">
        <v>0.17</v>
      </c>
      <c r="M1272">
        <v>4.2699999999999996</v>
      </c>
      <c r="N1272">
        <v>1.34E-2</v>
      </c>
      <c r="O1272" t="s">
        <v>614</v>
      </c>
      <c r="Q1272">
        <v>1.67</v>
      </c>
      <c r="R1272">
        <v>381</v>
      </c>
      <c r="S1272">
        <v>0</v>
      </c>
      <c r="T1272" t="s">
        <v>416</v>
      </c>
      <c r="U1272">
        <v>4258</v>
      </c>
      <c r="V1272">
        <v>0.57999999999999996</v>
      </c>
      <c r="W1272">
        <v>0.65</v>
      </c>
      <c r="X1272">
        <v>-0.3</v>
      </c>
      <c r="Y1272" t="s">
        <v>77</v>
      </c>
      <c r="Z1272">
        <v>4.5999999999999996</v>
      </c>
      <c r="AA1272" t="s">
        <v>4390</v>
      </c>
      <c r="AB1272">
        <v>65.469614000000007</v>
      </c>
      <c r="AC1272" t="s">
        <v>4391</v>
      </c>
      <c r="AD1272">
        <v>21.353263299999998</v>
      </c>
      <c r="AE1272">
        <v>72.799800000000005</v>
      </c>
      <c r="AF1272">
        <v>12.773</v>
      </c>
      <c r="AG1272">
        <v>9.4960000000000004</v>
      </c>
      <c r="AH1272">
        <v>12.252800000000001</v>
      </c>
    </row>
    <row r="1273" spans="1:34" x14ac:dyDescent="0.25">
      <c r="A1273" t="s">
        <v>4394</v>
      </c>
      <c r="B1273" t="s">
        <v>4395</v>
      </c>
      <c r="C1273">
        <v>1</v>
      </c>
      <c r="D1273">
        <v>1</v>
      </c>
      <c r="E1273" t="s">
        <v>284</v>
      </c>
      <c r="F1273">
        <v>2018</v>
      </c>
      <c r="G1273" t="s">
        <v>321</v>
      </c>
      <c r="H1273">
        <v>0</v>
      </c>
      <c r="I1273">
        <v>0.81314299999999995</v>
      </c>
      <c r="J1273">
        <v>1.49E-2</v>
      </c>
      <c r="K1273">
        <v>1.1000000000000001</v>
      </c>
      <c r="L1273">
        <v>9.8000000000000004E-2</v>
      </c>
      <c r="M1273">
        <v>1.37</v>
      </c>
      <c r="N1273">
        <v>4.3E-3</v>
      </c>
      <c r="O1273" t="s">
        <v>614</v>
      </c>
      <c r="R1273">
        <v>1347</v>
      </c>
      <c r="S1273">
        <v>0</v>
      </c>
      <c r="U1273">
        <v>4460</v>
      </c>
      <c r="V1273">
        <v>0.62</v>
      </c>
      <c r="W1273">
        <v>0.66</v>
      </c>
      <c r="X1273">
        <v>-0.33</v>
      </c>
      <c r="Y1273" t="s">
        <v>77</v>
      </c>
      <c r="Z1273">
        <v>4.7</v>
      </c>
      <c r="AA1273" t="s">
        <v>4396</v>
      </c>
      <c r="AB1273">
        <v>182.69967299999999</v>
      </c>
      <c r="AC1273" t="s">
        <v>4397</v>
      </c>
      <c r="AD1273">
        <v>-6.2943552</v>
      </c>
      <c r="AE1273">
        <v>150.21</v>
      </c>
      <c r="AF1273">
        <v>13.4</v>
      </c>
      <c r="AG1273">
        <v>10.391</v>
      </c>
      <c r="AH1273">
        <v>12.948399999999999</v>
      </c>
    </row>
    <row r="1274" spans="1:34" x14ac:dyDescent="0.25">
      <c r="A1274" t="s">
        <v>4398</v>
      </c>
      <c r="B1274" t="s">
        <v>4399</v>
      </c>
      <c r="C1274">
        <v>1</v>
      </c>
      <c r="D1274">
        <v>1</v>
      </c>
      <c r="E1274" t="s">
        <v>284</v>
      </c>
      <c r="F1274">
        <v>2018</v>
      </c>
      <c r="G1274" t="s">
        <v>321</v>
      </c>
      <c r="H1274">
        <v>0</v>
      </c>
      <c r="I1274">
        <v>0.365261</v>
      </c>
      <c r="K1274">
        <v>1</v>
      </c>
      <c r="L1274">
        <v>8.8999999999999996E-2</v>
      </c>
      <c r="M1274">
        <v>0.97199999999999998</v>
      </c>
      <c r="N1274">
        <v>3.0599999999999998E-3</v>
      </c>
      <c r="O1274" t="s">
        <v>614</v>
      </c>
      <c r="S1274">
        <v>0</v>
      </c>
      <c r="U1274">
        <v>5456</v>
      </c>
      <c r="V1274">
        <v>0.88</v>
      </c>
      <c r="W1274">
        <v>0.94</v>
      </c>
      <c r="X1274">
        <v>0.13</v>
      </c>
      <c r="Y1274" t="s">
        <v>77</v>
      </c>
      <c r="Z1274">
        <v>4.5</v>
      </c>
      <c r="AA1274" t="s">
        <v>4400</v>
      </c>
      <c r="AB1274">
        <v>183.75149590000001</v>
      </c>
      <c r="AC1274" t="s">
        <v>4401</v>
      </c>
      <c r="AD1274">
        <v>-5.7820178000000002</v>
      </c>
      <c r="AE1274">
        <v>298.37299999999999</v>
      </c>
      <c r="AF1274">
        <v>12.942</v>
      </c>
      <c r="AG1274">
        <v>10.98</v>
      </c>
      <c r="AH1274">
        <v>12.6419</v>
      </c>
    </row>
    <row r="1275" spans="1:34" x14ac:dyDescent="0.25">
      <c r="A1275" t="s">
        <v>4402</v>
      </c>
      <c r="B1275" t="s">
        <v>4403</v>
      </c>
      <c r="C1275">
        <v>1</v>
      </c>
      <c r="D1275">
        <v>2</v>
      </c>
      <c r="E1275" t="s">
        <v>284</v>
      </c>
      <c r="F1275">
        <v>2018</v>
      </c>
      <c r="G1275" t="s">
        <v>321</v>
      </c>
      <c r="H1275">
        <v>0</v>
      </c>
      <c r="I1275">
        <v>10.06049</v>
      </c>
      <c r="J1275">
        <v>8.8700000000000001E-2</v>
      </c>
      <c r="K1275">
        <v>2.64</v>
      </c>
      <c r="L1275">
        <v>0.23599999999999999</v>
      </c>
      <c r="M1275">
        <v>7.46</v>
      </c>
      <c r="N1275">
        <v>2.35E-2</v>
      </c>
      <c r="O1275" t="s">
        <v>614</v>
      </c>
      <c r="R1275">
        <v>794</v>
      </c>
      <c r="S1275">
        <v>0</v>
      </c>
      <c r="U1275">
        <v>5503</v>
      </c>
      <c r="V1275">
        <v>0.95</v>
      </c>
      <c r="W1275">
        <v>0.92</v>
      </c>
      <c r="X1275">
        <v>7.0000000000000007E-2</v>
      </c>
      <c r="Y1275" t="s">
        <v>77</v>
      </c>
      <c r="Z1275">
        <v>4.45</v>
      </c>
      <c r="AA1275" t="s">
        <v>4404</v>
      </c>
      <c r="AB1275">
        <v>179.93970809999999</v>
      </c>
      <c r="AC1275" t="s">
        <v>4405</v>
      </c>
      <c r="AD1275">
        <v>-5.7216879</v>
      </c>
      <c r="AE1275">
        <v>197.29900000000001</v>
      </c>
      <c r="AF1275">
        <v>11.773999999999999</v>
      </c>
      <c r="AG1275">
        <v>9.9740000000000002</v>
      </c>
      <c r="AH1275">
        <v>11.6134</v>
      </c>
    </row>
    <row r="1276" spans="1:34" x14ac:dyDescent="0.25">
      <c r="A1276" t="s">
        <v>4406</v>
      </c>
      <c r="B1276" t="s">
        <v>4403</v>
      </c>
      <c r="C1276">
        <v>1</v>
      </c>
      <c r="D1276">
        <v>2</v>
      </c>
      <c r="E1276" t="s">
        <v>284</v>
      </c>
      <c r="F1276">
        <v>2018</v>
      </c>
      <c r="G1276" t="s">
        <v>321</v>
      </c>
      <c r="H1276">
        <v>0</v>
      </c>
      <c r="I1276">
        <v>5.9027900000000004</v>
      </c>
      <c r="J1276">
        <v>6.2199999999999998E-2</v>
      </c>
      <c r="K1276">
        <v>1.28</v>
      </c>
      <c r="L1276">
        <v>0.114</v>
      </c>
      <c r="M1276">
        <v>2.1800000000000002</v>
      </c>
      <c r="N1276">
        <v>6.8700000000000002E-3</v>
      </c>
      <c r="O1276" t="s">
        <v>614</v>
      </c>
      <c r="R1276">
        <v>948</v>
      </c>
      <c r="S1276">
        <v>0</v>
      </c>
      <c r="U1276">
        <v>5503</v>
      </c>
      <c r="V1276">
        <v>0.95</v>
      </c>
      <c r="W1276">
        <v>0.92</v>
      </c>
      <c r="X1276">
        <v>7.0000000000000007E-2</v>
      </c>
      <c r="Y1276" t="s">
        <v>77</v>
      </c>
      <c r="Z1276">
        <v>4.45</v>
      </c>
      <c r="AA1276" t="s">
        <v>4404</v>
      </c>
      <c r="AB1276">
        <v>179.93970809999999</v>
      </c>
      <c r="AC1276" t="s">
        <v>4405</v>
      </c>
      <c r="AD1276">
        <v>-5.7216879</v>
      </c>
      <c r="AE1276">
        <v>197.29900000000001</v>
      </c>
      <c r="AF1276">
        <v>11.773999999999999</v>
      </c>
      <c r="AG1276">
        <v>9.9740000000000002</v>
      </c>
      <c r="AH1276">
        <v>11.6134</v>
      </c>
    </row>
    <row r="1277" spans="1:34" x14ac:dyDescent="0.25">
      <c r="A1277" t="s">
        <v>4407</v>
      </c>
      <c r="B1277" t="s">
        <v>4408</v>
      </c>
      <c r="C1277">
        <v>1</v>
      </c>
      <c r="D1277">
        <v>1</v>
      </c>
      <c r="E1277" t="s">
        <v>284</v>
      </c>
      <c r="F1277">
        <v>2018</v>
      </c>
      <c r="G1277" t="s">
        <v>321</v>
      </c>
      <c r="H1277">
        <v>0</v>
      </c>
      <c r="I1277">
        <v>12.42205</v>
      </c>
      <c r="J1277">
        <v>0.1013</v>
      </c>
      <c r="K1277">
        <v>2.2599999999999998</v>
      </c>
      <c r="L1277">
        <v>0.20200000000000001</v>
      </c>
      <c r="M1277">
        <v>5.73</v>
      </c>
      <c r="N1277">
        <v>1.7999999999999999E-2</v>
      </c>
      <c r="O1277" t="s">
        <v>614</v>
      </c>
      <c r="R1277">
        <v>684</v>
      </c>
      <c r="S1277">
        <v>0</v>
      </c>
      <c r="U1277">
        <v>5425</v>
      </c>
      <c r="V1277">
        <v>0.83</v>
      </c>
      <c r="W1277">
        <v>0.9</v>
      </c>
      <c r="X1277">
        <v>-7.0000000000000007E-2</v>
      </c>
      <c r="Y1277" t="s">
        <v>77</v>
      </c>
      <c r="Z1277">
        <v>4.5599999999999996</v>
      </c>
      <c r="AA1277" t="s">
        <v>4409</v>
      </c>
      <c r="AB1277">
        <v>180.54088960000001</v>
      </c>
      <c r="AC1277" t="s">
        <v>4410</v>
      </c>
      <c r="AD1277">
        <v>-3.5809053</v>
      </c>
      <c r="AE1277">
        <v>170.99799999999999</v>
      </c>
      <c r="AF1277">
        <v>11.994999999999999</v>
      </c>
      <c r="AG1277">
        <v>9.9779999999999998</v>
      </c>
      <c r="AH1277">
        <v>11.639699999999999</v>
      </c>
    </row>
    <row r="1278" spans="1:34" x14ac:dyDescent="0.25">
      <c r="A1278" t="s">
        <v>4411</v>
      </c>
      <c r="B1278" t="s">
        <v>638</v>
      </c>
      <c r="C1278">
        <v>1</v>
      </c>
      <c r="D1278">
        <v>3</v>
      </c>
      <c r="E1278" t="s">
        <v>284</v>
      </c>
      <c r="F1278">
        <v>2015</v>
      </c>
      <c r="G1278" t="s">
        <v>321</v>
      </c>
      <c r="H1278">
        <v>0</v>
      </c>
      <c r="I1278">
        <v>7.6188000000000002</v>
      </c>
      <c r="J1278">
        <v>6.6699999999999995E-2</v>
      </c>
      <c r="K1278">
        <v>2.02</v>
      </c>
      <c r="L1278">
        <v>0.18</v>
      </c>
      <c r="M1278">
        <v>4.74</v>
      </c>
      <c r="N1278">
        <v>1.49E-2</v>
      </c>
      <c r="O1278" t="s">
        <v>614</v>
      </c>
      <c r="Q1278">
        <v>44.5</v>
      </c>
      <c r="R1278">
        <v>658</v>
      </c>
      <c r="S1278">
        <v>0</v>
      </c>
      <c r="T1278" t="s">
        <v>370</v>
      </c>
      <c r="U1278">
        <v>4742</v>
      </c>
      <c r="V1278">
        <v>0.66</v>
      </c>
      <c r="W1278">
        <v>0.68</v>
      </c>
      <c r="X1278">
        <v>-0.33</v>
      </c>
      <c r="Y1278" t="s">
        <v>77</v>
      </c>
      <c r="Z1278">
        <v>4.51</v>
      </c>
      <c r="AA1278" t="s">
        <v>639</v>
      </c>
      <c r="AB1278">
        <v>175.09722379999999</v>
      </c>
      <c r="AC1278" t="s">
        <v>640</v>
      </c>
      <c r="AD1278">
        <v>4.5574310999999996</v>
      </c>
      <c r="AE1278">
        <v>334.96699999999998</v>
      </c>
      <c r="AF1278">
        <v>14.667999999999999</v>
      </c>
      <c r="AG1278">
        <v>12.087</v>
      </c>
      <c r="AH1278">
        <v>14.323399999999999</v>
      </c>
    </row>
    <row r="1279" spans="1:34" x14ac:dyDescent="0.25">
      <c r="A1279" t="s">
        <v>4412</v>
      </c>
      <c r="B1279" t="s">
        <v>638</v>
      </c>
      <c r="C1279">
        <v>1</v>
      </c>
      <c r="D1279">
        <v>3</v>
      </c>
      <c r="E1279" t="s">
        <v>284</v>
      </c>
      <c r="F1279">
        <v>2015</v>
      </c>
      <c r="G1279" t="s">
        <v>321</v>
      </c>
      <c r="H1279">
        <v>0</v>
      </c>
      <c r="I1279">
        <v>19.07863</v>
      </c>
      <c r="J1279">
        <v>0.1229</v>
      </c>
      <c r="K1279">
        <v>2.54</v>
      </c>
      <c r="L1279">
        <v>0.22700000000000001</v>
      </c>
      <c r="M1279">
        <v>6.99</v>
      </c>
      <c r="N1279">
        <v>2.1999999999999999E-2</v>
      </c>
      <c r="O1279" t="s">
        <v>614</v>
      </c>
      <c r="Q1279">
        <v>13.1</v>
      </c>
      <c r="R1279">
        <v>485</v>
      </c>
      <c r="S1279">
        <v>0</v>
      </c>
      <c r="T1279" t="s">
        <v>370</v>
      </c>
      <c r="U1279">
        <v>4742</v>
      </c>
      <c r="V1279">
        <v>0.66</v>
      </c>
      <c r="W1279">
        <v>0.68</v>
      </c>
      <c r="X1279">
        <v>-0.33</v>
      </c>
      <c r="Y1279" t="s">
        <v>77</v>
      </c>
      <c r="Z1279">
        <v>4.51</v>
      </c>
      <c r="AA1279" t="s">
        <v>639</v>
      </c>
      <c r="AB1279">
        <v>175.09722379999999</v>
      </c>
      <c r="AC1279" t="s">
        <v>640</v>
      </c>
      <c r="AD1279">
        <v>4.5574310999999996</v>
      </c>
      <c r="AE1279">
        <v>334.96699999999998</v>
      </c>
      <c r="AF1279">
        <v>14.667999999999999</v>
      </c>
      <c r="AG1279">
        <v>12.087</v>
      </c>
      <c r="AH1279">
        <v>14.323399999999999</v>
      </c>
    </row>
    <row r="1280" spans="1:34" x14ac:dyDescent="0.25">
      <c r="A1280" t="s">
        <v>4413</v>
      </c>
      <c r="B1280" t="s">
        <v>4414</v>
      </c>
      <c r="C1280">
        <v>1</v>
      </c>
      <c r="D1280">
        <v>1</v>
      </c>
      <c r="E1280" t="s">
        <v>284</v>
      </c>
      <c r="F1280">
        <v>2018</v>
      </c>
      <c r="G1280" t="s">
        <v>321</v>
      </c>
      <c r="H1280">
        <v>0</v>
      </c>
      <c r="I1280">
        <v>3.7058710000000001</v>
      </c>
      <c r="K1280">
        <v>3.1779999999999999</v>
      </c>
      <c r="L1280">
        <v>0.28399999999999997</v>
      </c>
      <c r="M1280">
        <v>10.199999999999999</v>
      </c>
      <c r="N1280">
        <v>3.2199999999999999E-2</v>
      </c>
      <c r="O1280" t="s">
        <v>614</v>
      </c>
      <c r="S1280">
        <v>0</v>
      </c>
      <c r="U1280">
        <v>5649</v>
      </c>
      <c r="V1280">
        <v>0.91</v>
      </c>
      <c r="W1280">
        <v>0.98</v>
      </c>
      <c r="X1280">
        <v>7.0000000000000007E-2</v>
      </c>
      <c r="Y1280" t="s">
        <v>77</v>
      </c>
      <c r="Z1280">
        <v>4.6100000000000003</v>
      </c>
      <c r="AA1280" t="s">
        <v>4415</v>
      </c>
      <c r="AB1280">
        <v>184.05451740000001</v>
      </c>
      <c r="AC1280" t="s">
        <v>4416</v>
      </c>
      <c r="AD1280">
        <v>-3.5530887999999998</v>
      </c>
      <c r="AE1280">
        <v>315.363</v>
      </c>
      <c r="AF1280">
        <v>12.837999999999999</v>
      </c>
      <c r="AG1280">
        <v>11.037000000000001</v>
      </c>
      <c r="AH1280">
        <v>12.542</v>
      </c>
    </row>
    <row r="1281" spans="1:34" x14ac:dyDescent="0.25">
      <c r="A1281" t="s">
        <v>4417</v>
      </c>
      <c r="B1281" t="s">
        <v>4418</v>
      </c>
      <c r="C1281">
        <v>1</v>
      </c>
      <c r="D1281">
        <v>1</v>
      </c>
      <c r="E1281" t="s">
        <v>284</v>
      </c>
      <c r="F1281">
        <v>2018</v>
      </c>
      <c r="G1281" t="s">
        <v>321</v>
      </c>
      <c r="H1281">
        <v>0</v>
      </c>
      <c r="I1281">
        <v>9.2831880000000009</v>
      </c>
      <c r="K1281">
        <v>6.117</v>
      </c>
      <c r="L1281">
        <v>0.54600000000000004</v>
      </c>
      <c r="M1281">
        <v>31.1</v>
      </c>
      <c r="N1281">
        <v>9.7799999999999998E-2</v>
      </c>
      <c r="O1281" t="s">
        <v>614</v>
      </c>
      <c r="S1281">
        <v>0</v>
      </c>
      <c r="U1281">
        <v>4972</v>
      </c>
      <c r="V1281">
        <v>2.57</v>
      </c>
      <c r="W1281">
        <v>0.99</v>
      </c>
      <c r="X1281">
        <v>-0.03</v>
      </c>
      <c r="Y1281" t="s">
        <v>77</v>
      </c>
      <c r="Z1281">
        <v>3.63</v>
      </c>
      <c r="AA1281" t="s">
        <v>4419</v>
      </c>
      <c r="AB1281">
        <v>183.79384909999999</v>
      </c>
      <c r="AC1281" t="s">
        <v>4420</v>
      </c>
      <c r="AD1281">
        <v>-3.4956912999999998</v>
      </c>
      <c r="AE1281">
        <v>916.31899999999996</v>
      </c>
      <c r="AF1281">
        <v>12.718</v>
      </c>
      <c r="AG1281">
        <v>10.260999999999999</v>
      </c>
      <c r="AH1281">
        <v>12.3574</v>
      </c>
    </row>
    <row r="1282" spans="1:34" x14ac:dyDescent="0.25">
      <c r="A1282" t="s">
        <v>4421</v>
      </c>
      <c r="B1282" t="s">
        <v>4422</v>
      </c>
      <c r="C1282">
        <v>1</v>
      </c>
      <c r="D1282">
        <v>1</v>
      </c>
      <c r="E1282" t="s">
        <v>284</v>
      </c>
      <c r="F1282">
        <v>2018</v>
      </c>
      <c r="G1282" t="s">
        <v>321</v>
      </c>
      <c r="H1282">
        <v>0</v>
      </c>
      <c r="I1282">
        <v>9.4588900000000002</v>
      </c>
      <c r="J1282">
        <v>7.9500000000000001E-2</v>
      </c>
      <c r="K1282">
        <v>1.44</v>
      </c>
      <c r="L1282">
        <v>0.128</v>
      </c>
      <c r="M1282">
        <v>2.67</v>
      </c>
      <c r="N1282">
        <v>8.3899999999999999E-3</v>
      </c>
      <c r="O1282" t="s">
        <v>614</v>
      </c>
      <c r="R1282">
        <v>631</v>
      </c>
      <c r="S1282">
        <v>0</v>
      </c>
      <c r="U1282">
        <v>4842</v>
      </c>
      <c r="V1282">
        <v>0.69</v>
      </c>
      <c r="W1282">
        <v>0.75</v>
      </c>
      <c r="X1282">
        <v>-0.17</v>
      </c>
      <c r="Y1282" t="s">
        <v>77</v>
      </c>
      <c r="Z1282">
        <v>4.63</v>
      </c>
      <c r="AA1282" t="s">
        <v>4423</v>
      </c>
      <c r="AB1282">
        <v>186.0383865</v>
      </c>
      <c r="AC1282" t="s">
        <v>4424</v>
      </c>
      <c r="AD1282">
        <v>-1.1114790000000001</v>
      </c>
      <c r="AE1282">
        <v>124.43300000000001</v>
      </c>
      <c r="AF1282">
        <v>12.278</v>
      </c>
      <c r="AG1282">
        <v>9.8979999999999997</v>
      </c>
      <c r="AH1282">
        <v>11.966200000000001</v>
      </c>
    </row>
    <row r="1283" spans="1:34" x14ac:dyDescent="0.25">
      <c r="A1283" t="s">
        <v>4425</v>
      </c>
      <c r="B1283" t="s">
        <v>4426</v>
      </c>
      <c r="C1283">
        <v>1</v>
      </c>
      <c r="D1283">
        <v>1</v>
      </c>
      <c r="E1283" t="s">
        <v>284</v>
      </c>
      <c r="F1283">
        <v>2018</v>
      </c>
      <c r="G1283" t="s">
        <v>321</v>
      </c>
      <c r="H1283">
        <v>0</v>
      </c>
      <c r="I1283">
        <v>6.6731170000000004</v>
      </c>
      <c r="K1283">
        <v>2.4660000000000002</v>
      </c>
      <c r="L1283">
        <v>0.22</v>
      </c>
      <c r="M1283">
        <v>6.65</v>
      </c>
      <c r="N1283">
        <v>2.0899999999999998E-2</v>
      </c>
      <c r="O1283" t="s">
        <v>614</v>
      </c>
      <c r="S1283">
        <v>0</v>
      </c>
      <c r="U1283">
        <v>4937</v>
      </c>
      <c r="V1283">
        <v>0.76</v>
      </c>
      <c r="W1283">
        <v>0.83</v>
      </c>
      <c r="X1283">
        <v>0.14000000000000001</v>
      </c>
      <c r="Y1283" t="s">
        <v>77</v>
      </c>
      <c r="Z1283">
        <v>4.71</v>
      </c>
      <c r="AA1283" t="s">
        <v>4427</v>
      </c>
      <c r="AB1283">
        <v>182.32925169999999</v>
      </c>
      <c r="AC1283" t="s">
        <v>4428</v>
      </c>
      <c r="AD1283">
        <v>-0.53934210000000005</v>
      </c>
      <c r="AE1283">
        <v>208.529</v>
      </c>
      <c r="AF1283">
        <v>13.077999999999999</v>
      </c>
      <c r="AG1283">
        <v>10.627000000000001</v>
      </c>
      <c r="AH1283">
        <v>12.8062</v>
      </c>
    </row>
    <row r="1284" spans="1:34" x14ac:dyDescent="0.25">
      <c r="A1284" t="s">
        <v>4429</v>
      </c>
      <c r="B1284" t="s">
        <v>4430</v>
      </c>
      <c r="C1284">
        <v>1</v>
      </c>
      <c r="D1284">
        <v>1</v>
      </c>
      <c r="E1284" t="s">
        <v>284</v>
      </c>
      <c r="F1284">
        <v>2018</v>
      </c>
      <c r="G1284" t="s">
        <v>321</v>
      </c>
      <c r="H1284">
        <v>0</v>
      </c>
      <c r="I1284">
        <v>17.355066000000001</v>
      </c>
      <c r="K1284">
        <v>3.2490000000000001</v>
      </c>
      <c r="L1284">
        <v>0.28999999999999998</v>
      </c>
      <c r="M1284">
        <v>10.6</v>
      </c>
      <c r="N1284">
        <v>3.3399999999999999E-2</v>
      </c>
      <c r="O1284" t="s">
        <v>614</v>
      </c>
      <c r="S1284">
        <v>0</v>
      </c>
      <c r="U1284">
        <v>5791</v>
      </c>
      <c r="V1284">
        <v>2.2000000000000002</v>
      </c>
      <c r="W1284">
        <v>1.18</v>
      </c>
      <c r="X1284">
        <v>-0.23</v>
      </c>
      <c r="Y1284" t="s">
        <v>77</v>
      </c>
      <c r="Z1284">
        <v>3.81</v>
      </c>
      <c r="AA1284" t="s">
        <v>4431</v>
      </c>
      <c r="AB1284">
        <v>171.93365900000001</v>
      </c>
      <c r="AC1284" t="s">
        <v>4432</v>
      </c>
      <c r="AD1284">
        <v>-6.2848799999999996E-2</v>
      </c>
      <c r="AE1284">
        <v>375.67</v>
      </c>
      <c r="AF1284">
        <v>11.352</v>
      </c>
      <c r="AG1284">
        <v>9.7750000000000004</v>
      </c>
      <c r="AH1284">
        <v>11.094200000000001</v>
      </c>
    </row>
    <row r="1285" spans="1:34" x14ac:dyDescent="0.25">
      <c r="A1285" t="s">
        <v>4433</v>
      </c>
      <c r="B1285" t="s">
        <v>4434</v>
      </c>
      <c r="C1285">
        <v>1</v>
      </c>
      <c r="D1285">
        <v>3</v>
      </c>
      <c r="E1285" t="s">
        <v>284</v>
      </c>
      <c r="F1285">
        <v>2018</v>
      </c>
      <c r="G1285" t="s">
        <v>321</v>
      </c>
      <c r="H1285">
        <v>0</v>
      </c>
      <c r="I1285">
        <v>2.3549920000000002</v>
      </c>
      <c r="K1285">
        <v>1.274</v>
      </c>
      <c r="L1285">
        <v>0.114</v>
      </c>
      <c r="M1285">
        <v>2.17</v>
      </c>
      <c r="N1285">
        <v>6.8199999999999997E-3</v>
      </c>
      <c r="O1285" t="s">
        <v>614</v>
      </c>
      <c r="S1285">
        <v>0</v>
      </c>
      <c r="U1285">
        <v>5185</v>
      </c>
      <c r="V1285">
        <v>0.8</v>
      </c>
      <c r="W1285">
        <v>0.83</v>
      </c>
      <c r="X1285">
        <v>-0.05</v>
      </c>
      <c r="Y1285" t="s">
        <v>77</v>
      </c>
      <c r="Z1285">
        <v>4.46</v>
      </c>
      <c r="AA1285" t="s">
        <v>4435</v>
      </c>
      <c r="AB1285">
        <v>184.90048809999999</v>
      </c>
      <c r="AC1285" t="s">
        <v>4436</v>
      </c>
      <c r="AD1285">
        <v>0.96832700000000005</v>
      </c>
      <c r="AE1285">
        <v>134.59100000000001</v>
      </c>
      <c r="AF1285">
        <v>11.332000000000001</v>
      </c>
      <c r="AG1285">
        <v>9.5359999999999996</v>
      </c>
      <c r="AH1285">
        <v>11.327199999999999</v>
      </c>
    </row>
    <row r="1286" spans="1:34" x14ac:dyDescent="0.25">
      <c r="A1286" t="s">
        <v>4437</v>
      </c>
      <c r="B1286" t="s">
        <v>4434</v>
      </c>
      <c r="C1286">
        <v>1</v>
      </c>
      <c r="D1286">
        <v>3</v>
      </c>
      <c r="E1286" t="s">
        <v>284</v>
      </c>
      <c r="F1286">
        <v>2018</v>
      </c>
      <c r="G1286" t="s">
        <v>321</v>
      </c>
      <c r="H1286">
        <v>0</v>
      </c>
      <c r="I1286">
        <v>4.3827449999999999</v>
      </c>
      <c r="K1286">
        <v>1.554</v>
      </c>
      <c r="L1286">
        <v>0.13900000000000001</v>
      </c>
      <c r="M1286">
        <v>3.03</v>
      </c>
      <c r="N1286">
        <v>9.5499999999999995E-3</v>
      </c>
      <c r="O1286" t="s">
        <v>614</v>
      </c>
      <c r="S1286">
        <v>0</v>
      </c>
      <c r="U1286">
        <v>5185</v>
      </c>
      <c r="V1286">
        <v>0.8</v>
      </c>
      <c r="W1286">
        <v>0.83</v>
      </c>
      <c r="X1286">
        <v>-0.05</v>
      </c>
      <c r="Y1286" t="s">
        <v>77</v>
      </c>
      <c r="Z1286">
        <v>4.46</v>
      </c>
      <c r="AA1286" t="s">
        <v>4435</v>
      </c>
      <c r="AB1286">
        <v>184.90048809999999</v>
      </c>
      <c r="AC1286" t="s">
        <v>4436</v>
      </c>
      <c r="AD1286">
        <v>0.96832700000000005</v>
      </c>
      <c r="AE1286">
        <v>134.59100000000001</v>
      </c>
      <c r="AF1286">
        <v>11.332000000000001</v>
      </c>
      <c r="AG1286">
        <v>9.5359999999999996</v>
      </c>
      <c r="AH1286">
        <v>11.327199999999999</v>
      </c>
    </row>
    <row r="1287" spans="1:34" x14ac:dyDescent="0.25">
      <c r="A1287" t="s">
        <v>4438</v>
      </c>
      <c r="B1287" t="s">
        <v>4434</v>
      </c>
      <c r="C1287">
        <v>1</v>
      </c>
      <c r="D1287">
        <v>3</v>
      </c>
      <c r="E1287" t="s">
        <v>284</v>
      </c>
      <c r="F1287">
        <v>2018</v>
      </c>
      <c r="G1287" t="s">
        <v>321</v>
      </c>
      <c r="H1287">
        <v>0</v>
      </c>
      <c r="I1287">
        <v>14.101361000000001</v>
      </c>
      <c r="K1287">
        <v>2.6480000000000001</v>
      </c>
      <c r="L1287">
        <v>0.23599999999999999</v>
      </c>
      <c r="M1287">
        <v>7.5</v>
      </c>
      <c r="N1287">
        <v>2.3599999999999999E-2</v>
      </c>
      <c r="O1287" t="s">
        <v>614</v>
      </c>
      <c r="S1287">
        <v>0</v>
      </c>
      <c r="U1287">
        <v>5185</v>
      </c>
      <c r="V1287">
        <v>0.8</v>
      </c>
      <c r="W1287">
        <v>0.83</v>
      </c>
      <c r="X1287">
        <v>-0.05</v>
      </c>
      <c r="Y1287" t="s">
        <v>77</v>
      </c>
      <c r="Z1287">
        <v>4.46</v>
      </c>
      <c r="AA1287" t="s">
        <v>4435</v>
      </c>
      <c r="AB1287">
        <v>184.90048809999999</v>
      </c>
      <c r="AC1287" t="s">
        <v>4436</v>
      </c>
      <c r="AD1287">
        <v>0.96832700000000005</v>
      </c>
      <c r="AE1287">
        <v>134.59100000000001</v>
      </c>
      <c r="AF1287">
        <v>11.332000000000001</v>
      </c>
      <c r="AG1287">
        <v>9.5359999999999996</v>
      </c>
      <c r="AH1287">
        <v>11.327199999999999</v>
      </c>
    </row>
    <row r="1288" spans="1:34" x14ac:dyDescent="0.25">
      <c r="A1288" t="s">
        <v>4439</v>
      </c>
      <c r="B1288" t="s">
        <v>634</v>
      </c>
      <c r="C1288">
        <v>1</v>
      </c>
      <c r="D1288">
        <v>2</v>
      </c>
      <c r="E1288" t="s">
        <v>284</v>
      </c>
      <c r="F1288">
        <v>2018</v>
      </c>
      <c r="G1288" t="s">
        <v>321</v>
      </c>
      <c r="H1288">
        <v>0</v>
      </c>
      <c r="I1288">
        <v>8.5269499999999994</v>
      </c>
      <c r="J1288">
        <v>8.5800000000000001E-2</v>
      </c>
      <c r="K1288">
        <v>2.19</v>
      </c>
      <c r="L1288">
        <v>0.19500000000000001</v>
      </c>
      <c r="M1288">
        <v>5.43</v>
      </c>
      <c r="N1288">
        <v>1.7100000000000001E-2</v>
      </c>
      <c r="O1288" t="s">
        <v>614</v>
      </c>
      <c r="R1288">
        <v>1140</v>
      </c>
      <c r="S1288">
        <v>0</v>
      </c>
      <c r="U1288">
        <v>5960</v>
      </c>
      <c r="V1288">
        <v>1.61</v>
      </c>
      <c r="W1288">
        <v>1.1599999999999999</v>
      </c>
      <c r="X1288">
        <v>0.09</v>
      </c>
      <c r="Y1288" t="s">
        <v>77</v>
      </c>
      <c r="Z1288">
        <v>4.09</v>
      </c>
      <c r="AA1288" t="s">
        <v>635</v>
      </c>
      <c r="AB1288">
        <v>185.1880932</v>
      </c>
      <c r="AC1288" t="s">
        <v>636</v>
      </c>
      <c r="AD1288">
        <v>2.2823788</v>
      </c>
      <c r="AE1288">
        <v>476.88200000000001</v>
      </c>
      <c r="AF1288">
        <v>12.081</v>
      </c>
      <c r="AG1288">
        <v>10.637</v>
      </c>
      <c r="AH1288">
        <v>11.945600000000001</v>
      </c>
    </row>
    <row r="1289" spans="1:34" x14ac:dyDescent="0.25">
      <c r="A1289" t="s">
        <v>4440</v>
      </c>
      <c r="B1289" t="s">
        <v>4441</v>
      </c>
      <c r="C1289">
        <v>1</v>
      </c>
      <c r="D1289">
        <v>1</v>
      </c>
      <c r="E1289" t="s">
        <v>284</v>
      </c>
      <c r="F1289">
        <v>2018</v>
      </c>
      <c r="G1289" t="s">
        <v>321</v>
      </c>
      <c r="H1289">
        <v>0</v>
      </c>
      <c r="I1289">
        <v>9.9785699999999995</v>
      </c>
      <c r="J1289">
        <v>9.9900000000000003E-2</v>
      </c>
      <c r="K1289">
        <v>2.2639999999999998</v>
      </c>
      <c r="L1289">
        <v>0.20200000000000001</v>
      </c>
      <c r="M1289">
        <v>5.75</v>
      </c>
      <c r="N1289">
        <v>1.8100000000000002E-2</v>
      </c>
      <c r="O1289" t="s">
        <v>614</v>
      </c>
      <c r="P1289">
        <v>0.41</v>
      </c>
      <c r="Q1289">
        <v>229</v>
      </c>
      <c r="R1289">
        <v>1131</v>
      </c>
      <c r="S1289">
        <v>0</v>
      </c>
      <c r="T1289" t="s">
        <v>2476</v>
      </c>
      <c r="U1289">
        <v>6141</v>
      </c>
      <c r="V1289">
        <v>1.46</v>
      </c>
      <c r="W1289">
        <v>1.34</v>
      </c>
      <c r="X1289">
        <v>0.42499999999999999</v>
      </c>
      <c r="Y1289" t="s">
        <v>77</v>
      </c>
      <c r="Z1289">
        <v>4.24</v>
      </c>
      <c r="AA1289" t="s">
        <v>4442</v>
      </c>
      <c r="AB1289">
        <v>336.57612330000001</v>
      </c>
      <c r="AC1289" t="s">
        <v>4443</v>
      </c>
      <c r="AD1289">
        <v>-18.011665000000001</v>
      </c>
      <c r="AE1289">
        <v>80.8994</v>
      </c>
      <c r="AF1289">
        <v>8.24</v>
      </c>
      <c r="AG1289">
        <v>6.8869999999999996</v>
      </c>
      <c r="AH1289">
        <v>8.1035810000000001</v>
      </c>
    </row>
    <row r="1290" spans="1:34" x14ac:dyDescent="0.25">
      <c r="A1290" t="s">
        <v>4444</v>
      </c>
      <c r="B1290" t="s">
        <v>654</v>
      </c>
      <c r="C1290">
        <v>1</v>
      </c>
      <c r="D1290">
        <v>2</v>
      </c>
      <c r="E1290" t="s">
        <v>284</v>
      </c>
      <c r="F1290">
        <v>2018</v>
      </c>
      <c r="G1290" t="s">
        <v>321</v>
      </c>
      <c r="H1290">
        <v>0</v>
      </c>
      <c r="I1290">
        <v>15.8523</v>
      </c>
      <c r="K1290">
        <v>1.86</v>
      </c>
      <c r="L1290">
        <v>0.16600000000000001</v>
      </c>
      <c r="M1290">
        <v>4.12</v>
      </c>
      <c r="N1290">
        <v>1.2999999999999999E-2</v>
      </c>
      <c r="O1290" t="s">
        <v>614</v>
      </c>
      <c r="R1290">
        <v>766</v>
      </c>
      <c r="S1290">
        <v>0</v>
      </c>
      <c r="U1290">
        <v>5502.7</v>
      </c>
      <c r="V1290">
        <v>0.83</v>
      </c>
      <c r="W1290">
        <v>0.88</v>
      </c>
      <c r="X1290">
        <v>-0.13</v>
      </c>
      <c r="Y1290" t="s">
        <v>77</v>
      </c>
      <c r="Z1290">
        <v>4.46</v>
      </c>
      <c r="AA1290" t="s">
        <v>655</v>
      </c>
      <c r="AB1290">
        <v>333.11007380000001</v>
      </c>
      <c r="AC1290" t="s">
        <v>656</v>
      </c>
      <c r="AD1290">
        <v>-16.341886299999999</v>
      </c>
      <c r="AE1290">
        <v>243.935</v>
      </c>
      <c r="AF1290">
        <v>12.365</v>
      </c>
      <c r="AG1290">
        <v>10.548999999999999</v>
      </c>
      <c r="AH1290">
        <v>12.0976</v>
      </c>
    </row>
    <row r="1291" spans="1:34" x14ac:dyDescent="0.25">
      <c r="A1291" t="s">
        <v>4445</v>
      </c>
      <c r="B1291" t="s">
        <v>4446</v>
      </c>
      <c r="C1291">
        <v>1</v>
      </c>
      <c r="D1291">
        <v>1</v>
      </c>
      <c r="E1291" t="s">
        <v>284</v>
      </c>
      <c r="F1291">
        <v>2018</v>
      </c>
      <c r="G1291" t="s">
        <v>321</v>
      </c>
      <c r="H1291">
        <v>0</v>
      </c>
      <c r="I1291">
        <v>6.3808030000000002</v>
      </c>
      <c r="K1291">
        <v>1.2729999999999999</v>
      </c>
      <c r="L1291">
        <v>0.114</v>
      </c>
      <c r="M1291">
        <v>2.16</v>
      </c>
      <c r="N1291">
        <v>6.8100000000000001E-3</v>
      </c>
      <c r="O1291" t="s">
        <v>614</v>
      </c>
      <c r="S1291">
        <v>0</v>
      </c>
      <c r="U1291">
        <v>5548</v>
      </c>
      <c r="V1291">
        <v>0.92</v>
      </c>
      <c r="W1291">
        <v>0.99</v>
      </c>
      <c r="X1291">
        <v>0.26</v>
      </c>
      <c r="Y1291" t="s">
        <v>77</v>
      </c>
      <c r="Z1291">
        <v>4.5599999999999996</v>
      </c>
      <c r="AA1291" t="s">
        <v>4447</v>
      </c>
      <c r="AB1291">
        <v>337.04424610000001</v>
      </c>
      <c r="AC1291" t="s">
        <v>4448</v>
      </c>
      <c r="AD1291">
        <v>-14.5993376</v>
      </c>
      <c r="AE1291">
        <v>235.86699999999999</v>
      </c>
      <c r="AF1291">
        <v>12.23</v>
      </c>
      <c r="AG1291">
        <v>10.371</v>
      </c>
      <c r="AH1291">
        <v>12.0063</v>
      </c>
    </row>
    <row r="1292" spans="1:34" x14ac:dyDescent="0.25">
      <c r="A1292" t="s">
        <v>4449</v>
      </c>
      <c r="B1292" t="s">
        <v>4450</v>
      </c>
      <c r="C1292">
        <v>1</v>
      </c>
      <c r="D1292">
        <v>1</v>
      </c>
      <c r="E1292" t="s">
        <v>284</v>
      </c>
      <c r="F1292">
        <v>2015</v>
      </c>
      <c r="G1292" t="s">
        <v>321</v>
      </c>
      <c r="H1292">
        <v>0</v>
      </c>
      <c r="I1292">
        <v>17.96753</v>
      </c>
      <c r="J1292">
        <v>0.11899999999999999</v>
      </c>
      <c r="K1292">
        <v>2.23</v>
      </c>
      <c r="L1292">
        <v>0.19900000000000001</v>
      </c>
      <c r="M1292">
        <v>5.6</v>
      </c>
      <c r="N1292">
        <v>1.7600000000000001E-2</v>
      </c>
      <c r="O1292" t="s">
        <v>614</v>
      </c>
      <c r="P1292">
        <v>0.18</v>
      </c>
      <c r="Q1292">
        <v>4.91</v>
      </c>
      <c r="R1292">
        <v>487</v>
      </c>
      <c r="S1292">
        <v>0</v>
      </c>
      <c r="T1292" t="s">
        <v>416</v>
      </c>
      <c r="U1292">
        <v>4320</v>
      </c>
      <c r="V1292">
        <v>0.66</v>
      </c>
      <c r="W1292">
        <v>0.71</v>
      </c>
      <c r="X1292">
        <v>0.15</v>
      </c>
      <c r="Y1292" t="s">
        <v>77</v>
      </c>
      <c r="Z1292">
        <v>4.8</v>
      </c>
      <c r="AA1292" t="s">
        <v>4451</v>
      </c>
      <c r="AB1292">
        <v>178.3296746</v>
      </c>
      <c r="AC1292" t="s">
        <v>4452</v>
      </c>
      <c r="AD1292">
        <v>6.4123178000000003</v>
      </c>
      <c r="AE1292">
        <v>125.10599999999999</v>
      </c>
      <c r="AF1292">
        <v>13.411</v>
      </c>
      <c r="AG1292">
        <v>10.308</v>
      </c>
      <c r="AH1292">
        <v>13.0023</v>
      </c>
    </row>
    <row r="1293" spans="1:34" x14ac:dyDescent="0.25">
      <c r="A1293" t="s">
        <v>4453</v>
      </c>
      <c r="B1293" t="s">
        <v>4454</v>
      </c>
      <c r="C1293">
        <v>1</v>
      </c>
      <c r="D1293">
        <v>2</v>
      </c>
      <c r="E1293" t="s">
        <v>284</v>
      </c>
      <c r="F1293">
        <v>2018</v>
      </c>
      <c r="G1293" t="s">
        <v>321</v>
      </c>
      <c r="H1293">
        <v>0</v>
      </c>
      <c r="I1293">
        <v>7.5765440000000002</v>
      </c>
      <c r="K1293">
        <v>1.4179999999999999</v>
      </c>
      <c r="L1293">
        <v>0.127</v>
      </c>
      <c r="M1293">
        <v>2.6</v>
      </c>
      <c r="N1293">
        <v>8.1700000000000002E-3</v>
      </c>
      <c r="O1293" t="s">
        <v>614</v>
      </c>
      <c r="S1293">
        <v>0</v>
      </c>
      <c r="U1293">
        <v>5748</v>
      </c>
      <c r="V1293">
        <v>0.98</v>
      </c>
      <c r="W1293">
        <v>0.96</v>
      </c>
      <c r="X1293">
        <v>-0.11</v>
      </c>
      <c r="Y1293" t="s">
        <v>77</v>
      </c>
      <c r="Z1293">
        <v>4.34</v>
      </c>
      <c r="AA1293" t="s">
        <v>4455</v>
      </c>
      <c r="AB1293">
        <v>335.45069230000001</v>
      </c>
      <c r="AC1293" t="s">
        <v>4456</v>
      </c>
      <c r="AD1293">
        <v>-14.5933554</v>
      </c>
      <c r="AE1293">
        <v>392.87200000000001</v>
      </c>
      <c r="AF1293">
        <v>12.667999999999999</v>
      </c>
      <c r="AG1293">
        <v>11.074999999999999</v>
      </c>
      <c r="AH1293">
        <v>12.495900000000001</v>
      </c>
    </row>
    <row r="1294" spans="1:34" x14ac:dyDescent="0.25">
      <c r="A1294" t="s">
        <v>4457</v>
      </c>
      <c r="B1294" t="s">
        <v>4454</v>
      </c>
      <c r="C1294">
        <v>1</v>
      </c>
      <c r="D1294">
        <v>2</v>
      </c>
      <c r="E1294" t="s">
        <v>284</v>
      </c>
      <c r="F1294">
        <v>2018</v>
      </c>
      <c r="G1294" t="s">
        <v>321</v>
      </c>
      <c r="H1294">
        <v>0</v>
      </c>
      <c r="I1294">
        <v>12.400047000000001</v>
      </c>
      <c r="K1294">
        <v>1.802</v>
      </c>
      <c r="L1294">
        <v>0.161</v>
      </c>
      <c r="M1294">
        <v>3.9</v>
      </c>
      <c r="N1294">
        <v>1.23E-2</v>
      </c>
      <c r="O1294" t="s">
        <v>614</v>
      </c>
      <c r="S1294">
        <v>0</v>
      </c>
      <c r="U1294">
        <v>5748</v>
      </c>
      <c r="V1294">
        <v>0.98</v>
      </c>
      <c r="W1294">
        <v>0.96</v>
      </c>
      <c r="X1294">
        <v>-0.11</v>
      </c>
      <c r="Y1294" t="s">
        <v>77</v>
      </c>
      <c r="Z1294">
        <v>4.34</v>
      </c>
      <c r="AA1294" t="s">
        <v>4455</v>
      </c>
      <c r="AB1294">
        <v>335.45069230000001</v>
      </c>
      <c r="AC1294" t="s">
        <v>4456</v>
      </c>
      <c r="AD1294">
        <v>-14.5933554</v>
      </c>
      <c r="AE1294">
        <v>392.87200000000001</v>
      </c>
      <c r="AF1294">
        <v>12.667999999999999</v>
      </c>
      <c r="AG1294">
        <v>11.074999999999999</v>
      </c>
      <c r="AH1294">
        <v>12.495900000000001</v>
      </c>
    </row>
    <row r="1295" spans="1:34" x14ac:dyDescent="0.25">
      <c r="A1295" t="s">
        <v>4458</v>
      </c>
      <c r="B1295" t="s">
        <v>4459</v>
      </c>
      <c r="C1295">
        <v>1</v>
      </c>
      <c r="D1295">
        <v>1</v>
      </c>
      <c r="E1295" t="s">
        <v>284</v>
      </c>
      <c r="F1295">
        <v>2018</v>
      </c>
      <c r="G1295" t="s">
        <v>321</v>
      </c>
      <c r="H1295">
        <v>0</v>
      </c>
      <c r="I1295">
        <v>5.6284660000000004</v>
      </c>
      <c r="K1295">
        <v>2.6869999999999998</v>
      </c>
      <c r="L1295">
        <v>0.24</v>
      </c>
      <c r="M1295">
        <v>7.69</v>
      </c>
      <c r="N1295">
        <v>2.4199999999999999E-2</v>
      </c>
      <c r="O1295" t="s">
        <v>614</v>
      </c>
      <c r="S1295">
        <v>0</v>
      </c>
      <c r="U1295">
        <v>5250</v>
      </c>
      <c r="V1295">
        <v>1.72</v>
      </c>
      <c r="W1295">
        <v>0.89</v>
      </c>
      <c r="X1295">
        <v>-0.09</v>
      </c>
      <c r="Y1295" t="s">
        <v>77</v>
      </c>
      <c r="Z1295">
        <v>3.95</v>
      </c>
      <c r="AA1295" t="s">
        <v>4460</v>
      </c>
      <c r="AB1295">
        <v>332.34077120000001</v>
      </c>
      <c r="AC1295" t="s">
        <v>4461</v>
      </c>
      <c r="AD1295">
        <v>-13.4288624</v>
      </c>
      <c r="AE1295">
        <v>606.12800000000004</v>
      </c>
      <c r="AF1295">
        <v>12.744999999999999</v>
      </c>
      <c r="AG1295">
        <v>10.529</v>
      </c>
      <c r="AH1295">
        <v>12.438599999999999</v>
      </c>
    </row>
    <row r="1296" spans="1:34" x14ac:dyDescent="0.25">
      <c r="A1296" t="s">
        <v>4462</v>
      </c>
      <c r="B1296" t="s">
        <v>4463</v>
      </c>
      <c r="C1296">
        <v>1</v>
      </c>
      <c r="D1296">
        <v>2</v>
      </c>
      <c r="E1296" t="s">
        <v>284</v>
      </c>
      <c r="F1296">
        <v>2018</v>
      </c>
      <c r="G1296" t="s">
        <v>321</v>
      </c>
      <c r="H1296">
        <v>0</v>
      </c>
      <c r="I1296">
        <v>14.316941</v>
      </c>
      <c r="K1296">
        <v>1.6659999999999999</v>
      </c>
      <c r="L1296">
        <v>0.14899999999999999</v>
      </c>
      <c r="M1296">
        <v>3.42</v>
      </c>
      <c r="N1296">
        <v>1.0699999999999999E-2</v>
      </c>
      <c r="O1296" t="s">
        <v>614</v>
      </c>
      <c r="S1296">
        <v>0</v>
      </c>
      <c r="U1296">
        <v>5569</v>
      </c>
      <c r="V1296">
        <v>0.87</v>
      </c>
      <c r="W1296">
        <v>0.93</v>
      </c>
      <c r="X1296">
        <v>-0.06</v>
      </c>
      <c r="Y1296" t="s">
        <v>77</v>
      </c>
      <c r="Z1296">
        <v>4.6100000000000003</v>
      </c>
      <c r="AA1296" t="s">
        <v>4464</v>
      </c>
      <c r="AB1296">
        <v>335.3081368</v>
      </c>
      <c r="AC1296" t="s">
        <v>4465</v>
      </c>
      <c r="AD1296">
        <v>-12.5569819</v>
      </c>
      <c r="AE1296">
        <v>249.74199999999999</v>
      </c>
      <c r="AF1296">
        <v>12.5</v>
      </c>
      <c r="AG1296">
        <v>10.661</v>
      </c>
      <c r="AH1296">
        <v>12.280900000000001</v>
      </c>
    </row>
    <row r="1297" spans="1:34" x14ac:dyDescent="0.25">
      <c r="A1297" t="s">
        <v>4466</v>
      </c>
      <c r="B1297" t="s">
        <v>4463</v>
      </c>
      <c r="C1297">
        <v>1</v>
      </c>
      <c r="D1297">
        <v>2</v>
      </c>
      <c r="E1297" t="s">
        <v>284</v>
      </c>
      <c r="F1297">
        <v>2018</v>
      </c>
      <c r="G1297" t="s">
        <v>321</v>
      </c>
      <c r="H1297">
        <v>0</v>
      </c>
      <c r="I1297">
        <v>29.626819999999999</v>
      </c>
      <c r="K1297">
        <v>3.206</v>
      </c>
      <c r="L1297">
        <v>0.28599999999999998</v>
      </c>
      <c r="M1297">
        <v>10.4</v>
      </c>
      <c r="N1297">
        <v>3.2599999999999997E-2</v>
      </c>
      <c r="O1297" t="s">
        <v>614</v>
      </c>
      <c r="S1297">
        <v>0</v>
      </c>
      <c r="U1297">
        <v>5569</v>
      </c>
      <c r="V1297">
        <v>0.87</v>
      </c>
      <c r="W1297">
        <v>0.93</v>
      </c>
      <c r="X1297">
        <v>-0.06</v>
      </c>
      <c r="Y1297" t="s">
        <v>77</v>
      </c>
      <c r="Z1297">
        <v>4.6100000000000003</v>
      </c>
      <c r="AA1297" t="s">
        <v>4464</v>
      </c>
      <c r="AB1297">
        <v>335.3081368</v>
      </c>
      <c r="AC1297" t="s">
        <v>4465</v>
      </c>
      <c r="AD1297">
        <v>-12.5569819</v>
      </c>
      <c r="AE1297">
        <v>249.74199999999999</v>
      </c>
      <c r="AF1297">
        <v>12.5</v>
      </c>
      <c r="AG1297">
        <v>10.661</v>
      </c>
      <c r="AH1297">
        <v>12.280900000000001</v>
      </c>
    </row>
    <row r="1298" spans="1:34" x14ac:dyDescent="0.25">
      <c r="A1298" t="s">
        <v>4467</v>
      </c>
      <c r="B1298" t="s">
        <v>4468</v>
      </c>
      <c r="C1298">
        <v>1</v>
      </c>
      <c r="D1298">
        <v>1</v>
      </c>
      <c r="E1298" t="s">
        <v>284</v>
      </c>
      <c r="F1298">
        <v>2018</v>
      </c>
      <c r="G1298" t="s">
        <v>321</v>
      </c>
      <c r="H1298">
        <v>0</v>
      </c>
      <c r="I1298">
        <v>5.8686990000000003</v>
      </c>
      <c r="K1298">
        <v>1.6080000000000001</v>
      </c>
      <c r="L1298">
        <v>0.14299999999999999</v>
      </c>
      <c r="M1298">
        <v>3.22</v>
      </c>
      <c r="N1298">
        <v>1.01E-2</v>
      </c>
      <c r="O1298" t="s">
        <v>614</v>
      </c>
      <c r="S1298">
        <v>0</v>
      </c>
      <c r="U1298">
        <v>5580</v>
      </c>
      <c r="V1298">
        <v>0.84</v>
      </c>
      <c r="W1298">
        <v>0.88</v>
      </c>
      <c r="X1298">
        <v>-0.25</v>
      </c>
      <c r="Y1298" t="s">
        <v>77</v>
      </c>
      <c r="Z1298">
        <v>4.5199999999999996</v>
      </c>
      <c r="AA1298" t="s">
        <v>4469</v>
      </c>
      <c r="AB1298">
        <v>60.3752402</v>
      </c>
      <c r="AC1298" t="s">
        <v>4470</v>
      </c>
      <c r="AD1298">
        <v>15.625129599999999</v>
      </c>
      <c r="AE1298">
        <v>228.64099999999999</v>
      </c>
      <c r="AF1298">
        <v>12.523</v>
      </c>
      <c r="AG1298">
        <v>10.298999999999999</v>
      </c>
      <c r="AH1298">
        <v>12.184799999999999</v>
      </c>
    </row>
    <row r="1299" spans="1:34" x14ac:dyDescent="0.25">
      <c r="A1299" t="s">
        <v>4471</v>
      </c>
      <c r="B1299" t="s">
        <v>4472</v>
      </c>
      <c r="C1299">
        <v>1</v>
      </c>
      <c r="D1299">
        <v>1</v>
      </c>
      <c r="E1299" t="s">
        <v>284</v>
      </c>
      <c r="F1299">
        <v>2018</v>
      </c>
      <c r="G1299" t="s">
        <v>321</v>
      </c>
      <c r="H1299">
        <v>0</v>
      </c>
      <c r="I1299">
        <v>19.562307000000001</v>
      </c>
      <c r="J1299">
        <v>0.126</v>
      </c>
      <c r="K1299">
        <v>2.6</v>
      </c>
      <c r="L1299">
        <v>0.23200000000000001</v>
      </c>
      <c r="M1299">
        <v>7.27</v>
      </c>
      <c r="N1299">
        <v>2.29E-2</v>
      </c>
      <c r="O1299" t="s">
        <v>614</v>
      </c>
      <c r="R1299">
        <v>455</v>
      </c>
      <c r="S1299">
        <v>0</v>
      </c>
      <c r="U1299">
        <v>4455</v>
      </c>
      <c r="V1299">
        <v>0.68</v>
      </c>
      <c r="W1299">
        <v>0.7</v>
      </c>
      <c r="X1299">
        <v>0.113</v>
      </c>
      <c r="Y1299" t="s">
        <v>77</v>
      </c>
      <c r="Z1299">
        <v>4.62</v>
      </c>
      <c r="AA1299" t="s">
        <v>4473</v>
      </c>
      <c r="AB1299">
        <v>60.792972900000002</v>
      </c>
      <c r="AC1299" t="s">
        <v>4474</v>
      </c>
      <c r="AD1299">
        <v>16.347166000000001</v>
      </c>
      <c r="AE1299">
        <v>99.929299999999998</v>
      </c>
      <c r="AF1299">
        <v>12.456</v>
      </c>
      <c r="AG1299">
        <v>9.4960000000000004</v>
      </c>
      <c r="AH1299">
        <v>12.0082</v>
      </c>
    </row>
    <row r="1300" spans="1:34" x14ac:dyDescent="0.25">
      <c r="A1300" t="s">
        <v>4475</v>
      </c>
      <c r="B1300" t="s">
        <v>4476</v>
      </c>
      <c r="C1300">
        <v>1</v>
      </c>
      <c r="D1300">
        <v>1</v>
      </c>
      <c r="E1300" t="s">
        <v>284</v>
      </c>
      <c r="F1300">
        <v>2018</v>
      </c>
      <c r="G1300" t="s">
        <v>321</v>
      </c>
      <c r="H1300">
        <v>0</v>
      </c>
      <c r="I1300">
        <v>9.5259879999999999</v>
      </c>
      <c r="K1300">
        <v>2.0379999999999998</v>
      </c>
      <c r="L1300">
        <v>0.182</v>
      </c>
      <c r="M1300">
        <v>4.8099999999999996</v>
      </c>
      <c r="N1300">
        <v>1.5100000000000001E-2</v>
      </c>
      <c r="O1300" t="s">
        <v>614</v>
      </c>
      <c r="S1300">
        <v>0</v>
      </c>
      <c r="U1300">
        <v>5909</v>
      </c>
      <c r="V1300">
        <v>1.42</v>
      </c>
      <c r="W1300">
        <v>1.0900000000000001</v>
      </c>
      <c r="X1300">
        <v>0.05</v>
      </c>
      <c r="Y1300" t="s">
        <v>77</v>
      </c>
      <c r="Z1300">
        <v>4.1100000000000003</v>
      </c>
      <c r="AA1300" t="s">
        <v>4477</v>
      </c>
      <c r="AB1300">
        <v>52.503551399999999</v>
      </c>
      <c r="AC1300" t="s">
        <v>4478</v>
      </c>
      <c r="AD1300">
        <v>17.584108100000002</v>
      </c>
      <c r="AE1300">
        <v>247.26599999999999</v>
      </c>
      <c r="AF1300">
        <v>10.836</v>
      </c>
      <c r="AG1300">
        <v>9.1950000000000003</v>
      </c>
      <c r="AH1300">
        <v>10.6251</v>
      </c>
    </row>
    <row r="1301" spans="1:34" x14ac:dyDescent="0.25">
      <c r="A1301" t="s">
        <v>4479</v>
      </c>
      <c r="B1301" t="s">
        <v>4480</v>
      </c>
      <c r="C1301">
        <v>1</v>
      </c>
      <c r="D1301">
        <v>1</v>
      </c>
      <c r="E1301" t="s">
        <v>284</v>
      </c>
      <c r="F1301">
        <v>2018</v>
      </c>
      <c r="G1301" t="s">
        <v>321</v>
      </c>
      <c r="H1301">
        <v>0</v>
      </c>
      <c r="I1301">
        <v>5.3294389999999998</v>
      </c>
      <c r="K1301">
        <v>1.4910000000000001</v>
      </c>
      <c r="L1301">
        <v>0.13300000000000001</v>
      </c>
      <c r="M1301">
        <v>2.83</v>
      </c>
      <c r="N1301">
        <v>8.8999999999999999E-3</v>
      </c>
      <c r="O1301" t="s">
        <v>614</v>
      </c>
      <c r="S1301">
        <v>0</v>
      </c>
      <c r="U1301">
        <v>5428</v>
      </c>
      <c r="V1301">
        <v>0.86</v>
      </c>
      <c r="W1301">
        <v>0.94</v>
      </c>
      <c r="X1301">
        <v>0.15</v>
      </c>
      <c r="Y1301" t="s">
        <v>77</v>
      </c>
      <c r="Z1301">
        <v>4.63</v>
      </c>
      <c r="AA1301" t="s">
        <v>4481</v>
      </c>
      <c r="AB1301">
        <v>58.269179600000001</v>
      </c>
      <c r="AC1301" t="s">
        <v>4482</v>
      </c>
      <c r="AD1301">
        <v>17.9069486</v>
      </c>
      <c r="AE1301">
        <v>247.30199999999999</v>
      </c>
      <c r="AF1301">
        <v>12.909000000000001</v>
      </c>
      <c r="AG1301">
        <v>10.726000000000001</v>
      </c>
      <c r="AH1301">
        <v>12.650399999999999</v>
      </c>
    </row>
    <row r="1302" spans="1:34" x14ac:dyDescent="0.25">
      <c r="A1302" t="s">
        <v>4483</v>
      </c>
      <c r="B1302" t="s">
        <v>4484</v>
      </c>
      <c r="C1302">
        <v>1</v>
      </c>
      <c r="D1302">
        <v>1</v>
      </c>
      <c r="E1302" t="s">
        <v>284</v>
      </c>
      <c r="F1302">
        <v>2018</v>
      </c>
      <c r="G1302" t="s">
        <v>321</v>
      </c>
      <c r="H1302">
        <v>0</v>
      </c>
      <c r="I1302">
        <v>14.155184999999999</v>
      </c>
      <c r="K1302">
        <v>2.1160000000000001</v>
      </c>
      <c r="L1302">
        <v>0.189</v>
      </c>
      <c r="M1302">
        <v>5.13</v>
      </c>
      <c r="N1302">
        <v>1.61E-2</v>
      </c>
      <c r="O1302" t="s">
        <v>614</v>
      </c>
      <c r="S1302">
        <v>0</v>
      </c>
      <c r="U1302">
        <v>6063</v>
      </c>
      <c r="V1302">
        <v>1.21</v>
      </c>
      <c r="W1302">
        <v>1.21</v>
      </c>
      <c r="X1302">
        <v>0.41</v>
      </c>
      <c r="Y1302" t="s">
        <v>77</v>
      </c>
      <c r="Z1302">
        <v>4.38</v>
      </c>
      <c r="AA1302" t="s">
        <v>4485</v>
      </c>
      <c r="AB1302">
        <v>55.229615600000002</v>
      </c>
      <c r="AC1302" t="s">
        <v>4486</v>
      </c>
      <c r="AD1302">
        <v>20.736089100000001</v>
      </c>
      <c r="AE1302">
        <v>492.16699999999997</v>
      </c>
      <c r="AF1302">
        <v>12.680999999999999</v>
      </c>
      <c r="AG1302">
        <v>10.593</v>
      </c>
      <c r="AH1302">
        <v>12.422000000000001</v>
      </c>
    </row>
    <row r="1303" spans="1:34" x14ac:dyDescent="0.25">
      <c r="A1303" t="s">
        <v>4487</v>
      </c>
      <c r="B1303" t="s">
        <v>4488</v>
      </c>
      <c r="C1303">
        <v>1</v>
      </c>
      <c r="D1303">
        <v>1</v>
      </c>
      <c r="E1303" t="s">
        <v>284</v>
      </c>
      <c r="F1303">
        <v>2018</v>
      </c>
      <c r="G1303" t="s">
        <v>321</v>
      </c>
      <c r="H1303">
        <v>0</v>
      </c>
      <c r="I1303">
        <v>8.7478180000000005</v>
      </c>
      <c r="K1303">
        <v>3.5579999999999998</v>
      </c>
      <c r="L1303">
        <v>0.317</v>
      </c>
      <c r="M1303">
        <v>12.4</v>
      </c>
      <c r="N1303">
        <v>3.9E-2</v>
      </c>
      <c r="O1303" t="s">
        <v>614</v>
      </c>
      <c r="S1303">
        <v>0</v>
      </c>
      <c r="U1303">
        <v>5525</v>
      </c>
      <c r="V1303">
        <v>0.89</v>
      </c>
      <c r="W1303">
        <v>0.95</v>
      </c>
      <c r="X1303">
        <v>0.09</v>
      </c>
      <c r="Y1303" t="s">
        <v>77</v>
      </c>
      <c r="Z1303">
        <v>4.55</v>
      </c>
      <c r="AA1303" t="s">
        <v>4489</v>
      </c>
      <c r="AB1303">
        <v>52.888852399999998</v>
      </c>
      <c r="AC1303" t="s">
        <v>4490</v>
      </c>
      <c r="AD1303">
        <v>22.4348186</v>
      </c>
      <c r="AE1303">
        <v>214.75299999999999</v>
      </c>
      <c r="AF1303">
        <v>12.382</v>
      </c>
      <c r="AG1303">
        <v>10.292</v>
      </c>
      <c r="AH1303">
        <v>12.1562</v>
      </c>
    </row>
    <row r="1304" spans="1:34" x14ac:dyDescent="0.25">
      <c r="A1304" t="s">
        <v>4491</v>
      </c>
      <c r="B1304" t="s">
        <v>4492</v>
      </c>
      <c r="C1304">
        <v>1</v>
      </c>
      <c r="D1304">
        <v>1</v>
      </c>
      <c r="E1304" t="s">
        <v>284</v>
      </c>
      <c r="F1304">
        <v>2018</v>
      </c>
      <c r="G1304" t="s">
        <v>321</v>
      </c>
      <c r="H1304">
        <v>0</v>
      </c>
      <c r="I1304">
        <v>5.1721909999999998</v>
      </c>
      <c r="K1304">
        <v>2.5129999999999999</v>
      </c>
      <c r="L1304">
        <v>0.224</v>
      </c>
      <c r="M1304">
        <v>6.86</v>
      </c>
      <c r="N1304">
        <v>2.1600000000000001E-2</v>
      </c>
      <c r="O1304" t="s">
        <v>614</v>
      </c>
      <c r="S1304">
        <v>0</v>
      </c>
      <c r="U1304">
        <v>5015</v>
      </c>
      <c r="V1304">
        <v>0.77</v>
      </c>
      <c r="W1304">
        <v>0.82</v>
      </c>
      <c r="X1304">
        <v>0.03</v>
      </c>
      <c r="Y1304" t="s">
        <v>77</v>
      </c>
      <c r="Z1304">
        <v>4.63</v>
      </c>
      <c r="AA1304" t="s">
        <v>4493</v>
      </c>
      <c r="AB1304">
        <v>58.796787799999997</v>
      </c>
      <c r="AC1304" t="s">
        <v>4494</v>
      </c>
      <c r="AD1304">
        <v>23.7567524</v>
      </c>
      <c r="AE1304">
        <v>190.81</v>
      </c>
      <c r="AF1304">
        <v>12.939</v>
      </c>
      <c r="AG1304">
        <v>10.555</v>
      </c>
      <c r="AH1304">
        <v>12.691000000000001</v>
      </c>
    </row>
    <row r="1305" spans="1:34" x14ac:dyDescent="0.25">
      <c r="A1305" t="s">
        <v>4495</v>
      </c>
      <c r="B1305" t="s">
        <v>4496</v>
      </c>
      <c r="C1305">
        <v>1</v>
      </c>
      <c r="D1305">
        <v>2</v>
      </c>
      <c r="E1305" t="s">
        <v>284</v>
      </c>
      <c r="F1305">
        <v>2015</v>
      </c>
      <c r="G1305" t="s">
        <v>321</v>
      </c>
      <c r="H1305">
        <v>0</v>
      </c>
      <c r="I1305">
        <v>32.939622999999997</v>
      </c>
      <c r="J1305">
        <v>0.1429</v>
      </c>
      <c r="K1305">
        <v>2.37</v>
      </c>
      <c r="L1305">
        <v>0.21099999999999999</v>
      </c>
      <c r="M1305">
        <v>8.92</v>
      </c>
      <c r="N1305">
        <v>2.8070000000000001E-2</v>
      </c>
      <c r="O1305" t="s">
        <v>119</v>
      </c>
      <c r="P1305">
        <v>0.2</v>
      </c>
      <c r="Q1305">
        <v>1</v>
      </c>
      <c r="R1305">
        <v>284</v>
      </c>
      <c r="S1305">
        <v>0</v>
      </c>
      <c r="T1305" t="s">
        <v>764</v>
      </c>
      <c r="U1305">
        <v>3457</v>
      </c>
      <c r="V1305">
        <v>0.41</v>
      </c>
      <c r="W1305">
        <v>0.36</v>
      </c>
      <c r="X1305">
        <v>0.12</v>
      </c>
      <c r="Y1305" t="s">
        <v>77</v>
      </c>
      <c r="Z1305">
        <v>4.79</v>
      </c>
      <c r="AA1305" t="s">
        <v>4497</v>
      </c>
      <c r="AB1305">
        <v>172.56014099999999</v>
      </c>
      <c r="AC1305" t="s">
        <v>4498</v>
      </c>
      <c r="AD1305">
        <v>7.5878315000000001</v>
      </c>
      <c r="AE1305">
        <v>38.026600000000002</v>
      </c>
      <c r="AF1305">
        <v>13.477</v>
      </c>
      <c r="AG1305">
        <v>8.8989999999999991</v>
      </c>
      <c r="AH1305">
        <v>12.4154</v>
      </c>
    </row>
    <row r="1306" spans="1:34" x14ac:dyDescent="0.25">
      <c r="A1306" t="s">
        <v>4499</v>
      </c>
      <c r="B1306" t="s">
        <v>4496</v>
      </c>
      <c r="C1306">
        <v>1</v>
      </c>
      <c r="D1306">
        <v>2</v>
      </c>
      <c r="E1306" t="s">
        <v>73</v>
      </c>
      <c r="F1306">
        <v>2017</v>
      </c>
      <c r="G1306" t="s">
        <v>363</v>
      </c>
      <c r="H1306">
        <v>1</v>
      </c>
      <c r="I1306">
        <v>8.9619999999999997</v>
      </c>
      <c r="J1306">
        <v>0.06</v>
      </c>
      <c r="K1306">
        <v>2.65</v>
      </c>
      <c r="L1306">
        <v>0.23599999999999999</v>
      </c>
      <c r="M1306">
        <v>7.51</v>
      </c>
      <c r="N1306">
        <v>2.3630000000000002E-2</v>
      </c>
      <c r="O1306" t="s">
        <v>75</v>
      </c>
      <c r="P1306">
        <v>0.47</v>
      </c>
      <c r="R1306">
        <v>363</v>
      </c>
      <c r="S1306">
        <v>0</v>
      </c>
      <c r="T1306" t="s">
        <v>764</v>
      </c>
      <c r="U1306">
        <v>3457</v>
      </c>
      <c r="V1306">
        <v>0.41</v>
      </c>
      <c r="W1306">
        <v>0.36</v>
      </c>
      <c r="X1306">
        <v>0.09</v>
      </c>
      <c r="Y1306" t="s">
        <v>77</v>
      </c>
      <c r="Z1306">
        <v>4.79</v>
      </c>
      <c r="AA1306" t="s">
        <v>4497</v>
      </c>
      <c r="AB1306">
        <v>172.56014099999999</v>
      </c>
      <c r="AC1306" t="s">
        <v>4498</v>
      </c>
      <c r="AD1306">
        <v>7.5878315000000001</v>
      </c>
      <c r="AE1306">
        <v>38.026600000000002</v>
      </c>
      <c r="AF1306">
        <v>13.477</v>
      </c>
      <c r="AG1306">
        <v>8.8989999999999991</v>
      </c>
      <c r="AH1306">
        <v>12.4154</v>
      </c>
    </row>
    <row r="1307" spans="1:34" x14ac:dyDescent="0.25">
      <c r="A1307" t="s">
        <v>4500</v>
      </c>
      <c r="B1307" t="s">
        <v>4501</v>
      </c>
      <c r="C1307">
        <v>1</v>
      </c>
      <c r="D1307">
        <v>1</v>
      </c>
      <c r="E1307" t="s">
        <v>284</v>
      </c>
      <c r="F1307">
        <v>2018</v>
      </c>
      <c r="G1307" t="s">
        <v>321</v>
      </c>
      <c r="H1307">
        <v>0</v>
      </c>
      <c r="I1307">
        <v>8.8656510999999991</v>
      </c>
      <c r="J1307">
        <v>7.3400000000000007E-2</v>
      </c>
      <c r="K1307">
        <v>2.52</v>
      </c>
      <c r="L1307">
        <v>0.22500000000000001</v>
      </c>
      <c r="M1307">
        <v>11.44182</v>
      </c>
      <c r="N1307">
        <v>3.5999999999999997E-2</v>
      </c>
      <c r="O1307" t="s">
        <v>119</v>
      </c>
      <c r="P1307">
        <v>0</v>
      </c>
      <c r="Q1307">
        <v>67</v>
      </c>
      <c r="R1307">
        <v>802</v>
      </c>
      <c r="S1307">
        <v>0</v>
      </c>
      <c r="T1307" t="s">
        <v>279</v>
      </c>
      <c r="U1307">
        <v>5306</v>
      </c>
      <c r="V1307">
        <v>0.72</v>
      </c>
      <c r="W1307">
        <v>0.72</v>
      </c>
      <c r="X1307">
        <v>-0.5</v>
      </c>
      <c r="Y1307" t="s">
        <v>77</v>
      </c>
      <c r="Z1307">
        <v>4.57</v>
      </c>
      <c r="AA1307" t="s">
        <v>4502</v>
      </c>
      <c r="AB1307">
        <v>126.4643579</v>
      </c>
      <c r="AC1307" t="s">
        <v>4503</v>
      </c>
      <c r="AD1307">
        <v>10.246577</v>
      </c>
      <c r="AE1307">
        <v>203.89599999999999</v>
      </c>
      <c r="AF1307">
        <v>12.557</v>
      </c>
      <c r="AG1307">
        <v>10.677</v>
      </c>
      <c r="AH1307">
        <v>12.4039</v>
      </c>
    </row>
    <row r="1308" spans="1:34" x14ac:dyDescent="0.25">
      <c r="A1308" t="s">
        <v>4504</v>
      </c>
      <c r="B1308" t="s">
        <v>4505</v>
      </c>
      <c r="C1308">
        <v>1</v>
      </c>
      <c r="D1308">
        <v>1</v>
      </c>
      <c r="E1308" t="s">
        <v>284</v>
      </c>
      <c r="F1308">
        <v>2018</v>
      </c>
      <c r="G1308" t="s">
        <v>321</v>
      </c>
      <c r="H1308">
        <v>0</v>
      </c>
      <c r="I1308">
        <v>6.8942560000000004</v>
      </c>
      <c r="J1308">
        <v>7.0599999999999996E-2</v>
      </c>
      <c r="K1308">
        <v>2.84</v>
      </c>
      <c r="L1308">
        <v>0.253</v>
      </c>
      <c r="M1308">
        <v>8.4499999999999993</v>
      </c>
      <c r="N1308">
        <v>2.6599999999999999E-2</v>
      </c>
      <c r="O1308" t="s">
        <v>614</v>
      </c>
      <c r="R1308">
        <v>962</v>
      </c>
      <c r="S1308">
        <v>0</v>
      </c>
      <c r="U1308">
        <v>5608</v>
      </c>
      <c r="V1308">
        <v>1.07</v>
      </c>
      <c r="W1308">
        <v>0.99</v>
      </c>
      <c r="X1308">
        <v>0.23</v>
      </c>
      <c r="Y1308" t="s">
        <v>77</v>
      </c>
      <c r="Z1308">
        <v>4.38</v>
      </c>
      <c r="AA1308" t="s">
        <v>4506</v>
      </c>
      <c r="AB1308">
        <v>127.5541103</v>
      </c>
      <c r="AC1308" t="s">
        <v>4507</v>
      </c>
      <c r="AD1308">
        <v>10.9101444</v>
      </c>
      <c r="AE1308">
        <v>360.911</v>
      </c>
      <c r="AF1308">
        <v>12.669</v>
      </c>
      <c r="AG1308">
        <v>11.026</v>
      </c>
      <c r="AH1308">
        <v>12.5618</v>
      </c>
    </row>
    <row r="1309" spans="1:34" x14ac:dyDescent="0.25">
      <c r="A1309" t="s">
        <v>4508</v>
      </c>
      <c r="B1309" t="s">
        <v>4509</v>
      </c>
      <c r="C1309">
        <v>1</v>
      </c>
      <c r="D1309">
        <v>1</v>
      </c>
      <c r="E1309" t="s">
        <v>284</v>
      </c>
      <c r="F1309">
        <v>2018</v>
      </c>
      <c r="G1309" t="s">
        <v>321</v>
      </c>
      <c r="H1309">
        <v>0</v>
      </c>
      <c r="I1309">
        <v>4.7369683</v>
      </c>
      <c r="J1309">
        <v>5.2600000000000001E-2</v>
      </c>
      <c r="K1309">
        <v>2.69</v>
      </c>
      <c r="L1309">
        <v>0.24</v>
      </c>
      <c r="M1309">
        <v>20</v>
      </c>
      <c r="N1309">
        <v>6.293E-2</v>
      </c>
      <c r="O1309" t="s">
        <v>119</v>
      </c>
      <c r="P1309">
        <v>0.04</v>
      </c>
      <c r="Q1309">
        <v>146.9</v>
      </c>
      <c r="R1309">
        <v>969</v>
      </c>
      <c r="S1309">
        <v>0</v>
      </c>
      <c r="U1309">
        <v>5170</v>
      </c>
      <c r="V1309">
        <v>0.79</v>
      </c>
      <c r="W1309">
        <v>0.86</v>
      </c>
      <c r="X1309">
        <v>0.12</v>
      </c>
      <c r="Y1309" t="s">
        <v>77</v>
      </c>
      <c r="Z1309">
        <v>4.6100000000000003</v>
      </c>
      <c r="AA1309" t="s">
        <v>4510</v>
      </c>
      <c r="AB1309">
        <v>130.180046</v>
      </c>
      <c r="AC1309" t="s">
        <v>4511</v>
      </c>
      <c r="AD1309">
        <v>10.982950900000001</v>
      </c>
      <c r="AE1309">
        <v>154.83000000000001</v>
      </c>
      <c r="AF1309">
        <v>11.833</v>
      </c>
      <c r="AG1309">
        <v>9.9130000000000003</v>
      </c>
      <c r="AH1309">
        <v>11.7202</v>
      </c>
    </row>
    <row r="1310" spans="1:34" x14ac:dyDescent="0.25">
      <c r="A1310" t="s">
        <v>4512</v>
      </c>
      <c r="B1310" t="s">
        <v>4513</v>
      </c>
      <c r="C1310">
        <v>1</v>
      </c>
      <c r="D1310">
        <v>3</v>
      </c>
      <c r="E1310" t="s">
        <v>284</v>
      </c>
      <c r="F1310">
        <v>2018</v>
      </c>
      <c r="G1310" t="s">
        <v>321</v>
      </c>
      <c r="H1310">
        <v>0</v>
      </c>
      <c r="I1310">
        <v>0.46928500000000001</v>
      </c>
      <c r="K1310">
        <v>1.1000000000000001</v>
      </c>
      <c r="L1310">
        <v>9.8000000000000004E-2</v>
      </c>
      <c r="M1310">
        <v>1.37</v>
      </c>
      <c r="N1310">
        <v>4.3E-3</v>
      </c>
      <c r="O1310" t="s">
        <v>614</v>
      </c>
      <c r="S1310">
        <v>0</v>
      </c>
      <c r="U1310">
        <v>5482</v>
      </c>
      <c r="V1310">
        <v>0.87</v>
      </c>
      <c r="W1310">
        <v>0.94</v>
      </c>
      <c r="X1310">
        <v>0.09</v>
      </c>
      <c r="Y1310" t="s">
        <v>77</v>
      </c>
      <c r="Z1310">
        <v>4.5999999999999996</v>
      </c>
      <c r="AA1310" t="s">
        <v>4514</v>
      </c>
      <c r="AB1310">
        <v>125.007177</v>
      </c>
      <c r="AC1310" t="s">
        <v>4515</v>
      </c>
      <c r="AD1310">
        <v>14.0194586</v>
      </c>
      <c r="AE1310">
        <v>329.041</v>
      </c>
      <c r="AF1310">
        <v>12.867000000000001</v>
      </c>
      <c r="AG1310">
        <v>11.021000000000001</v>
      </c>
      <c r="AH1310">
        <v>12.670199999999999</v>
      </c>
    </row>
    <row r="1311" spans="1:34" x14ac:dyDescent="0.25">
      <c r="A1311" t="s">
        <v>4516</v>
      </c>
      <c r="B1311" t="s">
        <v>4513</v>
      </c>
      <c r="C1311">
        <v>1</v>
      </c>
      <c r="D1311">
        <v>3</v>
      </c>
      <c r="E1311" t="s">
        <v>284</v>
      </c>
      <c r="F1311">
        <v>2018</v>
      </c>
      <c r="G1311" t="s">
        <v>321</v>
      </c>
      <c r="H1311">
        <v>0</v>
      </c>
      <c r="I1311">
        <v>10.787991999999999</v>
      </c>
      <c r="J1311">
        <v>9.3200000000000005E-2</v>
      </c>
      <c r="K1311">
        <v>2.2999999999999998</v>
      </c>
      <c r="L1311">
        <v>0.20499999999999999</v>
      </c>
      <c r="M1311">
        <v>5.9</v>
      </c>
      <c r="N1311">
        <v>1.8599999999999998E-2</v>
      </c>
      <c r="O1311" t="s">
        <v>614</v>
      </c>
      <c r="R1311">
        <v>787</v>
      </c>
      <c r="S1311">
        <v>0</v>
      </c>
      <c r="U1311">
        <v>5482</v>
      </c>
      <c r="V1311">
        <v>0.87</v>
      </c>
      <c r="W1311">
        <v>0.94</v>
      </c>
      <c r="X1311">
        <v>0.09</v>
      </c>
      <c r="Y1311" t="s">
        <v>77</v>
      </c>
      <c r="Z1311">
        <v>4.5999999999999996</v>
      </c>
      <c r="AA1311" t="s">
        <v>4514</v>
      </c>
      <c r="AB1311">
        <v>125.007177</v>
      </c>
      <c r="AC1311" t="s">
        <v>4515</v>
      </c>
      <c r="AD1311">
        <v>14.0194586</v>
      </c>
      <c r="AE1311">
        <v>329.041</v>
      </c>
      <c r="AF1311">
        <v>12.867000000000001</v>
      </c>
      <c r="AG1311">
        <v>11.021000000000001</v>
      </c>
      <c r="AH1311">
        <v>12.670199999999999</v>
      </c>
    </row>
    <row r="1312" spans="1:34" x14ac:dyDescent="0.25">
      <c r="A1312" t="s">
        <v>4517</v>
      </c>
      <c r="B1312" t="s">
        <v>4513</v>
      </c>
      <c r="C1312">
        <v>1</v>
      </c>
      <c r="D1312">
        <v>3</v>
      </c>
      <c r="E1312" t="s">
        <v>284</v>
      </c>
      <c r="F1312">
        <v>2018</v>
      </c>
      <c r="G1312" t="s">
        <v>321</v>
      </c>
      <c r="H1312">
        <v>0</v>
      </c>
      <c r="I1312">
        <v>22.620343999999999</v>
      </c>
      <c r="J1312">
        <v>0.1527</v>
      </c>
      <c r="K1312">
        <v>2.2999999999999998</v>
      </c>
      <c r="L1312">
        <v>0.20499999999999999</v>
      </c>
      <c r="M1312">
        <v>5.9</v>
      </c>
      <c r="N1312">
        <v>1.8599999999999998E-2</v>
      </c>
      <c r="O1312" t="s">
        <v>614</v>
      </c>
      <c r="R1312">
        <v>615</v>
      </c>
      <c r="S1312">
        <v>0</v>
      </c>
      <c r="U1312">
        <v>5482</v>
      </c>
      <c r="V1312">
        <v>0.87</v>
      </c>
      <c r="W1312">
        <v>0.94</v>
      </c>
      <c r="X1312">
        <v>0.09</v>
      </c>
      <c r="Y1312" t="s">
        <v>77</v>
      </c>
      <c r="Z1312">
        <v>4.5999999999999996</v>
      </c>
      <c r="AA1312" t="s">
        <v>4514</v>
      </c>
      <c r="AB1312">
        <v>125.007177</v>
      </c>
      <c r="AC1312" t="s">
        <v>4515</v>
      </c>
      <c r="AD1312">
        <v>14.0194586</v>
      </c>
      <c r="AE1312">
        <v>329.041</v>
      </c>
      <c r="AF1312">
        <v>12.867000000000001</v>
      </c>
      <c r="AG1312">
        <v>11.021000000000001</v>
      </c>
      <c r="AH1312">
        <v>12.670199999999999</v>
      </c>
    </row>
    <row r="1313" spans="1:34" x14ac:dyDescent="0.25">
      <c r="A1313" t="s">
        <v>4518</v>
      </c>
      <c r="B1313" t="s">
        <v>4519</v>
      </c>
      <c r="C1313">
        <v>1</v>
      </c>
      <c r="D1313">
        <v>1</v>
      </c>
      <c r="E1313" t="s">
        <v>284</v>
      </c>
      <c r="F1313">
        <v>2018</v>
      </c>
      <c r="G1313" t="s">
        <v>321</v>
      </c>
      <c r="H1313">
        <v>0</v>
      </c>
      <c r="I1313">
        <v>16.9780102</v>
      </c>
      <c r="J1313">
        <v>0.16850000000000001</v>
      </c>
      <c r="K1313">
        <v>1.47</v>
      </c>
      <c r="L1313">
        <v>0.13100000000000001</v>
      </c>
      <c r="M1313">
        <v>2.76</v>
      </c>
      <c r="N1313">
        <v>8.6899999999999998E-3</v>
      </c>
      <c r="O1313" t="s">
        <v>614</v>
      </c>
      <c r="R1313">
        <v>533</v>
      </c>
      <c r="S1313">
        <v>1</v>
      </c>
      <c r="U1313">
        <v>5245</v>
      </c>
      <c r="V1313">
        <v>0.75</v>
      </c>
      <c r="W1313">
        <v>0.84</v>
      </c>
      <c r="X1313">
        <v>-0.1</v>
      </c>
      <c r="Y1313" t="s">
        <v>77</v>
      </c>
      <c r="Z1313">
        <v>4.62</v>
      </c>
      <c r="AA1313" t="s">
        <v>4520</v>
      </c>
      <c r="AB1313">
        <v>129.14052269999999</v>
      </c>
      <c r="AC1313" t="s">
        <v>4521</v>
      </c>
      <c r="AD1313">
        <v>14.461882599999999</v>
      </c>
      <c r="AE1313">
        <v>75.585700000000003</v>
      </c>
      <c r="AF1313">
        <v>10.345000000000001</v>
      </c>
      <c r="AG1313">
        <v>8.3800000000000008</v>
      </c>
      <c r="AH1313">
        <v>10.130000000000001</v>
      </c>
    </row>
    <row r="1314" spans="1:34" x14ac:dyDescent="0.25">
      <c r="A1314" t="s">
        <v>4522</v>
      </c>
      <c r="B1314" t="s">
        <v>4523</v>
      </c>
      <c r="C1314">
        <v>1</v>
      </c>
      <c r="D1314">
        <v>2</v>
      </c>
      <c r="E1314" t="s">
        <v>284</v>
      </c>
      <c r="F1314">
        <v>2018</v>
      </c>
      <c r="G1314" t="s">
        <v>321</v>
      </c>
      <c r="H1314">
        <v>0</v>
      </c>
      <c r="I1314">
        <v>10.616384</v>
      </c>
      <c r="K1314">
        <v>1.1499999999999999</v>
      </c>
      <c r="L1314">
        <v>0.10299999999999999</v>
      </c>
      <c r="M1314">
        <v>1.6</v>
      </c>
      <c r="N1314">
        <v>5.0499999999999998E-3</v>
      </c>
      <c r="O1314" t="s">
        <v>614</v>
      </c>
      <c r="R1314">
        <v>809</v>
      </c>
      <c r="S1314">
        <v>0</v>
      </c>
      <c r="U1314">
        <v>5788</v>
      </c>
      <c r="V1314">
        <v>0.94</v>
      </c>
      <c r="W1314">
        <v>0.96</v>
      </c>
      <c r="X1314">
        <v>-0.1</v>
      </c>
      <c r="Y1314" t="s">
        <v>77</v>
      </c>
      <c r="Z1314">
        <v>4.4800000000000004</v>
      </c>
      <c r="AA1314" t="s">
        <v>4524</v>
      </c>
      <c r="AB1314">
        <v>130.25966249999999</v>
      </c>
      <c r="AC1314" t="s">
        <v>4525</v>
      </c>
      <c r="AD1314">
        <v>14.690222500000001</v>
      </c>
      <c r="AE1314">
        <v>268.35700000000003</v>
      </c>
      <c r="AF1314">
        <v>12.234999999999999</v>
      </c>
      <c r="AG1314">
        <v>10.68</v>
      </c>
      <c r="AH1314">
        <v>12.063599999999999</v>
      </c>
    </row>
    <row r="1315" spans="1:34" x14ac:dyDescent="0.25">
      <c r="A1315" t="s">
        <v>4526</v>
      </c>
      <c r="B1315" t="s">
        <v>4523</v>
      </c>
      <c r="C1315">
        <v>1</v>
      </c>
      <c r="D1315">
        <v>2</v>
      </c>
      <c r="E1315" t="s">
        <v>284</v>
      </c>
      <c r="F1315">
        <v>2018</v>
      </c>
      <c r="G1315" t="s">
        <v>321</v>
      </c>
      <c r="H1315">
        <v>0</v>
      </c>
      <c r="I1315">
        <v>52.713493999999997</v>
      </c>
      <c r="K1315">
        <v>2.39</v>
      </c>
      <c r="L1315">
        <v>0.21299999999999999</v>
      </c>
      <c r="M1315">
        <v>6.3</v>
      </c>
      <c r="N1315">
        <v>1.9800000000000002E-2</v>
      </c>
      <c r="O1315" t="s">
        <v>614</v>
      </c>
      <c r="R1315">
        <v>477</v>
      </c>
      <c r="S1315">
        <v>0</v>
      </c>
      <c r="U1315">
        <v>5788</v>
      </c>
      <c r="V1315">
        <v>0.94</v>
      </c>
      <c r="W1315">
        <v>0.96</v>
      </c>
      <c r="X1315">
        <v>-0.1</v>
      </c>
      <c r="Y1315" t="s">
        <v>77</v>
      </c>
      <c r="Z1315">
        <v>4.4800000000000004</v>
      </c>
      <c r="AA1315" t="s">
        <v>4524</v>
      </c>
      <c r="AB1315">
        <v>130.25966249999999</v>
      </c>
      <c r="AC1315" t="s">
        <v>4525</v>
      </c>
      <c r="AD1315">
        <v>14.690222500000001</v>
      </c>
      <c r="AE1315">
        <v>268.35700000000003</v>
      </c>
      <c r="AF1315">
        <v>12.234999999999999</v>
      </c>
      <c r="AG1315">
        <v>10.68</v>
      </c>
      <c r="AH1315">
        <v>12.063599999999999</v>
      </c>
    </row>
    <row r="1316" spans="1:34" x14ac:dyDescent="0.25">
      <c r="A1316" t="s">
        <v>4527</v>
      </c>
      <c r="B1316" t="s">
        <v>4528</v>
      </c>
      <c r="C1316">
        <v>1</v>
      </c>
      <c r="D1316">
        <v>1</v>
      </c>
      <c r="E1316" t="s">
        <v>284</v>
      </c>
      <c r="F1316">
        <v>2018</v>
      </c>
      <c r="G1316" t="s">
        <v>321</v>
      </c>
      <c r="H1316">
        <v>0</v>
      </c>
      <c r="I1316">
        <v>41.474218999999998</v>
      </c>
      <c r="K1316">
        <v>3.1720000000000002</v>
      </c>
      <c r="L1316">
        <v>0.28299999999999997</v>
      </c>
      <c r="M1316">
        <v>10.199999999999999</v>
      </c>
      <c r="N1316">
        <v>3.2099999999999997E-2</v>
      </c>
      <c r="O1316" t="s">
        <v>614</v>
      </c>
      <c r="S1316">
        <v>0</v>
      </c>
      <c r="U1316">
        <v>5784</v>
      </c>
      <c r="V1316">
        <v>0.98</v>
      </c>
      <c r="W1316">
        <v>1.02</v>
      </c>
      <c r="X1316">
        <v>0.06</v>
      </c>
      <c r="Y1316" t="s">
        <v>77</v>
      </c>
      <c r="Z1316">
        <v>4.45</v>
      </c>
      <c r="AA1316" t="s">
        <v>4529</v>
      </c>
      <c r="AB1316">
        <v>135.33504869999999</v>
      </c>
      <c r="AC1316" t="s">
        <v>4530</v>
      </c>
      <c r="AD1316">
        <v>18.825287899999999</v>
      </c>
      <c r="AE1316">
        <v>330.73899999999998</v>
      </c>
      <c r="AF1316">
        <v>12.413</v>
      </c>
      <c r="AG1316">
        <v>10.773999999999999</v>
      </c>
      <c r="AH1316">
        <v>12.1713</v>
      </c>
    </row>
    <row r="1317" spans="1:34" x14ac:dyDescent="0.25">
      <c r="A1317" t="s">
        <v>4531</v>
      </c>
      <c r="B1317" t="s">
        <v>4532</v>
      </c>
      <c r="C1317">
        <v>1</v>
      </c>
      <c r="D1317">
        <v>4</v>
      </c>
      <c r="E1317" t="s">
        <v>284</v>
      </c>
      <c r="F1317">
        <v>2018</v>
      </c>
      <c r="G1317" t="s">
        <v>321</v>
      </c>
      <c r="H1317">
        <v>0</v>
      </c>
      <c r="I1317">
        <v>0.77400999999999998</v>
      </c>
      <c r="J1317">
        <v>1.6400000000000001E-2</v>
      </c>
      <c r="K1317">
        <v>1.2</v>
      </c>
      <c r="L1317">
        <v>0.107</v>
      </c>
      <c r="M1317">
        <v>1.87</v>
      </c>
      <c r="N1317">
        <v>5.8799999999999998E-3</v>
      </c>
      <c r="O1317" t="s">
        <v>614</v>
      </c>
      <c r="R1317">
        <v>1815</v>
      </c>
      <c r="S1317">
        <v>0</v>
      </c>
      <c r="U1317">
        <v>5438</v>
      </c>
      <c r="V1317">
        <v>0.83</v>
      </c>
      <c r="W1317">
        <v>0.97</v>
      </c>
      <c r="X1317">
        <v>0</v>
      </c>
      <c r="Y1317" t="s">
        <v>77</v>
      </c>
      <c r="Z1317">
        <v>4.5999999999999996</v>
      </c>
      <c r="AA1317" t="s">
        <v>4533</v>
      </c>
      <c r="AB1317">
        <v>132.52356180000001</v>
      </c>
      <c r="AC1317" t="s">
        <v>4534</v>
      </c>
      <c r="AD1317">
        <v>23.1924709</v>
      </c>
      <c r="AE1317">
        <v>330.916</v>
      </c>
      <c r="AF1317">
        <v>13.102</v>
      </c>
      <c r="AG1317">
        <v>11.196</v>
      </c>
      <c r="AH1317">
        <v>12.8673</v>
      </c>
    </row>
    <row r="1318" spans="1:34" x14ac:dyDescent="0.25">
      <c r="A1318" t="s">
        <v>4535</v>
      </c>
      <c r="B1318" t="s">
        <v>4532</v>
      </c>
      <c r="C1318">
        <v>1</v>
      </c>
      <c r="D1318">
        <v>4</v>
      </c>
      <c r="E1318" t="s">
        <v>284</v>
      </c>
      <c r="F1318">
        <v>2018</v>
      </c>
      <c r="G1318" t="s">
        <v>321</v>
      </c>
      <c r="H1318">
        <v>0</v>
      </c>
      <c r="I1318">
        <v>2.8715120000000001</v>
      </c>
      <c r="J1318">
        <v>3.9199999999999999E-2</v>
      </c>
      <c r="K1318">
        <v>1.4</v>
      </c>
      <c r="L1318">
        <v>0.125</v>
      </c>
      <c r="M1318">
        <v>2.54</v>
      </c>
      <c r="N1318">
        <v>8.0000000000000002E-3</v>
      </c>
      <c r="O1318" t="s">
        <v>614</v>
      </c>
      <c r="R1318">
        <v>1173</v>
      </c>
      <c r="S1318">
        <v>0</v>
      </c>
      <c r="U1318">
        <v>5438</v>
      </c>
      <c r="V1318">
        <v>0.83</v>
      </c>
      <c r="W1318">
        <v>0.97</v>
      </c>
      <c r="X1318">
        <v>0</v>
      </c>
      <c r="Y1318" t="s">
        <v>77</v>
      </c>
      <c r="Z1318">
        <v>4.5999999999999996</v>
      </c>
      <c r="AA1318" t="s">
        <v>4533</v>
      </c>
      <c r="AB1318">
        <v>132.52356180000001</v>
      </c>
      <c r="AC1318" t="s">
        <v>4534</v>
      </c>
      <c r="AD1318">
        <v>23.1924709</v>
      </c>
      <c r="AE1318">
        <v>330.916</v>
      </c>
      <c r="AF1318">
        <v>13.102</v>
      </c>
      <c r="AG1318">
        <v>11.196</v>
      </c>
      <c r="AH1318">
        <v>12.8673</v>
      </c>
    </row>
    <row r="1319" spans="1:34" x14ac:dyDescent="0.25">
      <c r="A1319" t="s">
        <v>4536</v>
      </c>
      <c r="B1319" t="s">
        <v>4532</v>
      </c>
      <c r="C1319">
        <v>1</v>
      </c>
      <c r="D1319">
        <v>4</v>
      </c>
      <c r="E1319" t="s">
        <v>284</v>
      </c>
      <c r="F1319">
        <v>2018</v>
      </c>
      <c r="G1319" t="s">
        <v>321</v>
      </c>
      <c r="H1319">
        <v>0</v>
      </c>
      <c r="I1319">
        <v>7.1495839999999999</v>
      </c>
      <c r="J1319">
        <v>7.1999999999999995E-2</v>
      </c>
      <c r="K1319">
        <v>2.4</v>
      </c>
      <c r="L1319">
        <v>0.214</v>
      </c>
      <c r="M1319">
        <v>6.35</v>
      </c>
      <c r="N1319">
        <v>0.02</v>
      </c>
      <c r="O1319" t="s">
        <v>614</v>
      </c>
      <c r="R1319">
        <v>865</v>
      </c>
      <c r="S1319">
        <v>0</v>
      </c>
      <c r="U1319">
        <v>5438</v>
      </c>
      <c r="V1319">
        <v>0.83</v>
      </c>
      <c r="W1319">
        <v>0.97</v>
      </c>
      <c r="X1319">
        <v>0</v>
      </c>
      <c r="Y1319" t="s">
        <v>77</v>
      </c>
      <c r="Z1319">
        <v>4.5999999999999996</v>
      </c>
      <c r="AA1319" t="s">
        <v>4533</v>
      </c>
      <c r="AB1319">
        <v>132.52356180000001</v>
      </c>
      <c r="AC1319" t="s">
        <v>4534</v>
      </c>
      <c r="AD1319">
        <v>23.1924709</v>
      </c>
      <c r="AE1319">
        <v>330.916</v>
      </c>
      <c r="AF1319">
        <v>13.102</v>
      </c>
      <c r="AG1319">
        <v>11.196</v>
      </c>
      <c r="AH1319">
        <v>12.8673</v>
      </c>
    </row>
    <row r="1320" spans="1:34" x14ac:dyDescent="0.25">
      <c r="A1320" t="s">
        <v>4537</v>
      </c>
      <c r="B1320" t="s">
        <v>4532</v>
      </c>
      <c r="C1320">
        <v>1</v>
      </c>
      <c r="D1320">
        <v>4</v>
      </c>
      <c r="E1320" t="s">
        <v>284</v>
      </c>
      <c r="F1320">
        <v>2018</v>
      </c>
      <c r="G1320" t="s">
        <v>321</v>
      </c>
      <c r="H1320">
        <v>0</v>
      </c>
      <c r="I1320">
        <v>13.606629</v>
      </c>
      <c r="J1320">
        <v>0.1106</v>
      </c>
      <c r="K1320">
        <v>1.9</v>
      </c>
      <c r="L1320">
        <v>0.17</v>
      </c>
      <c r="M1320">
        <v>4.2699999999999996</v>
      </c>
      <c r="N1320">
        <v>1.34E-2</v>
      </c>
      <c r="O1320" t="s">
        <v>614</v>
      </c>
      <c r="R1320">
        <v>698</v>
      </c>
      <c r="S1320">
        <v>0</v>
      </c>
      <c r="U1320">
        <v>5438</v>
      </c>
      <c r="V1320">
        <v>0.83</v>
      </c>
      <c r="W1320">
        <v>0.97</v>
      </c>
      <c r="X1320">
        <v>0</v>
      </c>
      <c r="Y1320" t="s">
        <v>77</v>
      </c>
      <c r="Z1320">
        <v>4.5999999999999996</v>
      </c>
      <c r="AA1320" t="s">
        <v>4533</v>
      </c>
      <c r="AB1320">
        <v>132.52356180000001</v>
      </c>
      <c r="AC1320" t="s">
        <v>4534</v>
      </c>
      <c r="AD1320">
        <v>23.1924709</v>
      </c>
      <c r="AE1320">
        <v>330.916</v>
      </c>
      <c r="AF1320">
        <v>13.102</v>
      </c>
      <c r="AG1320">
        <v>11.196</v>
      </c>
      <c r="AH1320">
        <v>12.8673</v>
      </c>
    </row>
    <row r="1321" spans="1:34" x14ac:dyDescent="0.25">
      <c r="A1321" t="s">
        <v>4538</v>
      </c>
      <c r="B1321" t="s">
        <v>4539</v>
      </c>
      <c r="C1321">
        <v>1</v>
      </c>
      <c r="D1321">
        <v>2</v>
      </c>
      <c r="E1321" t="s">
        <v>284</v>
      </c>
      <c r="F1321">
        <v>2018</v>
      </c>
      <c r="G1321" t="s">
        <v>321</v>
      </c>
      <c r="H1321">
        <v>0</v>
      </c>
      <c r="I1321">
        <v>1.7421690000000001</v>
      </c>
      <c r="J1321">
        <v>2.8899999999999999E-2</v>
      </c>
      <c r="K1321">
        <v>1.35</v>
      </c>
      <c r="L1321">
        <v>0.12</v>
      </c>
      <c r="M1321">
        <v>2.39</v>
      </c>
      <c r="N1321">
        <v>7.5199999999999998E-3</v>
      </c>
      <c r="O1321" t="s">
        <v>614</v>
      </c>
      <c r="R1321">
        <v>1692</v>
      </c>
      <c r="S1321">
        <v>0</v>
      </c>
      <c r="U1321">
        <v>5977</v>
      </c>
      <c r="V1321">
        <v>1.19</v>
      </c>
      <c r="W1321">
        <v>1.06</v>
      </c>
      <c r="X1321">
        <v>-0.01</v>
      </c>
      <c r="Y1321" t="s">
        <v>77</v>
      </c>
      <c r="Z1321">
        <v>4.3099999999999996</v>
      </c>
      <c r="AA1321" t="s">
        <v>4540</v>
      </c>
      <c r="AB1321">
        <v>129.81370079999999</v>
      </c>
      <c r="AC1321" t="s">
        <v>4541</v>
      </c>
      <c r="AD1321">
        <v>23.357436700000001</v>
      </c>
      <c r="AE1321">
        <v>446.82100000000003</v>
      </c>
      <c r="AF1321">
        <v>12.657</v>
      </c>
      <c r="AG1321">
        <v>11.148999999999999</v>
      </c>
      <c r="AH1321">
        <v>12.4903</v>
      </c>
    </row>
    <row r="1322" spans="1:34" x14ac:dyDescent="0.25">
      <c r="A1322" t="s">
        <v>4542</v>
      </c>
      <c r="B1322" t="s">
        <v>4539</v>
      </c>
      <c r="C1322">
        <v>1</v>
      </c>
      <c r="D1322">
        <v>2</v>
      </c>
      <c r="E1322" t="s">
        <v>284</v>
      </c>
      <c r="F1322">
        <v>2018</v>
      </c>
      <c r="G1322" t="s">
        <v>321</v>
      </c>
      <c r="H1322">
        <v>0</v>
      </c>
      <c r="I1322">
        <v>7.8102530000000003</v>
      </c>
      <c r="J1322">
        <v>7.85E-2</v>
      </c>
      <c r="K1322">
        <v>2.83</v>
      </c>
      <c r="L1322">
        <v>0.252</v>
      </c>
      <c r="M1322">
        <v>8.4</v>
      </c>
      <c r="N1322">
        <v>2.64E-2</v>
      </c>
      <c r="O1322" t="s">
        <v>614</v>
      </c>
      <c r="R1322">
        <v>1026</v>
      </c>
      <c r="S1322">
        <v>0</v>
      </c>
      <c r="U1322">
        <v>5977</v>
      </c>
      <c r="V1322">
        <v>1.19</v>
      </c>
      <c r="W1322">
        <v>1.06</v>
      </c>
      <c r="X1322">
        <v>-0.01</v>
      </c>
      <c r="Y1322" t="s">
        <v>77</v>
      </c>
      <c r="Z1322">
        <v>4.3099999999999996</v>
      </c>
      <c r="AA1322" t="s">
        <v>4540</v>
      </c>
      <c r="AB1322">
        <v>129.81370079999999</v>
      </c>
      <c r="AC1322" t="s">
        <v>4541</v>
      </c>
      <c r="AD1322">
        <v>23.357436700000001</v>
      </c>
      <c r="AE1322">
        <v>446.82100000000003</v>
      </c>
      <c r="AF1322">
        <v>12.657</v>
      </c>
      <c r="AG1322">
        <v>11.148999999999999</v>
      </c>
      <c r="AH1322">
        <v>12.4903</v>
      </c>
    </row>
    <row r="1323" spans="1:34" x14ac:dyDescent="0.25">
      <c r="A1323" t="s">
        <v>4543</v>
      </c>
      <c r="B1323" t="s">
        <v>4544</v>
      </c>
      <c r="C1323">
        <v>1</v>
      </c>
      <c r="D1323">
        <v>2</v>
      </c>
      <c r="E1323" t="s">
        <v>284</v>
      </c>
      <c r="F1323">
        <v>2018</v>
      </c>
      <c r="G1323" t="s">
        <v>321</v>
      </c>
      <c r="H1323">
        <v>0</v>
      </c>
      <c r="I1323">
        <v>2.5883090000000002</v>
      </c>
      <c r="J1323">
        <v>3.61E-2</v>
      </c>
      <c r="K1323">
        <v>1.52</v>
      </c>
      <c r="L1323">
        <v>0.13600000000000001</v>
      </c>
      <c r="M1323">
        <v>2.92</v>
      </c>
      <c r="N1323">
        <v>9.1999999999999998E-3</v>
      </c>
      <c r="O1323" t="s">
        <v>614</v>
      </c>
      <c r="R1323">
        <v>1197</v>
      </c>
      <c r="S1323">
        <v>0</v>
      </c>
      <c r="U1323">
        <v>5519</v>
      </c>
      <c r="V1323">
        <v>0.87</v>
      </c>
      <c r="W1323">
        <v>0.94</v>
      </c>
      <c r="X1323">
        <v>0</v>
      </c>
      <c r="Y1323" t="s">
        <v>77</v>
      </c>
      <c r="Z1323">
        <v>4.53</v>
      </c>
      <c r="AA1323" t="s">
        <v>4545</v>
      </c>
      <c r="AB1323">
        <v>203.6214411</v>
      </c>
      <c r="AC1323" t="s">
        <v>4546</v>
      </c>
      <c r="AD1323">
        <v>-15.0365158</v>
      </c>
      <c r="AE1323">
        <v>242.113</v>
      </c>
      <c r="AF1323">
        <v>12.398</v>
      </c>
      <c r="AG1323">
        <v>10.589</v>
      </c>
      <c r="AH1323">
        <v>12.2538</v>
      </c>
    </row>
    <row r="1324" spans="1:34" x14ac:dyDescent="0.25">
      <c r="A1324" t="s">
        <v>4547</v>
      </c>
      <c r="B1324" t="s">
        <v>4544</v>
      </c>
      <c r="C1324">
        <v>1</v>
      </c>
      <c r="D1324">
        <v>2</v>
      </c>
      <c r="E1324" t="s">
        <v>284</v>
      </c>
      <c r="F1324">
        <v>2018</v>
      </c>
      <c r="G1324" t="s">
        <v>321</v>
      </c>
      <c r="H1324">
        <v>0</v>
      </c>
      <c r="I1324">
        <v>6.679195</v>
      </c>
      <c r="J1324">
        <v>6.8000000000000005E-2</v>
      </c>
      <c r="K1324">
        <v>2.5</v>
      </c>
      <c r="L1324">
        <v>0.223</v>
      </c>
      <c r="M1324">
        <v>6.8</v>
      </c>
      <c r="N1324">
        <v>2.1399999999999999E-2</v>
      </c>
      <c r="O1324" t="s">
        <v>614</v>
      </c>
      <c r="R1324">
        <v>872</v>
      </c>
      <c r="S1324">
        <v>0</v>
      </c>
      <c r="U1324">
        <v>5519</v>
      </c>
      <c r="V1324">
        <v>0.87</v>
      </c>
      <c r="W1324">
        <v>0.94</v>
      </c>
      <c r="X1324">
        <v>0</v>
      </c>
      <c r="Y1324" t="s">
        <v>77</v>
      </c>
      <c r="Z1324">
        <v>4.53</v>
      </c>
      <c r="AA1324" t="s">
        <v>4545</v>
      </c>
      <c r="AB1324">
        <v>203.6214411</v>
      </c>
      <c r="AC1324" t="s">
        <v>4546</v>
      </c>
      <c r="AD1324">
        <v>-15.0365158</v>
      </c>
      <c r="AE1324">
        <v>242.113</v>
      </c>
      <c r="AF1324">
        <v>12.398</v>
      </c>
      <c r="AG1324">
        <v>10.589</v>
      </c>
      <c r="AH1324">
        <v>12.2538</v>
      </c>
    </row>
    <row r="1325" spans="1:34" x14ac:dyDescent="0.25">
      <c r="A1325" t="s">
        <v>4548</v>
      </c>
      <c r="B1325" t="s">
        <v>4549</v>
      </c>
      <c r="C1325">
        <v>1</v>
      </c>
      <c r="D1325">
        <v>3</v>
      </c>
      <c r="E1325" t="s">
        <v>284</v>
      </c>
      <c r="F1325">
        <v>2015</v>
      </c>
      <c r="G1325" t="s">
        <v>321</v>
      </c>
      <c r="H1325">
        <v>0</v>
      </c>
      <c r="I1325">
        <v>7.9222000000000001</v>
      </c>
      <c r="J1325">
        <v>7.3999999999999996E-2</v>
      </c>
      <c r="K1325">
        <v>7</v>
      </c>
      <c r="L1325">
        <v>0.624</v>
      </c>
      <c r="M1325">
        <v>32.4</v>
      </c>
      <c r="N1325">
        <v>0.10194</v>
      </c>
      <c r="O1325" t="s">
        <v>119</v>
      </c>
      <c r="P1325">
        <v>0.2</v>
      </c>
      <c r="Q1325">
        <v>87.7</v>
      </c>
      <c r="R1325">
        <v>854</v>
      </c>
      <c r="S1325">
        <v>1</v>
      </c>
      <c r="T1325" t="s">
        <v>468</v>
      </c>
      <c r="U1325">
        <v>5322</v>
      </c>
      <c r="V1325">
        <v>0.82</v>
      </c>
      <c r="W1325">
        <v>0.88</v>
      </c>
      <c r="X1325">
        <v>0.06</v>
      </c>
      <c r="Y1325" t="s">
        <v>77</v>
      </c>
      <c r="Z1325">
        <v>4.51</v>
      </c>
      <c r="AA1325" t="s">
        <v>4550</v>
      </c>
      <c r="AB1325">
        <v>174.9602543</v>
      </c>
      <c r="AC1325" t="s">
        <v>4551</v>
      </c>
      <c r="AD1325">
        <v>0.60359600000000002</v>
      </c>
      <c r="AE1325">
        <v>289.827</v>
      </c>
      <c r="AF1325">
        <v>13.023999999999999</v>
      </c>
      <c r="AG1325">
        <v>11.161</v>
      </c>
      <c r="AH1325">
        <v>12.815300000000001</v>
      </c>
    </row>
    <row r="1326" spans="1:34" x14ac:dyDescent="0.25">
      <c r="A1326" t="s">
        <v>4552</v>
      </c>
      <c r="B1326" t="s">
        <v>4549</v>
      </c>
      <c r="C1326">
        <v>1</v>
      </c>
      <c r="D1326">
        <v>3</v>
      </c>
      <c r="E1326" t="s">
        <v>284</v>
      </c>
      <c r="F1326">
        <v>2015</v>
      </c>
      <c r="G1326" t="s">
        <v>321</v>
      </c>
      <c r="H1326">
        <v>0</v>
      </c>
      <c r="I1326">
        <v>11.8993</v>
      </c>
      <c r="J1326">
        <v>9.7100000000000006E-2</v>
      </c>
      <c r="K1326">
        <v>4.0999999999999996</v>
      </c>
      <c r="L1326">
        <v>0.36599999999999999</v>
      </c>
      <c r="M1326">
        <v>10.8</v>
      </c>
      <c r="N1326">
        <v>3.3980000000000003E-2</v>
      </c>
      <c r="O1326" t="s">
        <v>119</v>
      </c>
      <c r="P1326">
        <v>0.21</v>
      </c>
      <c r="Q1326">
        <v>48.8</v>
      </c>
      <c r="R1326">
        <v>745</v>
      </c>
      <c r="S1326">
        <v>1</v>
      </c>
      <c r="T1326" t="s">
        <v>468</v>
      </c>
      <c r="U1326">
        <v>5322</v>
      </c>
      <c r="V1326">
        <v>0.82</v>
      </c>
      <c r="W1326">
        <v>0.88</v>
      </c>
      <c r="X1326">
        <v>0.06</v>
      </c>
      <c r="Y1326" t="s">
        <v>77</v>
      </c>
      <c r="Z1326">
        <v>4.51</v>
      </c>
      <c r="AA1326" t="s">
        <v>4550</v>
      </c>
      <c r="AB1326">
        <v>174.9602543</v>
      </c>
      <c r="AC1326" t="s">
        <v>4551</v>
      </c>
      <c r="AD1326">
        <v>0.60359600000000002</v>
      </c>
      <c r="AE1326">
        <v>289.827</v>
      </c>
      <c r="AF1326">
        <v>13.023999999999999</v>
      </c>
      <c r="AG1326">
        <v>11.161</v>
      </c>
      <c r="AH1326">
        <v>12.815300000000001</v>
      </c>
    </row>
    <row r="1327" spans="1:34" x14ac:dyDescent="0.25">
      <c r="A1327" t="s">
        <v>4553</v>
      </c>
      <c r="B1327" t="s">
        <v>4549</v>
      </c>
      <c r="C1327">
        <v>1</v>
      </c>
      <c r="D1327">
        <v>3</v>
      </c>
      <c r="E1327" t="s">
        <v>284</v>
      </c>
      <c r="F1327">
        <v>2016</v>
      </c>
      <c r="G1327" t="s">
        <v>321</v>
      </c>
      <c r="H1327">
        <v>0</v>
      </c>
      <c r="I1327">
        <v>2.5081000000000002</v>
      </c>
      <c r="J1327">
        <v>3.44E-2</v>
      </c>
      <c r="K1327">
        <v>1.1100000000000001</v>
      </c>
      <c r="L1327">
        <v>9.9000000000000005E-2</v>
      </c>
      <c r="M1327">
        <v>10</v>
      </c>
      <c r="N1327">
        <v>3.1460000000000002E-2</v>
      </c>
      <c r="O1327" t="s">
        <v>119</v>
      </c>
      <c r="P1327">
        <v>0</v>
      </c>
      <c r="Q1327">
        <v>583.5</v>
      </c>
      <c r="R1327">
        <v>1252</v>
      </c>
      <c r="S1327">
        <v>1</v>
      </c>
      <c r="T1327" t="s">
        <v>468</v>
      </c>
      <c r="U1327">
        <v>5322</v>
      </c>
      <c r="V1327">
        <v>0.82</v>
      </c>
      <c r="W1327">
        <v>0.88</v>
      </c>
      <c r="X1327">
        <v>0.06</v>
      </c>
      <c r="Y1327" t="s">
        <v>77</v>
      </c>
      <c r="Z1327">
        <v>4.51</v>
      </c>
      <c r="AA1327" t="s">
        <v>4550</v>
      </c>
      <c r="AB1327">
        <v>174.9602543</v>
      </c>
      <c r="AC1327" t="s">
        <v>4551</v>
      </c>
      <c r="AD1327">
        <v>0.60359600000000002</v>
      </c>
      <c r="AE1327">
        <v>289.827</v>
      </c>
      <c r="AF1327">
        <v>13.023999999999999</v>
      </c>
      <c r="AG1327">
        <v>11.161</v>
      </c>
      <c r="AH1327">
        <v>12.815300000000001</v>
      </c>
    </row>
    <row r="1328" spans="1:34" x14ac:dyDescent="0.25">
      <c r="A1328" t="s">
        <v>4554</v>
      </c>
      <c r="B1328" t="s">
        <v>4555</v>
      </c>
      <c r="C1328">
        <v>1</v>
      </c>
      <c r="D1328">
        <v>2</v>
      </c>
      <c r="E1328" t="s">
        <v>284</v>
      </c>
      <c r="F1328">
        <v>2018</v>
      </c>
      <c r="G1328" t="s">
        <v>321</v>
      </c>
      <c r="H1328">
        <v>0</v>
      </c>
      <c r="I1328">
        <v>10.098858</v>
      </c>
      <c r="K1328">
        <v>1.357</v>
      </c>
      <c r="L1328">
        <v>0.121</v>
      </c>
      <c r="M1328">
        <v>2.41</v>
      </c>
      <c r="N1328">
        <v>7.5799999999999999E-3</v>
      </c>
      <c r="O1328" t="s">
        <v>614</v>
      </c>
      <c r="S1328">
        <v>0</v>
      </c>
      <c r="U1328">
        <v>5631</v>
      </c>
      <c r="V1328">
        <v>0.91</v>
      </c>
      <c r="W1328">
        <v>0.9</v>
      </c>
      <c r="X1328">
        <v>-0.19</v>
      </c>
      <c r="Y1328" t="s">
        <v>77</v>
      </c>
      <c r="Z1328">
        <v>4.38</v>
      </c>
      <c r="AA1328" t="s">
        <v>4556</v>
      </c>
      <c r="AB1328">
        <v>205.36304849999999</v>
      </c>
      <c r="AC1328" t="s">
        <v>4557</v>
      </c>
      <c r="AD1328">
        <v>-13.160868600000001</v>
      </c>
      <c r="AE1328">
        <v>160.679</v>
      </c>
      <c r="AF1328">
        <v>11.138</v>
      </c>
      <c r="AG1328">
        <v>9.41</v>
      </c>
      <c r="AH1328">
        <v>10.958600000000001</v>
      </c>
    </row>
    <row r="1329" spans="1:34" x14ac:dyDescent="0.25">
      <c r="A1329" t="s">
        <v>4558</v>
      </c>
      <c r="B1329" t="s">
        <v>4555</v>
      </c>
      <c r="C1329">
        <v>1</v>
      </c>
      <c r="D1329">
        <v>2</v>
      </c>
      <c r="E1329" t="s">
        <v>284</v>
      </c>
      <c r="F1329">
        <v>2018</v>
      </c>
      <c r="G1329" t="s">
        <v>321</v>
      </c>
      <c r="H1329">
        <v>0</v>
      </c>
      <c r="I1329">
        <v>21.574023</v>
      </c>
      <c r="K1329">
        <v>1.093</v>
      </c>
      <c r="L1329">
        <v>9.8000000000000004E-2</v>
      </c>
      <c r="M1329">
        <v>1.34</v>
      </c>
      <c r="N1329">
        <v>4.2100000000000002E-3</v>
      </c>
      <c r="O1329" t="s">
        <v>614</v>
      </c>
      <c r="S1329">
        <v>0</v>
      </c>
      <c r="U1329">
        <v>5631</v>
      </c>
      <c r="V1329">
        <v>0.91</v>
      </c>
      <c r="W1329">
        <v>0.9</v>
      </c>
      <c r="X1329">
        <v>-0.19</v>
      </c>
      <c r="Y1329" t="s">
        <v>77</v>
      </c>
      <c r="Z1329">
        <v>4.38</v>
      </c>
      <c r="AA1329" t="s">
        <v>4556</v>
      </c>
      <c r="AB1329">
        <v>205.36304849999999</v>
      </c>
      <c r="AC1329" t="s">
        <v>4557</v>
      </c>
      <c r="AD1329">
        <v>-13.160868600000001</v>
      </c>
      <c r="AE1329">
        <v>160.679</v>
      </c>
      <c r="AF1329">
        <v>11.138</v>
      </c>
      <c r="AG1329">
        <v>9.41</v>
      </c>
      <c r="AH1329">
        <v>10.958600000000001</v>
      </c>
    </row>
    <row r="1330" spans="1:34" x14ac:dyDescent="0.25">
      <c r="A1330" t="s">
        <v>4559</v>
      </c>
      <c r="B1330" t="s">
        <v>4560</v>
      </c>
      <c r="C1330">
        <v>1</v>
      </c>
      <c r="D1330">
        <v>1</v>
      </c>
      <c r="E1330" t="s">
        <v>284</v>
      </c>
      <c r="F1330">
        <v>2018</v>
      </c>
      <c r="G1330" t="s">
        <v>321</v>
      </c>
      <c r="H1330">
        <v>0</v>
      </c>
      <c r="I1330">
        <v>2.8586459999999998</v>
      </c>
      <c r="K1330">
        <v>1.579</v>
      </c>
      <c r="L1330">
        <v>0.14099999999999999</v>
      </c>
      <c r="M1330">
        <v>3.12</v>
      </c>
      <c r="N1330">
        <v>9.8099999999999993E-3</v>
      </c>
      <c r="O1330" t="s">
        <v>614</v>
      </c>
      <c r="S1330">
        <v>0</v>
      </c>
      <c r="U1330">
        <v>5176</v>
      </c>
      <c r="V1330">
        <v>0.84</v>
      </c>
      <c r="W1330">
        <v>0.9</v>
      </c>
      <c r="X1330">
        <v>0.31</v>
      </c>
      <c r="Y1330" t="s">
        <v>77</v>
      </c>
      <c r="Z1330">
        <v>4.57</v>
      </c>
      <c r="AA1330" t="s">
        <v>4561</v>
      </c>
      <c r="AB1330">
        <v>201.63914070000001</v>
      </c>
      <c r="AC1330" t="s">
        <v>4562</v>
      </c>
      <c r="AD1330">
        <v>-12.806673699999999</v>
      </c>
      <c r="AE1330">
        <v>287.18799999999999</v>
      </c>
      <c r="AF1330">
        <v>13.329000000000001</v>
      </c>
      <c r="AG1330">
        <v>11.077</v>
      </c>
      <c r="AH1330">
        <v>12.9948</v>
      </c>
    </row>
    <row r="1331" spans="1:34" x14ac:dyDescent="0.25">
      <c r="A1331" t="s">
        <v>4563</v>
      </c>
      <c r="B1331" t="s">
        <v>4564</v>
      </c>
      <c r="C1331">
        <v>1</v>
      </c>
      <c r="D1331">
        <v>1</v>
      </c>
      <c r="E1331" t="s">
        <v>284</v>
      </c>
      <c r="F1331">
        <v>2018</v>
      </c>
      <c r="G1331" t="s">
        <v>321</v>
      </c>
      <c r="H1331">
        <v>0</v>
      </c>
      <c r="I1331">
        <v>4.1628170000000004</v>
      </c>
      <c r="J1331">
        <v>4.9000000000000002E-2</v>
      </c>
      <c r="K1331">
        <v>1.52</v>
      </c>
      <c r="L1331">
        <v>0.13600000000000001</v>
      </c>
      <c r="M1331">
        <v>2.92</v>
      </c>
      <c r="N1331">
        <v>9.1999999999999998E-3</v>
      </c>
      <c r="O1331" t="s">
        <v>614</v>
      </c>
      <c r="R1331">
        <v>939</v>
      </c>
      <c r="S1331">
        <v>0</v>
      </c>
      <c r="U1331">
        <v>5222</v>
      </c>
      <c r="V1331">
        <v>0.81</v>
      </c>
      <c r="W1331">
        <v>0.9</v>
      </c>
      <c r="X1331">
        <v>0.15</v>
      </c>
      <c r="Y1331" t="s">
        <v>77</v>
      </c>
      <c r="Z1331">
        <v>4.57</v>
      </c>
      <c r="AA1331" t="s">
        <v>4565</v>
      </c>
      <c r="AB1331">
        <v>206.58231219999999</v>
      </c>
      <c r="AC1331" t="s">
        <v>4566</v>
      </c>
      <c r="AD1331">
        <v>-11.5563527</v>
      </c>
      <c r="AE1331">
        <v>221.75299999999999</v>
      </c>
      <c r="AF1331">
        <v>12.656000000000001</v>
      </c>
      <c r="AG1331">
        <v>10.657</v>
      </c>
      <c r="AH1331">
        <v>12.45</v>
      </c>
    </row>
    <row r="1332" spans="1:34" x14ac:dyDescent="0.25">
      <c r="A1332" t="s">
        <v>4567</v>
      </c>
      <c r="B1332" t="s">
        <v>4568</v>
      </c>
      <c r="C1332">
        <v>1</v>
      </c>
      <c r="D1332">
        <v>1</v>
      </c>
      <c r="E1332" t="s">
        <v>284</v>
      </c>
      <c r="F1332">
        <v>2018</v>
      </c>
      <c r="G1332" t="s">
        <v>321</v>
      </c>
      <c r="H1332">
        <v>0</v>
      </c>
      <c r="I1332">
        <v>14.786889</v>
      </c>
      <c r="J1332">
        <v>0.11840000000000001</v>
      </c>
      <c r="K1332">
        <v>3.95</v>
      </c>
      <c r="L1332">
        <v>0.35199999999999998</v>
      </c>
      <c r="M1332">
        <v>14.8</v>
      </c>
      <c r="N1332">
        <v>4.65E-2</v>
      </c>
      <c r="O1332" t="s">
        <v>614</v>
      </c>
      <c r="R1332">
        <v>739</v>
      </c>
      <c r="S1332">
        <v>0</v>
      </c>
      <c r="U1332">
        <v>5817</v>
      </c>
      <c r="V1332">
        <v>0.98</v>
      </c>
      <c r="W1332">
        <v>1.01</v>
      </c>
      <c r="X1332">
        <v>0</v>
      </c>
      <c r="Y1332" t="s">
        <v>77</v>
      </c>
      <c r="Z1332">
        <v>4.46</v>
      </c>
      <c r="AA1332" t="s">
        <v>4569</v>
      </c>
      <c r="AB1332">
        <v>205.2371043</v>
      </c>
      <c r="AC1332" t="s">
        <v>4570</v>
      </c>
      <c r="AD1332">
        <v>-11.0093342</v>
      </c>
      <c r="AE1332">
        <v>411.923</v>
      </c>
      <c r="AF1332">
        <v>13.340999999999999</v>
      </c>
      <c r="AG1332">
        <v>11.478999999999999</v>
      </c>
      <c r="AH1332">
        <v>13.0947</v>
      </c>
    </row>
    <row r="1333" spans="1:34" x14ac:dyDescent="0.25">
      <c r="A1333" t="s">
        <v>4571</v>
      </c>
      <c r="B1333" t="s">
        <v>4572</v>
      </c>
      <c r="C1333">
        <v>1</v>
      </c>
      <c r="D1333">
        <v>1</v>
      </c>
      <c r="E1333" t="s">
        <v>284</v>
      </c>
      <c r="F1333">
        <v>2018</v>
      </c>
      <c r="G1333" t="s">
        <v>321</v>
      </c>
      <c r="H1333">
        <v>0</v>
      </c>
      <c r="I1333">
        <v>39.721386000000003</v>
      </c>
      <c r="K1333">
        <v>3.6419999999999999</v>
      </c>
      <c r="L1333">
        <v>0.32500000000000001</v>
      </c>
      <c r="M1333">
        <v>12.9</v>
      </c>
      <c r="N1333">
        <v>4.0500000000000001E-2</v>
      </c>
      <c r="O1333" t="s">
        <v>614</v>
      </c>
      <c r="S1333">
        <v>0</v>
      </c>
      <c r="U1333">
        <v>5979</v>
      </c>
      <c r="V1333">
        <v>1.28</v>
      </c>
      <c r="W1333">
        <v>1.1100000000000001</v>
      </c>
      <c r="X1333">
        <v>0.1</v>
      </c>
      <c r="Y1333" t="s">
        <v>77</v>
      </c>
      <c r="Z1333">
        <v>4.21</v>
      </c>
      <c r="AA1333" t="s">
        <v>4573</v>
      </c>
      <c r="AB1333">
        <v>204.60897550000001</v>
      </c>
      <c r="AC1333" t="s">
        <v>4574</v>
      </c>
      <c r="AD1333">
        <v>-8.9271609000000005</v>
      </c>
      <c r="AE1333">
        <v>629.51</v>
      </c>
      <c r="AF1333">
        <v>12.997999999999999</v>
      </c>
      <c r="AG1333">
        <v>11.57</v>
      </c>
      <c r="AH1333">
        <v>12.8383</v>
      </c>
    </row>
    <row r="1334" spans="1:34" x14ac:dyDescent="0.25">
      <c r="A1334" t="s">
        <v>4575</v>
      </c>
      <c r="B1334" t="s">
        <v>4576</v>
      </c>
      <c r="C1334">
        <v>1</v>
      </c>
      <c r="D1334">
        <v>2</v>
      </c>
      <c r="E1334" t="s">
        <v>284</v>
      </c>
      <c r="F1334">
        <v>2018</v>
      </c>
      <c r="G1334" t="s">
        <v>321</v>
      </c>
      <c r="H1334">
        <v>0</v>
      </c>
      <c r="I1334">
        <v>15.852975000000001</v>
      </c>
      <c r="J1334">
        <v>0.1208</v>
      </c>
      <c r="K1334">
        <v>3.13</v>
      </c>
      <c r="L1334">
        <v>0.27900000000000003</v>
      </c>
      <c r="M1334">
        <v>9.9600000000000009</v>
      </c>
      <c r="N1334">
        <v>3.1300000000000001E-2</v>
      </c>
      <c r="O1334" t="s">
        <v>614</v>
      </c>
      <c r="R1334">
        <v>720</v>
      </c>
      <c r="S1334">
        <v>0</v>
      </c>
      <c r="U1334">
        <v>5713</v>
      </c>
      <c r="V1334">
        <v>0.99</v>
      </c>
      <c r="W1334">
        <v>0.94</v>
      </c>
      <c r="X1334">
        <v>-0.1</v>
      </c>
      <c r="Y1334" t="s">
        <v>77</v>
      </c>
      <c r="Z1334">
        <v>4.42</v>
      </c>
      <c r="AA1334" t="s">
        <v>4577</v>
      </c>
      <c r="AB1334">
        <v>199.83151910000001</v>
      </c>
      <c r="AC1334" t="s">
        <v>4578</v>
      </c>
      <c r="AD1334">
        <v>-8.5095364</v>
      </c>
      <c r="AE1334">
        <v>315.01400000000001</v>
      </c>
      <c r="AF1334">
        <v>12.523999999999999</v>
      </c>
      <c r="AG1334">
        <v>10.875999999999999</v>
      </c>
      <c r="AH1334">
        <v>12.3238</v>
      </c>
    </row>
    <row r="1335" spans="1:34" x14ac:dyDescent="0.25">
      <c r="A1335" t="s">
        <v>4579</v>
      </c>
      <c r="B1335" t="s">
        <v>4576</v>
      </c>
      <c r="C1335">
        <v>1</v>
      </c>
      <c r="D1335">
        <v>2</v>
      </c>
      <c r="E1335" t="s">
        <v>284</v>
      </c>
      <c r="F1335">
        <v>2018</v>
      </c>
      <c r="G1335" t="s">
        <v>321</v>
      </c>
      <c r="H1335">
        <v>0</v>
      </c>
      <c r="I1335">
        <v>28.482786000000001</v>
      </c>
      <c r="K1335">
        <v>2.5760000000000001</v>
      </c>
      <c r="L1335">
        <v>0.23</v>
      </c>
      <c r="M1335">
        <v>7.16</v>
      </c>
      <c r="N1335">
        <v>2.2499999999999999E-2</v>
      </c>
      <c r="O1335" t="s">
        <v>614</v>
      </c>
      <c r="S1335">
        <v>0</v>
      </c>
      <c r="U1335">
        <v>5712</v>
      </c>
      <c r="V1335">
        <v>0.91</v>
      </c>
      <c r="W1335">
        <v>0.96</v>
      </c>
      <c r="X1335">
        <v>-0.09</v>
      </c>
      <c r="Y1335" t="s">
        <v>77</v>
      </c>
      <c r="Z1335">
        <v>4.55</v>
      </c>
      <c r="AA1335" t="s">
        <v>4577</v>
      </c>
      <c r="AB1335">
        <v>199.83151910000001</v>
      </c>
      <c r="AC1335" t="s">
        <v>4578</v>
      </c>
      <c r="AD1335">
        <v>-8.5095364</v>
      </c>
      <c r="AE1335">
        <v>315.01400000000001</v>
      </c>
      <c r="AF1335">
        <v>12.523999999999999</v>
      </c>
      <c r="AG1335">
        <v>10.875999999999999</v>
      </c>
      <c r="AH1335">
        <v>12.3238</v>
      </c>
    </row>
    <row r="1336" spans="1:34" x14ac:dyDescent="0.25">
      <c r="A1336" t="s">
        <v>4580</v>
      </c>
      <c r="B1336" t="s">
        <v>4581</v>
      </c>
      <c r="C1336">
        <v>1</v>
      </c>
      <c r="D1336">
        <v>1</v>
      </c>
      <c r="E1336" t="s">
        <v>284</v>
      </c>
      <c r="F1336">
        <v>2018</v>
      </c>
      <c r="G1336" t="s">
        <v>321</v>
      </c>
      <c r="H1336">
        <v>0</v>
      </c>
      <c r="I1336">
        <v>48.324221999999999</v>
      </c>
      <c r="K1336">
        <v>3.6</v>
      </c>
      <c r="L1336">
        <v>0.32100000000000001</v>
      </c>
      <c r="M1336">
        <v>12.6</v>
      </c>
      <c r="N1336">
        <v>3.9699999999999999E-2</v>
      </c>
      <c r="O1336" t="s">
        <v>614</v>
      </c>
      <c r="S1336">
        <v>0</v>
      </c>
      <c r="U1336">
        <v>6045</v>
      </c>
      <c r="V1336">
        <v>1.54</v>
      </c>
      <c r="W1336">
        <v>1.1599999999999999</v>
      </c>
      <c r="X1336">
        <v>0.01</v>
      </c>
      <c r="Y1336" t="s">
        <v>77</v>
      </c>
      <c r="Z1336">
        <v>4.08</v>
      </c>
      <c r="AA1336" t="s">
        <v>4582</v>
      </c>
      <c r="AB1336">
        <v>200.4562487</v>
      </c>
      <c r="AC1336" t="s">
        <v>4583</v>
      </c>
      <c r="AD1336">
        <v>-8.4717103999999992</v>
      </c>
      <c r="AE1336">
        <v>584.87699999999995</v>
      </c>
      <c r="AF1336">
        <v>12.241</v>
      </c>
      <c r="AG1336">
        <v>10.617000000000001</v>
      </c>
      <c r="AH1336">
        <v>11.9274</v>
      </c>
    </row>
    <row r="1337" spans="1:34" x14ac:dyDescent="0.25">
      <c r="A1337" t="s">
        <v>4584</v>
      </c>
      <c r="B1337" t="s">
        <v>4585</v>
      </c>
      <c r="C1337">
        <v>1</v>
      </c>
      <c r="D1337">
        <v>1</v>
      </c>
      <c r="E1337" t="s">
        <v>284</v>
      </c>
      <c r="F1337">
        <v>2018</v>
      </c>
      <c r="G1337" t="s">
        <v>321</v>
      </c>
      <c r="H1337">
        <v>0</v>
      </c>
      <c r="I1337">
        <v>8.3578810000000008</v>
      </c>
      <c r="J1337">
        <v>8.0600000000000005E-2</v>
      </c>
      <c r="K1337">
        <v>2.56</v>
      </c>
      <c r="L1337">
        <v>0.22800000000000001</v>
      </c>
      <c r="M1337">
        <v>7.08</v>
      </c>
      <c r="N1337">
        <v>2.23E-2</v>
      </c>
      <c r="O1337" t="s">
        <v>614</v>
      </c>
      <c r="R1337">
        <v>848</v>
      </c>
      <c r="S1337">
        <v>0</v>
      </c>
      <c r="U1337">
        <v>5667</v>
      </c>
      <c r="V1337">
        <v>0.93</v>
      </c>
      <c r="W1337">
        <v>1</v>
      </c>
      <c r="X1337">
        <v>0.08</v>
      </c>
      <c r="Y1337" t="s">
        <v>77</v>
      </c>
      <c r="Z1337">
        <v>4.5</v>
      </c>
      <c r="AA1337" t="s">
        <v>4586</v>
      </c>
      <c r="AB1337">
        <v>202.39347789999999</v>
      </c>
      <c r="AC1337" t="s">
        <v>4587</v>
      </c>
      <c r="AD1337">
        <v>-7.3739778999999999</v>
      </c>
      <c r="AE1337">
        <v>247.637</v>
      </c>
      <c r="AF1337">
        <v>12.199</v>
      </c>
      <c r="AG1337">
        <v>10.478999999999999</v>
      </c>
      <c r="AH1337">
        <v>11.9937</v>
      </c>
    </row>
    <row r="1338" spans="1:34" x14ac:dyDescent="0.25">
      <c r="A1338" t="s">
        <v>4588</v>
      </c>
      <c r="B1338" t="s">
        <v>4589</v>
      </c>
      <c r="C1338">
        <v>1</v>
      </c>
      <c r="D1338">
        <v>3</v>
      </c>
      <c r="E1338" t="s">
        <v>284</v>
      </c>
      <c r="F1338">
        <v>2018</v>
      </c>
      <c r="G1338" t="s">
        <v>321</v>
      </c>
      <c r="H1338">
        <v>0</v>
      </c>
      <c r="I1338">
        <v>17.042868299999999</v>
      </c>
      <c r="K1338">
        <v>4.1890000000000001</v>
      </c>
      <c r="L1338">
        <v>0.374</v>
      </c>
      <c r="M1338">
        <v>16.3</v>
      </c>
      <c r="N1338">
        <v>5.1400000000000001E-2</v>
      </c>
      <c r="O1338" t="s">
        <v>614</v>
      </c>
      <c r="R1338">
        <v>716</v>
      </c>
      <c r="S1338">
        <v>0</v>
      </c>
      <c r="U1338">
        <v>5212.8999999999996</v>
      </c>
      <c r="V1338">
        <v>0.76</v>
      </c>
      <c r="W1338">
        <v>0.8</v>
      </c>
      <c r="X1338">
        <v>9.4E-2</v>
      </c>
      <c r="Y1338" t="s">
        <v>200</v>
      </c>
      <c r="Z1338">
        <v>4.5999999999999996</v>
      </c>
      <c r="AA1338" t="s">
        <v>4590</v>
      </c>
      <c r="AB1338">
        <v>198.84368169999999</v>
      </c>
      <c r="AC1338" t="s">
        <v>4591</v>
      </c>
      <c r="AD1338">
        <v>-6.4649888000000004</v>
      </c>
      <c r="AE1338">
        <v>110.56699999999999</v>
      </c>
      <c r="AF1338">
        <v>10.971</v>
      </c>
      <c r="AG1338">
        <v>9.2279999999999998</v>
      </c>
      <c r="AH1338">
        <v>10.9955</v>
      </c>
    </row>
    <row r="1339" spans="1:34" x14ac:dyDescent="0.25">
      <c r="A1339" t="s">
        <v>4592</v>
      </c>
      <c r="B1339" t="s">
        <v>4589</v>
      </c>
      <c r="C1339">
        <v>1</v>
      </c>
      <c r="D1339">
        <v>3</v>
      </c>
      <c r="E1339" t="s">
        <v>284</v>
      </c>
      <c r="F1339">
        <v>2019</v>
      </c>
      <c r="G1339" t="s">
        <v>321</v>
      </c>
      <c r="H1339">
        <v>0</v>
      </c>
      <c r="I1339">
        <v>3.3596054999999998</v>
      </c>
      <c r="K1339">
        <v>1.423</v>
      </c>
      <c r="L1339">
        <v>0.127</v>
      </c>
      <c r="M1339">
        <v>2.61</v>
      </c>
      <c r="N1339">
        <v>8.2199999999999999E-3</v>
      </c>
      <c r="O1339" t="s">
        <v>614</v>
      </c>
      <c r="R1339">
        <v>1230</v>
      </c>
      <c r="S1339">
        <v>0</v>
      </c>
      <c r="U1339">
        <v>5212.8999999999996</v>
      </c>
      <c r="V1339">
        <v>0.76</v>
      </c>
      <c r="W1339">
        <v>0.8</v>
      </c>
      <c r="X1339">
        <v>9.4E-2</v>
      </c>
      <c r="Y1339" t="s">
        <v>200</v>
      </c>
      <c r="Z1339">
        <v>4.5999999999999996</v>
      </c>
      <c r="AA1339" t="s">
        <v>4590</v>
      </c>
      <c r="AB1339">
        <v>198.84368169999999</v>
      </c>
      <c r="AC1339" t="s">
        <v>4591</v>
      </c>
      <c r="AD1339">
        <v>-6.4649888000000004</v>
      </c>
      <c r="AE1339">
        <v>110.56699999999999</v>
      </c>
      <c r="AF1339">
        <v>10.971</v>
      </c>
      <c r="AG1339">
        <v>9.2279999999999998</v>
      </c>
      <c r="AH1339">
        <v>10.9955</v>
      </c>
    </row>
    <row r="1340" spans="1:34" x14ac:dyDescent="0.25">
      <c r="A1340" t="s">
        <v>4593</v>
      </c>
      <c r="B1340" t="s">
        <v>4589</v>
      </c>
      <c r="C1340">
        <v>1</v>
      </c>
      <c r="D1340">
        <v>3</v>
      </c>
      <c r="E1340" t="s">
        <v>284</v>
      </c>
      <c r="F1340">
        <v>2019</v>
      </c>
      <c r="G1340" t="s">
        <v>321</v>
      </c>
      <c r="H1340">
        <v>0</v>
      </c>
      <c r="I1340">
        <v>7.4500177000000001</v>
      </c>
      <c r="K1340">
        <v>2.4380000000000002</v>
      </c>
      <c r="L1340">
        <v>0.218</v>
      </c>
      <c r="M1340">
        <v>6.52</v>
      </c>
      <c r="N1340">
        <v>2.0500000000000001E-2</v>
      </c>
      <c r="O1340" t="s">
        <v>614</v>
      </c>
      <c r="R1340">
        <v>943</v>
      </c>
      <c r="S1340">
        <v>0</v>
      </c>
      <c r="U1340">
        <v>5212.8999999999996</v>
      </c>
      <c r="V1340">
        <v>0.76</v>
      </c>
      <c r="W1340">
        <v>0.8</v>
      </c>
      <c r="X1340">
        <v>9.4E-2</v>
      </c>
      <c r="Y1340" t="s">
        <v>200</v>
      </c>
      <c r="Z1340">
        <v>4.5999999999999996</v>
      </c>
      <c r="AA1340" t="s">
        <v>4590</v>
      </c>
      <c r="AB1340">
        <v>198.84368169999999</v>
      </c>
      <c r="AC1340" t="s">
        <v>4591</v>
      </c>
      <c r="AD1340">
        <v>-6.4649888000000004</v>
      </c>
      <c r="AE1340">
        <v>110.56699999999999</v>
      </c>
      <c r="AF1340">
        <v>10.971</v>
      </c>
      <c r="AG1340">
        <v>9.2279999999999998</v>
      </c>
      <c r="AH1340">
        <v>10.9955</v>
      </c>
    </row>
    <row r="1341" spans="1:34" x14ac:dyDescent="0.25">
      <c r="A1341" t="s">
        <v>4594</v>
      </c>
      <c r="B1341" t="s">
        <v>4595</v>
      </c>
      <c r="C1341">
        <v>1</v>
      </c>
      <c r="D1341">
        <v>2</v>
      </c>
      <c r="E1341" t="s">
        <v>284</v>
      </c>
      <c r="F1341">
        <v>2018</v>
      </c>
      <c r="G1341" t="s">
        <v>321</v>
      </c>
      <c r="H1341">
        <v>0</v>
      </c>
      <c r="I1341">
        <v>3.2253992999999999</v>
      </c>
      <c r="J1341">
        <v>3.8199999999999998E-2</v>
      </c>
      <c r="K1341">
        <v>1.73</v>
      </c>
      <c r="L1341">
        <v>0.154</v>
      </c>
      <c r="M1341">
        <v>6.9</v>
      </c>
      <c r="N1341">
        <v>2.171E-2</v>
      </c>
      <c r="O1341" t="s">
        <v>119</v>
      </c>
      <c r="P1341">
        <v>0.02</v>
      </c>
      <c r="Q1341">
        <v>116.2</v>
      </c>
      <c r="R1341">
        <v>913</v>
      </c>
      <c r="S1341">
        <v>0</v>
      </c>
      <c r="U1341">
        <v>4491</v>
      </c>
      <c r="V1341">
        <v>0.68</v>
      </c>
      <c r="W1341">
        <v>0.71</v>
      </c>
      <c r="X1341">
        <v>-0.01</v>
      </c>
      <c r="Y1341" t="s">
        <v>77</v>
      </c>
      <c r="Z1341">
        <v>4.6399999999999997</v>
      </c>
      <c r="AA1341" t="s">
        <v>4596</v>
      </c>
      <c r="AB1341">
        <v>208.90145079999999</v>
      </c>
      <c r="AC1341" t="s">
        <v>4597</v>
      </c>
      <c r="AD1341">
        <v>-6.1360833000000001</v>
      </c>
      <c r="AE1341">
        <v>107.518</v>
      </c>
      <c r="AF1341">
        <v>12.358000000000001</v>
      </c>
      <c r="AG1341">
        <v>9.625</v>
      </c>
      <c r="AH1341">
        <v>11.9053</v>
      </c>
    </row>
    <row r="1342" spans="1:34" x14ac:dyDescent="0.25">
      <c r="A1342" t="s">
        <v>4598</v>
      </c>
      <c r="B1342" t="s">
        <v>4595</v>
      </c>
      <c r="C1342">
        <v>1</v>
      </c>
      <c r="D1342">
        <v>2</v>
      </c>
      <c r="E1342" t="s">
        <v>284</v>
      </c>
      <c r="F1342">
        <v>2018</v>
      </c>
      <c r="G1342" t="s">
        <v>321</v>
      </c>
      <c r="H1342">
        <v>0</v>
      </c>
      <c r="I1342">
        <v>7.3744896999999998</v>
      </c>
      <c r="J1342">
        <v>6.6199999999999995E-2</v>
      </c>
      <c r="K1342">
        <v>2.85</v>
      </c>
      <c r="L1342">
        <v>0.254</v>
      </c>
      <c r="M1342">
        <v>12.4</v>
      </c>
      <c r="N1342">
        <v>3.9010000000000003E-2</v>
      </c>
      <c r="O1342" t="s">
        <v>119</v>
      </c>
      <c r="P1342">
        <v>0.03</v>
      </c>
      <c r="Q1342">
        <v>38.6</v>
      </c>
      <c r="R1342">
        <v>694</v>
      </c>
      <c r="S1342">
        <v>0</v>
      </c>
      <c r="U1342">
        <v>4491</v>
      </c>
      <c r="V1342">
        <v>0.68</v>
      </c>
      <c r="W1342">
        <v>0.71</v>
      </c>
      <c r="X1342">
        <v>-0.01</v>
      </c>
      <c r="Y1342" t="s">
        <v>77</v>
      </c>
      <c r="Z1342">
        <v>4.6399999999999997</v>
      </c>
      <c r="AA1342" t="s">
        <v>4596</v>
      </c>
      <c r="AB1342">
        <v>208.90145079999999</v>
      </c>
      <c r="AC1342" t="s">
        <v>4597</v>
      </c>
      <c r="AD1342">
        <v>-6.1360833000000001</v>
      </c>
      <c r="AE1342">
        <v>107.518</v>
      </c>
      <c r="AF1342">
        <v>12.358000000000001</v>
      </c>
      <c r="AG1342">
        <v>9.625</v>
      </c>
      <c r="AH1342">
        <v>11.9053</v>
      </c>
    </row>
    <row r="1343" spans="1:34" x14ac:dyDescent="0.25">
      <c r="A1343" t="s">
        <v>4599</v>
      </c>
      <c r="B1343" t="s">
        <v>4600</v>
      </c>
      <c r="C1343">
        <v>1</v>
      </c>
      <c r="D1343">
        <v>1</v>
      </c>
      <c r="E1343" t="s">
        <v>284</v>
      </c>
      <c r="F1343">
        <v>2018</v>
      </c>
      <c r="G1343" t="s">
        <v>321</v>
      </c>
      <c r="H1343">
        <v>0</v>
      </c>
      <c r="I1343">
        <v>2.8498830000000002</v>
      </c>
      <c r="K1343">
        <v>1.3640000000000001</v>
      </c>
      <c r="L1343">
        <v>0.122</v>
      </c>
      <c r="M1343">
        <v>2.4300000000000002</v>
      </c>
      <c r="N1343">
        <v>7.6600000000000001E-3</v>
      </c>
      <c r="O1343" t="s">
        <v>614</v>
      </c>
      <c r="S1343">
        <v>0</v>
      </c>
      <c r="U1343">
        <v>5233</v>
      </c>
      <c r="V1343">
        <v>0.79</v>
      </c>
      <c r="W1343">
        <v>0.86</v>
      </c>
      <c r="X1343">
        <v>-0.04</v>
      </c>
      <c r="Y1343" t="s">
        <v>77</v>
      </c>
      <c r="Z1343">
        <v>4.71</v>
      </c>
      <c r="AA1343" t="s">
        <v>4601</v>
      </c>
      <c r="AB1343">
        <v>202.251206</v>
      </c>
      <c r="AC1343" t="s">
        <v>4602</v>
      </c>
      <c r="AD1343">
        <v>-4.6100532000000003</v>
      </c>
      <c r="AE1343">
        <v>184.131</v>
      </c>
      <c r="AF1343">
        <v>12.428000000000001</v>
      </c>
      <c r="AG1343">
        <v>10.375</v>
      </c>
      <c r="AH1343">
        <v>12.2315</v>
      </c>
    </row>
    <row r="1344" spans="1:34" x14ac:dyDescent="0.25">
      <c r="A1344" t="s">
        <v>4603</v>
      </c>
      <c r="B1344" t="s">
        <v>4604</v>
      </c>
      <c r="C1344">
        <v>1</v>
      </c>
      <c r="D1344">
        <v>2</v>
      </c>
      <c r="E1344" t="s">
        <v>284</v>
      </c>
      <c r="F1344">
        <v>2018</v>
      </c>
      <c r="G1344" t="s">
        <v>321</v>
      </c>
      <c r="H1344">
        <v>0</v>
      </c>
      <c r="I1344">
        <v>1.05979</v>
      </c>
      <c r="K1344">
        <v>1.4</v>
      </c>
      <c r="L1344">
        <v>0.125</v>
      </c>
      <c r="M1344">
        <v>2.54</v>
      </c>
      <c r="N1344">
        <v>8.0000000000000002E-3</v>
      </c>
      <c r="O1344" t="s">
        <v>614</v>
      </c>
      <c r="S1344">
        <v>0</v>
      </c>
      <c r="U1344">
        <v>5507</v>
      </c>
      <c r="V1344">
        <v>0.88</v>
      </c>
      <c r="W1344">
        <v>0.96</v>
      </c>
      <c r="X1344">
        <v>0.13</v>
      </c>
      <c r="Y1344" t="s">
        <v>77</v>
      </c>
      <c r="Z1344">
        <v>4.68</v>
      </c>
      <c r="AA1344" t="s">
        <v>4605</v>
      </c>
      <c r="AB1344">
        <v>293.56071170000001</v>
      </c>
      <c r="AC1344" t="s">
        <v>4606</v>
      </c>
      <c r="AD1344">
        <v>-23.131277499999999</v>
      </c>
      <c r="AE1344">
        <v>197.93199999999999</v>
      </c>
      <c r="AF1344">
        <v>12.167999999999999</v>
      </c>
      <c r="AG1344">
        <v>10.198</v>
      </c>
      <c r="AH1344">
        <v>11.943199999999999</v>
      </c>
    </row>
    <row r="1345" spans="1:34" x14ac:dyDescent="0.25">
      <c r="A1345" t="s">
        <v>4607</v>
      </c>
      <c r="B1345" t="s">
        <v>4604</v>
      </c>
      <c r="C1345">
        <v>1</v>
      </c>
      <c r="D1345">
        <v>2</v>
      </c>
      <c r="E1345" t="s">
        <v>284</v>
      </c>
      <c r="F1345">
        <v>2018</v>
      </c>
      <c r="G1345" t="s">
        <v>321</v>
      </c>
      <c r="H1345">
        <v>0</v>
      </c>
      <c r="I1345">
        <v>22.779878</v>
      </c>
      <c r="K1345">
        <v>3.286</v>
      </c>
      <c r="L1345">
        <v>0.29299999999999998</v>
      </c>
      <c r="M1345">
        <v>10.8</v>
      </c>
      <c r="N1345">
        <v>3.4000000000000002E-2</v>
      </c>
      <c r="O1345" t="s">
        <v>614</v>
      </c>
      <c r="S1345">
        <v>0</v>
      </c>
      <c r="U1345">
        <v>5507</v>
      </c>
      <c r="V1345">
        <v>0.88</v>
      </c>
      <c r="W1345">
        <v>0.96</v>
      </c>
      <c r="X1345">
        <v>0.13</v>
      </c>
      <c r="Y1345" t="s">
        <v>77</v>
      </c>
      <c r="Z1345">
        <v>4.68</v>
      </c>
      <c r="AA1345" t="s">
        <v>4605</v>
      </c>
      <c r="AB1345">
        <v>293.56071170000001</v>
      </c>
      <c r="AC1345" t="s">
        <v>4606</v>
      </c>
      <c r="AD1345">
        <v>-23.131277499999999</v>
      </c>
      <c r="AE1345">
        <v>197.93199999999999</v>
      </c>
      <c r="AF1345">
        <v>12.167999999999999</v>
      </c>
      <c r="AG1345">
        <v>10.198</v>
      </c>
      <c r="AH1345">
        <v>11.943199999999999</v>
      </c>
    </row>
    <row r="1346" spans="1:34" x14ac:dyDescent="0.25">
      <c r="A1346" t="s">
        <v>4608</v>
      </c>
      <c r="B1346" t="s">
        <v>4609</v>
      </c>
      <c r="C1346">
        <v>1</v>
      </c>
      <c r="D1346">
        <v>1</v>
      </c>
      <c r="E1346" t="s">
        <v>284</v>
      </c>
      <c r="F1346">
        <v>2018</v>
      </c>
      <c r="G1346" t="s">
        <v>321</v>
      </c>
      <c r="H1346">
        <v>0</v>
      </c>
      <c r="I1346">
        <v>3.4051640000000001</v>
      </c>
      <c r="K1346">
        <v>2.302</v>
      </c>
      <c r="L1346">
        <v>0.20499999999999999</v>
      </c>
      <c r="M1346">
        <v>5.91</v>
      </c>
      <c r="N1346">
        <v>1.8599999999999998E-2</v>
      </c>
      <c r="O1346" t="s">
        <v>614</v>
      </c>
      <c r="S1346">
        <v>0</v>
      </c>
      <c r="U1346">
        <v>5491</v>
      </c>
      <c r="V1346">
        <v>0.91</v>
      </c>
      <c r="W1346">
        <v>0.97</v>
      </c>
      <c r="X1346">
        <v>0.27</v>
      </c>
      <c r="Y1346" t="s">
        <v>77</v>
      </c>
      <c r="Z1346">
        <v>4.55</v>
      </c>
      <c r="AA1346" t="s">
        <v>4610</v>
      </c>
      <c r="AB1346">
        <v>283.26432030000001</v>
      </c>
      <c r="AC1346" t="s">
        <v>4611</v>
      </c>
      <c r="AD1346">
        <v>-22.4070553</v>
      </c>
      <c r="AE1346">
        <v>300.39699999999999</v>
      </c>
      <c r="AF1346">
        <v>13.353999999999999</v>
      </c>
      <c r="AG1346">
        <v>11.045999999999999</v>
      </c>
      <c r="AH1346">
        <v>13.0435</v>
      </c>
    </row>
    <row r="1347" spans="1:34" x14ac:dyDescent="0.25">
      <c r="A1347" t="s">
        <v>4612</v>
      </c>
      <c r="B1347" t="s">
        <v>4613</v>
      </c>
      <c r="C1347">
        <v>1</v>
      </c>
      <c r="D1347">
        <v>1</v>
      </c>
      <c r="E1347" t="s">
        <v>284</v>
      </c>
      <c r="F1347">
        <v>2018</v>
      </c>
      <c r="G1347" t="s">
        <v>321</v>
      </c>
      <c r="H1347">
        <v>0</v>
      </c>
      <c r="I1347">
        <v>9.6951009999999993</v>
      </c>
      <c r="K1347">
        <v>1.371</v>
      </c>
      <c r="L1347">
        <v>0.122</v>
      </c>
      <c r="M1347">
        <v>2.4500000000000002</v>
      </c>
      <c r="N1347">
        <v>7.7200000000000003E-3</v>
      </c>
      <c r="O1347" t="s">
        <v>614</v>
      </c>
      <c r="S1347">
        <v>0</v>
      </c>
      <c r="U1347">
        <v>5000</v>
      </c>
      <c r="V1347">
        <v>0.76</v>
      </c>
      <c r="W1347">
        <v>0.79</v>
      </c>
      <c r="X1347">
        <v>-7.0000000000000007E-2</v>
      </c>
      <c r="Y1347" t="s">
        <v>77</v>
      </c>
      <c r="Z1347">
        <v>4.43</v>
      </c>
      <c r="AA1347" t="s">
        <v>4614</v>
      </c>
      <c r="AB1347">
        <v>12.7736909</v>
      </c>
      <c r="AC1347" t="s">
        <v>4615</v>
      </c>
      <c r="AD1347">
        <v>-1.1958844</v>
      </c>
      <c r="AE1347">
        <v>166.14699999999999</v>
      </c>
      <c r="AF1347">
        <v>12.391</v>
      </c>
      <c r="AG1347">
        <v>10.206</v>
      </c>
      <c r="AH1347">
        <v>12.1219</v>
      </c>
    </row>
    <row r="1348" spans="1:34" x14ac:dyDescent="0.25">
      <c r="A1348" t="s">
        <v>4616</v>
      </c>
      <c r="B1348" t="s">
        <v>4617</v>
      </c>
      <c r="C1348">
        <v>1</v>
      </c>
      <c r="D1348">
        <v>1</v>
      </c>
      <c r="E1348" t="s">
        <v>284</v>
      </c>
      <c r="F1348">
        <v>2018</v>
      </c>
      <c r="G1348" t="s">
        <v>321</v>
      </c>
      <c r="H1348">
        <v>0</v>
      </c>
      <c r="I1348">
        <v>7.0557840000000001</v>
      </c>
      <c r="K1348">
        <v>3.0459999999999998</v>
      </c>
      <c r="L1348">
        <v>0.27200000000000002</v>
      </c>
      <c r="M1348">
        <v>9.51</v>
      </c>
      <c r="N1348">
        <v>2.9899999999999999E-2</v>
      </c>
      <c r="O1348" t="s">
        <v>614</v>
      </c>
      <c r="S1348">
        <v>0</v>
      </c>
      <c r="U1348">
        <v>5755</v>
      </c>
      <c r="V1348">
        <v>1.18</v>
      </c>
      <c r="W1348">
        <v>1.01</v>
      </c>
      <c r="X1348">
        <v>7.0000000000000007E-2</v>
      </c>
      <c r="Y1348" t="s">
        <v>77</v>
      </c>
      <c r="Z1348">
        <v>4.2300000000000004</v>
      </c>
      <c r="AA1348" t="s">
        <v>4618</v>
      </c>
      <c r="AB1348">
        <v>17.3825067</v>
      </c>
      <c r="AC1348" t="s">
        <v>4619</v>
      </c>
      <c r="AD1348">
        <v>-0.51775389999999999</v>
      </c>
      <c r="AE1348">
        <v>577.23500000000001</v>
      </c>
      <c r="AF1348">
        <v>12.984999999999999</v>
      </c>
      <c r="AG1348">
        <v>11.478</v>
      </c>
      <c r="AH1348">
        <v>12.8893</v>
      </c>
    </row>
    <row r="1349" spans="1:34" x14ac:dyDescent="0.25">
      <c r="A1349" t="s">
        <v>4620</v>
      </c>
      <c r="B1349" t="s">
        <v>4621</v>
      </c>
      <c r="C1349">
        <v>1</v>
      </c>
      <c r="D1349">
        <v>1</v>
      </c>
      <c r="E1349" t="s">
        <v>284</v>
      </c>
      <c r="F1349">
        <v>2018</v>
      </c>
      <c r="G1349" t="s">
        <v>321</v>
      </c>
      <c r="H1349">
        <v>0</v>
      </c>
      <c r="I1349">
        <v>26.672263000000001</v>
      </c>
      <c r="K1349">
        <v>1.996</v>
      </c>
      <c r="L1349">
        <v>0.17799999999999999</v>
      </c>
      <c r="M1349">
        <v>4.6399999999999997</v>
      </c>
      <c r="N1349">
        <v>1.46E-2</v>
      </c>
      <c r="O1349" t="s">
        <v>614</v>
      </c>
      <c r="S1349">
        <v>0</v>
      </c>
      <c r="U1349">
        <v>5890</v>
      </c>
      <c r="V1349">
        <v>1.08</v>
      </c>
      <c r="W1349">
        <v>0.95</v>
      </c>
      <c r="X1349">
        <v>-0.26</v>
      </c>
      <c r="Y1349" t="s">
        <v>77</v>
      </c>
      <c r="Z1349">
        <v>4.25</v>
      </c>
      <c r="AA1349" t="s">
        <v>4622</v>
      </c>
      <c r="AB1349">
        <v>15.217590899999999</v>
      </c>
      <c r="AC1349" t="s">
        <v>4623</v>
      </c>
      <c r="AD1349">
        <v>0.42596600000000001</v>
      </c>
      <c r="AE1349">
        <v>405.30099999999999</v>
      </c>
      <c r="AF1349">
        <v>12.45</v>
      </c>
      <c r="AG1349">
        <v>10.879</v>
      </c>
      <c r="AH1349">
        <v>12.2509</v>
      </c>
    </row>
    <row r="1350" spans="1:34" x14ac:dyDescent="0.25">
      <c r="A1350" t="s">
        <v>4624</v>
      </c>
      <c r="B1350" t="s">
        <v>4625</v>
      </c>
      <c r="C1350">
        <v>1</v>
      </c>
      <c r="D1350">
        <v>1</v>
      </c>
      <c r="E1350" t="s">
        <v>284</v>
      </c>
      <c r="F1350">
        <v>2018</v>
      </c>
      <c r="G1350" t="s">
        <v>321</v>
      </c>
      <c r="H1350">
        <v>0</v>
      </c>
      <c r="I1350">
        <v>18.294549</v>
      </c>
      <c r="K1350">
        <v>2.7949999999999999</v>
      </c>
      <c r="L1350">
        <v>0.249</v>
      </c>
      <c r="M1350">
        <v>8.2200000000000006</v>
      </c>
      <c r="N1350">
        <v>2.5899999999999999E-2</v>
      </c>
      <c r="O1350" t="s">
        <v>614</v>
      </c>
      <c r="S1350">
        <v>0</v>
      </c>
      <c r="U1350">
        <v>5043</v>
      </c>
      <c r="V1350">
        <v>0.76</v>
      </c>
      <c r="W1350">
        <v>0.79</v>
      </c>
      <c r="X1350">
        <v>-0.14000000000000001</v>
      </c>
      <c r="Y1350" t="s">
        <v>77</v>
      </c>
      <c r="Z1350">
        <v>4.46</v>
      </c>
      <c r="AA1350" t="s">
        <v>4626</v>
      </c>
      <c r="AB1350">
        <v>11.2564264</v>
      </c>
      <c r="AC1350" t="s">
        <v>4627</v>
      </c>
      <c r="AD1350">
        <v>0.59318660000000001</v>
      </c>
      <c r="AE1350">
        <v>244.44300000000001</v>
      </c>
      <c r="AF1350">
        <v>13.084</v>
      </c>
      <c r="AG1350">
        <v>10.917999999999999</v>
      </c>
      <c r="AH1350">
        <v>12.827400000000001</v>
      </c>
    </row>
    <row r="1351" spans="1:34" x14ac:dyDescent="0.25">
      <c r="A1351" t="s">
        <v>4628</v>
      </c>
      <c r="B1351" t="s">
        <v>4629</v>
      </c>
      <c r="C1351">
        <v>1</v>
      </c>
      <c r="D1351">
        <v>1</v>
      </c>
      <c r="E1351" t="s">
        <v>284</v>
      </c>
      <c r="F1351">
        <v>2018</v>
      </c>
      <c r="G1351" t="s">
        <v>321</v>
      </c>
      <c r="H1351">
        <v>0</v>
      </c>
      <c r="I1351">
        <v>12.487489999999999</v>
      </c>
      <c r="K1351">
        <v>2.6059999999999999</v>
      </c>
      <c r="L1351">
        <v>0.23200000000000001</v>
      </c>
      <c r="M1351">
        <v>7.3</v>
      </c>
      <c r="N1351">
        <v>2.3E-2</v>
      </c>
      <c r="O1351" t="s">
        <v>614</v>
      </c>
      <c r="S1351">
        <v>0</v>
      </c>
      <c r="U1351">
        <v>5522</v>
      </c>
      <c r="V1351">
        <v>0.93</v>
      </c>
      <c r="W1351">
        <v>0.94</v>
      </c>
      <c r="X1351">
        <v>0.11</v>
      </c>
      <c r="Y1351" t="s">
        <v>77</v>
      </c>
      <c r="Z1351">
        <v>4.41</v>
      </c>
      <c r="AA1351" t="s">
        <v>4630</v>
      </c>
      <c r="AB1351">
        <v>11.699648099999999</v>
      </c>
      <c r="AC1351" t="s">
        <v>4631</v>
      </c>
      <c r="AD1351">
        <v>0.64061820000000003</v>
      </c>
      <c r="AE1351">
        <v>363.06400000000002</v>
      </c>
      <c r="AF1351">
        <v>13.175000000000001</v>
      </c>
      <c r="AG1351">
        <v>11.382999999999999</v>
      </c>
      <c r="AH1351">
        <v>12.9687</v>
      </c>
    </row>
    <row r="1352" spans="1:34" x14ac:dyDescent="0.25">
      <c r="A1352" t="s">
        <v>4632</v>
      </c>
      <c r="B1352" t="s">
        <v>4633</v>
      </c>
      <c r="C1352">
        <v>1</v>
      </c>
      <c r="D1352">
        <v>1</v>
      </c>
      <c r="E1352" t="s">
        <v>284</v>
      </c>
      <c r="F1352">
        <v>2018</v>
      </c>
      <c r="G1352" t="s">
        <v>321</v>
      </c>
      <c r="H1352">
        <v>0</v>
      </c>
      <c r="I1352">
        <v>4.1909479999999997</v>
      </c>
      <c r="K1352">
        <v>1.679</v>
      </c>
      <c r="L1352">
        <v>0.15</v>
      </c>
      <c r="M1352">
        <v>3.46</v>
      </c>
      <c r="N1352">
        <v>1.09E-2</v>
      </c>
      <c r="O1352" t="s">
        <v>614</v>
      </c>
      <c r="S1352">
        <v>0</v>
      </c>
      <c r="U1352">
        <v>5582</v>
      </c>
      <c r="V1352">
        <v>0.86</v>
      </c>
      <c r="W1352">
        <v>0.93</v>
      </c>
      <c r="X1352">
        <v>-0.11</v>
      </c>
      <c r="Y1352" t="s">
        <v>77</v>
      </c>
      <c r="Z1352">
        <v>4.62</v>
      </c>
      <c r="AA1352" t="s">
        <v>4634</v>
      </c>
      <c r="AB1352">
        <v>20.778980900000001</v>
      </c>
      <c r="AC1352" t="s">
        <v>4635</v>
      </c>
      <c r="AD1352">
        <v>0.88900760000000001</v>
      </c>
      <c r="AE1352">
        <v>256.887</v>
      </c>
      <c r="AF1352">
        <v>12.577</v>
      </c>
      <c r="AG1352">
        <v>10.746</v>
      </c>
      <c r="AH1352">
        <v>12.313499999999999</v>
      </c>
    </row>
    <row r="1353" spans="1:34" x14ac:dyDescent="0.25">
      <c r="A1353" t="s">
        <v>4636</v>
      </c>
      <c r="B1353" t="s">
        <v>4637</v>
      </c>
      <c r="C1353">
        <v>1</v>
      </c>
      <c r="D1353">
        <v>1</v>
      </c>
      <c r="E1353" t="s">
        <v>284</v>
      </c>
      <c r="F1353">
        <v>2018</v>
      </c>
      <c r="G1353" t="s">
        <v>321</v>
      </c>
      <c r="H1353">
        <v>0</v>
      </c>
      <c r="I1353">
        <v>2.0806149999999999</v>
      </c>
      <c r="K1353">
        <v>0.86899999999999999</v>
      </c>
      <c r="L1353">
        <v>7.6999999999999999E-2</v>
      </c>
      <c r="M1353">
        <v>0.58599999999999997</v>
      </c>
      <c r="N1353">
        <v>1.8400000000000001E-3</v>
      </c>
      <c r="O1353" t="s">
        <v>614</v>
      </c>
      <c r="S1353">
        <v>0</v>
      </c>
      <c r="U1353">
        <v>4720</v>
      </c>
      <c r="V1353">
        <v>0.71</v>
      </c>
      <c r="W1353">
        <v>0.74</v>
      </c>
      <c r="X1353">
        <v>-0.06</v>
      </c>
      <c r="Y1353" t="s">
        <v>77</v>
      </c>
      <c r="Z1353">
        <v>4.46</v>
      </c>
      <c r="AA1353" t="s">
        <v>4638</v>
      </c>
      <c r="AB1353">
        <v>14.690346399999999</v>
      </c>
      <c r="AC1353" t="s">
        <v>4639</v>
      </c>
      <c r="AD1353">
        <v>1.3828069999999999</v>
      </c>
      <c r="AE1353">
        <v>76.498599999999996</v>
      </c>
      <c r="AF1353">
        <v>11.061</v>
      </c>
      <c r="AG1353">
        <v>8.6129999999999995</v>
      </c>
      <c r="AH1353">
        <v>10.7447</v>
      </c>
    </row>
    <row r="1354" spans="1:34" x14ac:dyDescent="0.25">
      <c r="A1354" t="s">
        <v>4640</v>
      </c>
      <c r="B1354" t="s">
        <v>4641</v>
      </c>
      <c r="C1354">
        <v>1</v>
      </c>
      <c r="D1354">
        <v>2</v>
      </c>
      <c r="E1354" t="s">
        <v>284</v>
      </c>
      <c r="F1354">
        <v>2015</v>
      </c>
      <c r="G1354" t="s">
        <v>321</v>
      </c>
      <c r="H1354">
        <v>0</v>
      </c>
      <c r="I1354">
        <v>9.3250379999999993</v>
      </c>
      <c r="J1354">
        <v>7.5999999999999998E-2</v>
      </c>
      <c r="K1354">
        <v>1.84</v>
      </c>
      <c r="L1354">
        <v>0.16400000000000001</v>
      </c>
      <c r="M1354">
        <v>4.04</v>
      </c>
      <c r="N1354">
        <v>1.2699999999999999E-2</v>
      </c>
      <c r="O1354" t="s">
        <v>614</v>
      </c>
      <c r="P1354">
        <v>0.1</v>
      </c>
      <c r="Q1354">
        <v>10</v>
      </c>
      <c r="R1354">
        <v>500</v>
      </c>
      <c r="S1354">
        <v>0</v>
      </c>
      <c r="T1354" t="s">
        <v>4642</v>
      </c>
      <c r="U1354">
        <v>4222.0600000000004</v>
      </c>
      <c r="V1354">
        <v>0.65</v>
      </c>
      <c r="W1354">
        <v>0.68</v>
      </c>
      <c r="X1354">
        <v>-0.11</v>
      </c>
      <c r="Y1354" t="s">
        <v>77</v>
      </c>
      <c r="Z1354">
        <v>4.83</v>
      </c>
      <c r="AA1354" t="s">
        <v>4643</v>
      </c>
      <c r="AB1354">
        <v>340.30378459999997</v>
      </c>
      <c r="AC1354" t="s">
        <v>4644</v>
      </c>
      <c r="AD1354">
        <v>-14.489325600000001</v>
      </c>
      <c r="AE1354">
        <v>83.644800000000004</v>
      </c>
      <c r="AF1354">
        <v>12.851000000000001</v>
      </c>
      <c r="AG1354">
        <v>9.4169999999999998</v>
      </c>
      <c r="AH1354">
        <v>12.278499999999999</v>
      </c>
    </row>
    <row r="1355" spans="1:34" x14ac:dyDescent="0.25">
      <c r="A1355" t="s">
        <v>4645</v>
      </c>
      <c r="B1355" t="s">
        <v>4641</v>
      </c>
      <c r="C1355">
        <v>1</v>
      </c>
      <c r="D1355">
        <v>2</v>
      </c>
      <c r="E1355" t="s">
        <v>284</v>
      </c>
      <c r="F1355">
        <v>2015</v>
      </c>
      <c r="G1355" t="s">
        <v>321</v>
      </c>
      <c r="H1355">
        <v>0</v>
      </c>
      <c r="I1355">
        <v>15.50192</v>
      </c>
      <c r="J1355">
        <v>0.107</v>
      </c>
      <c r="K1355">
        <v>2.4900000000000002</v>
      </c>
      <c r="L1355">
        <v>0.222</v>
      </c>
      <c r="M1355">
        <v>6.76</v>
      </c>
      <c r="N1355">
        <v>2.1299999999999999E-2</v>
      </c>
      <c r="O1355" t="s">
        <v>614</v>
      </c>
      <c r="P1355">
        <v>0.21</v>
      </c>
      <c r="Q1355">
        <v>5.0999999999999996</v>
      </c>
      <c r="R1355">
        <v>420</v>
      </c>
      <c r="S1355">
        <v>0</v>
      </c>
      <c r="T1355" t="s">
        <v>4642</v>
      </c>
      <c r="U1355">
        <v>4222.0600000000004</v>
      </c>
      <c r="V1355">
        <v>0.65</v>
      </c>
      <c r="W1355">
        <v>0.68</v>
      </c>
      <c r="X1355">
        <v>-0.11</v>
      </c>
      <c r="Y1355" t="s">
        <v>77</v>
      </c>
      <c r="Z1355">
        <v>4.83</v>
      </c>
      <c r="AA1355" t="s">
        <v>4643</v>
      </c>
      <c r="AB1355">
        <v>340.30378459999997</v>
      </c>
      <c r="AC1355" t="s">
        <v>4644</v>
      </c>
      <c r="AD1355">
        <v>-14.489325600000001</v>
      </c>
      <c r="AE1355">
        <v>83.644800000000004</v>
      </c>
      <c r="AF1355">
        <v>12.851000000000001</v>
      </c>
      <c r="AG1355">
        <v>9.4169999999999998</v>
      </c>
      <c r="AH1355">
        <v>12.278499999999999</v>
      </c>
    </row>
    <row r="1356" spans="1:34" x14ac:dyDescent="0.25">
      <c r="A1356" t="s">
        <v>4646</v>
      </c>
      <c r="B1356" t="s">
        <v>4647</v>
      </c>
      <c r="C1356">
        <v>1</v>
      </c>
      <c r="D1356">
        <v>1</v>
      </c>
      <c r="E1356" t="s">
        <v>284</v>
      </c>
      <c r="F1356">
        <v>2018</v>
      </c>
      <c r="G1356" t="s">
        <v>321</v>
      </c>
      <c r="H1356">
        <v>0</v>
      </c>
      <c r="I1356">
        <v>0.57023000000000001</v>
      </c>
      <c r="K1356">
        <v>0.86</v>
      </c>
      <c r="L1356">
        <v>7.6999999999999999E-2</v>
      </c>
      <c r="M1356">
        <v>0.56599999999999995</v>
      </c>
      <c r="N1356">
        <v>1.7799999999999999E-3</v>
      </c>
      <c r="O1356" t="s">
        <v>614</v>
      </c>
      <c r="S1356">
        <v>0</v>
      </c>
      <c r="U1356">
        <v>5500</v>
      </c>
      <c r="V1356">
        <v>0.89</v>
      </c>
      <c r="W1356">
        <v>0.91</v>
      </c>
      <c r="X1356">
        <v>0</v>
      </c>
      <c r="Y1356" t="s">
        <v>77</v>
      </c>
      <c r="Z1356">
        <v>4.5999999999999996</v>
      </c>
      <c r="AA1356" t="s">
        <v>4648</v>
      </c>
      <c r="AB1356">
        <v>17.641269399999999</v>
      </c>
      <c r="AC1356" t="s">
        <v>4649</v>
      </c>
      <c r="AD1356">
        <v>1.5784137</v>
      </c>
      <c r="AE1356">
        <v>176.51</v>
      </c>
      <c r="AF1356">
        <v>11.535</v>
      </c>
      <c r="AG1356">
        <v>9.9149999999999991</v>
      </c>
      <c r="AH1356">
        <v>11.5845</v>
      </c>
    </row>
    <row r="1357" spans="1:34" x14ac:dyDescent="0.25">
      <c r="A1357" t="s">
        <v>4650</v>
      </c>
      <c r="B1357" t="s">
        <v>4651</v>
      </c>
      <c r="C1357">
        <v>1</v>
      </c>
      <c r="D1357">
        <v>1</v>
      </c>
      <c r="E1357" t="s">
        <v>284</v>
      </c>
      <c r="F1357">
        <v>2018</v>
      </c>
      <c r="G1357" t="s">
        <v>321</v>
      </c>
      <c r="H1357">
        <v>0</v>
      </c>
      <c r="I1357">
        <v>0.66953200000000002</v>
      </c>
      <c r="K1357">
        <v>1.3</v>
      </c>
      <c r="L1357">
        <v>0.11600000000000001</v>
      </c>
      <c r="M1357">
        <v>2.2400000000000002</v>
      </c>
      <c r="N1357">
        <v>7.0499999999999998E-3</v>
      </c>
      <c r="O1357" t="s">
        <v>614</v>
      </c>
      <c r="S1357">
        <v>0</v>
      </c>
      <c r="U1357">
        <v>5360</v>
      </c>
      <c r="V1357">
        <v>0.79</v>
      </c>
      <c r="W1357">
        <v>0.88</v>
      </c>
      <c r="X1357">
        <v>-0.04</v>
      </c>
      <c r="Y1357" t="s">
        <v>77</v>
      </c>
      <c r="Z1357">
        <v>4.7</v>
      </c>
      <c r="AA1357" t="s">
        <v>4652</v>
      </c>
      <c r="AB1357">
        <v>21.106158700000002</v>
      </c>
      <c r="AC1357" t="s">
        <v>4653</v>
      </c>
      <c r="AD1357">
        <v>1.7049101</v>
      </c>
      <c r="AE1357">
        <v>272.29700000000003</v>
      </c>
      <c r="AF1357">
        <v>13.1547</v>
      </c>
      <c r="AG1357">
        <v>11.103999999999999</v>
      </c>
      <c r="AH1357">
        <v>12.9329</v>
      </c>
    </row>
    <row r="1358" spans="1:34" x14ac:dyDescent="0.25">
      <c r="A1358" t="s">
        <v>4654</v>
      </c>
      <c r="B1358" t="s">
        <v>4655</v>
      </c>
      <c r="C1358">
        <v>1</v>
      </c>
      <c r="D1358">
        <v>1</v>
      </c>
      <c r="E1358" t="s">
        <v>284</v>
      </c>
      <c r="F1358">
        <v>2018</v>
      </c>
      <c r="G1358" t="s">
        <v>321</v>
      </c>
      <c r="H1358">
        <v>0</v>
      </c>
      <c r="I1358">
        <v>9.7955100000000002</v>
      </c>
      <c r="J1358">
        <v>7.85E-2</v>
      </c>
      <c r="K1358">
        <v>2.52</v>
      </c>
      <c r="L1358">
        <v>0.22500000000000001</v>
      </c>
      <c r="M1358">
        <v>6.9</v>
      </c>
      <c r="N1358">
        <v>2.1700000000000001E-2</v>
      </c>
      <c r="O1358" t="s">
        <v>614</v>
      </c>
      <c r="R1358">
        <v>542</v>
      </c>
      <c r="S1358">
        <v>0</v>
      </c>
      <c r="U1358">
        <v>4272</v>
      </c>
      <c r="V1358">
        <v>0.65</v>
      </c>
      <c r="W1358">
        <v>0.67</v>
      </c>
      <c r="X1358">
        <v>0.03</v>
      </c>
      <c r="Y1358" t="s">
        <v>77</v>
      </c>
      <c r="Z1358">
        <v>4.6399999999999997</v>
      </c>
      <c r="AA1358" t="s">
        <v>4656</v>
      </c>
      <c r="AB1358">
        <v>18.424101499999999</v>
      </c>
      <c r="AC1358" t="s">
        <v>4657</v>
      </c>
      <c r="AD1358">
        <v>3.0970732000000001</v>
      </c>
      <c r="AE1358">
        <v>109.218</v>
      </c>
      <c r="AF1358">
        <v>12.977</v>
      </c>
      <c r="AG1358">
        <v>9.8559999999999999</v>
      </c>
      <c r="AH1358">
        <v>12.55</v>
      </c>
    </row>
    <row r="1359" spans="1:34" x14ac:dyDescent="0.25">
      <c r="A1359" t="s">
        <v>4658</v>
      </c>
      <c r="B1359" t="s">
        <v>4659</v>
      </c>
      <c r="C1359">
        <v>1</v>
      </c>
      <c r="D1359">
        <v>1</v>
      </c>
      <c r="E1359" t="s">
        <v>284</v>
      </c>
      <c r="F1359">
        <v>2018</v>
      </c>
      <c r="G1359" t="s">
        <v>321</v>
      </c>
      <c r="H1359">
        <v>0</v>
      </c>
      <c r="I1359">
        <v>8.1308699999999998</v>
      </c>
      <c r="K1359">
        <v>1.514</v>
      </c>
      <c r="L1359">
        <v>0.13500000000000001</v>
      </c>
      <c r="M1359">
        <v>2.9</v>
      </c>
      <c r="N1359">
        <v>9.1299999999999992E-3</v>
      </c>
      <c r="O1359" t="s">
        <v>614</v>
      </c>
      <c r="S1359">
        <v>0</v>
      </c>
      <c r="U1359">
        <v>5794</v>
      </c>
      <c r="V1359">
        <v>1.2</v>
      </c>
      <c r="W1359">
        <v>1.07</v>
      </c>
      <c r="X1359">
        <v>0.25</v>
      </c>
      <c r="Y1359" t="s">
        <v>77</v>
      </c>
      <c r="Z1359">
        <v>4.25</v>
      </c>
      <c r="AA1359" t="s">
        <v>4660</v>
      </c>
      <c r="AB1359">
        <v>13.140399800000001</v>
      </c>
      <c r="AC1359" t="s">
        <v>4661</v>
      </c>
      <c r="AD1359">
        <v>3.5077701999999999</v>
      </c>
      <c r="AE1359">
        <v>389.702</v>
      </c>
      <c r="AF1359">
        <v>11.803000000000001</v>
      </c>
      <c r="AG1359">
        <v>10.656000000000001</v>
      </c>
      <c r="AH1359">
        <v>12.040900000000001</v>
      </c>
    </row>
    <row r="1360" spans="1:34" x14ac:dyDescent="0.25">
      <c r="A1360" t="s">
        <v>4662</v>
      </c>
      <c r="B1360" t="s">
        <v>4663</v>
      </c>
      <c r="C1360">
        <v>1</v>
      </c>
      <c r="D1360">
        <v>1</v>
      </c>
      <c r="E1360" t="s">
        <v>284</v>
      </c>
      <c r="F1360">
        <v>2018</v>
      </c>
      <c r="G1360" t="s">
        <v>321</v>
      </c>
      <c r="H1360">
        <v>0</v>
      </c>
      <c r="I1360">
        <v>8.5968020000000003</v>
      </c>
      <c r="J1360">
        <v>8.3400000000000002E-2</v>
      </c>
      <c r="K1360">
        <v>2.4300000000000002</v>
      </c>
      <c r="L1360">
        <v>0.217</v>
      </c>
      <c r="M1360">
        <v>6.48</v>
      </c>
      <c r="N1360">
        <v>2.0400000000000001E-2</v>
      </c>
      <c r="O1360" t="s">
        <v>614</v>
      </c>
      <c r="R1360">
        <v>1006</v>
      </c>
      <c r="S1360">
        <v>0</v>
      </c>
      <c r="U1360">
        <v>5854</v>
      </c>
      <c r="V1360">
        <v>1.27</v>
      </c>
      <c r="W1360">
        <v>1.05</v>
      </c>
      <c r="X1360">
        <v>0.05</v>
      </c>
      <c r="Y1360" t="s">
        <v>77</v>
      </c>
      <c r="Z1360">
        <v>4.25</v>
      </c>
      <c r="AA1360" t="s">
        <v>4664</v>
      </c>
      <c r="AB1360">
        <v>14.8759777</v>
      </c>
      <c r="AC1360" t="s">
        <v>4665</v>
      </c>
      <c r="AD1360">
        <v>4.2277722000000004</v>
      </c>
      <c r="AE1360">
        <v>300.64</v>
      </c>
      <c r="AF1360">
        <v>11.805999999999999</v>
      </c>
      <c r="AG1360">
        <v>10.223000000000001</v>
      </c>
      <c r="AH1360">
        <v>11.599</v>
      </c>
    </row>
    <row r="1361" spans="1:34" x14ac:dyDescent="0.25">
      <c r="A1361" t="s">
        <v>4666</v>
      </c>
      <c r="B1361" t="s">
        <v>4667</v>
      </c>
      <c r="C1361">
        <v>1</v>
      </c>
      <c r="D1361">
        <v>1</v>
      </c>
      <c r="E1361" t="s">
        <v>284</v>
      </c>
      <c r="F1361">
        <v>2018</v>
      </c>
      <c r="G1361" t="s">
        <v>321</v>
      </c>
      <c r="H1361">
        <v>0</v>
      </c>
      <c r="I1361">
        <v>8.2696480000000001</v>
      </c>
      <c r="K1361">
        <v>2.1240000000000001</v>
      </c>
      <c r="L1361">
        <v>0.189</v>
      </c>
      <c r="M1361">
        <v>5.16</v>
      </c>
      <c r="N1361">
        <v>1.6199999999999999E-2</v>
      </c>
      <c r="O1361" t="s">
        <v>614</v>
      </c>
      <c r="S1361">
        <v>0</v>
      </c>
      <c r="U1361">
        <v>5704</v>
      </c>
      <c r="V1361">
        <v>0.97</v>
      </c>
      <c r="W1361">
        <v>1</v>
      </c>
      <c r="X1361">
        <v>0.11</v>
      </c>
      <c r="Y1361" t="s">
        <v>77</v>
      </c>
      <c r="Z1361">
        <v>4.41</v>
      </c>
      <c r="AA1361" t="s">
        <v>4668</v>
      </c>
      <c r="AB1361">
        <v>18.470079500000001</v>
      </c>
      <c r="AC1361" t="s">
        <v>4669</v>
      </c>
      <c r="AD1361">
        <v>6.1238647000000004</v>
      </c>
      <c r="AE1361">
        <v>403.964</v>
      </c>
      <c r="AF1361">
        <v>12.99</v>
      </c>
      <c r="AG1361">
        <v>11.298</v>
      </c>
      <c r="AH1361">
        <v>12.8302</v>
      </c>
    </row>
    <row r="1362" spans="1:34" x14ac:dyDescent="0.25">
      <c r="A1362" t="s">
        <v>4670</v>
      </c>
      <c r="B1362" t="s">
        <v>4671</v>
      </c>
      <c r="C1362">
        <v>1</v>
      </c>
      <c r="D1362">
        <v>1</v>
      </c>
      <c r="E1362" t="s">
        <v>284</v>
      </c>
      <c r="F1362">
        <v>2018</v>
      </c>
      <c r="G1362" t="s">
        <v>321</v>
      </c>
      <c r="H1362">
        <v>0</v>
      </c>
      <c r="I1362">
        <v>2.1747999999999998</v>
      </c>
      <c r="J1362">
        <v>2.8000000000000001E-2</v>
      </c>
      <c r="K1362">
        <v>1.75</v>
      </c>
      <c r="L1362">
        <v>0.156</v>
      </c>
      <c r="M1362">
        <v>8</v>
      </c>
      <c r="N1362">
        <v>2.5170000000000001E-2</v>
      </c>
      <c r="O1362" t="s">
        <v>119</v>
      </c>
      <c r="P1362">
        <v>0</v>
      </c>
      <c r="Q1362">
        <v>248</v>
      </c>
      <c r="R1362">
        <v>1103</v>
      </c>
      <c r="S1362">
        <v>0</v>
      </c>
      <c r="T1362" t="s">
        <v>391</v>
      </c>
      <c r="U1362">
        <v>4503</v>
      </c>
      <c r="V1362">
        <v>0.72</v>
      </c>
      <c r="W1362">
        <v>0.7</v>
      </c>
      <c r="X1362">
        <v>0</v>
      </c>
      <c r="Y1362" t="s">
        <v>77</v>
      </c>
      <c r="Z1362">
        <v>4.57</v>
      </c>
      <c r="AA1362" t="s">
        <v>4672</v>
      </c>
      <c r="AB1362">
        <v>11.4802354</v>
      </c>
      <c r="AC1362" t="s">
        <v>4673</v>
      </c>
      <c r="AD1362">
        <v>6.3470301999999998</v>
      </c>
      <c r="AE1362">
        <v>115.461</v>
      </c>
      <c r="AF1362">
        <v>12.403</v>
      </c>
      <c r="AG1362">
        <v>9.7210000000000001</v>
      </c>
      <c r="AH1362">
        <v>12.057600000000001</v>
      </c>
    </row>
    <row r="1363" spans="1:34" x14ac:dyDescent="0.25">
      <c r="A1363" t="s">
        <v>4674</v>
      </c>
      <c r="B1363" t="s">
        <v>4675</v>
      </c>
      <c r="C1363">
        <v>1</v>
      </c>
      <c r="D1363">
        <v>1</v>
      </c>
      <c r="E1363" t="s">
        <v>284</v>
      </c>
      <c r="F1363">
        <v>2018</v>
      </c>
      <c r="G1363" t="s">
        <v>321</v>
      </c>
      <c r="H1363">
        <v>0</v>
      </c>
      <c r="I1363">
        <v>14.074524</v>
      </c>
      <c r="K1363">
        <v>3.5790000000000002</v>
      </c>
      <c r="L1363">
        <v>0.31900000000000001</v>
      </c>
      <c r="M1363">
        <v>12.5</v>
      </c>
      <c r="N1363">
        <v>3.9300000000000002E-2</v>
      </c>
      <c r="O1363" t="s">
        <v>614</v>
      </c>
      <c r="S1363">
        <v>0</v>
      </c>
      <c r="U1363">
        <v>5967</v>
      </c>
      <c r="V1363">
        <v>1.33</v>
      </c>
      <c r="W1363">
        <v>1.1000000000000001</v>
      </c>
      <c r="X1363">
        <v>0.04</v>
      </c>
      <c r="Y1363" t="s">
        <v>77</v>
      </c>
      <c r="Z1363">
        <v>4.17</v>
      </c>
      <c r="AA1363" t="s">
        <v>4676</v>
      </c>
      <c r="AB1363">
        <v>11.298367799999999</v>
      </c>
      <c r="AC1363" t="s">
        <v>4677</v>
      </c>
      <c r="AD1363">
        <v>6.4815879000000001</v>
      </c>
      <c r="AE1363">
        <v>381.87799999999999</v>
      </c>
      <c r="AF1363">
        <v>12.263999999999999</v>
      </c>
      <c r="AG1363">
        <v>10.679</v>
      </c>
      <c r="AH1363">
        <v>12.027900000000001</v>
      </c>
    </row>
    <row r="1364" spans="1:34" x14ac:dyDescent="0.25">
      <c r="A1364" t="s">
        <v>4678</v>
      </c>
      <c r="B1364" t="s">
        <v>4679</v>
      </c>
      <c r="C1364">
        <v>1</v>
      </c>
      <c r="D1364">
        <v>1</v>
      </c>
      <c r="E1364" t="s">
        <v>284</v>
      </c>
      <c r="F1364">
        <v>2018</v>
      </c>
      <c r="G1364" t="s">
        <v>321</v>
      </c>
      <c r="H1364">
        <v>0</v>
      </c>
      <c r="I1364">
        <v>8.6798850000000005</v>
      </c>
      <c r="K1364">
        <v>2.569</v>
      </c>
      <c r="L1364">
        <v>0.22900000000000001</v>
      </c>
      <c r="M1364">
        <v>7.13</v>
      </c>
      <c r="N1364">
        <v>2.24E-2</v>
      </c>
      <c r="O1364" t="s">
        <v>614</v>
      </c>
      <c r="S1364">
        <v>0</v>
      </c>
      <c r="U1364">
        <v>5757</v>
      </c>
      <c r="V1364">
        <v>1.01</v>
      </c>
      <c r="W1364">
        <v>1.05</v>
      </c>
      <c r="X1364">
        <v>0.25</v>
      </c>
      <c r="Y1364" t="s">
        <v>77</v>
      </c>
      <c r="Z1364">
        <v>4.45</v>
      </c>
      <c r="AA1364" t="s">
        <v>4680</v>
      </c>
      <c r="AB1364">
        <v>12.809613000000001</v>
      </c>
      <c r="AC1364" t="s">
        <v>4681</v>
      </c>
      <c r="AD1364">
        <v>6.8464327000000003</v>
      </c>
      <c r="AE1364">
        <v>394.08300000000003</v>
      </c>
      <c r="AF1364">
        <v>12.92</v>
      </c>
      <c r="AG1364">
        <v>11.206</v>
      </c>
      <c r="AH1364">
        <v>12.713699999999999</v>
      </c>
    </row>
    <row r="1365" spans="1:34" x14ac:dyDescent="0.25">
      <c r="A1365" t="s">
        <v>4682</v>
      </c>
      <c r="B1365" t="s">
        <v>4683</v>
      </c>
      <c r="C1365">
        <v>1</v>
      </c>
      <c r="D1365">
        <v>3</v>
      </c>
      <c r="E1365" t="s">
        <v>284</v>
      </c>
      <c r="F1365">
        <v>2018</v>
      </c>
      <c r="G1365" t="s">
        <v>321</v>
      </c>
      <c r="H1365">
        <v>0</v>
      </c>
      <c r="I1365">
        <v>3.9012869999999999</v>
      </c>
      <c r="K1365">
        <v>1.3480000000000001</v>
      </c>
      <c r="L1365">
        <v>0.12</v>
      </c>
      <c r="M1365">
        <v>2.38</v>
      </c>
      <c r="N1365">
        <v>7.4999999999999997E-3</v>
      </c>
      <c r="O1365" t="s">
        <v>614</v>
      </c>
      <c r="S1365">
        <v>0</v>
      </c>
      <c r="U1365">
        <v>5753</v>
      </c>
      <c r="V1365">
        <v>1.19</v>
      </c>
      <c r="W1365">
        <v>1.02</v>
      </c>
      <c r="X1365">
        <v>0.13</v>
      </c>
      <c r="Y1365" t="s">
        <v>77</v>
      </c>
      <c r="Z1365">
        <v>4.2300000000000004</v>
      </c>
      <c r="AA1365" t="s">
        <v>4684</v>
      </c>
      <c r="AB1365">
        <v>12.845296299999999</v>
      </c>
      <c r="AC1365" t="s">
        <v>4685</v>
      </c>
      <c r="AD1365">
        <v>8.8675473999999994</v>
      </c>
      <c r="AE1365">
        <v>325.39999999999998</v>
      </c>
      <c r="AF1365">
        <v>12.09</v>
      </c>
      <c r="AG1365">
        <v>10.423999999999999</v>
      </c>
      <c r="AH1365">
        <v>11.911</v>
      </c>
    </row>
    <row r="1366" spans="1:34" x14ac:dyDescent="0.25">
      <c r="A1366" t="s">
        <v>4686</v>
      </c>
      <c r="B1366" t="s">
        <v>4683</v>
      </c>
      <c r="C1366">
        <v>1</v>
      </c>
      <c r="D1366">
        <v>3</v>
      </c>
      <c r="E1366" t="s">
        <v>284</v>
      </c>
      <c r="F1366">
        <v>2018</v>
      </c>
      <c r="G1366" t="s">
        <v>321</v>
      </c>
      <c r="H1366">
        <v>0</v>
      </c>
      <c r="I1366">
        <v>6.6676700000000002</v>
      </c>
      <c r="K1366">
        <v>1.4379999999999999</v>
      </c>
      <c r="L1366">
        <v>0.128</v>
      </c>
      <c r="M1366">
        <v>2.66</v>
      </c>
      <c r="N1366">
        <v>8.3700000000000007E-3</v>
      </c>
      <c r="O1366" t="s">
        <v>614</v>
      </c>
      <c r="S1366">
        <v>0</v>
      </c>
      <c r="U1366">
        <v>5753</v>
      </c>
      <c r="V1366">
        <v>1.19</v>
      </c>
      <c r="W1366">
        <v>1.02</v>
      </c>
      <c r="X1366">
        <v>0.13</v>
      </c>
      <c r="Y1366" t="s">
        <v>77</v>
      </c>
      <c r="Z1366">
        <v>4.2300000000000004</v>
      </c>
      <c r="AA1366" t="s">
        <v>4684</v>
      </c>
      <c r="AB1366">
        <v>12.845296299999999</v>
      </c>
      <c r="AC1366" t="s">
        <v>4685</v>
      </c>
      <c r="AD1366">
        <v>8.8675473999999994</v>
      </c>
      <c r="AE1366">
        <v>325.39999999999998</v>
      </c>
      <c r="AF1366">
        <v>12.09</v>
      </c>
      <c r="AG1366">
        <v>10.423999999999999</v>
      </c>
      <c r="AH1366">
        <v>11.911</v>
      </c>
    </row>
    <row r="1367" spans="1:34" x14ac:dyDescent="0.25">
      <c r="A1367" t="s">
        <v>4687</v>
      </c>
      <c r="B1367" t="s">
        <v>4683</v>
      </c>
      <c r="C1367">
        <v>1</v>
      </c>
      <c r="D1367">
        <v>3</v>
      </c>
      <c r="E1367" t="s">
        <v>284</v>
      </c>
      <c r="F1367">
        <v>2018</v>
      </c>
      <c r="G1367" t="s">
        <v>321</v>
      </c>
      <c r="H1367">
        <v>0</v>
      </c>
      <c r="I1367">
        <v>11.137278</v>
      </c>
      <c r="K1367">
        <v>2.5760000000000001</v>
      </c>
      <c r="L1367">
        <v>0.23</v>
      </c>
      <c r="M1367">
        <v>7.16</v>
      </c>
      <c r="N1367">
        <v>2.2499999999999999E-2</v>
      </c>
      <c r="O1367" t="s">
        <v>614</v>
      </c>
      <c r="S1367">
        <v>0</v>
      </c>
      <c r="U1367">
        <v>5753</v>
      </c>
      <c r="V1367">
        <v>1.19</v>
      </c>
      <c r="W1367">
        <v>1.02</v>
      </c>
      <c r="X1367">
        <v>0.13</v>
      </c>
      <c r="Y1367" t="s">
        <v>77</v>
      </c>
      <c r="Z1367">
        <v>4.2300000000000004</v>
      </c>
      <c r="AA1367" t="s">
        <v>4684</v>
      </c>
      <c r="AB1367">
        <v>12.845296299999999</v>
      </c>
      <c r="AC1367" t="s">
        <v>4685</v>
      </c>
      <c r="AD1367">
        <v>8.8675473999999994</v>
      </c>
      <c r="AE1367">
        <v>325.39999999999998</v>
      </c>
      <c r="AF1367">
        <v>12.09</v>
      </c>
      <c r="AG1367">
        <v>10.423999999999999</v>
      </c>
      <c r="AH1367">
        <v>11.911</v>
      </c>
    </row>
    <row r="1368" spans="1:34" x14ac:dyDescent="0.25">
      <c r="A1368" t="s">
        <v>4688</v>
      </c>
      <c r="B1368" t="s">
        <v>4689</v>
      </c>
      <c r="C1368">
        <v>2</v>
      </c>
      <c r="D1368">
        <v>1</v>
      </c>
      <c r="E1368" t="s">
        <v>284</v>
      </c>
      <c r="F1368">
        <v>2015</v>
      </c>
      <c r="G1368" t="s">
        <v>321</v>
      </c>
      <c r="H1368">
        <v>0</v>
      </c>
      <c r="I1368">
        <v>0.381073</v>
      </c>
      <c r="J1368">
        <v>8.9999999999999993E-3</v>
      </c>
      <c r="K1368">
        <v>2.2999999999999998</v>
      </c>
      <c r="L1368">
        <v>0.20499999999999999</v>
      </c>
      <c r="M1368">
        <v>444.96199999999999</v>
      </c>
      <c r="N1368">
        <v>1.4</v>
      </c>
      <c r="O1368" t="s">
        <v>119</v>
      </c>
      <c r="P1368">
        <v>0.19</v>
      </c>
      <c r="Q1368">
        <v>114</v>
      </c>
      <c r="R1368">
        <v>2100</v>
      </c>
      <c r="S1368">
        <v>0</v>
      </c>
      <c r="T1368" t="s">
        <v>818</v>
      </c>
      <c r="U1368">
        <v>3879</v>
      </c>
      <c r="V1368">
        <v>0.57999999999999996</v>
      </c>
      <c r="W1368">
        <v>0.6</v>
      </c>
      <c r="X1368">
        <v>3.2000000000000001E-2</v>
      </c>
      <c r="Y1368" t="s">
        <v>77</v>
      </c>
      <c r="Z1368">
        <v>4.7</v>
      </c>
      <c r="AA1368" t="s">
        <v>4690</v>
      </c>
      <c r="AB1368">
        <v>169.48270460000001</v>
      </c>
      <c r="AC1368" t="s">
        <v>4691</v>
      </c>
      <c r="AD1368">
        <v>2.6190362999999999</v>
      </c>
      <c r="AE1368">
        <v>243.83600000000001</v>
      </c>
      <c r="AF1368">
        <v>15.565</v>
      </c>
      <c r="AG1368">
        <v>11.923999999999999</v>
      </c>
      <c r="AH1368">
        <v>14.9537</v>
      </c>
    </row>
    <row r="1369" spans="1:34" x14ac:dyDescent="0.25">
      <c r="A1369" t="s">
        <v>4692</v>
      </c>
      <c r="B1369" t="s">
        <v>4693</v>
      </c>
      <c r="C1369">
        <v>1</v>
      </c>
      <c r="D1369">
        <v>1</v>
      </c>
      <c r="E1369" t="s">
        <v>284</v>
      </c>
      <c r="F1369">
        <v>2018</v>
      </c>
      <c r="G1369" t="s">
        <v>321</v>
      </c>
      <c r="H1369">
        <v>0</v>
      </c>
      <c r="I1369">
        <v>13.683256</v>
      </c>
      <c r="J1369">
        <v>0.1104</v>
      </c>
      <c r="K1369">
        <v>2.39</v>
      </c>
      <c r="L1369">
        <v>0.21299999999999999</v>
      </c>
      <c r="M1369">
        <v>6.3</v>
      </c>
      <c r="N1369">
        <v>1.9800000000000002E-2</v>
      </c>
      <c r="O1369" t="s">
        <v>614</v>
      </c>
      <c r="R1369">
        <v>758</v>
      </c>
      <c r="S1369">
        <v>0</v>
      </c>
      <c r="U1369">
        <v>5660</v>
      </c>
      <c r="V1369">
        <v>1.02</v>
      </c>
      <c r="W1369">
        <v>0.96</v>
      </c>
      <c r="X1369">
        <v>0.04</v>
      </c>
      <c r="Y1369" t="s">
        <v>77</v>
      </c>
      <c r="Z1369">
        <v>4.4000000000000004</v>
      </c>
      <c r="AA1369" t="s">
        <v>4694</v>
      </c>
      <c r="AB1369">
        <v>12.770007100000001</v>
      </c>
      <c r="AC1369" t="s">
        <v>4695</v>
      </c>
      <c r="AD1369">
        <v>9.5167693999999994</v>
      </c>
      <c r="AE1369">
        <v>233.51400000000001</v>
      </c>
      <c r="AF1369">
        <v>11.872999999999999</v>
      </c>
      <c r="AG1369">
        <v>10.161</v>
      </c>
      <c r="AH1369">
        <v>11.721399999999999</v>
      </c>
    </row>
    <row r="1370" spans="1:34" x14ac:dyDescent="0.25">
      <c r="A1370" t="s">
        <v>4696</v>
      </c>
      <c r="B1370" t="s">
        <v>4697</v>
      </c>
      <c r="C1370">
        <v>1</v>
      </c>
      <c r="D1370">
        <v>1</v>
      </c>
      <c r="E1370" t="s">
        <v>284</v>
      </c>
      <c r="F1370">
        <v>2018</v>
      </c>
      <c r="G1370" t="s">
        <v>321</v>
      </c>
      <c r="H1370">
        <v>0</v>
      </c>
      <c r="I1370">
        <v>2.3990939999999998</v>
      </c>
      <c r="K1370">
        <v>1.679</v>
      </c>
      <c r="L1370">
        <v>0.15</v>
      </c>
      <c r="M1370">
        <v>3.46</v>
      </c>
      <c r="N1370">
        <v>1.09E-2</v>
      </c>
      <c r="O1370" t="s">
        <v>614</v>
      </c>
      <c r="S1370">
        <v>0</v>
      </c>
      <c r="U1370">
        <v>5716</v>
      </c>
      <c r="V1370">
        <v>0.95</v>
      </c>
      <c r="W1370">
        <v>1.01</v>
      </c>
      <c r="X1370">
        <v>0.13</v>
      </c>
      <c r="Y1370" t="s">
        <v>77</v>
      </c>
      <c r="Z1370">
        <v>4.57</v>
      </c>
      <c r="AA1370" t="s">
        <v>4698</v>
      </c>
      <c r="AB1370">
        <v>16.655028600000001</v>
      </c>
      <c r="AC1370" t="s">
        <v>4699</v>
      </c>
      <c r="AD1370">
        <v>10.189738500000001</v>
      </c>
      <c r="AE1370">
        <v>318.81</v>
      </c>
      <c r="AF1370">
        <v>12.571</v>
      </c>
      <c r="AG1370">
        <v>10.852</v>
      </c>
      <c r="AH1370">
        <v>12.414899999999999</v>
      </c>
    </row>
    <row r="1371" spans="1:34" x14ac:dyDescent="0.25">
      <c r="A1371" t="s">
        <v>4700</v>
      </c>
      <c r="B1371" t="s">
        <v>4701</v>
      </c>
      <c r="C1371">
        <v>1</v>
      </c>
      <c r="D1371">
        <v>1</v>
      </c>
      <c r="E1371" t="s">
        <v>284</v>
      </c>
      <c r="F1371">
        <v>2018</v>
      </c>
      <c r="G1371" t="s">
        <v>321</v>
      </c>
      <c r="H1371">
        <v>0</v>
      </c>
      <c r="I1371">
        <v>15.387062999999999</v>
      </c>
      <c r="J1371">
        <v>0.1211</v>
      </c>
      <c r="K1371">
        <v>2.39</v>
      </c>
      <c r="L1371">
        <v>0.21299999999999999</v>
      </c>
      <c r="M1371">
        <v>6.3</v>
      </c>
      <c r="N1371">
        <v>1.9800000000000002E-2</v>
      </c>
      <c r="O1371" t="s">
        <v>614</v>
      </c>
      <c r="R1371">
        <v>801</v>
      </c>
      <c r="S1371">
        <v>0</v>
      </c>
      <c r="U1371">
        <v>6058</v>
      </c>
      <c r="V1371">
        <v>1.0900000000000001</v>
      </c>
      <c r="W1371">
        <v>1</v>
      </c>
      <c r="X1371">
        <v>-0.21</v>
      </c>
      <c r="Y1371" t="s">
        <v>77</v>
      </c>
      <c r="Z1371">
        <v>4.37</v>
      </c>
      <c r="AA1371" t="s">
        <v>4702</v>
      </c>
      <c r="AB1371">
        <v>16.462520300000001</v>
      </c>
      <c r="AC1371" t="s">
        <v>4703</v>
      </c>
      <c r="AD1371">
        <v>11.753717099999999</v>
      </c>
      <c r="AE1371">
        <v>101.321</v>
      </c>
      <c r="AF1371">
        <v>9.5429999999999993</v>
      </c>
      <c r="AG1371">
        <v>8.1050000000000004</v>
      </c>
      <c r="AH1371">
        <v>9.3607200000000006</v>
      </c>
    </row>
    <row r="1372" spans="1:34" x14ac:dyDescent="0.25">
      <c r="A1372" t="s">
        <v>4704</v>
      </c>
      <c r="B1372" t="s">
        <v>4705</v>
      </c>
      <c r="C1372">
        <v>1</v>
      </c>
      <c r="D1372">
        <v>2</v>
      </c>
      <c r="E1372" t="s">
        <v>284</v>
      </c>
      <c r="F1372">
        <v>2018</v>
      </c>
      <c r="G1372" t="s">
        <v>321</v>
      </c>
      <c r="H1372">
        <v>0</v>
      </c>
      <c r="I1372">
        <v>0.50556999999999996</v>
      </c>
      <c r="J1372">
        <v>1.2699999999999999E-2</v>
      </c>
      <c r="K1372">
        <v>0.89</v>
      </c>
      <c r="L1372">
        <v>7.9000000000000001E-2</v>
      </c>
      <c r="M1372">
        <v>0.64</v>
      </c>
      <c r="N1372">
        <v>2.0100000000000001E-3</v>
      </c>
      <c r="O1372" t="s">
        <v>614</v>
      </c>
      <c r="R1372">
        <v>2271</v>
      </c>
      <c r="S1372">
        <v>0</v>
      </c>
      <c r="U1372">
        <v>5859</v>
      </c>
      <c r="V1372">
        <v>1</v>
      </c>
      <c r="W1372">
        <v>1.06</v>
      </c>
      <c r="X1372">
        <v>0.19</v>
      </c>
      <c r="Y1372" t="s">
        <v>77</v>
      </c>
      <c r="Z1372">
        <v>4.5</v>
      </c>
      <c r="AA1372" t="s">
        <v>4706</v>
      </c>
      <c r="AB1372">
        <v>185.306183</v>
      </c>
      <c r="AC1372" t="s">
        <v>4707</v>
      </c>
      <c r="AD1372">
        <v>-10.2820915</v>
      </c>
      <c r="AE1372">
        <v>198.60400000000001</v>
      </c>
      <c r="AF1372">
        <v>11.443</v>
      </c>
      <c r="AG1372">
        <v>9.8350000000000009</v>
      </c>
      <c r="AH1372">
        <v>11.2736</v>
      </c>
    </row>
    <row r="1373" spans="1:34" x14ac:dyDescent="0.25">
      <c r="A1373" t="s">
        <v>4708</v>
      </c>
      <c r="B1373" t="s">
        <v>4705</v>
      </c>
      <c r="C1373">
        <v>1</v>
      </c>
      <c r="D1373">
        <v>2</v>
      </c>
      <c r="E1373" t="s">
        <v>284</v>
      </c>
      <c r="F1373">
        <v>2018</v>
      </c>
      <c r="G1373" t="s">
        <v>321</v>
      </c>
      <c r="H1373">
        <v>0</v>
      </c>
      <c r="I1373">
        <v>4.5625460000000002</v>
      </c>
      <c r="J1373">
        <v>5.4899999999999997E-2</v>
      </c>
      <c r="K1373">
        <v>1.5</v>
      </c>
      <c r="L1373">
        <v>0.13400000000000001</v>
      </c>
      <c r="M1373">
        <v>2.86</v>
      </c>
      <c r="N1373">
        <v>8.9899999999999997E-3</v>
      </c>
      <c r="O1373" t="s">
        <v>614</v>
      </c>
      <c r="R1373">
        <v>1091</v>
      </c>
      <c r="S1373">
        <v>0</v>
      </c>
      <c r="U1373">
        <v>5859</v>
      </c>
      <c r="V1373">
        <v>1</v>
      </c>
      <c r="W1373">
        <v>1.06</v>
      </c>
      <c r="X1373">
        <v>0.19</v>
      </c>
      <c r="Y1373" t="s">
        <v>77</v>
      </c>
      <c r="Z1373">
        <v>4.5</v>
      </c>
      <c r="AA1373" t="s">
        <v>4706</v>
      </c>
      <c r="AB1373">
        <v>185.306183</v>
      </c>
      <c r="AC1373" t="s">
        <v>4707</v>
      </c>
      <c r="AD1373">
        <v>-10.2820915</v>
      </c>
      <c r="AE1373">
        <v>198.60400000000001</v>
      </c>
      <c r="AF1373">
        <v>11.443</v>
      </c>
      <c r="AG1373">
        <v>9.8350000000000009</v>
      </c>
      <c r="AH1373">
        <v>11.2736</v>
      </c>
    </row>
    <row r="1374" spans="1:34" x14ac:dyDescent="0.25">
      <c r="A1374" t="s">
        <v>4709</v>
      </c>
      <c r="B1374" t="s">
        <v>4710</v>
      </c>
      <c r="C1374">
        <v>1</v>
      </c>
      <c r="D1374">
        <v>2</v>
      </c>
      <c r="E1374" t="s">
        <v>284</v>
      </c>
      <c r="F1374">
        <v>2018</v>
      </c>
      <c r="G1374" t="s">
        <v>321</v>
      </c>
      <c r="H1374">
        <v>0</v>
      </c>
      <c r="I1374">
        <v>4.4790400000000004</v>
      </c>
      <c r="J1374">
        <v>5.16E-2</v>
      </c>
      <c r="K1374">
        <v>1.56</v>
      </c>
      <c r="L1374">
        <v>0.13900000000000001</v>
      </c>
      <c r="M1374">
        <v>3.05</v>
      </c>
      <c r="N1374">
        <v>9.6100000000000005E-3</v>
      </c>
      <c r="O1374" t="s">
        <v>614</v>
      </c>
      <c r="R1374">
        <v>1002</v>
      </c>
      <c r="S1374">
        <v>0</v>
      </c>
      <c r="U1374">
        <v>5620</v>
      </c>
      <c r="V1374">
        <v>0.84</v>
      </c>
      <c r="W1374">
        <v>0.91</v>
      </c>
      <c r="X1374">
        <v>-0.19</v>
      </c>
      <c r="Y1374" t="s">
        <v>77</v>
      </c>
      <c r="Z1374">
        <v>4.55</v>
      </c>
      <c r="AA1374" t="s">
        <v>4711</v>
      </c>
      <c r="AB1374">
        <v>189.70414260000001</v>
      </c>
      <c r="AC1374" t="s">
        <v>4712</v>
      </c>
      <c r="AD1374">
        <v>-10.060594200000001</v>
      </c>
      <c r="AE1374">
        <v>275.255</v>
      </c>
      <c r="AF1374">
        <v>12.7</v>
      </c>
      <c r="AG1374">
        <v>10.94</v>
      </c>
      <c r="AH1374">
        <v>12.521599999999999</v>
      </c>
    </row>
    <row r="1375" spans="1:34" x14ac:dyDescent="0.25">
      <c r="A1375" t="s">
        <v>4713</v>
      </c>
      <c r="B1375" t="s">
        <v>4710</v>
      </c>
      <c r="C1375">
        <v>1</v>
      </c>
      <c r="D1375">
        <v>2</v>
      </c>
      <c r="E1375" t="s">
        <v>284</v>
      </c>
      <c r="F1375">
        <v>2018</v>
      </c>
      <c r="G1375" t="s">
        <v>321</v>
      </c>
      <c r="H1375">
        <v>0</v>
      </c>
      <c r="I1375">
        <v>10.094889999999999</v>
      </c>
      <c r="J1375">
        <v>8.8599999999999998E-2</v>
      </c>
      <c r="K1375">
        <v>2.41</v>
      </c>
      <c r="L1375">
        <v>0.215</v>
      </c>
      <c r="M1375">
        <v>6.39</v>
      </c>
      <c r="N1375">
        <v>2.01E-2</v>
      </c>
      <c r="O1375" t="s">
        <v>614</v>
      </c>
      <c r="R1375">
        <v>764</v>
      </c>
      <c r="S1375">
        <v>0</v>
      </c>
      <c r="U1375">
        <v>5620</v>
      </c>
      <c r="V1375">
        <v>0.84</v>
      </c>
      <c r="W1375">
        <v>0.91</v>
      </c>
      <c r="X1375">
        <v>-0.19</v>
      </c>
      <c r="Y1375" t="s">
        <v>77</v>
      </c>
      <c r="Z1375">
        <v>4.55</v>
      </c>
      <c r="AA1375" t="s">
        <v>4711</v>
      </c>
      <c r="AB1375">
        <v>189.70414260000001</v>
      </c>
      <c r="AC1375" t="s">
        <v>4712</v>
      </c>
      <c r="AD1375">
        <v>-10.060594200000001</v>
      </c>
      <c r="AE1375">
        <v>275.255</v>
      </c>
      <c r="AF1375">
        <v>12.7</v>
      </c>
      <c r="AG1375">
        <v>10.94</v>
      </c>
      <c r="AH1375">
        <v>12.521599999999999</v>
      </c>
    </row>
    <row r="1376" spans="1:34" x14ac:dyDescent="0.25">
      <c r="A1376" t="s">
        <v>4714</v>
      </c>
      <c r="B1376" t="s">
        <v>4715</v>
      </c>
      <c r="C1376">
        <v>1</v>
      </c>
      <c r="D1376">
        <v>1</v>
      </c>
      <c r="E1376" t="s">
        <v>284</v>
      </c>
      <c r="F1376">
        <v>2018</v>
      </c>
      <c r="G1376" t="s">
        <v>321</v>
      </c>
      <c r="H1376">
        <v>0</v>
      </c>
      <c r="I1376">
        <v>15.87209</v>
      </c>
      <c r="J1376">
        <v>0.13400000000000001</v>
      </c>
      <c r="K1376">
        <v>3.49</v>
      </c>
      <c r="L1376">
        <v>0.311</v>
      </c>
      <c r="M1376">
        <v>12</v>
      </c>
      <c r="N1376">
        <v>3.7699999999999997E-2</v>
      </c>
      <c r="O1376" t="s">
        <v>614</v>
      </c>
      <c r="R1376">
        <v>902</v>
      </c>
      <c r="S1376">
        <v>0</v>
      </c>
      <c r="U1376">
        <v>5742</v>
      </c>
      <c r="V1376">
        <v>1.7</v>
      </c>
      <c r="W1376">
        <v>1.27</v>
      </c>
      <c r="X1376">
        <v>0.38</v>
      </c>
      <c r="Y1376" t="s">
        <v>77</v>
      </c>
      <c r="Z1376">
        <v>4.08</v>
      </c>
      <c r="AA1376" t="s">
        <v>4716</v>
      </c>
      <c r="AB1376">
        <v>186.54109579999999</v>
      </c>
      <c r="AC1376" t="s">
        <v>4717</v>
      </c>
      <c r="AD1376">
        <v>-9.6248231999999998</v>
      </c>
      <c r="AE1376">
        <v>357.77800000000002</v>
      </c>
      <c r="AF1376">
        <v>11.836</v>
      </c>
      <c r="AG1376">
        <v>9.9540009999999999</v>
      </c>
      <c r="AH1376">
        <v>11.520300000000001</v>
      </c>
    </row>
    <row r="1377" spans="1:34" x14ac:dyDescent="0.25">
      <c r="A1377" t="s">
        <v>4718</v>
      </c>
      <c r="B1377" t="s">
        <v>4719</v>
      </c>
      <c r="C1377">
        <v>1</v>
      </c>
      <c r="D1377">
        <v>1</v>
      </c>
      <c r="E1377" t="s">
        <v>284</v>
      </c>
      <c r="F1377">
        <v>2018</v>
      </c>
      <c r="G1377" t="s">
        <v>321</v>
      </c>
      <c r="H1377">
        <v>0</v>
      </c>
      <c r="I1377">
        <v>3.27108</v>
      </c>
      <c r="J1377">
        <v>4.1300000000000003E-2</v>
      </c>
      <c r="K1377">
        <v>1.54</v>
      </c>
      <c r="L1377">
        <v>0.13700000000000001</v>
      </c>
      <c r="M1377">
        <v>2.99</v>
      </c>
      <c r="N1377">
        <v>9.4000000000000004E-3</v>
      </c>
      <c r="O1377" t="s">
        <v>614</v>
      </c>
      <c r="R1377">
        <v>1120</v>
      </c>
      <c r="S1377">
        <v>0</v>
      </c>
      <c r="U1377">
        <v>5424</v>
      </c>
      <c r="V1377">
        <v>0.91</v>
      </c>
      <c r="W1377">
        <v>0.88</v>
      </c>
      <c r="X1377">
        <v>-0.03</v>
      </c>
      <c r="Y1377" t="s">
        <v>77</v>
      </c>
      <c r="Z1377">
        <v>4.47</v>
      </c>
      <c r="AA1377" t="s">
        <v>4720</v>
      </c>
      <c r="AB1377">
        <v>183.64566429999999</v>
      </c>
      <c r="AC1377" t="s">
        <v>4721</v>
      </c>
      <c r="AD1377">
        <v>-9.5626286</v>
      </c>
      <c r="AE1377">
        <v>211.26499999999999</v>
      </c>
      <c r="AF1377">
        <v>12.337</v>
      </c>
      <c r="AG1377">
        <v>10.223000000000001</v>
      </c>
      <c r="AH1377">
        <v>12.091699999999999</v>
      </c>
    </row>
    <row r="1378" spans="1:34" x14ac:dyDescent="0.25">
      <c r="A1378" t="s">
        <v>4722</v>
      </c>
      <c r="B1378" t="s">
        <v>4723</v>
      </c>
      <c r="C1378">
        <v>1</v>
      </c>
      <c r="D1378">
        <v>1</v>
      </c>
      <c r="E1378" t="s">
        <v>284</v>
      </c>
      <c r="F1378">
        <v>2018</v>
      </c>
      <c r="G1378" t="s">
        <v>321</v>
      </c>
      <c r="H1378">
        <v>0</v>
      </c>
      <c r="I1378">
        <v>13.621831999999999</v>
      </c>
      <c r="K1378">
        <v>1.6659999999999999</v>
      </c>
      <c r="L1378">
        <v>0.14899999999999999</v>
      </c>
      <c r="M1378">
        <v>3.41</v>
      </c>
      <c r="N1378">
        <v>1.0699999999999999E-2</v>
      </c>
      <c r="O1378" t="s">
        <v>614</v>
      </c>
      <c r="S1378">
        <v>0</v>
      </c>
      <c r="U1378">
        <v>5673</v>
      </c>
      <c r="V1378">
        <v>0.89</v>
      </c>
      <c r="W1378">
        <v>0.95</v>
      </c>
      <c r="X1378">
        <v>-0.1</v>
      </c>
      <c r="Y1378" t="s">
        <v>77</v>
      </c>
      <c r="Z1378">
        <v>4.58</v>
      </c>
      <c r="AA1378" t="s">
        <v>4724</v>
      </c>
      <c r="AB1378">
        <v>190.94842370000001</v>
      </c>
      <c r="AC1378" t="s">
        <v>4725</v>
      </c>
      <c r="AD1378">
        <v>-8.4784158999999999</v>
      </c>
      <c r="AE1378">
        <v>187.23400000000001</v>
      </c>
      <c r="AF1378">
        <v>12.015000000000001</v>
      </c>
      <c r="AG1378">
        <v>10.005000000000001</v>
      </c>
      <c r="AH1378">
        <v>11.4954</v>
      </c>
    </row>
    <row r="1379" spans="1:34" x14ac:dyDescent="0.25">
      <c r="A1379" t="s">
        <v>4726</v>
      </c>
      <c r="B1379" t="s">
        <v>4727</v>
      </c>
      <c r="C1379">
        <v>1</v>
      </c>
      <c r="D1379">
        <v>1</v>
      </c>
      <c r="E1379" t="s">
        <v>284</v>
      </c>
      <c r="F1379">
        <v>2018</v>
      </c>
      <c r="G1379" t="s">
        <v>321</v>
      </c>
      <c r="H1379">
        <v>0</v>
      </c>
      <c r="I1379">
        <v>2.69828</v>
      </c>
      <c r="J1379">
        <v>3.3799999999999997E-2</v>
      </c>
      <c r="K1379">
        <v>1.21</v>
      </c>
      <c r="L1379">
        <v>0.108</v>
      </c>
      <c r="M1379">
        <v>1.92</v>
      </c>
      <c r="N1379">
        <v>6.0600000000000003E-3</v>
      </c>
      <c r="O1379" t="s">
        <v>614</v>
      </c>
      <c r="R1379">
        <v>914</v>
      </c>
      <c r="S1379">
        <v>0</v>
      </c>
      <c r="U1379">
        <v>4715</v>
      </c>
      <c r="V1379">
        <v>0.65</v>
      </c>
      <c r="W1379">
        <v>0.71</v>
      </c>
      <c r="X1379">
        <v>-0.25</v>
      </c>
      <c r="Y1379" t="s">
        <v>77</v>
      </c>
      <c r="Z1379">
        <v>4.66</v>
      </c>
      <c r="AA1379" t="s">
        <v>4728</v>
      </c>
      <c r="AB1379">
        <v>187.29470470000001</v>
      </c>
      <c r="AC1379" t="s">
        <v>4729</v>
      </c>
      <c r="AD1379">
        <v>-6.8342027999999999</v>
      </c>
      <c r="AE1379">
        <v>129.46</v>
      </c>
      <c r="AF1379">
        <v>13.028</v>
      </c>
      <c r="AG1379">
        <v>10.324</v>
      </c>
      <c r="AH1379">
        <v>12.652699999999999</v>
      </c>
    </row>
    <row r="1380" spans="1:34" x14ac:dyDescent="0.25">
      <c r="A1380" t="s">
        <v>4730</v>
      </c>
      <c r="B1380" t="s">
        <v>4731</v>
      </c>
      <c r="C1380">
        <v>1</v>
      </c>
      <c r="D1380">
        <v>2</v>
      </c>
      <c r="E1380" t="s">
        <v>284</v>
      </c>
      <c r="F1380">
        <v>2018</v>
      </c>
      <c r="G1380" t="s">
        <v>321</v>
      </c>
      <c r="H1380">
        <v>0</v>
      </c>
      <c r="I1380">
        <v>0.58421599999999996</v>
      </c>
      <c r="J1380">
        <v>1.3100000000000001E-2</v>
      </c>
      <c r="K1380">
        <v>1</v>
      </c>
      <c r="L1380">
        <v>8.8999999999999996E-2</v>
      </c>
      <c r="M1380">
        <v>2.4900000000000002</v>
      </c>
      <c r="N1380">
        <v>7.8300000000000002E-3</v>
      </c>
      <c r="O1380" t="s">
        <v>119</v>
      </c>
      <c r="P1380">
        <v>0</v>
      </c>
      <c r="R1380">
        <v>1818</v>
      </c>
      <c r="S1380">
        <v>0</v>
      </c>
      <c r="T1380" t="s">
        <v>4732</v>
      </c>
      <c r="U1380">
        <v>5315</v>
      </c>
      <c r="V1380">
        <v>0.79</v>
      </c>
      <c r="W1380">
        <v>0.87</v>
      </c>
      <c r="X1380">
        <v>-0.09</v>
      </c>
      <c r="Y1380" t="s">
        <v>77</v>
      </c>
      <c r="Z1380">
        <v>4.5999999999999996</v>
      </c>
      <c r="AA1380" t="s">
        <v>4733</v>
      </c>
      <c r="AB1380">
        <v>186.87291949999999</v>
      </c>
      <c r="AC1380" t="s">
        <v>4734</v>
      </c>
      <c r="AD1380">
        <v>-6.7218473999999997</v>
      </c>
      <c r="AE1380">
        <v>102.56399999999999</v>
      </c>
      <c r="AF1380">
        <v>10.984999999999999</v>
      </c>
      <c r="AG1380">
        <v>9.0500000000000007</v>
      </c>
      <c r="AH1380">
        <v>10.786099999999999</v>
      </c>
    </row>
    <row r="1381" spans="1:34" x14ac:dyDescent="0.25">
      <c r="A1381" t="s">
        <v>4735</v>
      </c>
      <c r="B1381" t="s">
        <v>4731</v>
      </c>
      <c r="C1381">
        <v>1</v>
      </c>
      <c r="D1381">
        <v>2</v>
      </c>
      <c r="E1381" t="s">
        <v>284</v>
      </c>
      <c r="F1381">
        <v>2018</v>
      </c>
      <c r="G1381" t="s">
        <v>321</v>
      </c>
      <c r="H1381">
        <v>0</v>
      </c>
      <c r="I1381">
        <v>8.3272700000000004</v>
      </c>
      <c r="J1381">
        <v>7.6899999999999996E-2</v>
      </c>
      <c r="K1381">
        <v>2.0299999999999998</v>
      </c>
      <c r="L1381">
        <v>0.18099999999999999</v>
      </c>
      <c r="M1381">
        <v>21.3</v>
      </c>
      <c r="N1381">
        <v>6.7019999999999996E-2</v>
      </c>
      <c r="O1381" t="s">
        <v>119</v>
      </c>
      <c r="P1381">
        <v>0</v>
      </c>
      <c r="R1381">
        <v>750</v>
      </c>
      <c r="S1381">
        <v>0</v>
      </c>
      <c r="T1381" t="s">
        <v>4732</v>
      </c>
      <c r="U1381">
        <v>5315</v>
      </c>
      <c r="V1381">
        <v>0.79</v>
      </c>
      <c r="W1381">
        <v>0.87</v>
      </c>
      <c r="X1381">
        <v>-0.09</v>
      </c>
      <c r="Y1381" t="s">
        <v>77</v>
      </c>
      <c r="Z1381">
        <v>4.59</v>
      </c>
      <c r="AA1381" t="s">
        <v>4733</v>
      </c>
      <c r="AB1381">
        <v>186.87291949999999</v>
      </c>
      <c r="AC1381" t="s">
        <v>4734</v>
      </c>
      <c r="AD1381">
        <v>-6.7218473999999997</v>
      </c>
      <c r="AE1381">
        <v>102.56399999999999</v>
      </c>
      <c r="AF1381">
        <v>10.984999999999999</v>
      </c>
      <c r="AG1381">
        <v>9.0500000000000007</v>
      </c>
      <c r="AH1381">
        <v>10.786099999999999</v>
      </c>
    </row>
    <row r="1382" spans="1:34" x14ac:dyDescent="0.25">
      <c r="A1382" t="s">
        <v>4736</v>
      </c>
      <c r="B1382" t="s">
        <v>4737</v>
      </c>
      <c r="C1382">
        <v>1</v>
      </c>
      <c r="D1382">
        <v>1</v>
      </c>
      <c r="E1382" t="s">
        <v>284</v>
      </c>
      <c r="F1382">
        <v>2018</v>
      </c>
      <c r="G1382" t="s">
        <v>321</v>
      </c>
      <c r="H1382">
        <v>0</v>
      </c>
      <c r="I1382">
        <v>2.8604099999999999</v>
      </c>
      <c r="J1382">
        <v>4.0899999999999999E-2</v>
      </c>
      <c r="K1382">
        <v>1.96</v>
      </c>
      <c r="L1382">
        <v>0.17499999999999999</v>
      </c>
      <c r="M1382">
        <v>4.5</v>
      </c>
      <c r="N1382">
        <v>1.4200000000000001E-2</v>
      </c>
      <c r="O1382" t="s">
        <v>614</v>
      </c>
      <c r="R1382">
        <v>1529</v>
      </c>
      <c r="S1382">
        <v>0</v>
      </c>
      <c r="U1382">
        <v>5945</v>
      </c>
      <c r="V1382">
        <v>1.39</v>
      </c>
      <c r="W1382">
        <v>1.1100000000000001</v>
      </c>
      <c r="X1382">
        <v>0.1</v>
      </c>
      <c r="Y1382" t="s">
        <v>77</v>
      </c>
      <c r="Z1382">
        <v>4.2</v>
      </c>
      <c r="AA1382" t="s">
        <v>4738</v>
      </c>
      <c r="AB1382">
        <v>191.36311699999999</v>
      </c>
      <c r="AC1382" t="s">
        <v>4739</v>
      </c>
      <c r="AD1382">
        <v>-6.5760509999999996</v>
      </c>
      <c r="AE1382">
        <v>540.77300000000002</v>
      </c>
      <c r="AF1382">
        <v>12.789</v>
      </c>
      <c r="AG1382">
        <v>11.257</v>
      </c>
      <c r="AH1382">
        <v>12.575100000000001</v>
      </c>
    </row>
    <row r="1383" spans="1:34" x14ac:dyDescent="0.25">
      <c r="A1383" t="s">
        <v>4740</v>
      </c>
      <c r="B1383" t="s">
        <v>4741</v>
      </c>
      <c r="C1383">
        <v>1</v>
      </c>
      <c r="D1383">
        <v>1</v>
      </c>
      <c r="E1383" t="s">
        <v>284</v>
      </c>
      <c r="F1383">
        <v>2018</v>
      </c>
      <c r="G1383" t="s">
        <v>321</v>
      </c>
      <c r="H1383">
        <v>0</v>
      </c>
      <c r="I1383">
        <v>13.841901</v>
      </c>
      <c r="K1383">
        <v>2.5</v>
      </c>
      <c r="L1383">
        <v>0.223</v>
      </c>
      <c r="M1383">
        <v>6.8</v>
      </c>
      <c r="N1383">
        <v>2.1399999999999999E-2</v>
      </c>
      <c r="O1383" t="s">
        <v>614</v>
      </c>
      <c r="S1383">
        <v>0</v>
      </c>
      <c r="U1383">
        <v>5695</v>
      </c>
      <c r="V1383">
        <v>0.95</v>
      </c>
      <c r="W1383">
        <v>1.01</v>
      </c>
      <c r="X1383">
        <v>0.14000000000000001</v>
      </c>
      <c r="Y1383" t="s">
        <v>77</v>
      </c>
      <c r="Z1383">
        <v>4.4800000000000004</v>
      </c>
      <c r="AA1383" t="s">
        <v>4742</v>
      </c>
      <c r="AB1383">
        <v>289.09182420000002</v>
      </c>
      <c r="AC1383" t="s">
        <v>4743</v>
      </c>
      <c r="AD1383">
        <v>-15.771217800000001</v>
      </c>
      <c r="AE1383">
        <v>321.21499999999997</v>
      </c>
      <c r="AF1383">
        <v>12.768000000000001</v>
      </c>
      <c r="AG1383">
        <v>10.859</v>
      </c>
      <c r="AH1383">
        <v>12.5593</v>
      </c>
    </row>
    <row r="1384" spans="1:34" x14ac:dyDescent="0.25">
      <c r="A1384" t="s">
        <v>4744</v>
      </c>
      <c r="B1384" t="s">
        <v>4745</v>
      </c>
      <c r="C1384">
        <v>1</v>
      </c>
      <c r="D1384">
        <v>1</v>
      </c>
      <c r="E1384" t="s">
        <v>284</v>
      </c>
      <c r="F1384">
        <v>2018</v>
      </c>
      <c r="G1384" t="s">
        <v>321</v>
      </c>
      <c r="H1384">
        <v>0</v>
      </c>
      <c r="I1384">
        <v>11.168454000000001</v>
      </c>
      <c r="J1384">
        <v>0.10356</v>
      </c>
      <c r="K1384">
        <v>11.209</v>
      </c>
      <c r="L1384">
        <v>1</v>
      </c>
      <c r="M1384">
        <v>126.49634</v>
      </c>
      <c r="N1384">
        <v>0.39800000000000002</v>
      </c>
      <c r="O1384" t="s">
        <v>119</v>
      </c>
      <c r="P1384">
        <v>0.25800000000000001</v>
      </c>
      <c r="R1384">
        <v>1030</v>
      </c>
      <c r="S1384">
        <v>0</v>
      </c>
      <c r="U1384">
        <v>6154</v>
      </c>
      <c r="V1384">
        <v>1.1599999999999999</v>
      </c>
      <c r="W1384">
        <v>1.19</v>
      </c>
      <c r="X1384">
        <v>0.1</v>
      </c>
      <c r="Y1384" t="s">
        <v>77</v>
      </c>
      <c r="Z1384">
        <v>4.38</v>
      </c>
      <c r="AA1384" t="s">
        <v>4746</v>
      </c>
      <c r="AB1384">
        <v>73.766792699999996</v>
      </c>
      <c r="AC1384" t="s">
        <v>4747</v>
      </c>
      <c r="AD1384">
        <v>18.654323000000002</v>
      </c>
      <c r="AE1384">
        <v>130.72</v>
      </c>
      <c r="AF1384">
        <v>9.8219999999999992</v>
      </c>
      <c r="AG1384">
        <v>8.4339999999999993</v>
      </c>
      <c r="AH1384">
        <v>9.7262599999999999</v>
      </c>
    </row>
    <row r="1385" spans="1:34" x14ac:dyDescent="0.25">
      <c r="A1385" t="s">
        <v>4748</v>
      </c>
      <c r="B1385" t="s">
        <v>4749</v>
      </c>
      <c r="C1385">
        <v>1</v>
      </c>
      <c r="D1385">
        <v>3</v>
      </c>
      <c r="E1385" t="s">
        <v>284</v>
      </c>
      <c r="F1385">
        <v>2018</v>
      </c>
      <c r="G1385" t="s">
        <v>321</v>
      </c>
      <c r="H1385">
        <v>0</v>
      </c>
      <c r="I1385">
        <v>2.4674999999999998</v>
      </c>
      <c r="J1385">
        <v>3.3079999999999998E-2</v>
      </c>
      <c r="K1385">
        <v>1.343</v>
      </c>
      <c r="L1385">
        <v>0.12</v>
      </c>
      <c r="M1385">
        <v>11.26</v>
      </c>
      <c r="N1385">
        <v>3.5430000000000003E-2</v>
      </c>
      <c r="O1385" t="s">
        <v>119</v>
      </c>
      <c r="P1385">
        <v>7.9000000000000001E-2</v>
      </c>
      <c r="Q1385">
        <v>273</v>
      </c>
      <c r="R1385">
        <v>1121</v>
      </c>
      <c r="S1385">
        <v>0</v>
      </c>
      <c r="T1385" t="s">
        <v>344</v>
      </c>
      <c r="U1385">
        <v>5033</v>
      </c>
      <c r="V1385">
        <v>0.71</v>
      </c>
      <c r="W1385">
        <v>0.79</v>
      </c>
      <c r="X1385">
        <v>-0.09</v>
      </c>
      <c r="Y1385" t="s">
        <v>77</v>
      </c>
      <c r="Z1385">
        <v>4.6399999999999997</v>
      </c>
      <c r="AA1385" t="s">
        <v>4750</v>
      </c>
      <c r="AB1385">
        <v>230.47990110000001</v>
      </c>
      <c r="AC1385" t="s">
        <v>4751</v>
      </c>
      <c r="AD1385">
        <v>-20.231797499999999</v>
      </c>
      <c r="AE1385">
        <v>67.506200000000007</v>
      </c>
      <c r="AF1385">
        <v>10.882999999999999</v>
      </c>
      <c r="AG1385">
        <v>8.375</v>
      </c>
      <c r="AH1385">
        <v>10.4191</v>
      </c>
    </row>
    <row r="1386" spans="1:34" x14ac:dyDescent="0.25">
      <c r="A1386" t="s">
        <v>4752</v>
      </c>
      <c r="B1386" t="s">
        <v>4749</v>
      </c>
      <c r="C1386">
        <v>1</v>
      </c>
      <c r="D1386">
        <v>3</v>
      </c>
      <c r="E1386" t="s">
        <v>284</v>
      </c>
      <c r="F1386">
        <v>2018</v>
      </c>
      <c r="G1386" t="s">
        <v>321</v>
      </c>
      <c r="H1386">
        <v>0</v>
      </c>
      <c r="I1386">
        <v>7.0600500000000004</v>
      </c>
      <c r="J1386">
        <v>6.6659999999999997E-2</v>
      </c>
      <c r="K1386">
        <v>1.2809999999999999</v>
      </c>
      <c r="L1386">
        <v>0.114</v>
      </c>
      <c r="M1386">
        <v>12.81</v>
      </c>
      <c r="N1386">
        <v>4.0300000000000002E-2</v>
      </c>
      <c r="O1386" t="s">
        <v>119</v>
      </c>
      <c r="P1386">
        <v>0.20019999999999999</v>
      </c>
      <c r="Q1386">
        <v>67.099999999999994</v>
      </c>
      <c r="R1386">
        <v>790</v>
      </c>
      <c r="S1386">
        <v>0</v>
      </c>
      <c r="T1386" t="s">
        <v>344</v>
      </c>
      <c r="U1386">
        <v>5033</v>
      </c>
      <c r="V1386">
        <v>0.71</v>
      </c>
      <c r="W1386">
        <v>0.79</v>
      </c>
      <c r="X1386">
        <v>-0.09</v>
      </c>
      <c r="Y1386" t="s">
        <v>77</v>
      </c>
      <c r="Z1386">
        <v>4.6399999999999997</v>
      </c>
      <c r="AA1386" t="s">
        <v>4750</v>
      </c>
      <c r="AB1386">
        <v>230.47990110000001</v>
      </c>
      <c r="AC1386" t="s">
        <v>4751</v>
      </c>
      <c r="AD1386">
        <v>-20.231797499999999</v>
      </c>
      <c r="AE1386">
        <v>67.506200000000007</v>
      </c>
      <c r="AF1386">
        <v>10.882999999999999</v>
      </c>
      <c r="AG1386">
        <v>8.375</v>
      </c>
      <c r="AH1386">
        <v>10.4191</v>
      </c>
    </row>
    <row r="1387" spans="1:34" x14ac:dyDescent="0.25">
      <c r="A1387" t="s">
        <v>4753</v>
      </c>
      <c r="B1387" t="s">
        <v>4749</v>
      </c>
      <c r="C1387">
        <v>1</v>
      </c>
      <c r="D1387">
        <v>3</v>
      </c>
      <c r="E1387" t="s">
        <v>284</v>
      </c>
      <c r="F1387">
        <v>2018</v>
      </c>
      <c r="G1387" t="s">
        <v>321</v>
      </c>
      <c r="H1387">
        <v>0</v>
      </c>
      <c r="I1387">
        <v>24.3645</v>
      </c>
      <c r="J1387">
        <v>0.15223999999999999</v>
      </c>
      <c r="K1387">
        <v>2.3580000000000001</v>
      </c>
      <c r="L1387">
        <v>0.21</v>
      </c>
      <c r="M1387">
        <v>21.14</v>
      </c>
      <c r="N1387">
        <v>6.651E-2</v>
      </c>
      <c r="O1387" t="s">
        <v>119</v>
      </c>
      <c r="P1387">
        <v>0.19989999999999999</v>
      </c>
      <c r="Q1387">
        <v>12.9</v>
      </c>
      <c r="R1387">
        <v>523</v>
      </c>
      <c r="S1387">
        <v>0</v>
      </c>
      <c r="T1387" t="s">
        <v>344</v>
      </c>
      <c r="U1387">
        <v>5033</v>
      </c>
      <c r="V1387">
        <v>0.71</v>
      </c>
      <c r="W1387">
        <v>0.79</v>
      </c>
      <c r="X1387">
        <v>-0.09</v>
      </c>
      <c r="Y1387" t="s">
        <v>77</v>
      </c>
      <c r="Z1387">
        <v>4.6399999999999997</v>
      </c>
      <c r="AA1387" t="s">
        <v>4750</v>
      </c>
      <c r="AB1387">
        <v>230.47990110000001</v>
      </c>
      <c r="AC1387" t="s">
        <v>4751</v>
      </c>
      <c r="AD1387">
        <v>-20.231797499999999</v>
      </c>
      <c r="AE1387">
        <v>67.506200000000007</v>
      </c>
      <c r="AF1387">
        <v>10.882999999999999</v>
      </c>
      <c r="AG1387">
        <v>8.375</v>
      </c>
      <c r="AH1387">
        <v>10.4191</v>
      </c>
    </row>
    <row r="1388" spans="1:34" x14ac:dyDescent="0.25">
      <c r="A1388" t="s">
        <v>4754</v>
      </c>
      <c r="B1388" t="s">
        <v>4755</v>
      </c>
      <c r="C1388">
        <v>1</v>
      </c>
      <c r="D1388">
        <v>1</v>
      </c>
      <c r="E1388" t="s">
        <v>284</v>
      </c>
      <c r="F1388">
        <v>2018</v>
      </c>
      <c r="G1388" t="s">
        <v>321</v>
      </c>
      <c r="H1388">
        <v>0</v>
      </c>
      <c r="I1388">
        <v>2.1805353900000002</v>
      </c>
      <c r="J1388">
        <v>3.5580000000000001E-2</v>
      </c>
      <c r="K1388">
        <v>16.196999999999999</v>
      </c>
      <c r="L1388">
        <v>1.4450000000000001</v>
      </c>
      <c r="M1388">
        <v>433.20012000000003</v>
      </c>
      <c r="N1388">
        <v>1.363</v>
      </c>
      <c r="O1388" t="s">
        <v>119</v>
      </c>
      <c r="P1388">
        <v>4.2000000000000003E-2</v>
      </c>
      <c r="Q1388">
        <v>1860</v>
      </c>
      <c r="R1388">
        <v>1828</v>
      </c>
      <c r="S1388">
        <v>0</v>
      </c>
      <c r="T1388" t="s">
        <v>454</v>
      </c>
      <c r="U1388">
        <v>6360</v>
      </c>
      <c r="V1388">
        <v>1.26</v>
      </c>
      <c r="W1388">
        <v>1.26</v>
      </c>
      <c r="X1388">
        <v>0.13700000000000001</v>
      </c>
      <c r="Y1388" t="s">
        <v>77</v>
      </c>
      <c r="Z1388">
        <v>4.34</v>
      </c>
      <c r="AA1388" t="s">
        <v>4756</v>
      </c>
      <c r="AB1388">
        <v>253.7688479</v>
      </c>
      <c r="AC1388" t="s">
        <v>4757</v>
      </c>
      <c r="AD1388">
        <v>-28.7105836</v>
      </c>
      <c r="AE1388">
        <v>314.995</v>
      </c>
      <c r="AF1388">
        <v>11.602</v>
      </c>
      <c r="AG1388">
        <v>10.217000000000001</v>
      </c>
      <c r="AH1388">
        <v>11.466799999999999</v>
      </c>
    </row>
    <row r="1389" spans="1:34" x14ac:dyDescent="0.25">
      <c r="A1389" t="s">
        <v>4758</v>
      </c>
      <c r="B1389" t="s">
        <v>4759</v>
      </c>
      <c r="C1389">
        <v>1</v>
      </c>
      <c r="D1389">
        <v>1</v>
      </c>
      <c r="E1389" t="s">
        <v>284</v>
      </c>
      <c r="F1389">
        <v>2018</v>
      </c>
      <c r="G1389" t="s">
        <v>321</v>
      </c>
      <c r="H1389">
        <v>0</v>
      </c>
      <c r="I1389">
        <v>3.2046600000000001</v>
      </c>
      <c r="J1389">
        <v>4.5999999999999999E-2</v>
      </c>
      <c r="K1389">
        <v>14.571999999999999</v>
      </c>
      <c r="L1389">
        <v>1.3</v>
      </c>
      <c r="M1389">
        <v>273.3338</v>
      </c>
      <c r="N1389">
        <v>0.86</v>
      </c>
      <c r="O1389" t="s">
        <v>119</v>
      </c>
      <c r="P1389">
        <v>0</v>
      </c>
      <c r="R1389">
        <v>1587</v>
      </c>
      <c r="S1389">
        <v>0</v>
      </c>
      <c r="T1389" t="s">
        <v>463</v>
      </c>
      <c r="U1389">
        <v>5630</v>
      </c>
      <c r="V1389">
        <v>1.59</v>
      </c>
      <c r="W1389">
        <v>1.19</v>
      </c>
      <c r="X1389">
        <v>0.34</v>
      </c>
      <c r="Y1389" t="s">
        <v>77</v>
      </c>
      <c r="Z1389">
        <v>4.1100000000000003</v>
      </c>
      <c r="AA1389" t="s">
        <v>4760</v>
      </c>
      <c r="AB1389">
        <v>347.70431639999998</v>
      </c>
      <c r="AC1389" t="s">
        <v>4761</v>
      </c>
      <c r="AD1389">
        <v>-7.8575591999999999</v>
      </c>
      <c r="AE1389">
        <v>537.96299999999997</v>
      </c>
      <c r="AF1389">
        <v>13.973000000000001</v>
      </c>
      <c r="AG1389">
        <v>12.032</v>
      </c>
      <c r="AH1389">
        <v>13.663500000000001</v>
      </c>
    </row>
    <row r="1390" spans="1:34" x14ac:dyDescent="0.25">
      <c r="A1390" t="s">
        <v>4762</v>
      </c>
      <c r="B1390" t="s">
        <v>4763</v>
      </c>
      <c r="C1390">
        <v>1</v>
      </c>
      <c r="D1390">
        <v>3</v>
      </c>
      <c r="E1390" t="s">
        <v>284</v>
      </c>
      <c r="F1390">
        <v>2018</v>
      </c>
      <c r="G1390" t="s">
        <v>321</v>
      </c>
      <c r="H1390">
        <v>0</v>
      </c>
      <c r="I1390">
        <v>5.24</v>
      </c>
      <c r="J1390">
        <v>4.41E-2</v>
      </c>
      <c r="K1390">
        <v>1.1000000000000001</v>
      </c>
      <c r="L1390">
        <v>9.8000000000000004E-2</v>
      </c>
      <c r="M1390">
        <v>1.37</v>
      </c>
      <c r="N1390">
        <v>4.3E-3</v>
      </c>
      <c r="O1390" t="s">
        <v>614</v>
      </c>
      <c r="R1390">
        <v>502</v>
      </c>
      <c r="S1390">
        <v>0</v>
      </c>
      <c r="T1390" t="s">
        <v>853</v>
      </c>
      <c r="U1390">
        <v>3420</v>
      </c>
      <c r="V1390">
        <v>0.36</v>
      </c>
      <c r="W1390">
        <v>0.4</v>
      </c>
      <c r="X1390">
        <v>-0.1</v>
      </c>
      <c r="Y1390" t="s">
        <v>77</v>
      </c>
      <c r="Z1390">
        <v>4.9000000000000004</v>
      </c>
      <c r="AA1390" t="s">
        <v>4764</v>
      </c>
      <c r="AB1390">
        <v>160.59412649999999</v>
      </c>
      <c r="AC1390" t="s">
        <v>4765</v>
      </c>
      <c r="AD1390">
        <v>4.4413751000000001</v>
      </c>
      <c r="AE1390">
        <v>31.084900000000001</v>
      </c>
      <c r="AF1390">
        <v>14.632</v>
      </c>
      <c r="AG1390">
        <v>9.9710000000000001</v>
      </c>
      <c r="AH1390">
        <v>13.4367</v>
      </c>
    </row>
    <row r="1391" spans="1:34" x14ac:dyDescent="0.25">
      <c r="A1391" t="s">
        <v>4766</v>
      </c>
      <c r="B1391" t="s">
        <v>4763</v>
      </c>
      <c r="C1391">
        <v>1</v>
      </c>
      <c r="D1391">
        <v>3</v>
      </c>
      <c r="E1391" t="s">
        <v>284</v>
      </c>
      <c r="F1391">
        <v>2018</v>
      </c>
      <c r="G1391" t="s">
        <v>321</v>
      </c>
      <c r="H1391">
        <v>0</v>
      </c>
      <c r="I1391">
        <v>7.7750000000000004</v>
      </c>
      <c r="J1391">
        <v>5.7599999999999998E-2</v>
      </c>
      <c r="K1391">
        <v>1</v>
      </c>
      <c r="L1391">
        <v>8.8999999999999996E-2</v>
      </c>
      <c r="M1391">
        <v>0.97199999999999998</v>
      </c>
      <c r="N1391">
        <v>3.0599999999999998E-3</v>
      </c>
      <c r="O1391" t="s">
        <v>614</v>
      </c>
      <c r="R1391">
        <v>427</v>
      </c>
      <c r="S1391">
        <v>0</v>
      </c>
      <c r="T1391" t="s">
        <v>853</v>
      </c>
      <c r="U1391">
        <v>3420</v>
      </c>
      <c r="V1391">
        <v>0.36</v>
      </c>
      <c r="W1391">
        <v>0.4</v>
      </c>
      <c r="X1391">
        <v>-0.1</v>
      </c>
      <c r="Y1391" t="s">
        <v>77</v>
      </c>
      <c r="Z1391">
        <v>4.9000000000000004</v>
      </c>
      <c r="AA1391" t="s">
        <v>4764</v>
      </c>
      <c r="AB1391">
        <v>160.59412649999999</v>
      </c>
      <c r="AC1391" t="s">
        <v>4765</v>
      </c>
      <c r="AD1391">
        <v>4.4413751000000001</v>
      </c>
      <c r="AE1391">
        <v>31.084900000000001</v>
      </c>
      <c r="AF1391">
        <v>14.632</v>
      </c>
      <c r="AG1391">
        <v>9.9710000000000001</v>
      </c>
      <c r="AH1391">
        <v>13.4367</v>
      </c>
    </row>
    <row r="1392" spans="1:34" x14ac:dyDescent="0.25">
      <c r="A1392" t="s">
        <v>4767</v>
      </c>
      <c r="B1392" t="s">
        <v>4763</v>
      </c>
      <c r="C1392">
        <v>1</v>
      </c>
      <c r="D1392">
        <v>3</v>
      </c>
      <c r="E1392" t="s">
        <v>284</v>
      </c>
      <c r="F1392">
        <v>2018</v>
      </c>
      <c r="G1392" t="s">
        <v>321</v>
      </c>
      <c r="H1392">
        <v>0</v>
      </c>
      <c r="I1392">
        <v>10.115</v>
      </c>
      <c r="J1392">
        <v>6.8500000000000005E-2</v>
      </c>
      <c r="K1392">
        <v>1.1000000000000001</v>
      </c>
      <c r="L1392">
        <v>9.8000000000000004E-2</v>
      </c>
      <c r="M1392">
        <v>1.37</v>
      </c>
      <c r="N1392">
        <v>4.3E-3</v>
      </c>
      <c r="O1392" t="s">
        <v>614</v>
      </c>
      <c r="R1392">
        <v>399</v>
      </c>
      <c r="S1392">
        <v>0</v>
      </c>
      <c r="T1392" t="s">
        <v>853</v>
      </c>
      <c r="U1392">
        <v>3420</v>
      </c>
      <c r="V1392">
        <v>0.36</v>
      </c>
      <c r="W1392">
        <v>0.4</v>
      </c>
      <c r="X1392">
        <v>-0.1</v>
      </c>
      <c r="Y1392" t="s">
        <v>77</v>
      </c>
      <c r="Z1392">
        <v>4.9000000000000004</v>
      </c>
      <c r="AA1392" t="s">
        <v>4764</v>
      </c>
      <c r="AB1392">
        <v>160.59412649999999</v>
      </c>
      <c r="AC1392" t="s">
        <v>4765</v>
      </c>
      <c r="AD1392">
        <v>4.4413751000000001</v>
      </c>
      <c r="AE1392">
        <v>31.084900000000001</v>
      </c>
      <c r="AF1392">
        <v>14.632</v>
      </c>
      <c r="AG1392">
        <v>9.9710000000000001</v>
      </c>
      <c r="AH1392">
        <v>13.4367</v>
      </c>
    </row>
    <row r="1393" spans="1:34" x14ac:dyDescent="0.25">
      <c r="A1393" t="s">
        <v>4768</v>
      </c>
      <c r="B1393" t="s">
        <v>4769</v>
      </c>
      <c r="C1393">
        <v>1</v>
      </c>
      <c r="D1393">
        <v>2</v>
      </c>
      <c r="E1393" t="s">
        <v>284</v>
      </c>
      <c r="F1393">
        <v>2016</v>
      </c>
      <c r="G1393" t="s">
        <v>321</v>
      </c>
      <c r="H1393">
        <v>0</v>
      </c>
      <c r="I1393">
        <v>20.889769999999999</v>
      </c>
      <c r="J1393">
        <v>0.154</v>
      </c>
      <c r="K1393">
        <v>5.4</v>
      </c>
      <c r="L1393">
        <v>0.48199999999999998</v>
      </c>
      <c r="M1393">
        <v>19</v>
      </c>
      <c r="N1393">
        <v>5.978E-2</v>
      </c>
      <c r="O1393" t="s">
        <v>119</v>
      </c>
      <c r="P1393">
        <v>0.06</v>
      </c>
      <c r="Q1393">
        <v>60.1</v>
      </c>
      <c r="R1393">
        <v>709</v>
      </c>
      <c r="S1393">
        <v>1</v>
      </c>
      <c r="T1393" t="s">
        <v>468</v>
      </c>
      <c r="U1393">
        <v>5625</v>
      </c>
      <c r="V1393">
        <v>1.1599999999999999</v>
      </c>
      <c r="W1393">
        <v>1.07</v>
      </c>
      <c r="X1393">
        <v>0.34</v>
      </c>
      <c r="Y1393" t="s">
        <v>77</v>
      </c>
      <c r="Z1393">
        <v>4.29</v>
      </c>
      <c r="AA1393" t="s">
        <v>4770</v>
      </c>
      <c r="AB1393">
        <v>242.5734559</v>
      </c>
      <c r="AC1393" t="s">
        <v>4771</v>
      </c>
      <c r="AD1393">
        <v>-24.990602899999999</v>
      </c>
      <c r="AE1393">
        <v>170.56200000000001</v>
      </c>
      <c r="AF1393">
        <v>11.275</v>
      </c>
      <c r="AG1393">
        <v>9.18</v>
      </c>
      <c r="AH1393">
        <v>10.9072</v>
      </c>
    </row>
    <row r="1394" spans="1:34" x14ac:dyDescent="0.25">
      <c r="A1394" t="s">
        <v>4772</v>
      </c>
      <c r="B1394" t="s">
        <v>4769</v>
      </c>
      <c r="C1394">
        <v>1</v>
      </c>
      <c r="D1394">
        <v>2</v>
      </c>
      <c r="E1394" t="s">
        <v>284</v>
      </c>
      <c r="F1394">
        <v>2016</v>
      </c>
      <c r="G1394" t="s">
        <v>321</v>
      </c>
      <c r="H1394">
        <v>0</v>
      </c>
      <c r="I1394">
        <v>42.339100000000002</v>
      </c>
      <c r="J1394">
        <v>0.247</v>
      </c>
      <c r="K1394">
        <v>7.5</v>
      </c>
      <c r="L1394">
        <v>0.66900000000000004</v>
      </c>
      <c r="M1394">
        <v>15.4</v>
      </c>
      <c r="N1394">
        <v>4.845E-2</v>
      </c>
      <c r="O1394" t="s">
        <v>119</v>
      </c>
      <c r="P1394">
        <v>7.0000000000000007E-2</v>
      </c>
      <c r="Q1394">
        <v>23.4</v>
      </c>
      <c r="R1394">
        <v>560</v>
      </c>
      <c r="S1394">
        <v>1</v>
      </c>
      <c r="T1394" t="s">
        <v>468</v>
      </c>
      <c r="U1394">
        <v>5625</v>
      </c>
      <c r="V1394">
        <v>1.1599999999999999</v>
      </c>
      <c r="W1394">
        <v>1.07</v>
      </c>
      <c r="X1394">
        <v>0.34</v>
      </c>
      <c r="Y1394" t="s">
        <v>77</v>
      </c>
      <c r="Z1394">
        <v>4.29</v>
      </c>
      <c r="AA1394" t="s">
        <v>4770</v>
      </c>
      <c r="AB1394">
        <v>242.5734559</v>
      </c>
      <c r="AC1394" t="s">
        <v>4771</v>
      </c>
      <c r="AD1394">
        <v>-24.990602899999999</v>
      </c>
      <c r="AE1394">
        <v>170.56200000000001</v>
      </c>
      <c r="AF1394">
        <v>11.275</v>
      </c>
      <c r="AG1394">
        <v>9.18</v>
      </c>
      <c r="AH1394">
        <v>10.9072</v>
      </c>
    </row>
    <row r="1395" spans="1:34" x14ac:dyDescent="0.25">
      <c r="A1395" t="s">
        <v>4773</v>
      </c>
      <c r="B1395" t="s">
        <v>4774</v>
      </c>
      <c r="C1395">
        <v>1</v>
      </c>
      <c r="D1395">
        <v>2</v>
      </c>
      <c r="E1395" t="s">
        <v>284</v>
      </c>
      <c r="F1395">
        <v>2018</v>
      </c>
      <c r="G1395" t="s">
        <v>321</v>
      </c>
      <c r="H1395">
        <v>0</v>
      </c>
      <c r="I1395">
        <v>6.0339999999999998</v>
      </c>
      <c r="J1395">
        <v>5.1299999999999998E-2</v>
      </c>
      <c r="K1395">
        <v>2</v>
      </c>
      <c r="L1395">
        <v>0.17799999999999999</v>
      </c>
      <c r="M1395">
        <v>4.66</v>
      </c>
      <c r="N1395">
        <v>1.47E-2</v>
      </c>
      <c r="O1395" t="s">
        <v>614</v>
      </c>
      <c r="R1395">
        <v>586</v>
      </c>
      <c r="S1395">
        <v>0</v>
      </c>
      <c r="T1395" t="s">
        <v>858</v>
      </c>
      <c r="U1395">
        <v>3810</v>
      </c>
      <c r="V1395">
        <v>0.54</v>
      </c>
      <c r="W1395">
        <v>0.57999999999999996</v>
      </c>
      <c r="X1395">
        <v>-0.1</v>
      </c>
      <c r="Y1395" t="s">
        <v>77</v>
      </c>
      <c r="Z1395">
        <v>4.7</v>
      </c>
      <c r="AA1395" t="s">
        <v>4775</v>
      </c>
      <c r="AB1395">
        <v>227.84937099999999</v>
      </c>
      <c r="AC1395" t="s">
        <v>4776</v>
      </c>
      <c r="AD1395">
        <v>-17.875446400000001</v>
      </c>
      <c r="AE1395">
        <v>72.910499999999999</v>
      </c>
      <c r="AF1395">
        <v>13.372</v>
      </c>
      <c r="AG1395">
        <v>9.56</v>
      </c>
      <c r="AH1395">
        <v>12.6212</v>
      </c>
    </row>
    <row r="1396" spans="1:34" x14ac:dyDescent="0.25">
      <c r="A1396" t="s">
        <v>4777</v>
      </c>
      <c r="B1396" t="s">
        <v>4774</v>
      </c>
      <c r="C1396">
        <v>1</v>
      </c>
      <c r="D1396">
        <v>2</v>
      </c>
      <c r="E1396" t="s">
        <v>284</v>
      </c>
      <c r="F1396">
        <v>2018</v>
      </c>
      <c r="G1396" t="s">
        <v>321</v>
      </c>
      <c r="H1396">
        <v>0</v>
      </c>
      <c r="I1396">
        <v>20.523</v>
      </c>
      <c r="J1396">
        <v>0.1159</v>
      </c>
      <c r="K1396">
        <v>1.8</v>
      </c>
      <c r="L1396">
        <v>0.161</v>
      </c>
      <c r="M1396">
        <v>3.89</v>
      </c>
      <c r="N1396">
        <v>1.23E-2</v>
      </c>
      <c r="O1396" t="s">
        <v>614</v>
      </c>
      <c r="R1396">
        <v>389</v>
      </c>
      <c r="S1396">
        <v>0</v>
      </c>
      <c r="T1396" t="s">
        <v>858</v>
      </c>
      <c r="U1396">
        <v>3810</v>
      </c>
      <c r="V1396">
        <v>0.54</v>
      </c>
      <c r="W1396">
        <v>0.57999999999999996</v>
      </c>
      <c r="X1396">
        <v>-0.1</v>
      </c>
      <c r="Y1396" t="s">
        <v>77</v>
      </c>
      <c r="Z1396">
        <v>4.7</v>
      </c>
      <c r="AA1396" t="s">
        <v>4775</v>
      </c>
      <c r="AB1396">
        <v>227.84937099999999</v>
      </c>
      <c r="AC1396" t="s">
        <v>4776</v>
      </c>
      <c r="AD1396">
        <v>-17.875446400000001</v>
      </c>
      <c r="AE1396">
        <v>72.910499999999999</v>
      </c>
      <c r="AF1396">
        <v>13.372</v>
      </c>
      <c r="AG1396">
        <v>9.56</v>
      </c>
      <c r="AH1396">
        <v>12.6212</v>
      </c>
    </row>
    <row r="1397" spans="1:34" x14ac:dyDescent="0.25">
      <c r="A1397" t="s">
        <v>4778</v>
      </c>
      <c r="B1397" t="s">
        <v>4779</v>
      </c>
      <c r="C1397">
        <v>1</v>
      </c>
      <c r="D1397">
        <v>1</v>
      </c>
      <c r="E1397" t="s">
        <v>284</v>
      </c>
      <c r="F1397">
        <v>2018</v>
      </c>
      <c r="G1397" t="s">
        <v>321</v>
      </c>
      <c r="H1397">
        <v>0</v>
      </c>
      <c r="I1397">
        <v>26.819900000000001</v>
      </c>
      <c r="J1397">
        <v>0.15670000000000001</v>
      </c>
      <c r="K1397">
        <v>2.5499999999999998</v>
      </c>
      <c r="L1397">
        <v>0.22700000000000001</v>
      </c>
      <c r="M1397">
        <v>7.04</v>
      </c>
      <c r="N1397">
        <v>2.2100000000000002E-2</v>
      </c>
      <c r="O1397" t="s">
        <v>614</v>
      </c>
      <c r="R1397">
        <v>507</v>
      </c>
      <c r="S1397">
        <v>0</v>
      </c>
      <c r="U1397">
        <v>5262</v>
      </c>
      <c r="V1397">
        <v>0.75</v>
      </c>
      <c r="W1397">
        <v>0.71</v>
      </c>
      <c r="X1397">
        <v>-0.44</v>
      </c>
      <c r="Y1397" t="s">
        <v>77</v>
      </c>
      <c r="Z1397">
        <v>4.54</v>
      </c>
      <c r="AA1397" t="s">
        <v>4780</v>
      </c>
      <c r="AB1397">
        <v>181.23868289999999</v>
      </c>
      <c r="AC1397" t="s">
        <v>4781</v>
      </c>
      <c r="AD1397">
        <v>-6.8052985000000001</v>
      </c>
      <c r="AE1397">
        <v>149.464</v>
      </c>
      <c r="AF1397">
        <v>11.97</v>
      </c>
      <c r="AG1397">
        <v>9.9329999999999998</v>
      </c>
      <c r="AH1397">
        <v>11.7562</v>
      </c>
    </row>
    <row r="1398" spans="1:34" x14ac:dyDescent="0.25">
      <c r="A1398" t="s">
        <v>4782</v>
      </c>
      <c r="B1398" t="s">
        <v>4783</v>
      </c>
      <c r="C1398">
        <v>1</v>
      </c>
      <c r="D1398">
        <v>1</v>
      </c>
      <c r="E1398" t="s">
        <v>284</v>
      </c>
      <c r="F1398">
        <v>2018</v>
      </c>
      <c r="G1398" t="s">
        <v>321</v>
      </c>
      <c r="H1398">
        <v>0</v>
      </c>
      <c r="I1398">
        <v>6.51389</v>
      </c>
      <c r="J1398">
        <v>4.9399999999999999E-2</v>
      </c>
      <c r="K1398">
        <v>2.54</v>
      </c>
      <c r="L1398">
        <v>0.22700000000000001</v>
      </c>
      <c r="M1398">
        <v>6.99</v>
      </c>
      <c r="N1398">
        <v>2.1999999999999999E-2</v>
      </c>
      <c r="O1398" t="s">
        <v>614</v>
      </c>
      <c r="R1398">
        <v>416</v>
      </c>
      <c r="S1398">
        <v>0</v>
      </c>
      <c r="U1398">
        <v>3459</v>
      </c>
      <c r="V1398">
        <v>0.37</v>
      </c>
      <c r="W1398">
        <v>0.38</v>
      </c>
      <c r="X1398">
        <v>-0.01</v>
      </c>
      <c r="Y1398" t="s">
        <v>77</v>
      </c>
      <c r="Z1398">
        <v>4.8899999999999997</v>
      </c>
      <c r="AA1398" t="s">
        <v>4784</v>
      </c>
      <c r="AB1398">
        <v>179.83584210000001</v>
      </c>
      <c r="AC1398" t="s">
        <v>4785</v>
      </c>
      <c r="AD1398">
        <v>-6.5178542000000004</v>
      </c>
      <c r="AE1398">
        <v>109.23699999999999</v>
      </c>
      <c r="AF1398">
        <v>16.414000000000001</v>
      </c>
      <c r="AG1398">
        <v>11.776999999999999</v>
      </c>
      <c r="AH1398">
        <v>15.3818</v>
      </c>
    </row>
    <row r="1399" spans="1:34" x14ac:dyDescent="0.25">
      <c r="A1399" t="s">
        <v>4786</v>
      </c>
      <c r="B1399" t="s">
        <v>4787</v>
      </c>
      <c r="C1399">
        <v>1</v>
      </c>
      <c r="D1399">
        <v>2</v>
      </c>
      <c r="E1399" t="s">
        <v>284</v>
      </c>
      <c r="F1399">
        <v>2018</v>
      </c>
      <c r="G1399" t="s">
        <v>321</v>
      </c>
      <c r="H1399">
        <v>0</v>
      </c>
      <c r="I1399">
        <v>11.54182</v>
      </c>
      <c r="J1399">
        <v>0.1087</v>
      </c>
      <c r="K1399">
        <v>2.17</v>
      </c>
      <c r="L1399">
        <v>0.19400000000000001</v>
      </c>
      <c r="M1399">
        <v>5.35</v>
      </c>
      <c r="N1399">
        <v>1.6799999999999999E-2</v>
      </c>
      <c r="O1399" t="s">
        <v>614</v>
      </c>
      <c r="R1399">
        <v>1035</v>
      </c>
      <c r="S1399">
        <v>0</v>
      </c>
      <c r="U1399">
        <v>6570</v>
      </c>
      <c r="V1399">
        <v>1.39</v>
      </c>
      <c r="W1399">
        <v>1.29</v>
      </c>
      <c r="X1399">
        <v>-0.03</v>
      </c>
      <c r="Y1399" t="s">
        <v>77</v>
      </c>
      <c r="Z1399">
        <v>4.26</v>
      </c>
      <c r="AA1399" t="s">
        <v>4788</v>
      </c>
      <c r="AB1399">
        <v>181.1211419</v>
      </c>
      <c r="AC1399" t="s">
        <v>4789</v>
      </c>
      <c r="AD1399">
        <v>-4.8991357999999998</v>
      </c>
      <c r="AE1399">
        <v>266.86399999999998</v>
      </c>
      <c r="AF1399">
        <v>10.971</v>
      </c>
      <c r="AG1399">
        <v>9.5909999999999993</v>
      </c>
      <c r="AH1399">
        <v>10.7424</v>
      </c>
    </row>
    <row r="1400" spans="1:34" x14ac:dyDescent="0.25">
      <c r="A1400" t="s">
        <v>4790</v>
      </c>
      <c r="B1400" t="s">
        <v>4787</v>
      </c>
      <c r="C1400">
        <v>1</v>
      </c>
      <c r="D1400">
        <v>2</v>
      </c>
      <c r="E1400" t="s">
        <v>284</v>
      </c>
      <c r="F1400">
        <v>2018</v>
      </c>
      <c r="G1400" t="s">
        <v>321</v>
      </c>
      <c r="H1400">
        <v>0</v>
      </c>
      <c r="I1400">
        <v>24.945979999999999</v>
      </c>
      <c r="J1400">
        <v>0.1817</v>
      </c>
      <c r="K1400">
        <v>2.0099999999999998</v>
      </c>
      <c r="L1400">
        <v>0.17899999999999999</v>
      </c>
      <c r="M1400">
        <v>4.7</v>
      </c>
      <c r="N1400">
        <v>1.4800000000000001E-2</v>
      </c>
      <c r="O1400" t="s">
        <v>614</v>
      </c>
      <c r="R1400">
        <v>801</v>
      </c>
      <c r="S1400">
        <v>0</v>
      </c>
      <c r="U1400">
        <v>6570</v>
      </c>
      <c r="V1400">
        <v>1.39</v>
      </c>
      <c r="W1400">
        <v>1.29</v>
      </c>
      <c r="X1400">
        <v>-0.03</v>
      </c>
      <c r="Y1400" t="s">
        <v>77</v>
      </c>
      <c r="Z1400">
        <v>4.26</v>
      </c>
      <c r="AA1400" t="s">
        <v>4788</v>
      </c>
      <c r="AB1400">
        <v>181.1211419</v>
      </c>
      <c r="AC1400" t="s">
        <v>4789</v>
      </c>
      <c r="AD1400">
        <v>-4.8991357999999998</v>
      </c>
      <c r="AE1400">
        <v>266.86399999999998</v>
      </c>
      <c r="AF1400">
        <v>10.971</v>
      </c>
      <c r="AG1400">
        <v>9.5909999999999993</v>
      </c>
      <c r="AH1400">
        <v>10.7424</v>
      </c>
    </row>
    <row r="1401" spans="1:34" x14ac:dyDescent="0.25">
      <c r="A1401" t="s">
        <v>4791</v>
      </c>
      <c r="B1401" t="s">
        <v>4792</v>
      </c>
      <c r="C1401">
        <v>1</v>
      </c>
      <c r="D1401">
        <v>1</v>
      </c>
      <c r="E1401" t="s">
        <v>284</v>
      </c>
      <c r="F1401">
        <v>2018</v>
      </c>
      <c r="G1401" t="s">
        <v>321</v>
      </c>
      <c r="H1401">
        <v>0</v>
      </c>
      <c r="I1401">
        <v>21.068840000000002</v>
      </c>
      <c r="J1401">
        <v>0.14180000000000001</v>
      </c>
      <c r="K1401">
        <v>1.75</v>
      </c>
      <c r="L1401">
        <v>0.156</v>
      </c>
      <c r="M1401">
        <v>3.71</v>
      </c>
      <c r="N1401">
        <v>1.17E-2</v>
      </c>
      <c r="O1401" t="s">
        <v>614</v>
      </c>
      <c r="R1401">
        <v>638</v>
      </c>
      <c r="S1401">
        <v>0</v>
      </c>
      <c r="U1401">
        <v>5677</v>
      </c>
      <c r="V1401">
        <v>0.92</v>
      </c>
      <c r="W1401">
        <v>0.86</v>
      </c>
      <c r="X1401">
        <v>-0.28999999999999998</v>
      </c>
      <c r="Y1401" t="s">
        <v>77</v>
      </c>
      <c r="Z1401">
        <v>4.4400000000000004</v>
      </c>
      <c r="AA1401" t="s">
        <v>4793</v>
      </c>
      <c r="AB1401">
        <v>183.46864919999999</v>
      </c>
      <c r="AC1401" t="s">
        <v>4794</v>
      </c>
      <c r="AD1401">
        <v>-3.8318097</v>
      </c>
      <c r="AE1401">
        <v>212.90199999999999</v>
      </c>
      <c r="AF1401">
        <v>11.78</v>
      </c>
      <c r="AG1401">
        <v>10.163</v>
      </c>
      <c r="AH1401">
        <v>11.6317</v>
      </c>
    </row>
    <row r="1402" spans="1:34" x14ac:dyDescent="0.25">
      <c r="A1402" t="s">
        <v>4795</v>
      </c>
      <c r="B1402" t="s">
        <v>4796</v>
      </c>
      <c r="C1402">
        <v>1</v>
      </c>
      <c r="D1402">
        <v>1</v>
      </c>
      <c r="E1402" t="s">
        <v>284</v>
      </c>
      <c r="F1402">
        <v>2018</v>
      </c>
      <c r="G1402" t="s">
        <v>321</v>
      </c>
      <c r="H1402">
        <v>0</v>
      </c>
      <c r="I1402">
        <v>11.89307</v>
      </c>
      <c r="J1402">
        <v>9.5899999999999999E-2</v>
      </c>
      <c r="K1402">
        <v>4.34</v>
      </c>
      <c r="L1402">
        <v>0.38700000000000001</v>
      </c>
      <c r="M1402">
        <v>17.399999999999999</v>
      </c>
      <c r="N1402">
        <v>5.4600000000000003E-2</v>
      </c>
      <c r="O1402" t="s">
        <v>614</v>
      </c>
      <c r="R1402">
        <v>923</v>
      </c>
      <c r="S1402">
        <v>0</v>
      </c>
      <c r="U1402">
        <v>5793</v>
      </c>
      <c r="V1402">
        <v>1.25</v>
      </c>
      <c r="W1402">
        <v>0.83</v>
      </c>
      <c r="X1402">
        <v>-0.45</v>
      </c>
      <c r="Y1402" t="s">
        <v>77</v>
      </c>
      <c r="Z1402">
        <v>4.16</v>
      </c>
      <c r="AA1402" t="s">
        <v>4797</v>
      </c>
      <c r="AB1402">
        <v>185.18156300000001</v>
      </c>
      <c r="AC1402" t="s">
        <v>4798</v>
      </c>
      <c r="AD1402">
        <v>-1.5909138</v>
      </c>
      <c r="AE1402">
        <v>456.06400000000002</v>
      </c>
      <c r="AF1402">
        <v>12.755000000000001</v>
      </c>
      <c r="AG1402">
        <v>11.157999999999999</v>
      </c>
      <c r="AH1402">
        <v>12.5639</v>
      </c>
    </row>
    <row r="1403" spans="1:34" x14ac:dyDescent="0.25">
      <c r="A1403" t="s">
        <v>4799</v>
      </c>
      <c r="B1403" t="s">
        <v>4800</v>
      </c>
      <c r="C1403">
        <v>1</v>
      </c>
      <c r="D1403">
        <v>1</v>
      </c>
      <c r="E1403" t="s">
        <v>284</v>
      </c>
      <c r="F1403">
        <v>2018</v>
      </c>
      <c r="G1403" t="s">
        <v>321</v>
      </c>
      <c r="H1403">
        <v>0</v>
      </c>
      <c r="I1403">
        <v>5.7691800000000004</v>
      </c>
      <c r="J1403">
        <v>6.0199999999999997E-2</v>
      </c>
      <c r="K1403">
        <v>3.49</v>
      </c>
      <c r="L1403">
        <v>0.311</v>
      </c>
      <c r="M1403">
        <v>12</v>
      </c>
      <c r="N1403">
        <v>3.7699999999999997E-2</v>
      </c>
      <c r="O1403" t="s">
        <v>614</v>
      </c>
      <c r="R1403">
        <v>977</v>
      </c>
      <c r="S1403">
        <v>0</v>
      </c>
      <c r="U1403">
        <v>5610</v>
      </c>
      <c r="V1403">
        <v>0.94</v>
      </c>
      <c r="W1403">
        <v>0.87</v>
      </c>
      <c r="X1403">
        <v>-0.19</v>
      </c>
      <c r="Y1403" t="s">
        <v>77</v>
      </c>
      <c r="Z1403">
        <v>4.43</v>
      </c>
      <c r="AA1403" t="s">
        <v>4801</v>
      </c>
      <c r="AB1403">
        <v>181.62961150000001</v>
      </c>
      <c r="AC1403" t="s">
        <v>4802</v>
      </c>
      <c r="AD1403">
        <v>-1.1606000000000001</v>
      </c>
      <c r="AE1403">
        <v>703.61599999999999</v>
      </c>
      <c r="AF1403">
        <v>14.792</v>
      </c>
      <c r="AG1403">
        <v>12.788</v>
      </c>
      <c r="AH1403">
        <v>14.3512</v>
      </c>
    </row>
    <row r="1404" spans="1:34" x14ac:dyDescent="0.25">
      <c r="A1404" t="s">
        <v>4803</v>
      </c>
      <c r="B1404" t="s">
        <v>4804</v>
      </c>
      <c r="C1404">
        <v>1</v>
      </c>
      <c r="D1404">
        <v>2</v>
      </c>
      <c r="E1404" t="s">
        <v>284</v>
      </c>
      <c r="F1404">
        <v>2018</v>
      </c>
      <c r="G1404" t="s">
        <v>321</v>
      </c>
      <c r="H1404">
        <v>0</v>
      </c>
      <c r="I1404">
        <v>2.25021</v>
      </c>
      <c r="J1404">
        <v>3.04E-2</v>
      </c>
      <c r="K1404">
        <v>2.12</v>
      </c>
      <c r="L1404">
        <v>0.189</v>
      </c>
      <c r="M1404">
        <v>5.14</v>
      </c>
      <c r="N1404">
        <v>1.6199999999999999E-2</v>
      </c>
      <c r="O1404" t="s">
        <v>614</v>
      </c>
      <c r="R1404">
        <v>979</v>
      </c>
      <c r="S1404">
        <v>0</v>
      </c>
      <c r="U1404">
        <v>4667</v>
      </c>
      <c r="V1404">
        <v>0.69</v>
      </c>
      <c r="W1404">
        <v>0.74</v>
      </c>
      <c r="X1404">
        <v>-0.08</v>
      </c>
      <c r="Y1404" t="s">
        <v>77</v>
      </c>
      <c r="Z1404">
        <v>4.63</v>
      </c>
      <c r="AA1404" t="s">
        <v>4805</v>
      </c>
      <c r="AB1404">
        <v>188.8935189</v>
      </c>
      <c r="AC1404" t="s">
        <v>4806</v>
      </c>
      <c r="AD1404">
        <v>-10.0692793</v>
      </c>
      <c r="AE1404">
        <v>258.113</v>
      </c>
      <c r="AF1404">
        <v>14.856999999999999</v>
      </c>
      <c r="AG1404">
        <v>11.555999999999999</v>
      </c>
      <c r="AH1404">
        <v>14.3583</v>
      </c>
    </row>
    <row r="1405" spans="1:34" x14ac:dyDescent="0.25">
      <c r="A1405" t="s">
        <v>4807</v>
      </c>
      <c r="B1405" t="s">
        <v>4804</v>
      </c>
      <c r="C1405">
        <v>1</v>
      </c>
      <c r="D1405">
        <v>2</v>
      </c>
      <c r="E1405" t="s">
        <v>284</v>
      </c>
      <c r="F1405">
        <v>2018</v>
      </c>
      <c r="G1405" t="s">
        <v>321</v>
      </c>
      <c r="H1405">
        <v>0</v>
      </c>
      <c r="I1405">
        <v>6.4942399999999996</v>
      </c>
      <c r="J1405">
        <v>6.1499999999999999E-2</v>
      </c>
      <c r="K1405">
        <v>2.19</v>
      </c>
      <c r="L1405">
        <v>0.19500000000000001</v>
      </c>
      <c r="M1405">
        <v>5.43</v>
      </c>
      <c r="N1405">
        <v>1.7100000000000001E-2</v>
      </c>
      <c r="O1405" t="s">
        <v>614</v>
      </c>
      <c r="R1405">
        <v>688</v>
      </c>
      <c r="S1405">
        <v>0</v>
      </c>
      <c r="U1405">
        <v>4667</v>
      </c>
      <c r="V1405">
        <v>0.69</v>
      </c>
      <c r="W1405">
        <v>0.74</v>
      </c>
      <c r="X1405">
        <v>-0.08</v>
      </c>
      <c r="Y1405" t="s">
        <v>77</v>
      </c>
      <c r="Z1405">
        <v>4.63</v>
      </c>
      <c r="AA1405" t="s">
        <v>4805</v>
      </c>
      <c r="AB1405">
        <v>188.8935189</v>
      </c>
      <c r="AC1405" t="s">
        <v>4806</v>
      </c>
      <c r="AD1405">
        <v>-10.0692793</v>
      </c>
      <c r="AE1405">
        <v>258.113</v>
      </c>
      <c r="AF1405">
        <v>14.856999999999999</v>
      </c>
      <c r="AG1405">
        <v>11.555999999999999</v>
      </c>
      <c r="AH1405">
        <v>14.3583</v>
      </c>
    </row>
    <row r="1406" spans="1:34" x14ac:dyDescent="0.25">
      <c r="A1406" t="s">
        <v>4808</v>
      </c>
      <c r="B1406" t="s">
        <v>4809</v>
      </c>
      <c r="C1406">
        <v>1</v>
      </c>
      <c r="D1406">
        <v>1</v>
      </c>
      <c r="E1406" t="s">
        <v>284</v>
      </c>
      <c r="F1406">
        <v>2018</v>
      </c>
      <c r="G1406" t="s">
        <v>321</v>
      </c>
      <c r="H1406">
        <v>0</v>
      </c>
      <c r="I1406">
        <v>7.1725599999999998</v>
      </c>
      <c r="J1406">
        <v>6.9900000000000004E-2</v>
      </c>
      <c r="K1406">
        <v>2.57</v>
      </c>
      <c r="L1406">
        <v>0.22900000000000001</v>
      </c>
      <c r="M1406">
        <v>7.13</v>
      </c>
      <c r="N1406">
        <v>2.24E-2</v>
      </c>
      <c r="O1406" t="s">
        <v>614</v>
      </c>
      <c r="R1406">
        <v>886</v>
      </c>
      <c r="S1406">
        <v>0</v>
      </c>
      <c r="U1406">
        <v>5528</v>
      </c>
      <c r="V1406">
        <v>0.92</v>
      </c>
      <c r="W1406">
        <v>0.88</v>
      </c>
      <c r="X1406">
        <v>-0.1</v>
      </c>
      <c r="Y1406" t="s">
        <v>77</v>
      </c>
      <c r="Z1406">
        <v>4.45</v>
      </c>
      <c r="AA1406" t="s">
        <v>4810</v>
      </c>
      <c r="AB1406">
        <v>182.8173343</v>
      </c>
      <c r="AC1406" t="s">
        <v>4811</v>
      </c>
      <c r="AD1406">
        <v>-9.4141695999999992</v>
      </c>
      <c r="AE1406">
        <v>406.25400000000002</v>
      </c>
      <c r="AF1406">
        <v>13.497</v>
      </c>
      <c r="AG1406">
        <v>11.643000000000001</v>
      </c>
      <c r="AH1406">
        <v>13.2616</v>
      </c>
    </row>
    <row r="1407" spans="1:34" x14ac:dyDescent="0.25">
      <c r="A1407" t="s">
        <v>4812</v>
      </c>
      <c r="B1407" t="s">
        <v>4813</v>
      </c>
      <c r="C1407">
        <v>1</v>
      </c>
      <c r="D1407">
        <v>1</v>
      </c>
      <c r="E1407" t="s">
        <v>284</v>
      </c>
      <c r="F1407">
        <v>2018</v>
      </c>
      <c r="G1407" t="s">
        <v>321</v>
      </c>
      <c r="H1407">
        <v>0</v>
      </c>
      <c r="I1407">
        <v>12.409000000000001</v>
      </c>
      <c r="J1407">
        <v>0.11509999999999999</v>
      </c>
      <c r="K1407">
        <v>2.79</v>
      </c>
      <c r="L1407">
        <v>0.249</v>
      </c>
      <c r="M1407">
        <v>8.1999999999999993</v>
      </c>
      <c r="N1407">
        <v>2.58E-2</v>
      </c>
      <c r="O1407" t="s">
        <v>614</v>
      </c>
      <c r="R1407">
        <v>1061</v>
      </c>
      <c r="S1407">
        <v>0</v>
      </c>
      <c r="U1407">
        <v>6504</v>
      </c>
      <c r="V1407">
        <v>1.57</v>
      </c>
      <c r="W1407">
        <v>1.32</v>
      </c>
      <c r="X1407">
        <v>0.04</v>
      </c>
      <c r="Y1407" t="s">
        <v>77</v>
      </c>
      <c r="Z1407">
        <v>4.16</v>
      </c>
      <c r="AA1407" t="s">
        <v>4814</v>
      </c>
      <c r="AB1407">
        <v>183.36673440000001</v>
      </c>
      <c r="AC1407" t="s">
        <v>4815</v>
      </c>
      <c r="AD1407">
        <v>-8.9952308999999993</v>
      </c>
      <c r="AE1407">
        <v>521.71600000000001</v>
      </c>
      <c r="AF1407">
        <v>12.646000000000001</v>
      </c>
      <c r="AG1407">
        <v>10.882999999999999</v>
      </c>
      <c r="AH1407">
        <v>12.4497</v>
      </c>
    </row>
    <row r="1408" spans="1:34" x14ac:dyDescent="0.25">
      <c r="A1408" t="s">
        <v>4816</v>
      </c>
      <c r="B1408" t="s">
        <v>4817</v>
      </c>
      <c r="C1408">
        <v>1</v>
      </c>
      <c r="D1408">
        <v>1</v>
      </c>
      <c r="E1408" t="s">
        <v>284</v>
      </c>
      <c r="F1408">
        <v>2015</v>
      </c>
      <c r="G1408" t="s">
        <v>321</v>
      </c>
      <c r="H1408">
        <v>0</v>
      </c>
      <c r="I1408">
        <v>3.4845640800000002</v>
      </c>
      <c r="J1408">
        <v>2.87E-2</v>
      </c>
      <c r="K1408">
        <v>3.44</v>
      </c>
      <c r="L1408">
        <v>0.30599999999999999</v>
      </c>
      <c r="M1408">
        <v>24.5</v>
      </c>
      <c r="N1408">
        <v>7.7090000000000006E-2</v>
      </c>
      <c r="O1408" t="s">
        <v>119</v>
      </c>
      <c r="P1408">
        <v>0.42799999999999999</v>
      </c>
      <c r="Q1408">
        <v>9.91</v>
      </c>
      <c r="R1408">
        <v>494</v>
      </c>
      <c r="S1408">
        <v>0</v>
      </c>
      <c r="T1408" t="s">
        <v>776</v>
      </c>
      <c r="U1408">
        <v>3207</v>
      </c>
      <c r="V1408">
        <v>0.28999999999999998</v>
      </c>
      <c r="W1408">
        <v>0.26</v>
      </c>
      <c r="X1408">
        <v>0.15</v>
      </c>
      <c r="Y1408" t="s">
        <v>77</v>
      </c>
      <c r="Z1408">
        <v>4.9400000000000004</v>
      </c>
      <c r="AA1408" t="s">
        <v>4818</v>
      </c>
      <c r="AB1408">
        <v>63.273934599999997</v>
      </c>
      <c r="AC1408" t="s">
        <v>4819</v>
      </c>
      <c r="AD1408">
        <v>15.2477027</v>
      </c>
      <c r="AE1408">
        <v>44.956499999999998</v>
      </c>
      <c r="AF1408">
        <v>16.21</v>
      </c>
      <c r="AG1408">
        <v>10.444000000000001</v>
      </c>
      <c r="AH1408">
        <v>14.3817</v>
      </c>
    </row>
    <row r="1409" spans="1:34" x14ac:dyDescent="0.25">
      <c r="A1409" t="s">
        <v>4820</v>
      </c>
      <c r="B1409" t="s">
        <v>4821</v>
      </c>
      <c r="C1409">
        <v>1</v>
      </c>
      <c r="D1409">
        <v>1</v>
      </c>
      <c r="E1409" t="s">
        <v>284</v>
      </c>
      <c r="F1409">
        <v>2018</v>
      </c>
      <c r="G1409" t="s">
        <v>321</v>
      </c>
      <c r="H1409">
        <v>0</v>
      </c>
      <c r="I1409">
        <v>4.01457</v>
      </c>
      <c r="J1409">
        <v>4.5900000000000003E-2</v>
      </c>
      <c r="K1409">
        <v>2.44</v>
      </c>
      <c r="L1409">
        <v>0.218</v>
      </c>
      <c r="M1409">
        <v>6.53</v>
      </c>
      <c r="N1409">
        <v>2.0500000000000001E-2</v>
      </c>
      <c r="O1409" t="s">
        <v>614</v>
      </c>
      <c r="R1409">
        <v>958</v>
      </c>
      <c r="S1409">
        <v>0</v>
      </c>
      <c r="U1409">
        <v>5172</v>
      </c>
      <c r="V1409">
        <v>0.81</v>
      </c>
      <c r="W1409">
        <v>0.8</v>
      </c>
      <c r="X1409">
        <v>-0.09</v>
      </c>
      <c r="Y1409" t="s">
        <v>77</v>
      </c>
      <c r="Z1409">
        <v>4.53</v>
      </c>
      <c r="AA1409" t="s">
        <v>4822</v>
      </c>
      <c r="AB1409">
        <v>185.03154290000001</v>
      </c>
      <c r="AC1409" t="s">
        <v>4823</v>
      </c>
      <c r="AD1409">
        <v>-8.9757426999999996</v>
      </c>
      <c r="AE1409">
        <v>414.70800000000003</v>
      </c>
      <c r="AF1409">
        <v>14.314</v>
      </c>
      <c r="AG1409">
        <v>12.016</v>
      </c>
      <c r="AH1409">
        <v>13.9725</v>
      </c>
    </row>
    <row r="1410" spans="1:34" x14ac:dyDescent="0.25">
      <c r="A1410" t="s">
        <v>4824</v>
      </c>
      <c r="B1410" t="s">
        <v>4825</v>
      </c>
      <c r="C1410">
        <v>1</v>
      </c>
      <c r="D1410">
        <v>1</v>
      </c>
      <c r="E1410" t="s">
        <v>284</v>
      </c>
      <c r="F1410">
        <v>2018</v>
      </c>
      <c r="G1410" t="s">
        <v>321</v>
      </c>
      <c r="H1410">
        <v>0</v>
      </c>
      <c r="I1410">
        <v>9.3007500000000007</v>
      </c>
      <c r="J1410">
        <v>6.9400000000000003E-2</v>
      </c>
      <c r="K1410">
        <v>2.35</v>
      </c>
      <c r="L1410">
        <v>0.21</v>
      </c>
      <c r="M1410">
        <v>6.12</v>
      </c>
      <c r="N1410">
        <v>1.9300000000000001E-2</v>
      </c>
      <c r="O1410" t="s">
        <v>614</v>
      </c>
      <c r="R1410">
        <v>437</v>
      </c>
      <c r="S1410">
        <v>0</v>
      </c>
      <c r="U1410">
        <v>3717</v>
      </c>
      <c r="V1410">
        <v>0.49</v>
      </c>
      <c r="W1410">
        <v>0.52</v>
      </c>
      <c r="X1410">
        <v>-0.04</v>
      </c>
      <c r="Y1410" t="s">
        <v>77</v>
      </c>
      <c r="Z1410">
        <v>4.76</v>
      </c>
      <c r="AA1410" t="s">
        <v>4826</v>
      </c>
      <c r="AB1410">
        <v>190.68924029999999</v>
      </c>
      <c r="AC1410" t="s">
        <v>4827</v>
      </c>
      <c r="AD1410">
        <v>-8.5359826000000005</v>
      </c>
      <c r="AE1410">
        <v>147.03</v>
      </c>
      <c r="AF1410">
        <v>15.66</v>
      </c>
      <c r="AG1410">
        <v>11.515000000000001</v>
      </c>
      <c r="AH1410">
        <v>14.770200000000001</v>
      </c>
    </row>
    <row r="1411" spans="1:34" x14ac:dyDescent="0.25">
      <c r="A1411" t="s">
        <v>4828</v>
      </c>
      <c r="B1411" t="s">
        <v>4829</v>
      </c>
      <c r="C1411">
        <v>1</v>
      </c>
      <c r="D1411">
        <v>1</v>
      </c>
      <c r="E1411" t="s">
        <v>284</v>
      </c>
      <c r="F1411">
        <v>2018</v>
      </c>
      <c r="G1411" t="s">
        <v>321</v>
      </c>
      <c r="H1411">
        <v>0</v>
      </c>
      <c r="I1411">
        <v>13.81513</v>
      </c>
      <c r="J1411">
        <v>0.1041</v>
      </c>
      <c r="K1411">
        <v>1.74</v>
      </c>
      <c r="L1411">
        <v>0.155</v>
      </c>
      <c r="M1411">
        <v>3.68</v>
      </c>
      <c r="N1411">
        <v>1.1599999999999999E-2</v>
      </c>
      <c r="O1411" t="s">
        <v>614</v>
      </c>
      <c r="R1411">
        <v>639</v>
      </c>
      <c r="S1411">
        <v>0</v>
      </c>
      <c r="U1411">
        <v>5152</v>
      </c>
      <c r="V1411">
        <v>0.82</v>
      </c>
      <c r="W1411">
        <v>0.79</v>
      </c>
      <c r="X1411">
        <v>-0.09</v>
      </c>
      <c r="Y1411" t="s">
        <v>77</v>
      </c>
      <c r="Z1411">
        <v>4.5</v>
      </c>
      <c r="AA1411" t="s">
        <v>4830</v>
      </c>
      <c r="AB1411">
        <v>182.3663818</v>
      </c>
      <c r="AC1411" t="s">
        <v>4831</v>
      </c>
      <c r="AD1411">
        <v>-8.3096140999999992</v>
      </c>
      <c r="AE1411">
        <v>228.839</v>
      </c>
      <c r="AF1411">
        <v>12.93</v>
      </c>
      <c r="AG1411">
        <v>10.683</v>
      </c>
      <c r="AH1411">
        <v>12.620100000000001</v>
      </c>
    </row>
    <row r="1412" spans="1:34" x14ac:dyDescent="0.25">
      <c r="A1412" t="s">
        <v>4832</v>
      </c>
      <c r="B1412" t="s">
        <v>4833</v>
      </c>
      <c r="C1412">
        <v>1</v>
      </c>
      <c r="D1412">
        <v>1</v>
      </c>
      <c r="E1412" t="s">
        <v>284</v>
      </c>
      <c r="F1412">
        <v>2018</v>
      </c>
      <c r="G1412" t="s">
        <v>321</v>
      </c>
      <c r="H1412">
        <v>0</v>
      </c>
      <c r="I1412">
        <v>4.0016699999999998</v>
      </c>
      <c r="J1412">
        <v>5.0599999999999999E-2</v>
      </c>
      <c r="K1412">
        <v>12.67</v>
      </c>
      <c r="L1412">
        <v>1.1299999999999999</v>
      </c>
      <c r="O1412" t="s">
        <v>75</v>
      </c>
      <c r="R1412">
        <v>1238</v>
      </c>
      <c r="S1412">
        <v>0</v>
      </c>
      <c r="U1412">
        <v>6027</v>
      </c>
      <c r="V1412">
        <v>1.1000000000000001</v>
      </c>
      <c r="W1412">
        <v>1.08</v>
      </c>
      <c r="X1412">
        <v>0</v>
      </c>
      <c r="Y1412" t="s">
        <v>77</v>
      </c>
      <c r="Z1412">
        <v>4.3899999999999997</v>
      </c>
      <c r="AA1412" t="s">
        <v>4834</v>
      </c>
      <c r="AB1412">
        <v>186.08530619999999</v>
      </c>
      <c r="AC1412" t="s">
        <v>4835</v>
      </c>
      <c r="AD1412">
        <v>-6.3789537000000003</v>
      </c>
      <c r="AE1412">
        <v>876.56500000000005</v>
      </c>
      <c r="AF1412">
        <v>15.002000000000001</v>
      </c>
      <c r="AG1412">
        <v>12.946999999999999</v>
      </c>
      <c r="AH1412">
        <v>14.7042</v>
      </c>
    </row>
    <row r="1413" spans="1:34" x14ac:dyDescent="0.25">
      <c r="A1413" t="s">
        <v>4836</v>
      </c>
      <c r="B1413" t="s">
        <v>4837</v>
      </c>
      <c r="C1413">
        <v>1</v>
      </c>
      <c r="D1413">
        <v>2</v>
      </c>
      <c r="E1413" t="s">
        <v>284</v>
      </c>
      <c r="F1413">
        <v>2018</v>
      </c>
      <c r="G1413" t="s">
        <v>321</v>
      </c>
      <c r="H1413">
        <v>0</v>
      </c>
      <c r="I1413">
        <v>4.0963900000000004</v>
      </c>
      <c r="J1413">
        <v>4.48E-2</v>
      </c>
      <c r="K1413">
        <v>1.63</v>
      </c>
      <c r="L1413">
        <v>0.14499999999999999</v>
      </c>
      <c r="M1413">
        <v>3.29</v>
      </c>
      <c r="N1413">
        <v>1.04E-2</v>
      </c>
      <c r="O1413" t="s">
        <v>614</v>
      </c>
      <c r="R1413">
        <v>791</v>
      </c>
      <c r="S1413">
        <v>0</v>
      </c>
      <c r="U1413">
        <v>4629</v>
      </c>
      <c r="V1413">
        <v>0.67</v>
      </c>
      <c r="W1413">
        <v>0.71</v>
      </c>
      <c r="X1413">
        <v>-0.14000000000000001</v>
      </c>
      <c r="Y1413" t="s">
        <v>77</v>
      </c>
      <c r="Z1413">
        <v>4.6399999999999997</v>
      </c>
      <c r="AA1413" t="s">
        <v>4838</v>
      </c>
      <c r="AB1413">
        <v>185.55079259999999</v>
      </c>
      <c r="AC1413" t="s">
        <v>4839</v>
      </c>
      <c r="AD1413">
        <v>-4.7172907999999998</v>
      </c>
      <c r="AE1413">
        <v>227.77500000000001</v>
      </c>
      <c r="AF1413">
        <v>14.238</v>
      </c>
      <c r="AG1413">
        <v>11.295999999999999</v>
      </c>
      <c r="AH1413">
        <v>13.742699999999999</v>
      </c>
    </row>
    <row r="1414" spans="1:34" x14ac:dyDescent="0.25">
      <c r="A1414" t="s">
        <v>4840</v>
      </c>
      <c r="B1414" t="s">
        <v>4837</v>
      </c>
      <c r="C1414">
        <v>1</v>
      </c>
      <c r="D1414">
        <v>2</v>
      </c>
      <c r="E1414" t="s">
        <v>284</v>
      </c>
      <c r="F1414">
        <v>2018</v>
      </c>
      <c r="G1414" t="s">
        <v>321</v>
      </c>
      <c r="H1414">
        <v>0</v>
      </c>
      <c r="I1414">
        <v>12.11839</v>
      </c>
      <c r="J1414">
        <v>9.2299999999999993E-2</v>
      </c>
      <c r="K1414">
        <v>2.19</v>
      </c>
      <c r="L1414">
        <v>0.19500000000000001</v>
      </c>
      <c r="M1414">
        <v>5.43</v>
      </c>
      <c r="N1414">
        <v>1.7100000000000001E-2</v>
      </c>
      <c r="O1414" t="s">
        <v>614</v>
      </c>
      <c r="R1414">
        <v>551</v>
      </c>
      <c r="S1414">
        <v>0</v>
      </c>
      <c r="U1414">
        <v>4629</v>
      </c>
      <c r="V1414">
        <v>0.67</v>
      </c>
      <c r="W1414">
        <v>0.71</v>
      </c>
      <c r="X1414">
        <v>-0.14000000000000001</v>
      </c>
      <c r="Y1414" t="s">
        <v>77</v>
      </c>
      <c r="Z1414">
        <v>4.6399999999999997</v>
      </c>
      <c r="AA1414" t="s">
        <v>4838</v>
      </c>
      <c r="AB1414">
        <v>185.55079259999999</v>
      </c>
      <c r="AC1414" t="s">
        <v>4839</v>
      </c>
      <c r="AD1414">
        <v>-4.7172907999999998</v>
      </c>
      <c r="AE1414">
        <v>227.77500000000001</v>
      </c>
      <c r="AF1414">
        <v>14.238</v>
      </c>
      <c r="AG1414">
        <v>11.295999999999999</v>
      </c>
      <c r="AH1414">
        <v>13.742699999999999</v>
      </c>
    </row>
    <row r="1415" spans="1:34" x14ac:dyDescent="0.25">
      <c r="A1415" t="s">
        <v>4841</v>
      </c>
      <c r="B1415" t="s">
        <v>4842</v>
      </c>
      <c r="C1415">
        <v>1</v>
      </c>
      <c r="D1415">
        <v>1</v>
      </c>
      <c r="E1415" t="s">
        <v>284</v>
      </c>
      <c r="F1415">
        <v>2018</v>
      </c>
      <c r="G1415" t="s">
        <v>321</v>
      </c>
      <c r="H1415">
        <v>0</v>
      </c>
      <c r="I1415">
        <v>1.96417</v>
      </c>
      <c r="J1415">
        <v>2.7400000000000001E-2</v>
      </c>
      <c r="K1415">
        <v>2.9</v>
      </c>
      <c r="L1415">
        <v>0.25900000000000001</v>
      </c>
      <c r="M1415">
        <v>8.75</v>
      </c>
      <c r="N1415">
        <v>2.75E-2</v>
      </c>
      <c r="O1415" t="s">
        <v>614</v>
      </c>
      <c r="R1415">
        <v>1034</v>
      </c>
      <c r="S1415">
        <v>0</v>
      </c>
      <c r="U1415">
        <v>4676</v>
      </c>
      <c r="V1415">
        <v>0.69</v>
      </c>
      <c r="W1415">
        <v>0.71</v>
      </c>
      <c r="X1415">
        <v>-0.14000000000000001</v>
      </c>
      <c r="Y1415" t="s">
        <v>77</v>
      </c>
      <c r="Z1415">
        <v>4.62</v>
      </c>
      <c r="AA1415" t="s">
        <v>4843</v>
      </c>
      <c r="AB1415">
        <v>189.9128532</v>
      </c>
      <c r="AC1415" t="s">
        <v>4844</v>
      </c>
      <c r="AD1415">
        <v>-3.3705631</v>
      </c>
      <c r="AE1415">
        <v>191.608</v>
      </c>
      <c r="AF1415">
        <v>13.662000000000001</v>
      </c>
      <c r="AG1415">
        <v>10.827</v>
      </c>
      <c r="AH1415">
        <v>13.3087</v>
      </c>
    </row>
    <row r="1416" spans="1:34" x14ac:dyDescent="0.25">
      <c r="A1416" t="s">
        <v>4845</v>
      </c>
      <c r="B1416" t="s">
        <v>4846</v>
      </c>
      <c r="C1416">
        <v>1</v>
      </c>
      <c r="D1416">
        <v>1</v>
      </c>
      <c r="E1416" t="s">
        <v>284</v>
      </c>
      <c r="F1416">
        <v>2018</v>
      </c>
      <c r="G1416" t="s">
        <v>321</v>
      </c>
      <c r="H1416">
        <v>0</v>
      </c>
      <c r="I1416">
        <v>5.5201099999999999</v>
      </c>
      <c r="J1416">
        <v>5.7799999999999997E-2</v>
      </c>
      <c r="K1416">
        <v>2.63</v>
      </c>
      <c r="L1416">
        <v>0.23499999999999999</v>
      </c>
      <c r="M1416">
        <v>7.41</v>
      </c>
      <c r="N1416">
        <v>2.3300000000000001E-2</v>
      </c>
      <c r="O1416" t="s">
        <v>614</v>
      </c>
      <c r="R1416">
        <v>845</v>
      </c>
      <c r="S1416">
        <v>0</v>
      </c>
      <c r="U1416">
        <v>5219</v>
      </c>
      <c r="V1416">
        <v>0.78</v>
      </c>
      <c r="W1416">
        <v>0.84</v>
      </c>
      <c r="X1416">
        <v>-0.1</v>
      </c>
      <c r="Y1416" t="s">
        <v>77</v>
      </c>
      <c r="Z1416">
        <v>4.58</v>
      </c>
      <c r="AA1416" t="s">
        <v>4847</v>
      </c>
      <c r="AB1416">
        <v>186.2270991</v>
      </c>
      <c r="AC1416" t="s">
        <v>4848</v>
      </c>
      <c r="AD1416">
        <v>-2.0660476999999999</v>
      </c>
      <c r="AE1416">
        <v>564.69299999999998</v>
      </c>
      <c r="AF1416">
        <v>14.954000000000001</v>
      </c>
      <c r="AG1416">
        <v>12.82</v>
      </c>
      <c r="AH1416">
        <v>14.699199999999999</v>
      </c>
    </row>
    <row r="1417" spans="1:34" x14ac:dyDescent="0.25">
      <c r="A1417" t="s">
        <v>4849</v>
      </c>
      <c r="B1417" t="s">
        <v>4850</v>
      </c>
      <c r="C1417">
        <v>1</v>
      </c>
      <c r="D1417">
        <v>1</v>
      </c>
      <c r="E1417" t="s">
        <v>284</v>
      </c>
      <c r="F1417">
        <v>2018</v>
      </c>
      <c r="G1417" t="s">
        <v>321</v>
      </c>
      <c r="H1417">
        <v>0</v>
      </c>
      <c r="I1417">
        <v>1.60588</v>
      </c>
      <c r="J1417">
        <v>2.1600000000000001E-2</v>
      </c>
      <c r="K1417">
        <v>0.83</v>
      </c>
      <c r="L1417">
        <v>7.3999999999999996E-2</v>
      </c>
      <c r="M1417">
        <v>0.498</v>
      </c>
      <c r="N1417">
        <v>1.57E-3</v>
      </c>
      <c r="O1417" t="s">
        <v>614</v>
      </c>
      <c r="R1417">
        <v>789</v>
      </c>
      <c r="S1417">
        <v>0</v>
      </c>
      <c r="U1417">
        <v>3725</v>
      </c>
      <c r="V1417">
        <v>0.5</v>
      </c>
      <c r="W1417">
        <v>0.52</v>
      </c>
      <c r="X1417">
        <v>-0.03</v>
      </c>
      <c r="Y1417" t="s">
        <v>77</v>
      </c>
      <c r="Z1417">
        <v>4.76</v>
      </c>
      <c r="AA1417" t="s">
        <v>4851</v>
      </c>
      <c r="AB1417">
        <v>188.27828400000001</v>
      </c>
      <c r="AC1417" t="s">
        <v>4852</v>
      </c>
      <c r="AD1417">
        <v>-1.9532879000000001</v>
      </c>
      <c r="AE1417">
        <v>64.006500000000003</v>
      </c>
      <c r="AF1417">
        <v>13.715999999999999</v>
      </c>
      <c r="AG1417">
        <v>9.6609999999999996</v>
      </c>
      <c r="AH1417">
        <v>12.860200000000001</v>
      </c>
    </row>
    <row r="1418" spans="1:34" x14ac:dyDescent="0.25">
      <c r="A1418" t="s">
        <v>4853</v>
      </c>
      <c r="B1418" t="s">
        <v>4854</v>
      </c>
      <c r="C1418">
        <v>1</v>
      </c>
      <c r="D1418">
        <v>1</v>
      </c>
      <c r="E1418" t="s">
        <v>284</v>
      </c>
      <c r="F1418">
        <v>2018</v>
      </c>
      <c r="G1418" t="s">
        <v>321</v>
      </c>
      <c r="H1418">
        <v>0</v>
      </c>
      <c r="I1418">
        <v>19.092099999999999</v>
      </c>
      <c r="J1418">
        <v>0.14899999999999999</v>
      </c>
      <c r="K1418">
        <v>3</v>
      </c>
      <c r="L1418">
        <v>0.26800000000000002</v>
      </c>
      <c r="M1418">
        <v>9.27</v>
      </c>
      <c r="N1418">
        <v>2.92E-2</v>
      </c>
      <c r="O1418" t="s">
        <v>614</v>
      </c>
      <c r="R1418">
        <v>831</v>
      </c>
      <c r="S1418">
        <v>0</v>
      </c>
      <c r="U1418">
        <v>6351</v>
      </c>
      <c r="V1418">
        <v>1.31</v>
      </c>
      <c r="W1418">
        <v>1.21</v>
      </c>
      <c r="X1418">
        <v>0.01</v>
      </c>
      <c r="Y1418" t="s">
        <v>77</v>
      </c>
      <c r="Z1418">
        <v>4.29</v>
      </c>
      <c r="AA1418" t="s">
        <v>4855</v>
      </c>
      <c r="AB1418">
        <v>187.6314027</v>
      </c>
      <c r="AC1418" t="s">
        <v>4856</v>
      </c>
      <c r="AD1418">
        <v>-1.1609171</v>
      </c>
      <c r="AE1418">
        <v>661.87300000000005</v>
      </c>
      <c r="AF1418">
        <v>13.361000000000001</v>
      </c>
      <c r="AG1418">
        <v>11.782</v>
      </c>
      <c r="AH1418">
        <v>13.1388</v>
      </c>
    </row>
    <row r="1419" spans="1:34" x14ac:dyDescent="0.25">
      <c r="A1419" t="s">
        <v>4857</v>
      </c>
      <c r="B1419" t="s">
        <v>4858</v>
      </c>
      <c r="C1419">
        <v>1</v>
      </c>
      <c r="D1419">
        <v>1</v>
      </c>
      <c r="E1419" t="s">
        <v>284</v>
      </c>
      <c r="F1419">
        <v>2018</v>
      </c>
      <c r="G1419" t="s">
        <v>321</v>
      </c>
      <c r="H1419">
        <v>0</v>
      </c>
      <c r="I1419">
        <v>15.48043</v>
      </c>
      <c r="J1419">
        <v>0.12709999999999999</v>
      </c>
      <c r="K1419">
        <v>2.3199999999999998</v>
      </c>
      <c r="L1419">
        <v>0.20699999999999999</v>
      </c>
      <c r="M1419">
        <v>5.99</v>
      </c>
      <c r="N1419">
        <v>1.89E-2</v>
      </c>
      <c r="O1419" t="s">
        <v>614</v>
      </c>
      <c r="R1419">
        <v>795</v>
      </c>
      <c r="S1419">
        <v>0</v>
      </c>
      <c r="U1419">
        <v>6059</v>
      </c>
      <c r="V1419">
        <v>1.1299999999999999</v>
      </c>
      <c r="W1419">
        <v>1.1399999999999999</v>
      </c>
      <c r="X1419">
        <v>0.16</v>
      </c>
      <c r="Y1419" t="s">
        <v>77</v>
      </c>
      <c r="Z1419">
        <v>4.3899999999999997</v>
      </c>
      <c r="AA1419" t="s">
        <v>4859</v>
      </c>
      <c r="AB1419">
        <v>186.80269469999999</v>
      </c>
      <c r="AC1419" t="s">
        <v>4860</v>
      </c>
      <c r="AD1419">
        <v>1.5668631</v>
      </c>
      <c r="AE1419">
        <v>416.45699999999999</v>
      </c>
      <c r="AF1419">
        <v>12.510999999999999</v>
      </c>
      <c r="AG1419">
        <v>11.115</v>
      </c>
      <c r="AH1419">
        <v>12.375</v>
      </c>
    </row>
    <row r="1420" spans="1:34" x14ac:dyDescent="0.25">
      <c r="A1420" t="s">
        <v>4861</v>
      </c>
      <c r="B1420" t="s">
        <v>4862</v>
      </c>
      <c r="C1420">
        <v>1</v>
      </c>
      <c r="D1420">
        <v>1</v>
      </c>
      <c r="E1420" t="s">
        <v>284</v>
      </c>
      <c r="F1420">
        <v>2016</v>
      </c>
      <c r="G1420" t="s">
        <v>321</v>
      </c>
      <c r="H1420">
        <v>0</v>
      </c>
      <c r="I1420">
        <v>14.5665</v>
      </c>
      <c r="J1420">
        <v>9.6199999999999994E-2</v>
      </c>
      <c r="K1420">
        <v>2.67</v>
      </c>
      <c r="L1420">
        <v>0.23799999999999999</v>
      </c>
      <c r="M1420">
        <v>7.61</v>
      </c>
      <c r="N1420">
        <v>2.3900000000000001E-2</v>
      </c>
      <c r="O1420" t="s">
        <v>614</v>
      </c>
      <c r="Q1420">
        <v>5.8</v>
      </c>
      <c r="R1420">
        <v>430</v>
      </c>
      <c r="S1420">
        <v>0</v>
      </c>
      <c r="T1420" t="s">
        <v>938</v>
      </c>
      <c r="U1420">
        <v>3785</v>
      </c>
      <c r="V1420">
        <v>0.52</v>
      </c>
      <c r="W1420">
        <v>0.56000000000000005</v>
      </c>
      <c r="X1420">
        <v>-0.13</v>
      </c>
      <c r="Y1420" t="s">
        <v>77</v>
      </c>
      <c r="Z1420">
        <v>4.72</v>
      </c>
      <c r="AA1420" t="s">
        <v>4863</v>
      </c>
      <c r="AB1420">
        <v>94.206431199999997</v>
      </c>
      <c r="AC1420" t="s">
        <v>4864</v>
      </c>
      <c r="AD1420">
        <v>24.595833500000001</v>
      </c>
      <c r="AE1420">
        <v>99.050399999999996</v>
      </c>
      <c r="AF1420">
        <v>14.528</v>
      </c>
      <c r="AG1420">
        <v>10.53</v>
      </c>
      <c r="AH1420">
        <v>13.751899999999999</v>
      </c>
    </row>
    <row r="1421" spans="1:34" x14ac:dyDescent="0.25">
      <c r="A1421" t="s">
        <v>4865</v>
      </c>
      <c r="B1421" t="s">
        <v>4866</v>
      </c>
      <c r="C1421">
        <v>1</v>
      </c>
      <c r="D1421">
        <v>1</v>
      </c>
      <c r="E1421" t="s">
        <v>284</v>
      </c>
      <c r="F1421">
        <v>2018</v>
      </c>
      <c r="G1421" t="s">
        <v>321</v>
      </c>
      <c r="H1421">
        <v>0</v>
      </c>
      <c r="I1421">
        <v>2.6266657000000002</v>
      </c>
      <c r="J1421">
        <v>4.0399999999999998E-2</v>
      </c>
      <c r="K1421">
        <v>17.396000000000001</v>
      </c>
      <c r="L1421">
        <v>1.552</v>
      </c>
      <c r="M1421">
        <v>451.3186</v>
      </c>
      <c r="N1421">
        <v>1.42</v>
      </c>
      <c r="O1421" t="s">
        <v>119</v>
      </c>
      <c r="P1421">
        <v>0</v>
      </c>
      <c r="R1421">
        <v>1957</v>
      </c>
      <c r="S1421">
        <v>0</v>
      </c>
      <c r="T1421" t="s">
        <v>184</v>
      </c>
      <c r="U1421">
        <v>6367</v>
      </c>
      <c r="V1421">
        <v>1.69</v>
      </c>
      <c r="W1421">
        <v>1.39</v>
      </c>
      <c r="X1421">
        <v>-0.14000000000000001</v>
      </c>
      <c r="Y1421" t="s">
        <v>77</v>
      </c>
      <c r="Z1421">
        <v>4.1500000000000004</v>
      </c>
      <c r="AA1421" t="s">
        <v>4867</v>
      </c>
      <c r="AB1421">
        <v>76.867331699999994</v>
      </c>
      <c r="AC1421" t="s">
        <v>4868</v>
      </c>
      <c r="AD1421">
        <v>16.867694799999999</v>
      </c>
      <c r="AE1421">
        <v>663.83399999999995</v>
      </c>
      <c r="AF1421">
        <v>12.624000000000001</v>
      </c>
      <c r="AG1421">
        <v>11.093</v>
      </c>
      <c r="AH1421">
        <v>12.466699999999999</v>
      </c>
    </row>
    <row r="1422" spans="1:34" x14ac:dyDescent="0.25">
      <c r="A1422" t="s">
        <v>4869</v>
      </c>
      <c r="B1422" t="s">
        <v>4870</v>
      </c>
      <c r="C1422">
        <v>1</v>
      </c>
      <c r="D1422">
        <v>1</v>
      </c>
      <c r="E1422" t="s">
        <v>284</v>
      </c>
      <c r="F1422">
        <v>2018</v>
      </c>
      <c r="G1422" t="s">
        <v>321</v>
      </c>
      <c r="H1422">
        <v>0</v>
      </c>
      <c r="I1422">
        <v>11.633478</v>
      </c>
      <c r="J1422">
        <v>0.10340000000000001</v>
      </c>
      <c r="K1422">
        <v>9.5280000000000005</v>
      </c>
      <c r="L1422">
        <v>0.85</v>
      </c>
      <c r="M1422">
        <v>59.751739999999998</v>
      </c>
      <c r="N1422">
        <v>0.188</v>
      </c>
      <c r="O1422" t="s">
        <v>119</v>
      </c>
      <c r="P1422">
        <v>0.28599999999999998</v>
      </c>
      <c r="Q1422">
        <v>180</v>
      </c>
      <c r="R1422">
        <v>1046</v>
      </c>
      <c r="S1422">
        <v>0</v>
      </c>
      <c r="T1422" t="s">
        <v>4871</v>
      </c>
      <c r="U1422">
        <v>5445</v>
      </c>
      <c r="V1422">
        <v>1.64</v>
      </c>
      <c r="W1422">
        <v>1.0900000000000001</v>
      </c>
      <c r="X1422">
        <v>0.36</v>
      </c>
      <c r="Y1422" t="s">
        <v>77</v>
      </c>
      <c r="Z1422">
        <v>4.04</v>
      </c>
      <c r="AA1422" t="s">
        <v>4872</v>
      </c>
      <c r="AB1422">
        <v>163.0323119</v>
      </c>
      <c r="AC1422" t="s">
        <v>4873</v>
      </c>
      <c r="AD1422">
        <v>0.49316700000000002</v>
      </c>
      <c r="AE1422">
        <v>213.28299999999999</v>
      </c>
      <c r="AF1422">
        <v>10.612</v>
      </c>
      <c r="AG1422">
        <v>8.89</v>
      </c>
      <c r="AH1422">
        <v>10.4594</v>
      </c>
    </row>
    <row r="1423" spans="1:34" x14ac:dyDescent="0.25">
      <c r="A1423" t="s">
        <v>4874</v>
      </c>
      <c r="B1423" t="s">
        <v>4875</v>
      </c>
      <c r="C1423">
        <v>1</v>
      </c>
      <c r="D1423">
        <v>1</v>
      </c>
      <c r="E1423" t="s">
        <v>284</v>
      </c>
      <c r="F1423">
        <v>2018</v>
      </c>
      <c r="G1423" t="s">
        <v>321</v>
      </c>
      <c r="H1423">
        <v>0</v>
      </c>
      <c r="I1423">
        <v>50.818947000000001</v>
      </c>
      <c r="J1423">
        <v>0.25729999999999997</v>
      </c>
      <c r="K1423">
        <v>2.41</v>
      </c>
      <c r="L1423">
        <v>0.215</v>
      </c>
      <c r="M1423">
        <v>14.8</v>
      </c>
      <c r="N1423">
        <v>4.657E-2</v>
      </c>
      <c r="O1423" t="s">
        <v>119</v>
      </c>
      <c r="P1423">
        <v>0.14000000000000001</v>
      </c>
      <c r="R1423">
        <v>470</v>
      </c>
      <c r="S1423">
        <v>0</v>
      </c>
      <c r="T1423" t="s">
        <v>468</v>
      </c>
      <c r="U1423">
        <v>5368</v>
      </c>
      <c r="V1423">
        <v>0.85</v>
      </c>
      <c r="W1423">
        <v>0.88</v>
      </c>
      <c r="X1423">
        <v>-0.08</v>
      </c>
      <c r="Y1423" t="s">
        <v>1117</v>
      </c>
      <c r="Z1423">
        <v>4.51</v>
      </c>
      <c r="AA1423" t="s">
        <v>4876</v>
      </c>
      <c r="AB1423">
        <v>129.6821253</v>
      </c>
      <c r="AC1423" t="s">
        <v>4877</v>
      </c>
      <c r="AD1423">
        <v>15.680603899999999</v>
      </c>
      <c r="AE1423">
        <v>162.48099999999999</v>
      </c>
      <c r="AF1423">
        <v>11.568</v>
      </c>
      <c r="AG1423">
        <v>9.7479999999999993</v>
      </c>
      <c r="AH1423">
        <v>11.4055</v>
      </c>
    </row>
    <row r="1424" spans="1:34" x14ac:dyDescent="0.25">
      <c r="A1424" t="s">
        <v>4878</v>
      </c>
      <c r="B1424" t="s">
        <v>4879</v>
      </c>
      <c r="C1424">
        <v>1</v>
      </c>
      <c r="D1424">
        <v>2</v>
      </c>
      <c r="E1424" t="s">
        <v>284</v>
      </c>
      <c r="F1424">
        <v>2018</v>
      </c>
      <c r="G1424" t="s">
        <v>321</v>
      </c>
      <c r="H1424">
        <v>0</v>
      </c>
      <c r="I1424">
        <v>5.8400020000000001</v>
      </c>
      <c r="J1424">
        <v>5.0229999999999997E-2</v>
      </c>
      <c r="K1424">
        <v>2.2309999999999999</v>
      </c>
      <c r="L1424">
        <v>0.19900000000000001</v>
      </c>
      <c r="M1424">
        <v>5.61</v>
      </c>
      <c r="N1424">
        <v>1.7600000000000001E-2</v>
      </c>
      <c r="O1424" t="s">
        <v>614</v>
      </c>
      <c r="P1424">
        <v>0.5</v>
      </c>
      <c r="R1424">
        <v>496</v>
      </c>
      <c r="S1424">
        <v>0</v>
      </c>
      <c r="T1424" t="s">
        <v>764</v>
      </c>
      <c r="U1424">
        <v>3660</v>
      </c>
      <c r="V1424">
        <v>0.47</v>
      </c>
      <c r="W1424">
        <v>0.5</v>
      </c>
      <c r="X1424">
        <v>-1.2999999999999999E-2</v>
      </c>
      <c r="Y1424" t="s">
        <v>77</v>
      </c>
      <c r="Z1424">
        <v>4.78</v>
      </c>
      <c r="AA1424" t="s">
        <v>4880</v>
      </c>
      <c r="AB1424">
        <v>131.3583524</v>
      </c>
      <c r="AC1424" t="s">
        <v>4881</v>
      </c>
      <c r="AD1424">
        <v>19.698401</v>
      </c>
      <c r="AE1424">
        <v>185.60499999999999</v>
      </c>
      <c r="AF1424">
        <v>16.701000000000001</v>
      </c>
      <c r="AG1424">
        <v>12.183</v>
      </c>
      <c r="AH1424">
        <v>15.6625</v>
      </c>
    </row>
    <row r="1425" spans="1:34" x14ac:dyDescent="0.25">
      <c r="A1425" t="s">
        <v>4882</v>
      </c>
      <c r="B1425" t="s">
        <v>4879</v>
      </c>
      <c r="C1425">
        <v>1</v>
      </c>
      <c r="D1425">
        <v>2</v>
      </c>
      <c r="E1425" t="s">
        <v>284</v>
      </c>
      <c r="F1425">
        <v>2018</v>
      </c>
      <c r="G1425" t="s">
        <v>321</v>
      </c>
      <c r="H1425">
        <v>0</v>
      </c>
      <c r="I1425">
        <v>19.660302000000001</v>
      </c>
      <c r="J1425">
        <v>0.11283</v>
      </c>
      <c r="K1425">
        <v>2.6680000000000001</v>
      </c>
      <c r="L1425">
        <v>0.23799999999999999</v>
      </c>
      <c r="M1425">
        <v>7.6</v>
      </c>
      <c r="N1425">
        <v>2.3900000000000001E-2</v>
      </c>
      <c r="O1425" t="s">
        <v>614</v>
      </c>
      <c r="P1425">
        <v>0.45</v>
      </c>
      <c r="R1425">
        <v>331</v>
      </c>
      <c r="S1425">
        <v>0</v>
      </c>
      <c r="T1425" t="s">
        <v>764</v>
      </c>
      <c r="U1425">
        <v>3660</v>
      </c>
      <c r="V1425">
        <v>0.47</v>
      </c>
      <c r="W1425">
        <v>0.5</v>
      </c>
      <c r="X1425">
        <v>-1.2999999999999999E-2</v>
      </c>
      <c r="Y1425" t="s">
        <v>77</v>
      </c>
      <c r="Z1425">
        <v>4.78</v>
      </c>
      <c r="AA1425" t="s">
        <v>4880</v>
      </c>
      <c r="AB1425">
        <v>131.3583524</v>
      </c>
      <c r="AC1425" t="s">
        <v>4881</v>
      </c>
      <c r="AD1425">
        <v>19.698401</v>
      </c>
      <c r="AE1425">
        <v>185.60499999999999</v>
      </c>
      <c r="AF1425">
        <v>16.701000000000001</v>
      </c>
      <c r="AG1425">
        <v>12.183</v>
      </c>
      <c r="AH1425">
        <v>15.6625</v>
      </c>
    </row>
    <row r="1426" spans="1:34" x14ac:dyDescent="0.25">
      <c r="A1426" t="s">
        <v>4883</v>
      </c>
      <c r="B1426" t="s">
        <v>4884</v>
      </c>
      <c r="C1426">
        <v>2</v>
      </c>
      <c r="D1426">
        <v>1</v>
      </c>
      <c r="E1426" t="s">
        <v>284</v>
      </c>
      <c r="F1426">
        <v>2018</v>
      </c>
      <c r="G1426" t="s">
        <v>321</v>
      </c>
      <c r="H1426">
        <v>0</v>
      </c>
      <c r="I1426">
        <v>2.3691719999999998</v>
      </c>
      <c r="J1426">
        <v>3.3759999999999998E-2</v>
      </c>
      <c r="K1426">
        <v>1.71</v>
      </c>
      <c r="L1426">
        <v>0.153</v>
      </c>
      <c r="M1426">
        <v>6.54</v>
      </c>
      <c r="N1426">
        <v>2.0580000000000001E-2</v>
      </c>
      <c r="O1426" t="s">
        <v>119</v>
      </c>
      <c r="P1426">
        <v>8.4000000000000005E-2</v>
      </c>
      <c r="S1426">
        <v>0</v>
      </c>
      <c r="T1426" t="s">
        <v>227</v>
      </c>
      <c r="U1426">
        <v>5477</v>
      </c>
      <c r="V1426">
        <v>0.98</v>
      </c>
      <c r="W1426">
        <v>0.92</v>
      </c>
      <c r="X1426">
        <v>7.8E-2</v>
      </c>
      <c r="Y1426" t="s">
        <v>77</v>
      </c>
      <c r="Z1426">
        <v>4.42</v>
      </c>
      <c r="AA1426" t="s">
        <v>4885</v>
      </c>
      <c r="AB1426">
        <v>342.03164930000003</v>
      </c>
      <c r="AC1426" t="s">
        <v>4886</v>
      </c>
      <c r="AD1426">
        <v>-14.4947789</v>
      </c>
      <c r="AE1426">
        <v>138.67099999999999</v>
      </c>
      <c r="AF1426">
        <v>11.186999999999999</v>
      </c>
      <c r="AG1426">
        <v>9.2590000000000003</v>
      </c>
      <c r="AH1426">
        <v>10.9277</v>
      </c>
    </row>
    <row r="1427" spans="1:34" x14ac:dyDescent="0.25">
      <c r="A1427" t="s">
        <v>4887</v>
      </c>
      <c r="B1427" t="s">
        <v>4888</v>
      </c>
      <c r="C1427">
        <v>2</v>
      </c>
      <c r="D1427">
        <v>4</v>
      </c>
      <c r="E1427" t="s">
        <v>284</v>
      </c>
      <c r="F1427">
        <v>2018</v>
      </c>
      <c r="G1427" t="s">
        <v>321</v>
      </c>
      <c r="H1427">
        <v>0</v>
      </c>
      <c r="I1427">
        <v>0.658524</v>
      </c>
      <c r="J1427">
        <v>1.306E-2</v>
      </c>
      <c r="K1427">
        <v>3.3</v>
      </c>
      <c r="L1427">
        <v>0.29399999999999998</v>
      </c>
      <c r="M1427">
        <v>11.26782</v>
      </c>
      <c r="N1427">
        <v>3.5450000000000002E-2</v>
      </c>
      <c r="O1427" t="s">
        <v>244</v>
      </c>
      <c r="Q1427">
        <v>879.5</v>
      </c>
      <c r="R1427">
        <v>1515</v>
      </c>
      <c r="S1427">
        <v>0</v>
      </c>
      <c r="U1427">
        <v>4285</v>
      </c>
      <c r="V1427">
        <v>0.7</v>
      </c>
      <c r="W1427">
        <v>0.69</v>
      </c>
      <c r="X1427">
        <v>-0.12</v>
      </c>
      <c r="Y1427" t="s">
        <v>77</v>
      </c>
      <c r="Z1427">
        <v>4.58</v>
      </c>
      <c r="AA1427" t="s">
        <v>4889</v>
      </c>
      <c r="AB1427">
        <v>157.93568550000001</v>
      </c>
      <c r="AC1427" t="s">
        <v>4890</v>
      </c>
      <c r="AD1427">
        <v>0.93727819999999995</v>
      </c>
      <c r="AE1427">
        <v>77.558599999999998</v>
      </c>
      <c r="AF1427">
        <v>11.625</v>
      </c>
      <c r="AG1427">
        <v>8.8970000000000002</v>
      </c>
      <c r="AH1427">
        <v>11.3527</v>
      </c>
    </row>
    <row r="1428" spans="1:34" x14ac:dyDescent="0.25">
      <c r="A1428" t="s">
        <v>4891</v>
      </c>
      <c r="B1428" t="s">
        <v>4888</v>
      </c>
      <c r="C1428">
        <v>2</v>
      </c>
      <c r="D1428">
        <v>4</v>
      </c>
      <c r="E1428" t="s">
        <v>284</v>
      </c>
      <c r="F1428">
        <v>2018</v>
      </c>
      <c r="G1428" t="s">
        <v>321</v>
      </c>
      <c r="H1428">
        <v>0</v>
      </c>
      <c r="I1428">
        <v>7.8140000000000001</v>
      </c>
      <c r="J1428">
        <v>6.7900000000000002E-2</v>
      </c>
      <c r="K1428">
        <v>0.70499999999999996</v>
      </c>
      <c r="L1428">
        <v>6.3E-2</v>
      </c>
      <c r="M1428">
        <v>0.29013</v>
      </c>
      <c r="N1428">
        <v>9.1E-4</v>
      </c>
      <c r="O1428" t="s">
        <v>244</v>
      </c>
      <c r="P1428">
        <v>4.2000000000000003E-2</v>
      </c>
      <c r="Q1428">
        <v>32.4</v>
      </c>
      <c r="R1428">
        <v>664</v>
      </c>
      <c r="S1428">
        <v>0</v>
      </c>
      <c r="U1428">
        <v>4285</v>
      </c>
      <c r="V1428">
        <v>0.7</v>
      </c>
      <c r="W1428">
        <v>0.69</v>
      </c>
      <c r="X1428">
        <v>-0.12</v>
      </c>
      <c r="Y1428" t="s">
        <v>77</v>
      </c>
      <c r="Z1428">
        <v>4.58</v>
      </c>
      <c r="AA1428" t="s">
        <v>4889</v>
      </c>
      <c r="AB1428">
        <v>157.93568550000001</v>
      </c>
      <c r="AC1428" t="s">
        <v>4890</v>
      </c>
      <c r="AD1428">
        <v>0.93727819999999995</v>
      </c>
      <c r="AE1428">
        <v>77.558599999999998</v>
      </c>
      <c r="AF1428">
        <v>11.625</v>
      </c>
      <c r="AG1428">
        <v>8.8970000000000002</v>
      </c>
      <c r="AH1428">
        <v>11.3527</v>
      </c>
    </row>
    <row r="1429" spans="1:34" x14ac:dyDescent="0.25">
      <c r="A1429" t="s">
        <v>4892</v>
      </c>
      <c r="B1429" t="s">
        <v>4888</v>
      </c>
      <c r="C1429">
        <v>2</v>
      </c>
      <c r="D1429">
        <v>4</v>
      </c>
      <c r="E1429" t="s">
        <v>284</v>
      </c>
      <c r="F1429">
        <v>2018</v>
      </c>
      <c r="G1429" t="s">
        <v>321</v>
      </c>
      <c r="H1429">
        <v>0</v>
      </c>
      <c r="I1429">
        <v>14.696999999999999</v>
      </c>
      <c r="J1429">
        <v>0.10349999999999999</v>
      </c>
      <c r="K1429">
        <v>2.93</v>
      </c>
      <c r="L1429">
        <v>0.26100000000000001</v>
      </c>
      <c r="M1429">
        <v>8.9</v>
      </c>
      <c r="N1429">
        <v>2.8000000000000001E-2</v>
      </c>
      <c r="O1429" t="s">
        <v>119</v>
      </c>
      <c r="P1429">
        <v>4.7E-2</v>
      </c>
      <c r="Q1429">
        <v>13.95</v>
      </c>
      <c r="R1429">
        <v>538</v>
      </c>
      <c r="S1429">
        <v>1</v>
      </c>
      <c r="U1429">
        <v>4285</v>
      </c>
      <c r="V1429">
        <v>0.7</v>
      </c>
      <c r="W1429">
        <v>0.69</v>
      </c>
      <c r="X1429">
        <v>-0.12</v>
      </c>
      <c r="Y1429" t="s">
        <v>77</v>
      </c>
      <c r="Z1429">
        <v>4.58</v>
      </c>
      <c r="AA1429" t="s">
        <v>4889</v>
      </c>
      <c r="AB1429">
        <v>157.93568550000001</v>
      </c>
      <c r="AC1429" t="s">
        <v>4890</v>
      </c>
      <c r="AD1429">
        <v>0.93727819999999995</v>
      </c>
      <c r="AE1429">
        <v>77.558599999999998</v>
      </c>
      <c r="AF1429">
        <v>11.625</v>
      </c>
      <c r="AG1429">
        <v>8.8970000000000002</v>
      </c>
      <c r="AH1429">
        <v>11.3527</v>
      </c>
    </row>
    <row r="1430" spans="1:34" x14ac:dyDescent="0.25">
      <c r="A1430" t="s">
        <v>4893</v>
      </c>
      <c r="B1430" t="s">
        <v>4888</v>
      </c>
      <c r="C1430">
        <v>2</v>
      </c>
      <c r="D1430">
        <v>4</v>
      </c>
      <c r="E1430" t="s">
        <v>284</v>
      </c>
      <c r="F1430">
        <v>2018</v>
      </c>
      <c r="G1430" t="s">
        <v>321</v>
      </c>
      <c r="H1430">
        <v>0</v>
      </c>
      <c r="I1430">
        <v>19.481999999999999</v>
      </c>
      <c r="J1430">
        <v>0.1249</v>
      </c>
      <c r="K1430">
        <v>2.73</v>
      </c>
      <c r="L1430">
        <v>0.24399999999999999</v>
      </c>
      <c r="M1430">
        <v>14.3</v>
      </c>
      <c r="N1430">
        <v>4.4990000000000002E-2</v>
      </c>
      <c r="O1430" t="s">
        <v>119</v>
      </c>
      <c r="P1430">
        <v>4.2999999999999997E-2</v>
      </c>
      <c r="Q1430">
        <v>9.58</v>
      </c>
      <c r="R1430">
        <v>490</v>
      </c>
      <c r="S1430">
        <v>1</v>
      </c>
      <c r="U1430">
        <v>4285</v>
      </c>
      <c r="V1430">
        <v>0.7</v>
      </c>
      <c r="W1430">
        <v>0.69</v>
      </c>
      <c r="X1430">
        <v>-0.12</v>
      </c>
      <c r="Y1430" t="s">
        <v>77</v>
      </c>
      <c r="Z1430">
        <v>4.58</v>
      </c>
      <c r="AA1430" t="s">
        <v>4889</v>
      </c>
      <c r="AB1430">
        <v>157.93568550000001</v>
      </c>
      <c r="AC1430" t="s">
        <v>4890</v>
      </c>
      <c r="AD1430">
        <v>0.93727819999999995</v>
      </c>
      <c r="AE1430">
        <v>77.558599999999998</v>
      </c>
      <c r="AF1430">
        <v>11.625</v>
      </c>
      <c r="AG1430">
        <v>8.8970000000000002</v>
      </c>
      <c r="AH1430">
        <v>11.3527</v>
      </c>
    </row>
    <row r="1431" spans="1:34" x14ac:dyDescent="0.25">
      <c r="A1431" t="s">
        <v>4894</v>
      </c>
      <c r="B1431" t="s">
        <v>4895</v>
      </c>
      <c r="C1431">
        <v>1</v>
      </c>
      <c r="D1431">
        <v>5</v>
      </c>
      <c r="E1431" t="s">
        <v>284</v>
      </c>
      <c r="F1431">
        <v>2018</v>
      </c>
      <c r="G1431" t="s">
        <v>321</v>
      </c>
      <c r="H1431">
        <v>0</v>
      </c>
      <c r="I1431">
        <v>2.1516760000000001</v>
      </c>
      <c r="J1431">
        <v>3.0800000000000001E-2</v>
      </c>
      <c r="K1431">
        <v>1.5</v>
      </c>
      <c r="L1431">
        <v>0.13400000000000001</v>
      </c>
      <c r="M1431">
        <v>2.86</v>
      </c>
      <c r="N1431">
        <v>8.9899999999999997E-3</v>
      </c>
      <c r="O1431" t="s">
        <v>614</v>
      </c>
      <c r="R1431">
        <v>1136</v>
      </c>
      <c r="S1431">
        <v>0</v>
      </c>
      <c r="U1431">
        <v>5106</v>
      </c>
      <c r="V1431">
        <v>0.78</v>
      </c>
      <c r="W1431">
        <v>0.84</v>
      </c>
      <c r="X1431">
        <v>0.03</v>
      </c>
      <c r="Y1431" t="s">
        <v>77</v>
      </c>
      <c r="Z1431">
        <v>4.58</v>
      </c>
      <c r="AA1431" t="s">
        <v>4896</v>
      </c>
      <c r="AB1431">
        <v>133.70948989999999</v>
      </c>
      <c r="AC1431" t="s">
        <v>4897</v>
      </c>
      <c r="AD1431">
        <v>11.848271199999999</v>
      </c>
      <c r="AE1431">
        <v>327.78300000000002</v>
      </c>
      <c r="AF1431">
        <v>13.848000000000001</v>
      </c>
      <c r="AG1431">
        <v>11.638999999999999</v>
      </c>
      <c r="AH1431">
        <v>13.5627</v>
      </c>
    </row>
    <row r="1432" spans="1:34" x14ac:dyDescent="0.25">
      <c r="A1432" t="s">
        <v>4898</v>
      </c>
      <c r="B1432" t="s">
        <v>4895</v>
      </c>
      <c r="C1432">
        <v>1</v>
      </c>
      <c r="D1432">
        <v>5</v>
      </c>
      <c r="E1432" t="s">
        <v>284</v>
      </c>
      <c r="F1432">
        <v>2018</v>
      </c>
      <c r="G1432" t="s">
        <v>321</v>
      </c>
      <c r="H1432">
        <v>0</v>
      </c>
      <c r="I1432">
        <v>9.3275269999999999</v>
      </c>
      <c r="J1432">
        <v>8.1900000000000001E-2</v>
      </c>
      <c r="K1432">
        <v>2.69</v>
      </c>
      <c r="L1432">
        <v>0.24</v>
      </c>
      <c r="M1432">
        <v>7.7</v>
      </c>
      <c r="N1432">
        <v>2.4199999999999999E-2</v>
      </c>
      <c r="O1432" t="s">
        <v>614</v>
      </c>
      <c r="R1432">
        <v>696</v>
      </c>
      <c r="S1432">
        <v>0</v>
      </c>
      <c r="U1432">
        <v>5106</v>
      </c>
      <c r="V1432">
        <v>0.78</v>
      </c>
      <c r="W1432">
        <v>0.84</v>
      </c>
      <c r="X1432">
        <v>0.03</v>
      </c>
      <c r="Y1432" t="s">
        <v>77</v>
      </c>
      <c r="Z1432">
        <v>4.58</v>
      </c>
      <c r="AA1432" t="s">
        <v>4896</v>
      </c>
      <c r="AB1432">
        <v>133.70948989999999</v>
      </c>
      <c r="AC1432" t="s">
        <v>4897</v>
      </c>
      <c r="AD1432">
        <v>11.848271199999999</v>
      </c>
      <c r="AE1432">
        <v>327.78300000000002</v>
      </c>
      <c r="AF1432">
        <v>13.848000000000001</v>
      </c>
      <c r="AG1432">
        <v>11.638999999999999</v>
      </c>
      <c r="AH1432">
        <v>13.5627</v>
      </c>
    </row>
    <row r="1433" spans="1:34" x14ac:dyDescent="0.25">
      <c r="A1433" t="s">
        <v>4899</v>
      </c>
      <c r="B1433" t="s">
        <v>4895</v>
      </c>
      <c r="C1433">
        <v>1</v>
      </c>
      <c r="D1433">
        <v>5</v>
      </c>
      <c r="E1433" t="s">
        <v>284</v>
      </c>
      <c r="F1433">
        <v>2019</v>
      </c>
      <c r="G1433" t="s">
        <v>321</v>
      </c>
      <c r="H1433">
        <v>0</v>
      </c>
      <c r="I1433">
        <v>4.5285979999999997</v>
      </c>
      <c r="K1433">
        <v>1.49</v>
      </c>
      <c r="L1433">
        <v>0.13300000000000001</v>
      </c>
      <c r="M1433">
        <v>2.83</v>
      </c>
      <c r="N1433">
        <v>8.8900000000000003E-3</v>
      </c>
      <c r="O1433" t="s">
        <v>614</v>
      </c>
      <c r="R1433">
        <v>888</v>
      </c>
      <c r="S1433">
        <v>0</v>
      </c>
      <c r="U1433">
        <v>5106</v>
      </c>
      <c r="V1433">
        <v>0.78</v>
      </c>
      <c r="W1433">
        <v>0.84</v>
      </c>
      <c r="X1433">
        <v>0.03</v>
      </c>
      <c r="Y1433" t="s">
        <v>77</v>
      </c>
      <c r="Z1433">
        <v>4.58</v>
      </c>
      <c r="AA1433" t="s">
        <v>4896</v>
      </c>
      <c r="AB1433">
        <v>133.70948989999999</v>
      </c>
      <c r="AC1433" t="s">
        <v>4897</v>
      </c>
      <c r="AD1433">
        <v>11.848271199999999</v>
      </c>
      <c r="AE1433">
        <v>327.78300000000002</v>
      </c>
      <c r="AF1433">
        <v>13.848000000000001</v>
      </c>
      <c r="AG1433">
        <v>11.638999999999999</v>
      </c>
      <c r="AH1433">
        <v>13.5627</v>
      </c>
    </row>
    <row r="1434" spans="1:34" x14ac:dyDescent="0.25">
      <c r="A1434" t="s">
        <v>4900</v>
      </c>
      <c r="B1434" t="s">
        <v>4895</v>
      </c>
      <c r="C1434">
        <v>1</v>
      </c>
      <c r="D1434">
        <v>5</v>
      </c>
      <c r="E1434" t="s">
        <v>284</v>
      </c>
      <c r="F1434">
        <v>2019</v>
      </c>
      <c r="G1434" t="s">
        <v>321</v>
      </c>
      <c r="H1434">
        <v>0</v>
      </c>
      <c r="I1434">
        <v>6.1312430000000004</v>
      </c>
      <c r="K1434">
        <v>1.33</v>
      </c>
      <c r="L1434">
        <v>0.11899999999999999</v>
      </c>
      <c r="M1434">
        <v>2.33</v>
      </c>
      <c r="N1434">
        <v>7.3299999999999997E-3</v>
      </c>
      <c r="O1434" t="s">
        <v>614</v>
      </c>
      <c r="R1434">
        <v>801</v>
      </c>
      <c r="S1434">
        <v>0</v>
      </c>
      <c r="U1434">
        <v>5106</v>
      </c>
      <c r="V1434">
        <v>0.78</v>
      </c>
      <c r="W1434">
        <v>0.84</v>
      </c>
      <c r="X1434">
        <v>0.03</v>
      </c>
      <c r="Y1434" t="s">
        <v>77</v>
      </c>
      <c r="Z1434">
        <v>4.58</v>
      </c>
      <c r="AA1434" t="s">
        <v>4896</v>
      </c>
      <c r="AB1434">
        <v>133.70948989999999</v>
      </c>
      <c r="AC1434" t="s">
        <v>4897</v>
      </c>
      <c r="AD1434">
        <v>11.848271199999999</v>
      </c>
      <c r="AE1434">
        <v>327.78300000000002</v>
      </c>
      <c r="AF1434">
        <v>13.848000000000001</v>
      </c>
      <c r="AG1434">
        <v>11.638999999999999</v>
      </c>
      <c r="AH1434">
        <v>13.5627</v>
      </c>
    </row>
    <row r="1435" spans="1:34" x14ac:dyDescent="0.25">
      <c r="A1435" t="s">
        <v>4901</v>
      </c>
      <c r="B1435" t="s">
        <v>4895</v>
      </c>
      <c r="C1435">
        <v>1</v>
      </c>
      <c r="D1435">
        <v>5</v>
      </c>
      <c r="E1435" t="s">
        <v>284</v>
      </c>
      <c r="F1435">
        <v>2019</v>
      </c>
      <c r="G1435" t="s">
        <v>321</v>
      </c>
      <c r="H1435">
        <v>0</v>
      </c>
      <c r="I1435">
        <v>26.270569999999999</v>
      </c>
      <c r="K1435">
        <v>2.23</v>
      </c>
      <c r="L1435">
        <v>0.19900000000000001</v>
      </c>
      <c r="M1435">
        <v>5.6</v>
      </c>
      <c r="N1435">
        <v>1.7600000000000001E-2</v>
      </c>
      <c r="O1435" t="s">
        <v>614</v>
      </c>
      <c r="R1435">
        <v>492</v>
      </c>
      <c r="S1435">
        <v>0</v>
      </c>
      <c r="U1435">
        <v>5106</v>
      </c>
      <c r="V1435">
        <v>0.78</v>
      </c>
      <c r="W1435">
        <v>0.84</v>
      </c>
      <c r="X1435">
        <v>0.03</v>
      </c>
      <c r="Y1435" t="s">
        <v>77</v>
      </c>
      <c r="Z1435">
        <v>4.58</v>
      </c>
      <c r="AA1435" t="s">
        <v>4896</v>
      </c>
      <c r="AB1435">
        <v>133.70948989999999</v>
      </c>
      <c r="AC1435" t="s">
        <v>4897</v>
      </c>
      <c r="AD1435">
        <v>11.848271199999999</v>
      </c>
      <c r="AE1435">
        <v>327.78300000000002</v>
      </c>
      <c r="AF1435">
        <v>13.848000000000001</v>
      </c>
      <c r="AG1435">
        <v>11.638999999999999</v>
      </c>
      <c r="AH1435">
        <v>13.5627</v>
      </c>
    </row>
    <row r="1436" spans="1:34" x14ac:dyDescent="0.25">
      <c r="A1436" t="s">
        <v>4902</v>
      </c>
      <c r="B1436" t="s">
        <v>4903</v>
      </c>
      <c r="C1436">
        <v>1</v>
      </c>
      <c r="D1436">
        <v>1</v>
      </c>
      <c r="E1436" t="s">
        <v>284</v>
      </c>
      <c r="F1436">
        <v>2018</v>
      </c>
      <c r="G1436" t="s">
        <v>321</v>
      </c>
      <c r="H1436">
        <v>0</v>
      </c>
      <c r="I1436">
        <v>4.144965</v>
      </c>
      <c r="J1436">
        <v>5.3100000000000001E-2</v>
      </c>
      <c r="K1436">
        <v>1.57</v>
      </c>
      <c r="L1436">
        <v>0.14000000000000001</v>
      </c>
      <c r="M1436">
        <v>3.09</v>
      </c>
      <c r="N1436">
        <v>9.7199999999999995E-3</v>
      </c>
      <c r="O1436" t="s">
        <v>614</v>
      </c>
      <c r="R1436">
        <v>1429</v>
      </c>
      <c r="S1436">
        <v>0</v>
      </c>
      <c r="U1436">
        <v>6209</v>
      </c>
      <c r="V1436">
        <v>1.45</v>
      </c>
      <c r="W1436">
        <v>1.1599999999999999</v>
      </c>
      <c r="X1436">
        <v>-0.08</v>
      </c>
      <c r="Y1436" t="s">
        <v>77</v>
      </c>
      <c r="Z1436">
        <v>4.18</v>
      </c>
      <c r="AA1436" t="s">
        <v>4904</v>
      </c>
      <c r="AB1436">
        <v>130.15513809999999</v>
      </c>
      <c r="AC1436" t="s">
        <v>4905</v>
      </c>
      <c r="AD1436">
        <v>13.014679900000001</v>
      </c>
      <c r="AE1436">
        <v>360.76</v>
      </c>
      <c r="AF1436">
        <v>11.784000000000001</v>
      </c>
      <c r="AG1436">
        <v>10.212</v>
      </c>
      <c r="AH1436">
        <v>11.377000000000001</v>
      </c>
    </row>
    <row r="1437" spans="1:34" x14ac:dyDescent="0.25">
      <c r="A1437" t="s">
        <v>4906</v>
      </c>
      <c r="B1437" t="s">
        <v>4907</v>
      </c>
      <c r="C1437">
        <v>3</v>
      </c>
      <c r="D1437">
        <v>1</v>
      </c>
      <c r="E1437" t="s">
        <v>284</v>
      </c>
      <c r="F1437">
        <v>2016</v>
      </c>
      <c r="G1437" t="s">
        <v>321</v>
      </c>
      <c r="H1437">
        <v>0</v>
      </c>
      <c r="I1437">
        <v>6.7713150000000004</v>
      </c>
      <c r="J1437">
        <v>6.7019999999999996E-2</v>
      </c>
      <c r="K1437">
        <v>4.4800000000000004</v>
      </c>
      <c r="L1437">
        <v>0.4</v>
      </c>
      <c r="M1437">
        <v>30.9</v>
      </c>
      <c r="N1437">
        <v>9.7220000000000001E-2</v>
      </c>
      <c r="O1437" t="s">
        <v>119</v>
      </c>
      <c r="P1437">
        <v>0.251</v>
      </c>
      <c r="Q1437">
        <v>116</v>
      </c>
      <c r="R1437">
        <v>902</v>
      </c>
      <c r="S1437">
        <v>0</v>
      </c>
      <c r="U1437">
        <v>5248</v>
      </c>
      <c r="V1437">
        <v>0.89</v>
      </c>
      <c r="W1437">
        <v>0.87</v>
      </c>
      <c r="X1437">
        <v>0.13</v>
      </c>
      <c r="Y1437" t="s">
        <v>77</v>
      </c>
      <c r="Z1437">
        <v>4.4800000000000004</v>
      </c>
      <c r="AA1437" t="s">
        <v>4908</v>
      </c>
      <c r="AB1437">
        <v>171.5151874</v>
      </c>
      <c r="AC1437" t="s">
        <v>4909</v>
      </c>
      <c r="AD1437">
        <v>1.2306237</v>
      </c>
      <c r="AE1437">
        <v>249.64500000000001</v>
      </c>
      <c r="AF1437">
        <v>12.689</v>
      </c>
      <c r="AG1437">
        <v>10.704000000000001</v>
      </c>
      <c r="AH1437">
        <v>12.4528</v>
      </c>
    </row>
    <row r="1438" spans="1:34" x14ac:dyDescent="0.25">
      <c r="A1438" t="s">
        <v>4910</v>
      </c>
      <c r="B1438" t="s">
        <v>4911</v>
      </c>
      <c r="C1438">
        <v>1</v>
      </c>
      <c r="D1438">
        <v>2</v>
      </c>
      <c r="E1438" t="s">
        <v>284</v>
      </c>
      <c r="F1438">
        <v>2018</v>
      </c>
      <c r="G1438" t="s">
        <v>321</v>
      </c>
      <c r="H1438">
        <v>0</v>
      </c>
      <c r="I1438">
        <v>1.543069</v>
      </c>
      <c r="J1438">
        <v>2.47E-2</v>
      </c>
      <c r="K1438">
        <v>1.38</v>
      </c>
      <c r="L1438">
        <v>0.123</v>
      </c>
      <c r="M1438">
        <v>2.48</v>
      </c>
      <c r="N1438">
        <v>7.7999999999999996E-3</v>
      </c>
      <c r="O1438" t="s">
        <v>614</v>
      </c>
      <c r="R1438">
        <v>1203</v>
      </c>
      <c r="S1438">
        <v>0</v>
      </c>
      <c r="U1438">
        <v>4877</v>
      </c>
      <c r="V1438">
        <v>0.77</v>
      </c>
      <c r="W1438">
        <v>0.85</v>
      </c>
      <c r="X1438">
        <v>0.26</v>
      </c>
      <c r="Y1438" t="s">
        <v>77</v>
      </c>
      <c r="Z1438">
        <v>4.59</v>
      </c>
      <c r="AA1438" t="s">
        <v>4912</v>
      </c>
      <c r="AB1438">
        <v>131.26655880000001</v>
      </c>
      <c r="AC1438" t="s">
        <v>4913</v>
      </c>
      <c r="AD1438">
        <v>13.549732199999999</v>
      </c>
      <c r="AE1438">
        <v>280.51799999999997</v>
      </c>
      <c r="AF1438">
        <v>13.847</v>
      </c>
      <c r="AG1438">
        <v>11.368</v>
      </c>
      <c r="AH1438">
        <v>13.4701</v>
      </c>
    </row>
    <row r="1439" spans="1:34" x14ac:dyDescent="0.25">
      <c r="A1439" t="s">
        <v>4914</v>
      </c>
      <c r="B1439" t="s">
        <v>4911</v>
      </c>
      <c r="C1439">
        <v>1</v>
      </c>
      <c r="D1439">
        <v>2</v>
      </c>
      <c r="E1439" t="s">
        <v>284</v>
      </c>
      <c r="F1439">
        <v>2018</v>
      </c>
      <c r="G1439" t="s">
        <v>321</v>
      </c>
      <c r="H1439">
        <v>0</v>
      </c>
      <c r="I1439">
        <v>4.4000279999999998</v>
      </c>
      <c r="J1439">
        <v>4.9700000000000001E-2</v>
      </c>
      <c r="K1439">
        <v>2.95</v>
      </c>
      <c r="L1439">
        <v>0.26300000000000001</v>
      </c>
      <c r="M1439">
        <v>9.01</v>
      </c>
      <c r="N1439">
        <v>2.8299999999999999E-2</v>
      </c>
      <c r="O1439" t="s">
        <v>614</v>
      </c>
      <c r="R1439">
        <v>848</v>
      </c>
      <c r="S1439">
        <v>0</v>
      </c>
      <c r="U1439">
        <v>4877</v>
      </c>
      <c r="V1439">
        <v>0.77</v>
      </c>
      <c r="W1439">
        <v>0.85</v>
      </c>
      <c r="X1439">
        <v>0.26</v>
      </c>
      <c r="Y1439" t="s">
        <v>77</v>
      </c>
      <c r="Z1439">
        <v>4.59</v>
      </c>
      <c r="AA1439" t="s">
        <v>4912</v>
      </c>
      <c r="AB1439">
        <v>131.26655880000001</v>
      </c>
      <c r="AC1439" t="s">
        <v>4913</v>
      </c>
      <c r="AD1439">
        <v>13.549732199999999</v>
      </c>
      <c r="AE1439">
        <v>280.51799999999997</v>
      </c>
      <c r="AF1439">
        <v>13.847</v>
      </c>
      <c r="AG1439">
        <v>11.368</v>
      </c>
      <c r="AH1439">
        <v>13.4701</v>
      </c>
    </row>
    <row r="1440" spans="1:34" x14ac:dyDescent="0.25">
      <c r="A1440" t="s">
        <v>4915</v>
      </c>
      <c r="B1440" t="s">
        <v>4916</v>
      </c>
      <c r="C1440">
        <v>1</v>
      </c>
      <c r="D1440">
        <v>1</v>
      </c>
      <c r="E1440" t="s">
        <v>284</v>
      </c>
      <c r="F1440">
        <v>2018</v>
      </c>
      <c r="G1440" t="s">
        <v>321</v>
      </c>
      <c r="H1440">
        <v>0</v>
      </c>
      <c r="I1440">
        <v>8.5624210000000005</v>
      </c>
      <c r="J1440">
        <v>7.6999999999999999E-2</v>
      </c>
      <c r="K1440">
        <v>7.28</v>
      </c>
      <c r="L1440">
        <v>0.64900000000000002</v>
      </c>
      <c r="M1440">
        <v>41.8</v>
      </c>
      <c r="N1440">
        <v>0.13100000000000001</v>
      </c>
      <c r="O1440" t="s">
        <v>614</v>
      </c>
      <c r="R1440">
        <v>893</v>
      </c>
      <c r="S1440">
        <v>0</v>
      </c>
      <c r="U1440">
        <v>5644</v>
      </c>
      <c r="V1440">
        <v>0.99</v>
      </c>
      <c r="W1440">
        <v>0.83</v>
      </c>
      <c r="X1440">
        <v>-0.3</v>
      </c>
      <c r="Y1440" t="s">
        <v>77</v>
      </c>
      <c r="Z1440">
        <v>4.37</v>
      </c>
      <c r="AA1440" t="s">
        <v>4917</v>
      </c>
      <c r="AB1440">
        <v>125.2239144</v>
      </c>
      <c r="AC1440" t="s">
        <v>4918</v>
      </c>
      <c r="AD1440">
        <v>16.090795799999999</v>
      </c>
      <c r="AE1440">
        <v>564.45399999999995</v>
      </c>
      <c r="AF1440">
        <v>13.845000000000001</v>
      </c>
      <c r="AG1440">
        <v>12.154</v>
      </c>
      <c r="AH1440">
        <v>13.658200000000001</v>
      </c>
    </row>
    <row r="1441" spans="1:34" x14ac:dyDescent="0.25">
      <c r="A1441" t="s">
        <v>4919</v>
      </c>
      <c r="B1441" t="s">
        <v>4920</v>
      </c>
      <c r="C1441">
        <v>1</v>
      </c>
      <c r="D1441">
        <v>1</v>
      </c>
      <c r="E1441" t="s">
        <v>284</v>
      </c>
      <c r="F1441">
        <v>2018</v>
      </c>
      <c r="G1441" t="s">
        <v>321</v>
      </c>
      <c r="H1441">
        <v>0</v>
      </c>
      <c r="I1441">
        <v>14.4536756</v>
      </c>
      <c r="J1441">
        <v>0.1007</v>
      </c>
      <c r="K1441">
        <v>3.13</v>
      </c>
      <c r="L1441">
        <v>0.27900000000000003</v>
      </c>
      <c r="M1441">
        <v>9.9600000000000009</v>
      </c>
      <c r="N1441">
        <v>3.1300000000000001E-2</v>
      </c>
      <c r="O1441" t="s">
        <v>614</v>
      </c>
      <c r="R1441">
        <v>747</v>
      </c>
      <c r="S1441">
        <v>0</v>
      </c>
      <c r="U1441">
        <v>5397</v>
      </c>
      <c r="V1441">
        <v>0.83</v>
      </c>
      <c r="W1441">
        <v>0.86</v>
      </c>
      <c r="X1441">
        <v>-0.09</v>
      </c>
      <c r="Y1441" t="s">
        <v>77</v>
      </c>
      <c r="Z1441">
        <v>4.53</v>
      </c>
      <c r="AA1441" t="s">
        <v>4921</v>
      </c>
      <c r="AB1441">
        <v>132.62117430000001</v>
      </c>
      <c r="AC1441" t="s">
        <v>4922</v>
      </c>
      <c r="AD1441">
        <v>17.542385199999998</v>
      </c>
      <c r="AE1441">
        <v>423.065</v>
      </c>
      <c r="AF1441">
        <v>13.872</v>
      </c>
      <c r="AG1441">
        <v>12</v>
      </c>
      <c r="AH1441">
        <v>13.6668</v>
      </c>
    </row>
    <row r="1442" spans="1:34" x14ac:dyDescent="0.25">
      <c r="A1442" t="s">
        <v>4923</v>
      </c>
      <c r="B1442" t="s">
        <v>4924</v>
      </c>
      <c r="C1442">
        <v>1</v>
      </c>
      <c r="D1442">
        <v>1</v>
      </c>
      <c r="E1442" t="s">
        <v>284</v>
      </c>
      <c r="F1442">
        <v>2018</v>
      </c>
      <c r="G1442" t="s">
        <v>321</v>
      </c>
      <c r="H1442">
        <v>0</v>
      </c>
      <c r="I1442">
        <v>11.7195663</v>
      </c>
      <c r="J1442">
        <v>7.2900000000000006E-2</v>
      </c>
      <c r="K1442">
        <v>3.05</v>
      </c>
      <c r="L1442">
        <v>0.27200000000000002</v>
      </c>
      <c r="M1442">
        <v>9.5299999999999994</v>
      </c>
      <c r="N1442">
        <v>0.03</v>
      </c>
      <c r="O1442" t="s">
        <v>614</v>
      </c>
      <c r="R1442">
        <v>849</v>
      </c>
      <c r="S1442">
        <v>0</v>
      </c>
      <c r="U1442">
        <v>5161</v>
      </c>
      <c r="V1442">
        <v>0.85</v>
      </c>
      <c r="W1442">
        <v>0.89</v>
      </c>
      <c r="X1442">
        <v>0.2</v>
      </c>
      <c r="Y1442" t="s">
        <v>77</v>
      </c>
      <c r="Z1442">
        <v>4.53</v>
      </c>
      <c r="AA1442" t="s">
        <v>4925</v>
      </c>
      <c r="AB1442">
        <v>129.77689280000001</v>
      </c>
      <c r="AC1442" t="s">
        <v>4926</v>
      </c>
      <c r="AD1442">
        <v>19.010004599999998</v>
      </c>
      <c r="AE1442">
        <v>308.10500000000002</v>
      </c>
      <c r="AF1442">
        <v>13.246</v>
      </c>
      <c r="AG1442">
        <v>11.3</v>
      </c>
      <c r="AH1442">
        <v>13.146100000000001</v>
      </c>
    </row>
    <row r="1443" spans="1:34" x14ac:dyDescent="0.25">
      <c r="A1443" t="s">
        <v>4927</v>
      </c>
      <c r="B1443" t="s">
        <v>4928</v>
      </c>
      <c r="C1443">
        <v>1</v>
      </c>
      <c r="D1443">
        <v>1</v>
      </c>
      <c r="E1443" t="s">
        <v>284</v>
      </c>
      <c r="F1443">
        <v>2018</v>
      </c>
      <c r="G1443" t="s">
        <v>321</v>
      </c>
      <c r="H1443">
        <v>0</v>
      </c>
      <c r="I1443">
        <v>14.1330314</v>
      </c>
      <c r="J1443">
        <v>9.64E-2</v>
      </c>
      <c r="K1443">
        <v>2.08</v>
      </c>
      <c r="L1443">
        <v>0.186</v>
      </c>
      <c r="M1443">
        <v>4.9800000000000004</v>
      </c>
      <c r="N1443">
        <v>1.5699999999999999E-2</v>
      </c>
      <c r="O1443" t="s">
        <v>614</v>
      </c>
      <c r="R1443">
        <v>655</v>
      </c>
      <c r="S1443">
        <v>0</v>
      </c>
      <c r="U1443">
        <v>5044</v>
      </c>
      <c r="V1443">
        <v>0.7</v>
      </c>
      <c r="W1443">
        <v>0.79</v>
      </c>
      <c r="X1443">
        <v>-0.16</v>
      </c>
      <c r="Y1443" t="s">
        <v>77</v>
      </c>
      <c r="Z1443">
        <v>4.6399999999999997</v>
      </c>
      <c r="AA1443" t="s">
        <v>4929</v>
      </c>
      <c r="AB1443">
        <v>129.28236989999999</v>
      </c>
      <c r="AC1443" t="s">
        <v>4930</v>
      </c>
      <c r="AD1443">
        <v>20.399251199999998</v>
      </c>
      <c r="AE1443">
        <v>228.327</v>
      </c>
      <c r="AF1443">
        <v>13.180999999999999</v>
      </c>
      <c r="AG1443">
        <v>10.986000000000001</v>
      </c>
      <c r="AH1443">
        <v>12.885199999999999</v>
      </c>
    </row>
    <row r="1444" spans="1:34" x14ac:dyDescent="0.25">
      <c r="A1444" t="s">
        <v>4931</v>
      </c>
      <c r="B1444" t="s">
        <v>4932</v>
      </c>
      <c r="C1444">
        <v>1</v>
      </c>
      <c r="D1444">
        <v>2</v>
      </c>
      <c r="E1444" t="s">
        <v>284</v>
      </c>
      <c r="F1444">
        <v>2018</v>
      </c>
      <c r="G1444" t="s">
        <v>321</v>
      </c>
      <c r="H1444">
        <v>0</v>
      </c>
      <c r="I1444">
        <v>3.2809626000000001</v>
      </c>
      <c r="J1444">
        <v>2.7699999999999999E-2</v>
      </c>
      <c r="K1444">
        <v>2.34</v>
      </c>
      <c r="L1444">
        <v>0.20899999999999999</v>
      </c>
      <c r="M1444">
        <v>6.08</v>
      </c>
      <c r="N1444">
        <v>1.9099999999999999E-2</v>
      </c>
      <c r="O1444" t="s">
        <v>614</v>
      </c>
      <c r="R1444">
        <v>1166</v>
      </c>
      <c r="S1444">
        <v>0</v>
      </c>
      <c r="U1444">
        <v>4841</v>
      </c>
      <c r="V1444">
        <v>0.69</v>
      </c>
      <c r="W1444">
        <v>0.77</v>
      </c>
      <c r="X1444">
        <v>-0.06</v>
      </c>
      <c r="Y1444" t="s">
        <v>77</v>
      </c>
      <c r="Z1444">
        <v>4.6500000000000004</v>
      </c>
      <c r="AA1444" t="s">
        <v>4933</v>
      </c>
      <c r="AB1444">
        <v>132.16987950000001</v>
      </c>
      <c r="AC1444" t="s">
        <v>4934</v>
      </c>
      <c r="AD1444">
        <v>20.455016199999999</v>
      </c>
      <c r="AE1444">
        <v>123.438</v>
      </c>
      <c r="AF1444">
        <v>11.974</v>
      </c>
      <c r="AG1444">
        <v>9.7490000000000006</v>
      </c>
      <c r="AH1444">
        <v>11.8139</v>
      </c>
    </row>
    <row r="1445" spans="1:34" x14ac:dyDescent="0.25">
      <c r="A1445" t="s">
        <v>4935</v>
      </c>
      <c r="B1445" t="s">
        <v>4932</v>
      </c>
      <c r="C1445">
        <v>1</v>
      </c>
      <c r="D1445">
        <v>2</v>
      </c>
      <c r="E1445" t="s">
        <v>284</v>
      </c>
      <c r="F1445">
        <v>2018</v>
      </c>
      <c r="G1445" t="s">
        <v>321</v>
      </c>
      <c r="H1445">
        <v>0</v>
      </c>
      <c r="I1445">
        <v>8.4388384999999992</v>
      </c>
      <c r="J1445">
        <v>8.8099999999999998E-2</v>
      </c>
      <c r="K1445">
        <v>2.21</v>
      </c>
      <c r="L1445">
        <v>0.19700000000000001</v>
      </c>
      <c r="M1445">
        <v>5.52</v>
      </c>
      <c r="N1445">
        <v>1.7399999999999999E-2</v>
      </c>
      <c r="O1445" t="s">
        <v>614</v>
      </c>
      <c r="R1445">
        <v>653</v>
      </c>
      <c r="S1445">
        <v>0</v>
      </c>
      <c r="U1445">
        <v>4841</v>
      </c>
      <c r="V1445">
        <v>0.69</v>
      </c>
      <c r="W1445">
        <v>0.77</v>
      </c>
      <c r="X1445">
        <v>-0.06</v>
      </c>
      <c r="Y1445" t="s">
        <v>77</v>
      </c>
      <c r="Z1445">
        <v>4.6500000000000004</v>
      </c>
      <c r="AA1445" t="s">
        <v>4933</v>
      </c>
      <c r="AB1445">
        <v>132.16987950000001</v>
      </c>
      <c r="AC1445" t="s">
        <v>4934</v>
      </c>
      <c r="AD1445">
        <v>20.455016199999999</v>
      </c>
      <c r="AE1445">
        <v>123.438</v>
      </c>
      <c r="AF1445">
        <v>11.974</v>
      </c>
      <c r="AG1445">
        <v>9.7490000000000006</v>
      </c>
      <c r="AH1445">
        <v>11.8139</v>
      </c>
    </row>
    <row r="1446" spans="1:34" x14ac:dyDescent="0.25">
      <c r="A1446" t="s">
        <v>4936</v>
      </c>
      <c r="B1446" t="s">
        <v>4937</v>
      </c>
      <c r="C1446">
        <v>1</v>
      </c>
      <c r="D1446">
        <v>1</v>
      </c>
      <c r="E1446" t="s">
        <v>284</v>
      </c>
      <c r="F1446">
        <v>2018</v>
      </c>
      <c r="G1446" t="s">
        <v>321</v>
      </c>
      <c r="H1446">
        <v>0</v>
      </c>
      <c r="I1446">
        <v>18.718268999999999</v>
      </c>
      <c r="J1446">
        <v>0.12909999999999999</v>
      </c>
      <c r="K1446">
        <v>3.77</v>
      </c>
      <c r="L1446">
        <v>0.33600000000000002</v>
      </c>
      <c r="M1446">
        <v>13.7</v>
      </c>
      <c r="N1446">
        <v>4.2999999999999997E-2</v>
      </c>
      <c r="O1446" t="s">
        <v>614</v>
      </c>
      <c r="R1446">
        <v>583</v>
      </c>
      <c r="S1446">
        <v>0</v>
      </c>
      <c r="U1446">
        <v>5139</v>
      </c>
      <c r="V1446">
        <v>0.85</v>
      </c>
      <c r="W1446">
        <v>0.82</v>
      </c>
      <c r="X1446">
        <v>7.0000000000000007E-2</v>
      </c>
      <c r="Y1446" t="s">
        <v>77</v>
      </c>
      <c r="Z1446">
        <v>4.49</v>
      </c>
      <c r="AA1446" t="s">
        <v>4938</v>
      </c>
      <c r="AB1446">
        <v>125.9528309</v>
      </c>
      <c r="AC1446" t="s">
        <v>4939</v>
      </c>
      <c r="AD1446">
        <v>22.633939900000001</v>
      </c>
      <c r="AE1446">
        <v>488.15199999999999</v>
      </c>
      <c r="AF1446">
        <v>14.654</v>
      </c>
      <c r="AG1446">
        <v>12.26</v>
      </c>
      <c r="AH1446">
        <v>14.379200000000001</v>
      </c>
    </row>
    <row r="1447" spans="1:34" x14ac:dyDescent="0.25">
      <c r="A1447" t="s">
        <v>4940</v>
      </c>
      <c r="B1447" t="s">
        <v>4941</v>
      </c>
      <c r="C1447">
        <v>1</v>
      </c>
      <c r="D1447">
        <v>1</v>
      </c>
      <c r="E1447" t="s">
        <v>284</v>
      </c>
      <c r="F1447">
        <v>2018</v>
      </c>
      <c r="G1447" t="s">
        <v>321</v>
      </c>
      <c r="H1447">
        <v>0</v>
      </c>
      <c r="I1447">
        <v>6.3267629999999997</v>
      </c>
      <c r="J1447">
        <v>6.7500000000000004E-2</v>
      </c>
      <c r="K1447">
        <v>2.0699999999999998</v>
      </c>
      <c r="L1447">
        <v>0.185</v>
      </c>
      <c r="M1447">
        <v>4.9400000000000004</v>
      </c>
      <c r="N1447">
        <v>1.55E-2</v>
      </c>
      <c r="O1447" t="s">
        <v>614</v>
      </c>
      <c r="R1447">
        <v>958</v>
      </c>
      <c r="S1447">
        <v>0</v>
      </c>
      <c r="U1447">
        <v>5741</v>
      </c>
      <c r="V1447">
        <v>0.97</v>
      </c>
      <c r="W1447">
        <v>1.02</v>
      </c>
      <c r="X1447">
        <v>0.11</v>
      </c>
      <c r="Y1447" t="s">
        <v>77</v>
      </c>
      <c r="Z1447">
        <v>4.4800000000000004</v>
      </c>
      <c r="AA1447" t="s">
        <v>4942</v>
      </c>
      <c r="AB1447">
        <v>202.0161895</v>
      </c>
      <c r="AC1447" t="s">
        <v>4943</v>
      </c>
      <c r="AD1447">
        <v>-15.9379749</v>
      </c>
      <c r="AE1447">
        <v>113.123</v>
      </c>
      <c r="AF1447">
        <v>10.364000000000001</v>
      </c>
      <c r="AG1447">
        <v>8.6869999999999994</v>
      </c>
      <c r="AH1447">
        <v>10.1214</v>
      </c>
    </row>
    <row r="1448" spans="1:34" x14ac:dyDescent="0.25">
      <c r="A1448" t="s">
        <v>4944</v>
      </c>
      <c r="B1448" t="s">
        <v>4945</v>
      </c>
      <c r="C1448">
        <v>1</v>
      </c>
      <c r="D1448">
        <v>1</v>
      </c>
      <c r="E1448" t="s">
        <v>284</v>
      </c>
      <c r="F1448">
        <v>2018</v>
      </c>
      <c r="G1448" t="s">
        <v>321</v>
      </c>
      <c r="H1448">
        <v>0</v>
      </c>
      <c r="I1448">
        <v>3.3349660000000001</v>
      </c>
      <c r="J1448">
        <v>4.8800000000000003E-2</v>
      </c>
      <c r="K1448">
        <v>2.98</v>
      </c>
      <c r="L1448">
        <v>0.26600000000000001</v>
      </c>
      <c r="M1448">
        <v>9.17</v>
      </c>
      <c r="N1448">
        <v>2.8799999999999999E-2</v>
      </c>
      <c r="O1448" t="s">
        <v>614</v>
      </c>
      <c r="R1448">
        <v>1711</v>
      </c>
      <c r="S1448">
        <v>0</v>
      </c>
      <c r="U1448">
        <v>6747</v>
      </c>
      <c r="V1448">
        <v>1.61</v>
      </c>
      <c r="W1448">
        <v>1.4</v>
      </c>
      <c r="X1448">
        <v>0</v>
      </c>
      <c r="Y1448" t="s">
        <v>77</v>
      </c>
      <c r="Z1448">
        <v>4.17</v>
      </c>
      <c r="AA1448" t="s">
        <v>4946</v>
      </c>
      <c r="AB1448">
        <v>203.3018653</v>
      </c>
      <c r="AC1448" t="s">
        <v>4947</v>
      </c>
      <c r="AD1448">
        <v>-14.5041057</v>
      </c>
      <c r="AE1448">
        <v>786.43899999999996</v>
      </c>
      <c r="AF1448">
        <v>13.446</v>
      </c>
      <c r="AG1448">
        <v>11.701000000000001</v>
      </c>
      <c r="AH1448">
        <v>13.2538</v>
      </c>
    </row>
    <row r="1449" spans="1:34" x14ac:dyDescent="0.25">
      <c r="A1449" t="s">
        <v>4948</v>
      </c>
      <c r="B1449" t="s">
        <v>4949</v>
      </c>
      <c r="C1449">
        <v>1</v>
      </c>
      <c r="D1449">
        <v>1</v>
      </c>
      <c r="E1449" t="s">
        <v>284</v>
      </c>
      <c r="F1449">
        <v>2018</v>
      </c>
      <c r="G1449" t="s">
        <v>321</v>
      </c>
      <c r="H1449">
        <v>0</v>
      </c>
      <c r="I1449">
        <v>7.1226050000000001</v>
      </c>
      <c r="J1449">
        <v>6.7000000000000004E-2</v>
      </c>
      <c r="K1449">
        <v>1.21</v>
      </c>
      <c r="L1449">
        <v>0.108</v>
      </c>
      <c r="M1449">
        <v>1.92</v>
      </c>
      <c r="N1449">
        <v>6.0600000000000003E-3</v>
      </c>
      <c r="O1449" t="s">
        <v>614</v>
      </c>
      <c r="R1449">
        <v>879</v>
      </c>
      <c r="S1449">
        <v>0</v>
      </c>
      <c r="U1449">
        <v>5558</v>
      </c>
      <c r="V1449">
        <v>0.86</v>
      </c>
      <c r="W1449">
        <v>0.79</v>
      </c>
      <c r="X1449">
        <v>-0.37</v>
      </c>
      <c r="Y1449" t="s">
        <v>77</v>
      </c>
      <c r="Z1449">
        <v>4.46</v>
      </c>
      <c r="AA1449" t="s">
        <v>4950</v>
      </c>
      <c r="AB1449">
        <v>204.77929349999999</v>
      </c>
      <c r="AC1449" t="s">
        <v>4951</v>
      </c>
      <c r="AD1449">
        <v>-6.0417592000000004</v>
      </c>
      <c r="AE1449">
        <v>182.983</v>
      </c>
      <c r="AF1449">
        <v>11.491</v>
      </c>
      <c r="AG1449">
        <v>9.9939999999999998</v>
      </c>
      <c r="AH1449">
        <v>11.5907</v>
      </c>
    </row>
    <row r="1450" spans="1:34" x14ac:dyDescent="0.25">
      <c r="A1450" t="s">
        <v>4952</v>
      </c>
      <c r="B1450" t="s">
        <v>4953</v>
      </c>
      <c r="C1450">
        <v>1</v>
      </c>
      <c r="D1450">
        <v>1</v>
      </c>
      <c r="E1450" t="s">
        <v>284</v>
      </c>
      <c r="F1450">
        <v>2016</v>
      </c>
      <c r="G1450" t="s">
        <v>321</v>
      </c>
      <c r="H1450">
        <v>0</v>
      </c>
      <c r="I1450">
        <v>2.2604549999999999</v>
      </c>
      <c r="J1450">
        <v>2.1399999999999999E-2</v>
      </c>
      <c r="K1450">
        <v>2.3199999999999998</v>
      </c>
      <c r="L1450">
        <v>0.20699999999999999</v>
      </c>
      <c r="M1450">
        <v>5.99</v>
      </c>
      <c r="N1450">
        <v>1.89E-2</v>
      </c>
      <c r="O1450" t="s">
        <v>614</v>
      </c>
      <c r="P1450">
        <v>0</v>
      </c>
      <c r="Q1450">
        <v>30.1</v>
      </c>
      <c r="R1450">
        <v>568</v>
      </c>
      <c r="S1450">
        <v>0</v>
      </c>
      <c r="T1450" t="s">
        <v>872</v>
      </c>
      <c r="U1450">
        <v>3214</v>
      </c>
      <c r="V1450">
        <v>0.28999999999999998</v>
      </c>
      <c r="W1450">
        <v>0.26</v>
      </c>
      <c r="X1450">
        <v>0.26</v>
      </c>
      <c r="Y1450" t="s">
        <v>77</v>
      </c>
      <c r="Z1450">
        <v>4.93</v>
      </c>
      <c r="AA1450" t="s">
        <v>4954</v>
      </c>
      <c r="AB1450">
        <v>335.62331449999999</v>
      </c>
      <c r="AC1450" t="s">
        <v>4955</v>
      </c>
      <c r="AD1450">
        <v>-7.9563525000000004</v>
      </c>
      <c r="AE1450">
        <v>62.996899999999997</v>
      </c>
      <c r="AF1450">
        <v>16.526</v>
      </c>
      <c r="AG1450">
        <v>10.746</v>
      </c>
      <c r="AH1450">
        <v>14.6799</v>
      </c>
    </row>
    <row r="1451" spans="1:34" x14ac:dyDescent="0.25">
      <c r="A1451" t="s">
        <v>4956</v>
      </c>
      <c r="B1451" t="s">
        <v>4957</v>
      </c>
      <c r="C1451">
        <v>1</v>
      </c>
      <c r="D1451">
        <v>1</v>
      </c>
      <c r="E1451" t="s">
        <v>284</v>
      </c>
      <c r="F1451">
        <v>2018</v>
      </c>
      <c r="G1451" t="s">
        <v>321</v>
      </c>
      <c r="H1451">
        <v>0</v>
      </c>
      <c r="I1451">
        <v>19.89526</v>
      </c>
      <c r="J1451">
        <v>0.14610000000000001</v>
      </c>
      <c r="K1451">
        <v>7.5</v>
      </c>
      <c r="L1451">
        <v>0.66900000000000004</v>
      </c>
      <c r="M1451">
        <v>37.1</v>
      </c>
      <c r="N1451">
        <v>0.11673</v>
      </c>
      <c r="O1451" t="s">
        <v>119</v>
      </c>
      <c r="P1451">
        <v>0.35</v>
      </c>
      <c r="R1451">
        <v>787</v>
      </c>
      <c r="S1451">
        <v>0</v>
      </c>
      <c r="U1451">
        <v>5500</v>
      </c>
      <c r="V1451">
        <v>1.28</v>
      </c>
      <c r="W1451">
        <v>1.03</v>
      </c>
      <c r="X1451">
        <v>0.33</v>
      </c>
      <c r="Y1451" t="s">
        <v>77</v>
      </c>
      <c r="Z1451">
        <v>4.21</v>
      </c>
      <c r="AA1451" t="s">
        <v>4958</v>
      </c>
      <c r="AB1451">
        <v>291.59535959999999</v>
      </c>
      <c r="AC1451" t="s">
        <v>4959</v>
      </c>
      <c r="AD1451">
        <v>-22.2477071</v>
      </c>
      <c r="AE1451">
        <v>391.53699999999998</v>
      </c>
      <c r="AF1451">
        <v>12.523999999999999</v>
      </c>
      <c r="AG1451">
        <v>10.765000000000001</v>
      </c>
      <c r="AH1451">
        <v>12.3604</v>
      </c>
    </row>
    <row r="1452" spans="1:34" x14ac:dyDescent="0.25">
      <c r="A1452" t="s">
        <v>4960</v>
      </c>
      <c r="B1452" t="s">
        <v>4961</v>
      </c>
      <c r="C1452">
        <v>1</v>
      </c>
      <c r="D1452">
        <v>1</v>
      </c>
      <c r="E1452" t="s">
        <v>284</v>
      </c>
      <c r="F1452">
        <v>2018</v>
      </c>
      <c r="G1452" t="s">
        <v>321</v>
      </c>
      <c r="H1452">
        <v>0</v>
      </c>
      <c r="I1452">
        <v>8.6877209999999998</v>
      </c>
      <c r="J1452">
        <v>7.7299999999999994E-2</v>
      </c>
      <c r="K1452">
        <v>8.18</v>
      </c>
      <c r="L1452">
        <v>0.73</v>
      </c>
      <c r="M1452">
        <v>50.9</v>
      </c>
      <c r="N1452">
        <v>0.16</v>
      </c>
      <c r="O1452" t="s">
        <v>614</v>
      </c>
      <c r="R1452">
        <v>665</v>
      </c>
      <c r="S1452">
        <v>0</v>
      </c>
      <c r="U1452">
        <v>4812</v>
      </c>
      <c r="V1452">
        <v>0.76</v>
      </c>
      <c r="W1452">
        <v>0.82</v>
      </c>
      <c r="X1452">
        <v>0.22</v>
      </c>
      <c r="Y1452" t="s">
        <v>77</v>
      </c>
      <c r="Z1452">
        <v>4.59</v>
      </c>
      <c r="AA1452" t="s">
        <v>4962</v>
      </c>
      <c r="AB1452">
        <v>16.2274724</v>
      </c>
      <c r="AC1452" t="s">
        <v>4963</v>
      </c>
      <c r="AD1452">
        <v>7.2692169</v>
      </c>
      <c r="AE1452">
        <v>458.13900000000001</v>
      </c>
      <c r="AF1452">
        <v>15.048</v>
      </c>
      <c r="AG1452">
        <v>12.523</v>
      </c>
      <c r="AH1452">
        <v>14.7677</v>
      </c>
    </row>
    <row r="1453" spans="1:34" x14ac:dyDescent="0.25">
      <c r="A1453" t="s">
        <v>4964</v>
      </c>
      <c r="B1453" t="s">
        <v>723</v>
      </c>
      <c r="C1453">
        <v>1</v>
      </c>
      <c r="D1453">
        <v>2</v>
      </c>
      <c r="E1453" t="s">
        <v>284</v>
      </c>
      <c r="F1453">
        <v>2018</v>
      </c>
      <c r="G1453" t="s">
        <v>321</v>
      </c>
      <c r="H1453">
        <v>0</v>
      </c>
      <c r="I1453">
        <v>4.1697829999999998</v>
      </c>
      <c r="J1453">
        <v>4.99E-2</v>
      </c>
      <c r="K1453">
        <v>2.5</v>
      </c>
      <c r="L1453">
        <v>0.223</v>
      </c>
      <c r="M1453">
        <v>6.8</v>
      </c>
      <c r="N1453">
        <v>2.1399999999999999E-2</v>
      </c>
      <c r="O1453" t="s">
        <v>614</v>
      </c>
      <c r="R1453">
        <v>1057</v>
      </c>
      <c r="S1453">
        <v>0</v>
      </c>
      <c r="U1453">
        <v>5499</v>
      </c>
      <c r="V1453">
        <v>1</v>
      </c>
      <c r="W1453">
        <v>0.95</v>
      </c>
      <c r="X1453">
        <v>-0.23</v>
      </c>
      <c r="Y1453" t="s">
        <v>77</v>
      </c>
      <c r="Z1453">
        <v>4.5</v>
      </c>
      <c r="AA1453" t="s">
        <v>724</v>
      </c>
      <c r="AB1453">
        <v>13.4321524</v>
      </c>
      <c r="AC1453" t="s">
        <v>725</v>
      </c>
      <c r="AD1453">
        <v>7.9952914000000002</v>
      </c>
      <c r="AE1453">
        <v>496.28899999999999</v>
      </c>
      <c r="AF1453">
        <v>14.21</v>
      </c>
      <c r="AG1453">
        <v>12.002000000000001</v>
      </c>
      <c r="AH1453">
        <v>13.818300000000001</v>
      </c>
    </row>
    <row r="1454" spans="1:34" x14ac:dyDescent="0.25">
      <c r="A1454" t="s">
        <v>4965</v>
      </c>
      <c r="B1454" t="s">
        <v>4966</v>
      </c>
      <c r="C1454">
        <v>1</v>
      </c>
      <c r="D1454">
        <v>1</v>
      </c>
      <c r="E1454" t="s">
        <v>284</v>
      </c>
      <c r="F1454">
        <v>2018</v>
      </c>
      <c r="G1454" t="s">
        <v>321</v>
      </c>
      <c r="H1454">
        <v>0</v>
      </c>
      <c r="I1454">
        <v>1.921036</v>
      </c>
      <c r="J1454">
        <v>2.9100000000000001E-2</v>
      </c>
      <c r="K1454">
        <v>3.52</v>
      </c>
      <c r="L1454">
        <v>0.314</v>
      </c>
      <c r="M1454">
        <v>12.2</v>
      </c>
      <c r="N1454">
        <v>3.8300000000000001E-2</v>
      </c>
      <c r="O1454" t="s">
        <v>614</v>
      </c>
      <c r="R1454">
        <v>1186</v>
      </c>
      <c r="S1454">
        <v>0</v>
      </c>
      <c r="U1454">
        <v>5060</v>
      </c>
      <c r="V1454">
        <v>0.82</v>
      </c>
      <c r="W1454">
        <v>0.89</v>
      </c>
      <c r="X1454">
        <v>0.28000000000000003</v>
      </c>
      <c r="Y1454" t="s">
        <v>77</v>
      </c>
      <c r="Z1454">
        <v>4.5599999999999996</v>
      </c>
      <c r="AA1454" t="s">
        <v>4967</v>
      </c>
      <c r="AB1454">
        <v>13.1943679</v>
      </c>
      <c r="AC1454" t="s">
        <v>4968</v>
      </c>
      <c r="AD1454">
        <v>9.6929181</v>
      </c>
      <c r="AE1454">
        <v>402.91500000000002</v>
      </c>
      <c r="AF1454">
        <v>14.364000000000001</v>
      </c>
      <c r="AG1454">
        <v>11.983000000000001</v>
      </c>
      <c r="AH1454">
        <v>14.131600000000001</v>
      </c>
    </row>
    <row r="1455" spans="1:34" x14ac:dyDescent="0.25">
      <c r="A1455" t="s">
        <v>4969</v>
      </c>
      <c r="B1455" t="s">
        <v>4970</v>
      </c>
      <c r="C1455">
        <v>1</v>
      </c>
      <c r="D1455">
        <v>1</v>
      </c>
      <c r="E1455" t="s">
        <v>284</v>
      </c>
      <c r="F1455">
        <v>2018</v>
      </c>
      <c r="G1455" t="s">
        <v>321</v>
      </c>
      <c r="H1455">
        <v>0</v>
      </c>
      <c r="I1455">
        <v>4.7950689999999998</v>
      </c>
      <c r="J1455">
        <v>4.7710000000000002E-2</v>
      </c>
      <c r="K1455">
        <v>2.78</v>
      </c>
      <c r="L1455">
        <v>0.248</v>
      </c>
      <c r="M1455">
        <v>8.15</v>
      </c>
      <c r="N1455">
        <v>2.5600000000000001E-2</v>
      </c>
      <c r="O1455" t="s">
        <v>614</v>
      </c>
      <c r="P1455">
        <v>7.8E-2</v>
      </c>
      <c r="Q1455">
        <v>42.6</v>
      </c>
      <c r="R1455">
        <v>653</v>
      </c>
      <c r="S1455">
        <v>0</v>
      </c>
      <c r="U1455">
        <v>4140</v>
      </c>
      <c r="V1455">
        <v>0.61</v>
      </c>
      <c r="W1455">
        <v>0.63</v>
      </c>
      <c r="X1455">
        <v>0</v>
      </c>
      <c r="Y1455" t="s">
        <v>77</v>
      </c>
      <c r="Z1455">
        <v>4.67</v>
      </c>
      <c r="AA1455" t="s">
        <v>4971</v>
      </c>
      <c r="AB1455">
        <v>79.1407971</v>
      </c>
      <c r="AC1455" t="s">
        <v>4972</v>
      </c>
      <c r="AD1455">
        <v>20.2549034</v>
      </c>
      <c r="AE1455">
        <v>107.27200000000001</v>
      </c>
      <c r="AF1455">
        <v>13.265000000000001</v>
      </c>
      <c r="AG1455">
        <v>10.058</v>
      </c>
      <c r="AH1455">
        <v>12.8598</v>
      </c>
    </row>
    <row r="1456" spans="1:34" x14ac:dyDescent="0.25">
      <c r="A1456" t="s">
        <v>4973</v>
      </c>
      <c r="B1456" t="s">
        <v>4974</v>
      </c>
      <c r="C1456">
        <v>1</v>
      </c>
      <c r="D1456">
        <v>4</v>
      </c>
      <c r="E1456" t="s">
        <v>284</v>
      </c>
      <c r="F1456">
        <v>2018</v>
      </c>
      <c r="G1456" t="s">
        <v>321</v>
      </c>
      <c r="H1456">
        <v>0</v>
      </c>
      <c r="I1456">
        <v>3.4717449999999999</v>
      </c>
      <c r="J1456">
        <v>3.8170000000000003E-2</v>
      </c>
      <c r="K1456">
        <v>2.59</v>
      </c>
      <c r="L1456">
        <v>0.23100000000000001</v>
      </c>
      <c r="M1456">
        <v>9.68</v>
      </c>
      <c r="N1456">
        <v>3.0460000000000001E-2</v>
      </c>
      <c r="O1456" t="s">
        <v>119</v>
      </c>
      <c r="P1456">
        <v>0</v>
      </c>
      <c r="Q1456">
        <v>234.31</v>
      </c>
      <c r="R1456">
        <v>1089</v>
      </c>
      <c r="S1456">
        <v>0</v>
      </c>
      <c r="T1456" t="s">
        <v>279</v>
      </c>
      <c r="U1456">
        <v>4975</v>
      </c>
      <c r="V1456">
        <v>0.79</v>
      </c>
      <c r="W1456">
        <v>0.83</v>
      </c>
      <c r="X1456">
        <v>0</v>
      </c>
      <c r="Y1456" t="s">
        <v>77</v>
      </c>
      <c r="Z1456">
        <v>4.4000000000000004</v>
      </c>
      <c r="AA1456" t="s">
        <v>4975</v>
      </c>
      <c r="AB1456">
        <v>349.38434580000001</v>
      </c>
      <c r="AC1456" t="s">
        <v>4976</v>
      </c>
      <c r="AD1456">
        <v>1.3001522000000001</v>
      </c>
      <c r="AE1456">
        <v>154.96100000000001</v>
      </c>
      <c r="AF1456">
        <v>12.074999999999999</v>
      </c>
      <c r="AG1456">
        <v>9.9710000000000001</v>
      </c>
      <c r="AH1456">
        <v>11.804</v>
      </c>
    </row>
    <row r="1457" spans="1:34" x14ac:dyDescent="0.25">
      <c r="A1457" t="s">
        <v>4977</v>
      </c>
      <c r="B1457" t="s">
        <v>4974</v>
      </c>
      <c r="C1457">
        <v>1</v>
      </c>
      <c r="D1457">
        <v>4</v>
      </c>
      <c r="E1457" t="s">
        <v>284</v>
      </c>
      <c r="F1457">
        <v>2018</v>
      </c>
      <c r="G1457" t="s">
        <v>321</v>
      </c>
      <c r="H1457">
        <v>0</v>
      </c>
      <c r="I1457">
        <v>7.1380480000000004</v>
      </c>
      <c r="J1457">
        <v>8.2400000000000001E-2</v>
      </c>
      <c r="K1457">
        <v>3.53</v>
      </c>
      <c r="L1457">
        <v>0.315</v>
      </c>
      <c r="M1457">
        <v>15.68</v>
      </c>
      <c r="N1457">
        <v>4.9329999999999999E-2</v>
      </c>
      <c r="O1457" t="s">
        <v>119</v>
      </c>
      <c r="P1457">
        <v>0</v>
      </c>
      <c r="Q1457">
        <v>50.35</v>
      </c>
      <c r="R1457">
        <v>741</v>
      </c>
      <c r="S1457">
        <v>0</v>
      </c>
      <c r="T1457" t="s">
        <v>279</v>
      </c>
      <c r="U1457">
        <v>4975</v>
      </c>
      <c r="V1457">
        <v>0.79</v>
      </c>
      <c r="W1457">
        <v>0.83</v>
      </c>
      <c r="X1457">
        <v>0</v>
      </c>
      <c r="Y1457" t="s">
        <v>77</v>
      </c>
      <c r="Z1457">
        <v>4.4000000000000004</v>
      </c>
      <c r="AA1457" t="s">
        <v>4975</v>
      </c>
      <c r="AB1457">
        <v>349.38434580000001</v>
      </c>
      <c r="AC1457" t="s">
        <v>4976</v>
      </c>
      <c r="AD1457">
        <v>1.3001522000000001</v>
      </c>
      <c r="AE1457">
        <v>154.96100000000001</v>
      </c>
      <c r="AF1457">
        <v>12.074999999999999</v>
      </c>
      <c r="AG1457">
        <v>9.9710000000000001</v>
      </c>
      <c r="AH1457">
        <v>11.804</v>
      </c>
    </row>
    <row r="1458" spans="1:34" x14ac:dyDescent="0.25">
      <c r="A1458" t="s">
        <v>4978</v>
      </c>
      <c r="B1458" t="s">
        <v>4974</v>
      </c>
      <c r="C1458">
        <v>1</v>
      </c>
      <c r="D1458">
        <v>4</v>
      </c>
      <c r="E1458" t="s">
        <v>284</v>
      </c>
      <c r="F1458">
        <v>2018</v>
      </c>
      <c r="G1458" t="s">
        <v>321</v>
      </c>
      <c r="H1458">
        <v>0</v>
      </c>
      <c r="I1458">
        <v>10.455819999999999</v>
      </c>
      <c r="J1458">
        <v>0.1178</v>
      </c>
      <c r="K1458">
        <v>2.48</v>
      </c>
      <c r="L1458">
        <v>0.221</v>
      </c>
      <c r="M1458">
        <v>6.5</v>
      </c>
      <c r="N1458">
        <v>2.0449999999999999E-2</v>
      </c>
      <c r="O1458" t="s">
        <v>119</v>
      </c>
      <c r="P1458">
        <v>0</v>
      </c>
      <c r="Q1458">
        <v>24.61</v>
      </c>
      <c r="R1458">
        <v>620</v>
      </c>
      <c r="S1458">
        <v>0</v>
      </c>
      <c r="T1458" t="s">
        <v>279</v>
      </c>
      <c r="U1458">
        <v>4975</v>
      </c>
      <c r="V1458">
        <v>0.79</v>
      </c>
      <c r="W1458">
        <v>0.83</v>
      </c>
      <c r="X1458">
        <v>0</v>
      </c>
      <c r="Y1458" t="s">
        <v>77</v>
      </c>
      <c r="Z1458">
        <v>4.4000000000000004</v>
      </c>
      <c r="AA1458" t="s">
        <v>4975</v>
      </c>
      <c r="AB1458">
        <v>349.38434580000001</v>
      </c>
      <c r="AC1458" t="s">
        <v>4976</v>
      </c>
      <c r="AD1458">
        <v>1.3001522000000001</v>
      </c>
      <c r="AE1458">
        <v>154.96100000000001</v>
      </c>
      <c r="AF1458">
        <v>12.074999999999999</v>
      </c>
      <c r="AG1458">
        <v>9.9710000000000001</v>
      </c>
      <c r="AH1458">
        <v>11.804</v>
      </c>
    </row>
    <row r="1459" spans="1:34" x14ac:dyDescent="0.25">
      <c r="A1459" t="s">
        <v>4979</v>
      </c>
      <c r="B1459" t="s">
        <v>4974</v>
      </c>
      <c r="C1459">
        <v>1</v>
      </c>
      <c r="D1459">
        <v>4</v>
      </c>
      <c r="E1459" t="s">
        <v>284</v>
      </c>
      <c r="F1459">
        <v>2018</v>
      </c>
      <c r="G1459" t="s">
        <v>321</v>
      </c>
      <c r="H1459">
        <v>0</v>
      </c>
      <c r="I1459">
        <v>14.762890000000001</v>
      </c>
      <c r="J1459">
        <v>0.18040999999999999</v>
      </c>
      <c r="K1459">
        <v>1.95</v>
      </c>
      <c r="L1459">
        <v>0.17399999999999999</v>
      </c>
      <c r="M1459">
        <v>10.7</v>
      </c>
      <c r="N1459">
        <v>3.3669999999999999E-2</v>
      </c>
      <c r="O1459" t="s">
        <v>119</v>
      </c>
      <c r="P1459">
        <v>0</v>
      </c>
      <c r="Q1459">
        <v>10.5</v>
      </c>
      <c r="R1459">
        <v>501</v>
      </c>
      <c r="S1459">
        <v>0</v>
      </c>
      <c r="T1459" t="s">
        <v>279</v>
      </c>
      <c r="U1459">
        <v>4975</v>
      </c>
      <c r="V1459">
        <v>0.79</v>
      </c>
      <c r="W1459">
        <v>0.83</v>
      </c>
      <c r="X1459">
        <v>0</v>
      </c>
      <c r="Y1459" t="s">
        <v>77</v>
      </c>
      <c r="Z1459">
        <v>4.4000000000000004</v>
      </c>
      <c r="AA1459" t="s">
        <v>4975</v>
      </c>
      <c r="AB1459">
        <v>349.38434580000001</v>
      </c>
      <c r="AC1459" t="s">
        <v>4976</v>
      </c>
      <c r="AD1459">
        <v>1.3001522000000001</v>
      </c>
      <c r="AE1459">
        <v>154.96100000000001</v>
      </c>
      <c r="AF1459">
        <v>12.074999999999999</v>
      </c>
      <c r="AG1459">
        <v>9.9710000000000001</v>
      </c>
      <c r="AH1459">
        <v>11.804</v>
      </c>
    </row>
    <row r="1460" spans="1:34" x14ac:dyDescent="0.25">
      <c r="A1460" t="s">
        <v>4980</v>
      </c>
      <c r="B1460" t="s">
        <v>4981</v>
      </c>
      <c r="C1460">
        <v>1</v>
      </c>
      <c r="D1460">
        <v>1</v>
      </c>
      <c r="E1460" t="s">
        <v>284</v>
      </c>
      <c r="F1460">
        <v>2018</v>
      </c>
      <c r="G1460" t="s">
        <v>321</v>
      </c>
      <c r="H1460">
        <v>0</v>
      </c>
      <c r="I1460">
        <v>27.359000000000002</v>
      </c>
      <c r="J1460">
        <v>0.17680000000000001</v>
      </c>
      <c r="K1460">
        <v>2.1</v>
      </c>
      <c r="L1460">
        <v>0.187</v>
      </c>
      <c r="M1460">
        <v>5.0599999999999996</v>
      </c>
      <c r="N1460">
        <v>1.5900000000000001E-2</v>
      </c>
      <c r="O1460" t="s">
        <v>614</v>
      </c>
      <c r="R1460">
        <v>347</v>
      </c>
      <c r="S1460">
        <v>0</v>
      </c>
      <c r="T1460" t="s">
        <v>818</v>
      </c>
      <c r="U1460">
        <v>3926</v>
      </c>
      <c r="V1460">
        <v>0.62</v>
      </c>
      <c r="W1460">
        <v>0.64</v>
      </c>
      <c r="X1460">
        <v>0</v>
      </c>
      <c r="Y1460" t="s">
        <v>77</v>
      </c>
      <c r="Z1460">
        <v>4.7</v>
      </c>
      <c r="AA1460" t="s">
        <v>4982</v>
      </c>
      <c r="AB1460">
        <v>233.36981919999999</v>
      </c>
      <c r="AC1460" t="s">
        <v>4983</v>
      </c>
      <c r="AD1460">
        <v>-16.773711299999999</v>
      </c>
      <c r="AE1460">
        <v>76.148600000000002</v>
      </c>
      <c r="AF1460">
        <v>12.881</v>
      </c>
      <c r="AG1460">
        <v>9.3170000000000002</v>
      </c>
      <c r="AH1460">
        <v>12.1652</v>
      </c>
    </row>
    <row r="1461" spans="1:34" x14ac:dyDescent="0.25">
      <c r="A1461" t="s">
        <v>4984</v>
      </c>
      <c r="B1461" t="s">
        <v>4985</v>
      </c>
      <c r="C1461">
        <v>1</v>
      </c>
      <c r="D1461">
        <v>1</v>
      </c>
      <c r="E1461" t="s">
        <v>284</v>
      </c>
      <c r="F1461">
        <v>2018</v>
      </c>
      <c r="G1461" t="s">
        <v>321</v>
      </c>
      <c r="H1461">
        <v>0</v>
      </c>
      <c r="I1461">
        <v>14.893291</v>
      </c>
      <c r="J1461">
        <v>0.1206</v>
      </c>
      <c r="K1461">
        <v>9.4939999999999998</v>
      </c>
      <c r="L1461">
        <v>0.84699999999999998</v>
      </c>
      <c r="M1461">
        <v>100.11645</v>
      </c>
      <c r="N1461">
        <v>0.315</v>
      </c>
      <c r="O1461" t="s">
        <v>119</v>
      </c>
      <c r="P1461">
        <v>0.47799999999999998</v>
      </c>
      <c r="R1461">
        <v>804</v>
      </c>
      <c r="S1461">
        <v>0</v>
      </c>
      <c r="U1461">
        <v>5695</v>
      </c>
      <c r="V1461">
        <v>1.07</v>
      </c>
      <c r="W1461">
        <v>1.06</v>
      </c>
      <c r="X1461">
        <v>0.2</v>
      </c>
      <c r="Y1461" t="s">
        <v>77</v>
      </c>
      <c r="Z1461">
        <v>4.4000000000000004</v>
      </c>
      <c r="AA1461" t="s">
        <v>4986</v>
      </c>
      <c r="AB1461">
        <v>233.0743401</v>
      </c>
      <c r="AC1461" t="s">
        <v>4987</v>
      </c>
      <c r="AD1461">
        <v>-22.3583447</v>
      </c>
      <c r="AE1461">
        <v>158.33500000000001</v>
      </c>
      <c r="AF1461">
        <v>11.41</v>
      </c>
      <c r="AG1461">
        <v>9.1880000000000006</v>
      </c>
      <c r="AH1461">
        <v>11.067</v>
      </c>
    </row>
    <row r="1462" spans="1:34" x14ac:dyDescent="0.25">
      <c r="A1462" t="s">
        <v>4988</v>
      </c>
      <c r="B1462" t="s">
        <v>4989</v>
      </c>
      <c r="C1462">
        <v>2</v>
      </c>
      <c r="D1462">
        <v>1</v>
      </c>
      <c r="E1462" t="s">
        <v>284</v>
      </c>
      <c r="F1462">
        <v>2018</v>
      </c>
      <c r="G1462" t="s">
        <v>321</v>
      </c>
      <c r="H1462">
        <v>0</v>
      </c>
      <c r="I1462">
        <v>31.393463000000001</v>
      </c>
      <c r="J1462">
        <v>0.16400000000000001</v>
      </c>
      <c r="K1462">
        <v>1.9</v>
      </c>
      <c r="L1462">
        <v>0.17</v>
      </c>
      <c r="M1462">
        <v>4.2699999999999996</v>
      </c>
      <c r="N1462">
        <v>1.34E-2</v>
      </c>
      <c r="O1462" t="s">
        <v>614</v>
      </c>
      <c r="R1462">
        <v>226</v>
      </c>
      <c r="S1462">
        <v>0</v>
      </c>
      <c r="T1462" t="s">
        <v>422</v>
      </c>
      <c r="U1462">
        <v>3341</v>
      </c>
      <c r="V1462">
        <v>0.32</v>
      </c>
      <c r="W1462">
        <v>0.33</v>
      </c>
      <c r="X1462">
        <v>-0.21</v>
      </c>
      <c r="Y1462" t="s">
        <v>77</v>
      </c>
      <c r="Z1462">
        <v>4.96</v>
      </c>
      <c r="AA1462" t="s">
        <v>4990</v>
      </c>
      <c r="AB1462">
        <v>55.444285700000002</v>
      </c>
      <c r="AC1462" t="s">
        <v>4991</v>
      </c>
      <c r="AD1462">
        <v>18.268491300000001</v>
      </c>
      <c r="AE1462">
        <v>65.613799999999998</v>
      </c>
      <c r="AF1462">
        <v>13.868</v>
      </c>
      <c r="AG1462">
        <v>9.7240000000000002</v>
      </c>
      <c r="AH1462">
        <v>14.5451</v>
      </c>
    </row>
    <row r="1463" spans="1:34" x14ac:dyDescent="0.25">
      <c r="A1463" t="s">
        <v>4992</v>
      </c>
      <c r="B1463" t="s">
        <v>4993</v>
      </c>
      <c r="C1463">
        <v>1</v>
      </c>
      <c r="D1463">
        <v>1</v>
      </c>
      <c r="E1463" t="s">
        <v>284</v>
      </c>
      <c r="F1463">
        <v>2019</v>
      </c>
      <c r="G1463" t="s">
        <v>321</v>
      </c>
      <c r="H1463">
        <v>0</v>
      </c>
      <c r="I1463">
        <v>13.156969</v>
      </c>
      <c r="J1463">
        <v>0.107</v>
      </c>
      <c r="K1463">
        <v>9.1</v>
      </c>
      <c r="L1463">
        <v>0.81200000000000006</v>
      </c>
      <c r="M1463">
        <v>61</v>
      </c>
      <c r="N1463">
        <v>0.192</v>
      </c>
      <c r="O1463" t="s">
        <v>614</v>
      </c>
      <c r="R1463">
        <v>753</v>
      </c>
      <c r="S1463">
        <v>0</v>
      </c>
      <c r="U1463">
        <v>5529</v>
      </c>
      <c r="V1463">
        <v>1.02</v>
      </c>
      <c r="W1463">
        <v>0.95</v>
      </c>
      <c r="X1463">
        <v>0.16200000000000001</v>
      </c>
      <c r="Y1463" t="s">
        <v>77</v>
      </c>
      <c r="Z1463">
        <v>4.3899999999999997</v>
      </c>
      <c r="AA1463" t="s">
        <v>4994</v>
      </c>
      <c r="AB1463">
        <v>246.64294430000001</v>
      </c>
      <c r="AC1463" t="s">
        <v>4995</v>
      </c>
      <c r="AD1463">
        <v>-15.7925384</v>
      </c>
      <c r="AE1463">
        <v>274.3</v>
      </c>
      <c r="AF1463">
        <v>14.81</v>
      </c>
      <c r="AG1463">
        <v>10.641</v>
      </c>
      <c r="AH1463">
        <v>13.7943</v>
      </c>
    </row>
    <row r="1464" spans="1:34" x14ac:dyDescent="0.25">
      <c r="A1464" t="s">
        <v>4996</v>
      </c>
      <c r="B1464" t="s">
        <v>4997</v>
      </c>
      <c r="C1464">
        <v>2</v>
      </c>
      <c r="D1464">
        <v>1</v>
      </c>
      <c r="E1464" t="s">
        <v>284</v>
      </c>
      <c r="F1464">
        <v>2016</v>
      </c>
      <c r="G1464" t="s">
        <v>321</v>
      </c>
      <c r="H1464">
        <v>0</v>
      </c>
      <c r="I1464">
        <v>3.2588320999999998</v>
      </c>
      <c r="J1464">
        <v>4.2169999999999999E-2</v>
      </c>
      <c r="K1464">
        <v>13.339</v>
      </c>
      <c r="L1464">
        <v>1.19</v>
      </c>
      <c r="M1464">
        <v>232.01589999999999</v>
      </c>
      <c r="N1464">
        <v>0.73</v>
      </c>
      <c r="O1464" t="s">
        <v>119</v>
      </c>
      <c r="P1464">
        <v>6.6000000000000003E-2</v>
      </c>
      <c r="Q1464">
        <v>293</v>
      </c>
      <c r="R1464">
        <v>1171</v>
      </c>
      <c r="S1464">
        <v>0</v>
      </c>
      <c r="T1464" t="s">
        <v>2054</v>
      </c>
      <c r="U1464">
        <v>5358</v>
      </c>
      <c r="V1464">
        <v>0.86</v>
      </c>
      <c r="W1464">
        <v>0.94</v>
      </c>
      <c r="X1464">
        <v>0.16</v>
      </c>
      <c r="Y1464" t="s">
        <v>77</v>
      </c>
      <c r="Z1464">
        <v>4.54</v>
      </c>
      <c r="AA1464" t="s">
        <v>4998</v>
      </c>
      <c r="AB1464">
        <v>62.670422000000002</v>
      </c>
      <c r="AC1464" t="s">
        <v>4999</v>
      </c>
      <c r="AD1464">
        <v>24.4016558</v>
      </c>
      <c r="AE1464">
        <v>178.47499999999999</v>
      </c>
      <c r="AF1464">
        <v>12.532</v>
      </c>
      <c r="AG1464">
        <v>10.061999999999999</v>
      </c>
      <c r="AH1464">
        <v>12.200799999999999</v>
      </c>
    </row>
    <row r="1465" spans="1:34" x14ac:dyDescent="0.25">
      <c r="A1465" t="s">
        <v>5000</v>
      </c>
      <c r="B1465" t="s">
        <v>5001</v>
      </c>
      <c r="C1465">
        <v>3</v>
      </c>
      <c r="D1465">
        <v>2</v>
      </c>
      <c r="E1465" t="s">
        <v>284</v>
      </c>
      <c r="F1465">
        <v>2019</v>
      </c>
      <c r="G1465" t="s">
        <v>321</v>
      </c>
      <c r="H1465">
        <v>0</v>
      </c>
      <c r="I1465">
        <v>9.2116500000000006</v>
      </c>
      <c r="J1465">
        <v>9.2299999999999993E-2</v>
      </c>
      <c r="K1465">
        <v>3.06</v>
      </c>
      <c r="L1465">
        <v>0.27300000000000002</v>
      </c>
      <c r="M1465">
        <v>10.9</v>
      </c>
      <c r="N1465">
        <v>3.4299999999999997E-2</v>
      </c>
      <c r="O1465" t="s">
        <v>119</v>
      </c>
      <c r="P1465">
        <v>0</v>
      </c>
      <c r="R1465">
        <v>1230</v>
      </c>
      <c r="S1465">
        <v>0</v>
      </c>
      <c r="U1465">
        <v>6302</v>
      </c>
      <c r="V1465">
        <v>1.51</v>
      </c>
      <c r="W1465">
        <v>1.19</v>
      </c>
      <c r="X1465">
        <v>-0.06</v>
      </c>
      <c r="Y1465" t="s">
        <v>77</v>
      </c>
      <c r="Z1465">
        <v>4.2300000000000004</v>
      </c>
      <c r="AA1465" t="s">
        <v>5002</v>
      </c>
      <c r="AB1465">
        <v>234.85788460000001</v>
      </c>
      <c r="AC1465" t="s">
        <v>5003</v>
      </c>
      <c r="AD1465">
        <v>-20.198897500000001</v>
      </c>
      <c r="AE1465">
        <v>272.90899999999999</v>
      </c>
      <c r="AF1465">
        <v>11.114000000000001</v>
      </c>
      <c r="AG1465">
        <v>9.42</v>
      </c>
      <c r="AH1465">
        <v>10.820399999999999</v>
      </c>
    </row>
    <row r="1466" spans="1:34" x14ac:dyDescent="0.25">
      <c r="A1466" t="s">
        <v>5004</v>
      </c>
      <c r="B1466" t="s">
        <v>5001</v>
      </c>
      <c r="C1466">
        <v>3</v>
      </c>
      <c r="D1466">
        <v>2</v>
      </c>
      <c r="E1466" t="s">
        <v>284</v>
      </c>
      <c r="F1466">
        <v>2019</v>
      </c>
      <c r="G1466" t="s">
        <v>321</v>
      </c>
      <c r="H1466">
        <v>0</v>
      </c>
      <c r="I1466">
        <v>48.366849999999999</v>
      </c>
      <c r="J1466">
        <v>0.30499999999999999</v>
      </c>
      <c r="K1466">
        <v>11.276</v>
      </c>
      <c r="L1466">
        <v>1.006</v>
      </c>
      <c r="M1466">
        <v>246.00041999999999</v>
      </c>
      <c r="N1466">
        <v>0.77400000000000002</v>
      </c>
      <c r="O1466" t="s">
        <v>119</v>
      </c>
      <c r="P1466">
        <v>0</v>
      </c>
      <c r="R1466">
        <v>676</v>
      </c>
      <c r="S1466">
        <v>0</v>
      </c>
      <c r="U1466">
        <v>6302</v>
      </c>
      <c r="V1466">
        <v>1.51</v>
      </c>
      <c r="W1466">
        <v>1.19</v>
      </c>
      <c r="X1466">
        <v>-0.06</v>
      </c>
      <c r="Y1466" t="s">
        <v>77</v>
      </c>
      <c r="Z1466">
        <v>4.2300000000000004</v>
      </c>
      <c r="AA1466" t="s">
        <v>5002</v>
      </c>
      <c r="AB1466">
        <v>234.85788460000001</v>
      </c>
      <c r="AC1466" t="s">
        <v>5003</v>
      </c>
      <c r="AD1466">
        <v>-20.198897500000001</v>
      </c>
      <c r="AE1466">
        <v>272.90899999999999</v>
      </c>
      <c r="AF1466">
        <v>11.114000000000001</v>
      </c>
      <c r="AG1466">
        <v>9.42</v>
      </c>
      <c r="AH1466">
        <v>10.820399999999999</v>
      </c>
    </row>
    <row r="1467" spans="1:34" x14ac:dyDescent="0.25">
      <c r="A1467" t="s">
        <v>5005</v>
      </c>
      <c r="B1467" t="s">
        <v>5006</v>
      </c>
      <c r="C1467">
        <v>1</v>
      </c>
      <c r="D1467">
        <v>1</v>
      </c>
      <c r="E1467" t="s">
        <v>284</v>
      </c>
      <c r="F1467">
        <v>2019</v>
      </c>
      <c r="G1467" t="s">
        <v>321</v>
      </c>
      <c r="H1467">
        <v>0</v>
      </c>
      <c r="I1467">
        <v>2.225177</v>
      </c>
      <c r="J1467">
        <v>3.261E-2</v>
      </c>
      <c r="K1467">
        <v>1.589</v>
      </c>
      <c r="L1467">
        <v>0.14199999999999999</v>
      </c>
      <c r="M1467">
        <v>6.49</v>
      </c>
      <c r="N1467">
        <v>2.0420000000000001E-2</v>
      </c>
      <c r="O1467" t="s">
        <v>119</v>
      </c>
      <c r="P1467">
        <v>0</v>
      </c>
      <c r="Q1467">
        <v>633</v>
      </c>
      <c r="S1467">
        <v>0</v>
      </c>
      <c r="U1467">
        <v>5520</v>
      </c>
      <c r="V1467">
        <v>0.9</v>
      </c>
      <c r="W1467">
        <v>0.93</v>
      </c>
      <c r="X1467">
        <v>0.08</v>
      </c>
      <c r="Y1467" t="s">
        <v>77</v>
      </c>
      <c r="Z1467">
        <v>4.5</v>
      </c>
      <c r="AA1467" t="s">
        <v>5007</v>
      </c>
      <c r="AB1467">
        <v>76.445939999999993</v>
      </c>
      <c r="AC1467" t="s">
        <v>5008</v>
      </c>
      <c r="AD1467">
        <v>21.548199</v>
      </c>
      <c r="AE1467">
        <v>90.056200000000004</v>
      </c>
      <c r="AF1467">
        <v>10.013999999999999</v>
      </c>
      <c r="AG1467">
        <v>8.3529999999999998</v>
      </c>
      <c r="AH1467">
        <v>9.8663900000000009</v>
      </c>
    </row>
    <row r="1468" spans="1:34" x14ac:dyDescent="0.25">
      <c r="A1468" t="s">
        <v>5009</v>
      </c>
      <c r="B1468" t="s">
        <v>5010</v>
      </c>
      <c r="C1468">
        <v>1</v>
      </c>
      <c r="D1468">
        <v>1</v>
      </c>
      <c r="E1468" t="s">
        <v>284</v>
      </c>
      <c r="F1468">
        <v>2019</v>
      </c>
      <c r="G1468" t="s">
        <v>321</v>
      </c>
      <c r="H1468">
        <v>0</v>
      </c>
      <c r="I1468">
        <v>16.984100000000002</v>
      </c>
      <c r="J1468">
        <v>0.13</v>
      </c>
      <c r="K1468">
        <v>2.63</v>
      </c>
      <c r="L1468">
        <v>0.23499999999999999</v>
      </c>
      <c r="M1468">
        <v>24.5</v>
      </c>
      <c r="N1468">
        <v>7.7090000000000006E-2</v>
      </c>
      <c r="O1468" t="s">
        <v>119</v>
      </c>
      <c r="P1468">
        <v>0.04</v>
      </c>
      <c r="Q1468">
        <v>67</v>
      </c>
      <c r="R1468">
        <v>795</v>
      </c>
      <c r="S1468">
        <v>0</v>
      </c>
      <c r="T1468" t="s">
        <v>101</v>
      </c>
      <c r="U1468">
        <v>5725</v>
      </c>
      <c r="V1468">
        <v>1.0900000000000001</v>
      </c>
      <c r="W1468">
        <v>1</v>
      </c>
      <c r="X1468">
        <v>7.0000000000000007E-2</v>
      </c>
      <c r="Y1468" t="s">
        <v>77</v>
      </c>
      <c r="Z1468">
        <v>4.33</v>
      </c>
      <c r="AA1468" t="s">
        <v>5011</v>
      </c>
      <c r="AB1468">
        <v>205.37587859999999</v>
      </c>
      <c r="AC1468" t="s">
        <v>5012</v>
      </c>
      <c r="AD1468">
        <v>-9.9460704</v>
      </c>
      <c r="AE1468">
        <v>114.29300000000001</v>
      </c>
      <c r="AF1468">
        <v>9.8849999999999998</v>
      </c>
      <c r="AG1468">
        <v>8.407</v>
      </c>
      <c r="AH1468">
        <v>9.7559699999999996</v>
      </c>
    </row>
    <row r="1469" spans="1:34" x14ac:dyDescent="0.25">
      <c r="A1469" t="s">
        <v>5013</v>
      </c>
      <c r="B1469" t="s">
        <v>5014</v>
      </c>
      <c r="C1469">
        <v>1</v>
      </c>
      <c r="D1469">
        <v>1</v>
      </c>
      <c r="E1469" t="s">
        <v>284</v>
      </c>
      <c r="F1469">
        <v>2019</v>
      </c>
      <c r="G1469" t="s">
        <v>321</v>
      </c>
      <c r="H1469">
        <v>0</v>
      </c>
      <c r="I1469">
        <v>13.1225</v>
      </c>
      <c r="K1469">
        <v>2.4500000000000002</v>
      </c>
      <c r="L1469">
        <v>0.219</v>
      </c>
      <c r="M1469">
        <v>6.57</v>
      </c>
      <c r="N1469">
        <v>2.07E-2</v>
      </c>
      <c r="O1469" t="s">
        <v>614</v>
      </c>
      <c r="R1469">
        <v>750</v>
      </c>
      <c r="S1469">
        <v>0</v>
      </c>
      <c r="U1469">
        <v>5532</v>
      </c>
      <c r="V1469">
        <v>0.95</v>
      </c>
      <c r="W1469">
        <v>0.96</v>
      </c>
      <c r="X1469">
        <v>0.218</v>
      </c>
      <c r="Y1469" t="s">
        <v>200</v>
      </c>
      <c r="Z1469">
        <v>4.5199999999999996</v>
      </c>
      <c r="AA1469" t="s">
        <v>5015</v>
      </c>
      <c r="AB1469">
        <v>351.60649519999998</v>
      </c>
      <c r="AC1469" t="s">
        <v>5016</v>
      </c>
      <c r="AD1469">
        <v>-6.0279068000000002</v>
      </c>
      <c r="AE1469">
        <v>392.25099999999998</v>
      </c>
      <c r="AF1469">
        <v>13.44</v>
      </c>
      <c r="AG1469">
        <v>11.544</v>
      </c>
      <c r="AH1469">
        <v>13.161099999999999</v>
      </c>
    </row>
    <row r="1470" spans="1:34" x14ac:dyDescent="0.25">
      <c r="A1470" t="s">
        <v>5017</v>
      </c>
      <c r="B1470" t="s">
        <v>5018</v>
      </c>
      <c r="C1470">
        <v>1</v>
      </c>
      <c r="D1470">
        <v>1</v>
      </c>
      <c r="E1470" t="s">
        <v>284</v>
      </c>
      <c r="F1470">
        <v>2019</v>
      </c>
      <c r="G1470" t="s">
        <v>321</v>
      </c>
      <c r="H1470">
        <v>0</v>
      </c>
      <c r="I1470">
        <v>2.50387</v>
      </c>
      <c r="K1470">
        <v>1.66</v>
      </c>
      <c r="L1470">
        <v>0.14799999999999999</v>
      </c>
      <c r="M1470">
        <v>3.39</v>
      </c>
      <c r="N1470">
        <v>1.0699999999999999E-2</v>
      </c>
      <c r="O1470" t="s">
        <v>614</v>
      </c>
      <c r="R1470">
        <v>1425</v>
      </c>
      <c r="S1470">
        <v>0</v>
      </c>
      <c r="U1470">
        <v>5612</v>
      </c>
      <c r="V1470">
        <v>1.2</v>
      </c>
      <c r="W1470">
        <v>0.99</v>
      </c>
      <c r="X1470">
        <v>0.19400000000000001</v>
      </c>
      <c r="Y1470" t="s">
        <v>200</v>
      </c>
      <c r="Z1470">
        <v>4.2</v>
      </c>
      <c r="AA1470" t="s">
        <v>5019</v>
      </c>
      <c r="AB1470">
        <v>352.05167239999997</v>
      </c>
      <c r="AC1470" t="s">
        <v>5020</v>
      </c>
      <c r="AD1470">
        <v>-7.6037856000000001</v>
      </c>
      <c r="AE1470">
        <v>373.07799999999997</v>
      </c>
      <c r="AF1470">
        <v>12.648999999999999</v>
      </c>
      <c r="AG1470">
        <v>10.859</v>
      </c>
      <c r="AH1470">
        <v>12.37</v>
      </c>
    </row>
    <row r="1471" spans="1:34" x14ac:dyDescent="0.25">
      <c r="A1471" t="s">
        <v>5021</v>
      </c>
      <c r="B1471" t="s">
        <v>5022</v>
      </c>
      <c r="C1471">
        <v>1</v>
      </c>
      <c r="D1471">
        <v>1</v>
      </c>
      <c r="E1471" t="s">
        <v>284</v>
      </c>
      <c r="F1471">
        <v>2018</v>
      </c>
      <c r="G1471" t="s">
        <v>321</v>
      </c>
      <c r="H1471">
        <v>0</v>
      </c>
      <c r="I1471">
        <v>4.0248670000000004</v>
      </c>
      <c r="J1471">
        <v>4.5100000000000001E-2</v>
      </c>
      <c r="K1471">
        <v>10.054</v>
      </c>
      <c r="L1471">
        <v>0.89700000000000002</v>
      </c>
      <c r="M1471">
        <v>106.47305</v>
      </c>
      <c r="N1471">
        <v>0.33500000000000002</v>
      </c>
      <c r="O1471" t="s">
        <v>119</v>
      </c>
      <c r="P1471">
        <v>0</v>
      </c>
      <c r="R1471">
        <v>852</v>
      </c>
      <c r="S1471">
        <v>0</v>
      </c>
      <c r="T1471" t="s">
        <v>391</v>
      </c>
      <c r="U1471">
        <v>4444</v>
      </c>
      <c r="V1471">
        <v>0.7</v>
      </c>
      <c r="W1471">
        <v>0.74</v>
      </c>
      <c r="X1471">
        <v>0.14000000000000001</v>
      </c>
      <c r="Y1471" t="s">
        <v>77</v>
      </c>
      <c r="Z1471">
        <v>4.63</v>
      </c>
      <c r="AA1471" t="s">
        <v>5023</v>
      </c>
      <c r="AB1471">
        <v>19.6101417</v>
      </c>
      <c r="AC1471" t="s">
        <v>5024</v>
      </c>
      <c r="AD1471">
        <v>6.8167277000000004</v>
      </c>
      <c r="AE1471">
        <v>232.80099999999999</v>
      </c>
      <c r="AF1471">
        <v>13.8941</v>
      </c>
      <c r="AG1471">
        <v>11.135</v>
      </c>
      <c r="AH1471">
        <v>13.5184</v>
      </c>
    </row>
    <row r="1472" spans="1:34" x14ac:dyDescent="0.25">
      <c r="A1472" t="s">
        <v>5025</v>
      </c>
      <c r="B1472" t="s">
        <v>5026</v>
      </c>
      <c r="C1472">
        <v>1</v>
      </c>
      <c r="D1472">
        <v>3</v>
      </c>
      <c r="E1472" t="s">
        <v>284</v>
      </c>
      <c r="F1472">
        <v>2015</v>
      </c>
      <c r="G1472" t="s">
        <v>321</v>
      </c>
      <c r="H1472">
        <v>0</v>
      </c>
      <c r="I1472">
        <v>10.054626000000001</v>
      </c>
      <c r="J1472">
        <v>7.3999999999999996E-2</v>
      </c>
      <c r="K1472">
        <v>1.98</v>
      </c>
      <c r="L1472">
        <v>0.17699999999999999</v>
      </c>
      <c r="M1472">
        <v>6.48</v>
      </c>
      <c r="N1472">
        <v>2.0389999999999998E-2</v>
      </c>
      <c r="O1472" t="s">
        <v>119</v>
      </c>
      <c r="P1472">
        <v>0</v>
      </c>
      <c r="Q1472">
        <v>5.8</v>
      </c>
      <c r="R1472">
        <v>504</v>
      </c>
      <c r="S1472">
        <v>0</v>
      </c>
      <c r="T1472" t="s">
        <v>5027</v>
      </c>
      <c r="U1472">
        <v>3896</v>
      </c>
      <c r="V1472">
        <v>0.56000000000000005</v>
      </c>
      <c r="W1472">
        <v>0.6</v>
      </c>
      <c r="X1472">
        <v>-0.32</v>
      </c>
      <c r="Y1472" t="s">
        <v>77</v>
      </c>
      <c r="Z1472">
        <v>4.7300000000000004</v>
      </c>
      <c r="AA1472" t="s">
        <v>5028</v>
      </c>
      <c r="AB1472">
        <v>172.33537079999999</v>
      </c>
      <c r="AC1472" t="s">
        <v>5029</v>
      </c>
      <c r="AD1472">
        <v>-1.4551364</v>
      </c>
      <c r="AE1472">
        <v>44.072699999999998</v>
      </c>
      <c r="AF1472">
        <v>12.167999999999999</v>
      </c>
      <c r="AG1472">
        <v>8.5609999999999999</v>
      </c>
      <c r="AH1472">
        <v>11.4785</v>
      </c>
    </row>
    <row r="1473" spans="1:34" x14ac:dyDescent="0.25">
      <c r="A1473" t="s">
        <v>5030</v>
      </c>
      <c r="B1473" t="s">
        <v>5026</v>
      </c>
      <c r="C1473">
        <v>1</v>
      </c>
      <c r="D1473">
        <v>3</v>
      </c>
      <c r="E1473" t="s">
        <v>284</v>
      </c>
      <c r="F1473">
        <v>2015</v>
      </c>
      <c r="G1473" t="s">
        <v>321</v>
      </c>
      <c r="H1473">
        <v>0</v>
      </c>
      <c r="I1473">
        <v>24.646581999999999</v>
      </c>
      <c r="J1473">
        <v>0.13450000000000001</v>
      </c>
      <c r="K1473">
        <v>1.56</v>
      </c>
      <c r="L1473">
        <v>0.13900000000000001</v>
      </c>
      <c r="M1473">
        <v>2.14</v>
      </c>
      <c r="N1473">
        <v>6.7299999999999999E-3</v>
      </c>
      <c r="O1473" t="s">
        <v>119</v>
      </c>
      <c r="P1473">
        <v>0</v>
      </c>
      <c r="Q1473">
        <v>1.77</v>
      </c>
      <c r="R1473">
        <v>374</v>
      </c>
      <c r="S1473">
        <v>0</v>
      </c>
      <c r="T1473" t="s">
        <v>5027</v>
      </c>
      <c r="U1473">
        <v>3896</v>
      </c>
      <c r="V1473">
        <v>0.56000000000000005</v>
      </c>
      <c r="W1473">
        <v>0.6</v>
      </c>
      <c r="X1473">
        <v>-0.32</v>
      </c>
      <c r="Y1473" t="s">
        <v>77</v>
      </c>
      <c r="Z1473">
        <v>4.7300000000000004</v>
      </c>
      <c r="AA1473" t="s">
        <v>5028</v>
      </c>
      <c r="AB1473">
        <v>172.33537079999999</v>
      </c>
      <c r="AC1473" t="s">
        <v>5029</v>
      </c>
      <c r="AD1473">
        <v>-1.4551364</v>
      </c>
      <c r="AE1473">
        <v>44.072699999999998</v>
      </c>
      <c r="AF1473">
        <v>12.167999999999999</v>
      </c>
      <c r="AG1473">
        <v>8.5609999999999999</v>
      </c>
      <c r="AH1473">
        <v>11.4785</v>
      </c>
    </row>
    <row r="1474" spans="1:34" x14ac:dyDescent="0.25">
      <c r="A1474" t="s">
        <v>5031</v>
      </c>
      <c r="B1474" t="s">
        <v>5026</v>
      </c>
      <c r="C1474">
        <v>1</v>
      </c>
      <c r="D1474">
        <v>3</v>
      </c>
      <c r="E1474" t="s">
        <v>284</v>
      </c>
      <c r="F1474">
        <v>2015</v>
      </c>
      <c r="G1474" t="s">
        <v>321</v>
      </c>
      <c r="H1474">
        <v>0</v>
      </c>
      <c r="I1474">
        <v>44.556460000000001</v>
      </c>
      <c r="J1474">
        <v>0.2097</v>
      </c>
      <c r="K1474">
        <v>1.53</v>
      </c>
      <c r="L1474">
        <v>0.13600000000000001</v>
      </c>
      <c r="M1474">
        <v>2.8000699999999998</v>
      </c>
      <c r="N1474">
        <v>8.8100000000000001E-3</v>
      </c>
      <c r="O1474" t="s">
        <v>119</v>
      </c>
      <c r="P1474">
        <v>0</v>
      </c>
      <c r="Q1474">
        <v>0.8</v>
      </c>
      <c r="R1474">
        <v>282</v>
      </c>
      <c r="S1474">
        <v>0</v>
      </c>
      <c r="T1474" t="s">
        <v>5027</v>
      </c>
      <c r="U1474">
        <v>3896</v>
      </c>
      <c r="V1474">
        <v>0.56000000000000005</v>
      </c>
      <c r="W1474">
        <v>0.6</v>
      </c>
      <c r="X1474">
        <v>-0.32</v>
      </c>
      <c r="Y1474" t="s">
        <v>77</v>
      </c>
      <c r="Z1474">
        <v>4.7300000000000004</v>
      </c>
      <c r="AA1474" t="s">
        <v>5028</v>
      </c>
      <c r="AB1474">
        <v>172.33537079999999</v>
      </c>
      <c r="AC1474" t="s">
        <v>5029</v>
      </c>
      <c r="AD1474">
        <v>-1.4551364</v>
      </c>
      <c r="AE1474">
        <v>44.072699999999998</v>
      </c>
      <c r="AF1474">
        <v>12.167999999999999</v>
      </c>
      <c r="AG1474">
        <v>8.5609999999999999</v>
      </c>
      <c r="AH1474">
        <v>11.4785</v>
      </c>
    </row>
    <row r="1475" spans="1:34" x14ac:dyDescent="0.25">
      <c r="A1475" t="s">
        <v>5032</v>
      </c>
      <c r="B1475" t="s">
        <v>5033</v>
      </c>
      <c r="C1475">
        <v>1</v>
      </c>
      <c r="D1475">
        <v>1</v>
      </c>
      <c r="E1475" t="s">
        <v>284</v>
      </c>
      <c r="F1475">
        <v>2016</v>
      </c>
      <c r="G1475" t="s">
        <v>321</v>
      </c>
      <c r="H1475">
        <v>0</v>
      </c>
      <c r="I1475">
        <v>4.098503</v>
      </c>
      <c r="J1475">
        <v>4.8390000000000002E-2</v>
      </c>
      <c r="K1475">
        <v>11.646000000000001</v>
      </c>
      <c r="L1475">
        <v>1.0389999999999999</v>
      </c>
      <c r="M1475">
        <v>184.02357000000001</v>
      </c>
      <c r="N1475">
        <v>0.57899999999999996</v>
      </c>
      <c r="O1475" t="s">
        <v>119</v>
      </c>
      <c r="P1475">
        <v>0</v>
      </c>
      <c r="Q1475">
        <v>299</v>
      </c>
      <c r="R1475">
        <v>1092</v>
      </c>
      <c r="S1475">
        <v>0</v>
      </c>
      <c r="T1475" t="s">
        <v>609</v>
      </c>
      <c r="U1475">
        <v>5425</v>
      </c>
      <c r="V1475">
        <v>0.84</v>
      </c>
      <c r="W1475">
        <v>0.9</v>
      </c>
      <c r="X1475">
        <v>-0.15</v>
      </c>
      <c r="Y1475" t="s">
        <v>77</v>
      </c>
      <c r="Z1475">
        <v>4.54</v>
      </c>
      <c r="AA1475" t="s">
        <v>5034</v>
      </c>
      <c r="AB1475">
        <v>52.3420548</v>
      </c>
      <c r="AC1475" t="s">
        <v>5035</v>
      </c>
      <c r="AD1475">
        <v>22.299349100000001</v>
      </c>
      <c r="AE1475">
        <v>333.04199999999997</v>
      </c>
      <c r="AF1475">
        <v>13.547000000000001</v>
      </c>
      <c r="AG1475">
        <v>11.087999999999999</v>
      </c>
      <c r="AH1475">
        <v>13.2056</v>
      </c>
    </row>
    <row r="1476" spans="1:34" x14ac:dyDescent="0.25">
      <c r="A1476" t="s">
        <v>5036</v>
      </c>
      <c r="B1476" t="s">
        <v>5037</v>
      </c>
      <c r="C1476">
        <v>1</v>
      </c>
      <c r="D1476">
        <v>1</v>
      </c>
      <c r="E1476" t="s">
        <v>284</v>
      </c>
      <c r="F1476">
        <v>2019</v>
      </c>
      <c r="G1476" t="s">
        <v>321</v>
      </c>
      <c r="H1476">
        <v>0</v>
      </c>
      <c r="I1476">
        <v>3.3862800000000002</v>
      </c>
      <c r="K1476">
        <v>9.9160000000000004</v>
      </c>
      <c r="L1476">
        <v>0.88400000000000001</v>
      </c>
      <c r="M1476">
        <v>70.599999999999994</v>
      </c>
      <c r="N1476">
        <v>0.222</v>
      </c>
      <c r="O1476" t="s">
        <v>614</v>
      </c>
      <c r="S1476">
        <v>0</v>
      </c>
      <c r="U1476">
        <v>6100</v>
      </c>
      <c r="V1476">
        <v>1.24</v>
      </c>
      <c r="W1476">
        <v>1.0900000000000001</v>
      </c>
      <c r="X1476">
        <v>-0.1</v>
      </c>
      <c r="Y1476" t="s">
        <v>77</v>
      </c>
      <c r="Z1476">
        <v>3.94</v>
      </c>
      <c r="AA1476" t="s">
        <v>5038</v>
      </c>
      <c r="AB1476">
        <v>78.339119400000001</v>
      </c>
      <c r="AC1476" t="s">
        <v>5039</v>
      </c>
      <c r="AD1476">
        <v>16.414198599999999</v>
      </c>
      <c r="AE1476">
        <v>1314.53</v>
      </c>
      <c r="AF1476">
        <v>15.071999999999999</v>
      </c>
      <c r="AG1476">
        <v>13.206</v>
      </c>
      <c r="AH1476">
        <v>14.8949</v>
      </c>
    </row>
    <row r="1477" spans="1:34" x14ac:dyDescent="0.25">
      <c r="A1477" t="s">
        <v>5040</v>
      </c>
      <c r="B1477" t="s">
        <v>5041</v>
      </c>
      <c r="C1477">
        <v>2</v>
      </c>
      <c r="D1477">
        <v>1</v>
      </c>
      <c r="E1477" t="s">
        <v>284</v>
      </c>
      <c r="F1477">
        <v>2016</v>
      </c>
      <c r="G1477" t="s">
        <v>321</v>
      </c>
      <c r="H1477">
        <v>0</v>
      </c>
      <c r="I1477">
        <v>1.2578499999999999</v>
      </c>
      <c r="J1477">
        <v>2.1999999999999999E-2</v>
      </c>
      <c r="K1477">
        <v>11.882</v>
      </c>
      <c r="L1477">
        <v>1.06</v>
      </c>
      <c r="M1477">
        <v>563.83042</v>
      </c>
      <c r="N1477">
        <v>1.774</v>
      </c>
      <c r="O1477" t="s">
        <v>119</v>
      </c>
      <c r="P1477">
        <v>0</v>
      </c>
      <c r="Q1477">
        <v>1272</v>
      </c>
      <c r="S1477">
        <v>0</v>
      </c>
      <c r="T1477" t="s">
        <v>2054</v>
      </c>
      <c r="U1477">
        <v>5280</v>
      </c>
      <c r="V1477">
        <v>0.78</v>
      </c>
      <c r="W1477">
        <v>0.91</v>
      </c>
      <c r="X1477">
        <v>0.08</v>
      </c>
      <c r="Y1477" t="s">
        <v>77</v>
      </c>
      <c r="Z1477">
        <v>4.5999999999999996</v>
      </c>
      <c r="AA1477" t="s">
        <v>5042</v>
      </c>
      <c r="AB1477">
        <v>245.44055309999999</v>
      </c>
      <c r="AC1477" t="s">
        <v>5043</v>
      </c>
      <c r="AD1477">
        <v>-23.548272999999998</v>
      </c>
      <c r="AE1477">
        <v>110.527</v>
      </c>
      <c r="AF1477">
        <v>10.802</v>
      </c>
      <c r="AG1477">
        <v>8.8659999999999997</v>
      </c>
      <c r="AH1477">
        <v>10.537100000000001</v>
      </c>
    </row>
    <row r="1478" spans="1:34" x14ac:dyDescent="0.25">
      <c r="A1478" t="s">
        <v>5044</v>
      </c>
      <c r="B1478" t="s">
        <v>5045</v>
      </c>
      <c r="C1478">
        <v>1</v>
      </c>
      <c r="D1478">
        <v>1</v>
      </c>
      <c r="E1478" t="s">
        <v>284</v>
      </c>
      <c r="F1478">
        <v>2020</v>
      </c>
      <c r="G1478" t="s">
        <v>321</v>
      </c>
      <c r="H1478">
        <v>0</v>
      </c>
      <c r="I1478">
        <v>3.1443189</v>
      </c>
      <c r="K1478">
        <v>0.95</v>
      </c>
      <c r="L1478">
        <v>8.5000000000000006E-2</v>
      </c>
      <c r="M1478">
        <v>0.80900000000000005</v>
      </c>
      <c r="N1478">
        <v>2.5400000000000002E-3</v>
      </c>
      <c r="O1478" t="s">
        <v>614</v>
      </c>
      <c r="Q1478">
        <v>7.45</v>
      </c>
      <c r="R1478">
        <v>460</v>
      </c>
      <c r="S1478">
        <v>0</v>
      </c>
      <c r="T1478" t="s">
        <v>5046</v>
      </c>
      <c r="U1478">
        <v>3300</v>
      </c>
      <c r="V1478">
        <v>0.2</v>
      </c>
      <c r="W1478">
        <v>0.17</v>
      </c>
      <c r="X1478">
        <v>-0.24</v>
      </c>
      <c r="Y1478" t="s">
        <v>77</v>
      </c>
      <c r="Z1478">
        <v>5.09</v>
      </c>
      <c r="AA1478" t="s">
        <v>5047</v>
      </c>
      <c r="AB1478">
        <v>228.0210932</v>
      </c>
      <c r="AC1478" t="s">
        <v>5048</v>
      </c>
      <c r="AD1478">
        <v>-20.108163399999999</v>
      </c>
      <c r="AE1478">
        <v>56.968600000000002</v>
      </c>
      <c r="AF1478">
        <v>17.670000000000002</v>
      </c>
      <c r="AG1478">
        <v>11.837999999999999</v>
      </c>
      <c r="AH1478">
        <v>15.6791</v>
      </c>
    </row>
    <row r="1479" spans="1:34" x14ac:dyDescent="0.25">
      <c r="A1479" t="s">
        <v>5049</v>
      </c>
      <c r="B1479" t="s">
        <v>5050</v>
      </c>
      <c r="C1479">
        <v>1</v>
      </c>
      <c r="D1479">
        <v>2</v>
      </c>
      <c r="E1479" t="s">
        <v>284</v>
      </c>
      <c r="F1479">
        <v>2020</v>
      </c>
      <c r="G1479" t="s">
        <v>321</v>
      </c>
      <c r="H1479">
        <v>0</v>
      </c>
      <c r="I1479">
        <v>1.133</v>
      </c>
      <c r="J1479">
        <v>1.47E-2</v>
      </c>
      <c r="K1479">
        <v>1.33</v>
      </c>
      <c r="L1479">
        <v>0.11899999999999999</v>
      </c>
      <c r="M1479">
        <v>2.33</v>
      </c>
      <c r="N1479">
        <v>7.3299999999999997E-3</v>
      </c>
      <c r="O1479" t="s">
        <v>614</v>
      </c>
      <c r="R1479">
        <v>841</v>
      </c>
      <c r="S1479">
        <v>0</v>
      </c>
      <c r="U1479">
        <v>3436</v>
      </c>
      <c r="V1479">
        <v>0.38</v>
      </c>
      <c r="W1479">
        <v>0.41</v>
      </c>
      <c r="Z1479">
        <v>4.8899999999999997</v>
      </c>
      <c r="AA1479" t="s">
        <v>5051</v>
      </c>
      <c r="AB1479">
        <v>233.62473360000001</v>
      </c>
      <c r="AC1479" t="s">
        <v>5052</v>
      </c>
      <c r="AD1479">
        <v>-23.2594663</v>
      </c>
      <c r="AE1479">
        <v>112.486</v>
      </c>
      <c r="AF1479">
        <v>17.14</v>
      </c>
      <c r="AG1479">
        <v>11.911</v>
      </c>
      <c r="AH1479">
        <v>15.513999999999999</v>
      </c>
    </row>
    <row r="1480" spans="1:34" x14ac:dyDescent="0.25">
      <c r="A1480" t="s">
        <v>5053</v>
      </c>
      <c r="B1480" t="s">
        <v>5050</v>
      </c>
      <c r="C1480">
        <v>1</v>
      </c>
      <c r="D1480">
        <v>2</v>
      </c>
      <c r="E1480" t="s">
        <v>284</v>
      </c>
      <c r="F1480">
        <v>2020</v>
      </c>
      <c r="G1480" t="s">
        <v>321</v>
      </c>
      <c r="H1480">
        <v>0</v>
      </c>
      <c r="I1480">
        <v>5.26</v>
      </c>
      <c r="J1480">
        <v>5.8200000000000002E-2</v>
      </c>
      <c r="K1480">
        <v>1.83</v>
      </c>
      <c r="L1480">
        <v>0.16300000000000001</v>
      </c>
      <c r="M1480">
        <v>4.01</v>
      </c>
      <c r="N1480">
        <v>1.26E-2</v>
      </c>
      <c r="O1480" t="s">
        <v>614</v>
      </c>
      <c r="R1480">
        <v>423</v>
      </c>
      <c r="S1480">
        <v>0</v>
      </c>
      <c r="U1480">
        <v>3436</v>
      </c>
      <c r="V1480">
        <v>0.38</v>
      </c>
      <c r="W1480">
        <v>0.41</v>
      </c>
      <c r="Z1480">
        <v>4.8899999999999997</v>
      </c>
      <c r="AA1480" t="s">
        <v>5051</v>
      </c>
      <c r="AB1480">
        <v>233.62473360000001</v>
      </c>
      <c r="AC1480" t="s">
        <v>5052</v>
      </c>
      <c r="AD1480">
        <v>-23.2594663</v>
      </c>
      <c r="AE1480">
        <v>112.486</v>
      </c>
      <c r="AF1480">
        <v>17.14</v>
      </c>
      <c r="AG1480">
        <v>11.911</v>
      </c>
      <c r="AH1480">
        <v>15.513999999999999</v>
      </c>
    </row>
    <row r="1481" spans="1:34" x14ac:dyDescent="0.25">
      <c r="A1481" t="s">
        <v>5054</v>
      </c>
      <c r="B1481" t="s">
        <v>5055</v>
      </c>
      <c r="C1481">
        <v>1</v>
      </c>
      <c r="D1481">
        <v>1</v>
      </c>
      <c r="E1481" t="s">
        <v>284</v>
      </c>
      <c r="F1481">
        <v>2020</v>
      </c>
      <c r="G1481" t="s">
        <v>321</v>
      </c>
      <c r="H1481">
        <v>0</v>
      </c>
      <c r="I1481">
        <v>6.22</v>
      </c>
      <c r="J1481">
        <v>5.4199999999999998E-2</v>
      </c>
      <c r="K1481">
        <v>2.93</v>
      </c>
      <c r="L1481">
        <v>0.26100000000000001</v>
      </c>
      <c r="M1481">
        <v>8.91</v>
      </c>
      <c r="N1481">
        <v>2.8000000000000001E-2</v>
      </c>
      <c r="O1481" t="s">
        <v>614</v>
      </c>
      <c r="R1481">
        <v>432</v>
      </c>
      <c r="S1481">
        <v>0</v>
      </c>
      <c r="U1481">
        <v>3387</v>
      </c>
      <c r="V1481">
        <v>0.38</v>
      </c>
      <c r="W1481">
        <v>0.4</v>
      </c>
      <c r="Z1481">
        <v>4.88</v>
      </c>
      <c r="AA1481" t="s">
        <v>5056</v>
      </c>
      <c r="AB1481">
        <v>228.61886380000001</v>
      </c>
      <c r="AC1481" t="s">
        <v>5057</v>
      </c>
      <c r="AD1481">
        <v>-21.022720899999999</v>
      </c>
      <c r="AE1481">
        <v>176.291</v>
      </c>
      <c r="AF1481">
        <v>17.739999999999998</v>
      </c>
      <c r="AG1481">
        <v>12.99</v>
      </c>
      <c r="AH1481">
        <v>16.6387</v>
      </c>
    </row>
    <row r="1482" spans="1:34" x14ac:dyDescent="0.25">
      <c r="A1482" t="s">
        <v>5058</v>
      </c>
      <c r="B1482" t="s">
        <v>5059</v>
      </c>
      <c r="C1482">
        <v>1</v>
      </c>
      <c r="D1482">
        <v>1</v>
      </c>
      <c r="E1482" t="s">
        <v>284</v>
      </c>
      <c r="F1482">
        <v>2020</v>
      </c>
      <c r="G1482" t="s">
        <v>321</v>
      </c>
      <c r="H1482">
        <v>0</v>
      </c>
      <c r="I1482">
        <v>7.01</v>
      </c>
      <c r="J1482">
        <v>9.11E-2</v>
      </c>
      <c r="K1482">
        <v>1.66</v>
      </c>
      <c r="L1482">
        <v>0.14799999999999999</v>
      </c>
      <c r="M1482">
        <v>3.39</v>
      </c>
      <c r="N1482">
        <v>1.0699999999999999E-2</v>
      </c>
      <c r="O1482" t="s">
        <v>614</v>
      </c>
      <c r="R1482">
        <v>456</v>
      </c>
      <c r="S1482">
        <v>0</v>
      </c>
      <c r="U1482">
        <v>3851</v>
      </c>
      <c r="V1482">
        <v>0.55000000000000004</v>
      </c>
      <c r="W1482">
        <v>0.56000000000000005</v>
      </c>
      <c r="Z1482">
        <v>4.7</v>
      </c>
      <c r="AA1482" t="s">
        <v>5060</v>
      </c>
      <c r="AB1482">
        <v>232.44613749999999</v>
      </c>
      <c r="AC1482" t="s">
        <v>5061</v>
      </c>
      <c r="AD1482">
        <v>-17.557462999999998</v>
      </c>
      <c r="AE1482">
        <v>147.86600000000001</v>
      </c>
      <c r="AF1482">
        <v>15.8</v>
      </c>
      <c r="AG1482">
        <v>11.151999999999999</v>
      </c>
      <c r="AH1482">
        <v>14.396699999999999</v>
      </c>
    </row>
    <row r="1483" spans="1:34" x14ac:dyDescent="0.25">
      <c r="A1483" t="s">
        <v>5062</v>
      </c>
      <c r="B1483" t="s">
        <v>5063</v>
      </c>
      <c r="C1483">
        <v>1</v>
      </c>
      <c r="D1483">
        <v>1</v>
      </c>
      <c r="E1483" t="s">
        <v>284</v>
      </c>
      <c r="F1483">
        <v>2020</v>
      </c>
      <c r="G1483" t="s">
        <v>321</v>
      </c>
      <c r="H1483">
        <v>0</v>
      </c>
      <c r="I1483">
        <v>26.68</v>
      </c>
      <c r="J1483">
        <v>0.15160000000000001</v>
      </c>
      <c r="K1483">
        <v>2.79</v>
      </c>
      <c r="L1483">
        <v>0.249</v>
      </c>
      <c r="M1483">
        <v>8.1999999999999993</v>
      </c>
      <c r="N1483">
        <v>2.58E-2</v>
      </c>
      <c r="O1483" t="s">
        <v>614</v>
      </c>
      <c r="R1483">
        <v>641</v>
      </c>
      <c r="S1483">
        <v>0</v>
      </c>
      <c r="U1483">
        <v>5440</v>
      </c>
      <c r="V1483">
        <v>0.9</v>
      </c>
      <c r="W1483">
        <v>0.95</v>
      </c>
      <c r="Z1483">
        <v>4.51</v>
      </c>
      <c r="AA1483" t="s">
        <v>5064</v>
      </c>
      <c r="AB1483">
        <v>166.80100580000001</v>
      </c>
      <c r="AC1483" t="s">
        <v>5065</v>
      </c>
      <c r="AD1483">
        <v>3.0399357</v>
      </c>
      <c r="AE1483">
        <v>209.071</v>
      </c>
      <c r="AF1483">
        <v>12.212999999999999</v>
      </c>
      <c r="AG1483">
        <v>10.223000000000001</v>
      </c>
      <c r="AH1483">
        <v>11.9397</v>
      </c>
    </row>
    <row r="1484" spans="1:34" x14ac:dyDescent="0.25">
      <c r="A1484" t="s">
        <v>5066</v>
      </c>
      <c r="B1484" t="s">
        <v>5067</v>
      </c>
      <c r="C1484">
        <v>2</v>
      </c>
      <c r="D1484">
        <v>4</v>
      </c>
      <c r="E1484" t="s">
        <v>284</v>
      </c>
      <c r="F1484">
        <v>2016</v>
      </c>
      <c r="G1484" t="s">
        <v>321</v>
      </c>
      <c r="H1484">
        <v>0</v>
      </c>
      <c r="I1484">
        <v>8.9920000000000009</v>
      </c>
      <c r="J1484">
        <v>7.9500000000000001E-2</v>
      </c>
      <c r="K1484">
        <v>5.2990000000000004</v>
      </c>
      <c r="L1484">
        <v>0.47299999999999998</v>
      </c>
      <c r="M1484">
        <v>15</v>
      </c>
      <c r="N1484">
        <v>4.7199999999999999E-2</v>
      </c>
      <c r="O1484" t="s">
        <v>119</v>
      </c>
      <c r="P1484">
        <v>0.03</v>
      </c>
      <c r="Q1484">
        <v>77.7</v>
      </c>
      <c r="R1484">
        <v>837</v>
      </c>
      <c r="S1484">
        <v>0</v>
      </c>
      <c r="T1484" t="s">
        <v>468</v>
      </c>
      <c r="U1484">
        <v>5271</v>
      </c>
      <c r="V1484">
        <v>0.86</v>
      </c>
      <c r="W1484">
        <v>0.83</v>
      </c>
      <c r="X1484">
        <v>-0.06</v>
      </c>
      <c r="Y1484" t="s">
        <v>77</v>
      </c>
      <c r="Z1484">
        <v>4.49</v>
      </c>
      <c r="AA1484" t="s">
        <v>5068</v>
      </c>
      <c r="AB1484">
        <v>252.426008</v>
      </c>
      <c r="AC1484" t="s">
        <v>5069</v>
      </c>
      <c r="AD1484">
        <v>-19.543050399999998</v>
      </c>
      <c r="AE1484">
        <v>157.68199999999999</v>
      </c>
      <c r="AF1484">
        <v>12.304</v>
      </c>
      <c r="AG1484">
        <v>9.8209999999999997</v>
      </c>
      <c r="AH1484">
        <v>12.0036</v>
      </c>
    </row>
    <row r="1485" spans="1:34" x14ac:dyDescent="0.25">
      <c r="A1485" t="s">
        <v>5070</v>
      </c>
      <c r="B1485" t="s">
        <v>5067</v>
      </c>
      <c r="C1485">
        <v>2</v>
      </c>
      <c r="D1485">
        <v>4</v>
      </c>
      <c r="E1485" t="s">
        <v>284</v>
      </c>
      <c r="F1485">
        <v>2016</v>
      </c>
      <c r="G1485" t="s">
        <v>321</v>
      </c>
      <c r="H1485">
        <v>0</v>
      </c>
      <c r="I1485">
        <v>20.66093</v>
      </c>
      <c r="J1485">
        <v>0.13843</v>
      </c>
      <c r="K1485">
        <v>3.1339999999999999</v>
      </c>
      <c r="L1485">
        <v>0.28000000000000003</v>
      </c>
      <c r="M1485">
        <v>8.1</v>
      </c>
      <c r="N1485">
        <v>2.5489999999999999E-2</v>
      </c>
      <c r="O1485" t="s">
        <v>119</v>
      </c>
      <c r="P1485">
        <v>4.9000000000000002E-2</v>
      </c>
      <c r="Q1485">
        <v>25.6</v>
      </c>
      <c r="R1485">
        <v>634</v>
      </c>
      <c r="S1485">
        <v>0</v>
      </c>
      <c r="T1485" t="s">
        <v>468</v>
      </c>
      <c r="U1485">
        <v>5271</v>
      </c>
      <c r="V1485">
        <v>0.86</v>
      </c>
      <c r="W1485">
        <v>0.83</v>
      </c>
      <c r="X1485">
        <v>-0.06</v>
      </c>
      <c r="Y1485" t="s">
        <v>77</v>
      </c>
      <c r="Z1485">
        <v>4.49</v>
      </c>
      <c r="AA1485" t="s">
        <v>5068</v>
      </c>
      <c r="AB1485">
        <v>252.426008</v>
      </c>
      <c r="AC1485" t="s">
        <v>5069</v>
      </c>
      <c r="AD1485">
        <v>-19.543050399999998</v>
      </c>
      <c r="AE1485">
        <v>157.68199999999999</v>
      </c>
      <c r="AF1485">
        <v>12.304</v>
      </c>
      <c r="AG1485">
        <v>9.8209999999999997</v>
      </c>
      <c r="AH1485">
        <v>12.0036</v>
      </c>
    </row>
    <row r="1486" spans="1:34" x14ac:dyDescent="0.25">
      <c r="A1486" t="s">
        <v>5071</v>
      </c>
      <c r="B1486" t="s">
        <v>5067</v>
      </c>
      <c r="C1486">
        <v>2</v>
      </c>
      <c r="D1486">
        <v>4</v>
      </c>
      <c r="E1486" t="s">
        <v>284</v>
      </c>
      <c r="F1486">
        <v>2016</v>
      </c>
      <c r="G1486" t="s">
        <v>321</v>
      </c>
      <c r="H1486">
        <v>0</v>
      </c>
      <c r="I1486">
        <v>31.717009999999998</v>
      </c>
      <c r="J1486">
        <v>0.18421999999999999</v>
      </c>
      <c r="K1486">
        <v>3.484</v>
      </c>
      <c r="L1486">
        <v>0.311</v>
      </c>
      <c r="M1486">
        <v>6.7</v>
      </c>
      <c r="N1486">
        <v>2.1080000000000002E-2</v>
      </c>
      <c r="O1486" t="s">
        <v>119</v>
      </c>
      <c r="P1486">
        <v>0.05</v>
      </c>
      <c r="Q1486">
        <v>14.5</v>
      </c>
      <c r="R1486">
        <v>550</v>
      </c>
      <c r="S1486">
        <v>0</v>
      </c>
      <c r="T1486" t="s">
        <v>468</v>
      </c>
      <c r="U1486">
        <v>5271</v>
      </c>
      <c r="V1486">
        <v>0.86</v>
      </c>
      <c r="W1486">
        <v>0.83</v>
      </c>
      <c r="X1486">
        <v>-0.06</v>
      </c>
      <c r="Y1486" t="s">
        <v>77</v>
      </c>
      <c r="Z1486">
        <v>4.49</v>
      </c>
      <c r="AA1486" t="s">
        <v>5068</v>
      </c>
      <c r="AB1486">
        <v>252.426008</v>
      </c>
      <c r="AC1486" t="s">
        <v>5069</v>
      </c>
      <c r="AD1486">
        <v>-19.543050399999998</v>
      </c>
      <c r="AE1486">
        <v>157.68199999999999</v>
      </c>
      <c r="AF1486">
        <v>12.304</v>
      </c>
      <c r="AG1486">
        <v>9.8209999999999997</v>
      </c>
      <c r="AH1486">
        <v>12.0036</v>
      </c>
    </row>
    <row r="1487" spans="1:34" x14ac:dyDescent="0.25">
      <c r="A1487" t="s">
        <v>5072</v>
      </c>
      <c r="B1487" t="s">
        <v>5067</v>
      </c>
      <c r="C1487">
        <v>2</v>
      </c>
      <c r="D1487">
        <v>4</v>
      </c>
      <c r="E1487" t="s">
        <v>284</v>
      </c>
      <c r="F1487">
        <v>2019</v>
      </c>
      <c r="G1487" t="s">
        <v>321</v>
      </c>
      <c r="H1487">
        <v>0</v>
      </c>
      <c r="I1487">
        <v>4.3493399999999998</v>
      </c>
      <c r="J1487">
        <v>4.8989999999999999E-2</v>
      </c>
      <c r="K1487">
        <v>1.212</v>
      </c>
      <c r="L1487">
        <v>0.108</v>
      </c>
      <c r="M1487">
        <v>2.1</v>
      </c>
      <c r="N1487">
        <v>6.6100000000000004E-3</v>
      </c>
      <c r="O1487" t="s">
        <v>119</v>
      </c>
      <c r="P1487">
        <v>4.2999999999999997E-2</v>
      </c>
      <c r="R1487">
        <v>1066</v>
      </c>
      <c r="S1487">
        <v>0</v>
      </c>
      <c r="T1487" t="s">
        <v>468</v>
      </c>
      <c r="U1487">
        <v>5271</v>
      </c>
      <c r="V1487">
        <v>0.86</v>
      </c>
      <c r="W1487">
        <v>0.83</v>
      </c>
      <c r="X1487">
        <v>-0.06</v>
      </c>
      <c r="Y1487" t="s">
        <v>77</v>
      </c>
      <c r="Z1487">
        <v>4.49</v>
      </c>
      <c r="AA1487" t="s">
        <v>5068</v>
      </c>
      <c r="AB1487">
        <v>252.426008</v>
      </c>
      <c r="AC1487" t="s">
        <v>5069</v>
      </c>
      <c r="AD1487">
        <v>-19.543050399999998</v>
      </c>
      <c r="AE1487">
        <v>157.68199999999999</v>
      </c>
      <c r="AF1487">
        <v>12.304</v>
      </c>
      <c r="AG1487">
        <v>9.8209999999999997</v>
      </c>
      <c r="AH1487">
        <v>12.0036</v>
      </c>
    </row>
    <row r="1488" spans="1:34" x14ac:dyDescent="0.25">
      <c r="A1488" t="s">
        <v>5073</v>
      </c>
      <c r="B1488" t="s">
        <v>5074</v>
      </c>
      <c r="C1488">
        <v>1</v>
      </c>
      <c r="D1488">
        <v>1</v>
      </c>
      <c r="E1488" t="s">
        <v>284</v>
      </c>
      <c r="F1488">
        <v>2020</v>
      </c>
      <c r="G1488" t="s">
        <v>321</v>
      </c>
      <c r="H1488">
        <v>0</v>
      </c>
      <c r="I1488">
        <v>1.9950000000000001</v>
      </c>
      <c r="J1488">
        <v>1.4200000000000001E-2</v>
      </c>
      <c r="K1488">
        <v>2.62</v>
      </c>
      <c r="L1488">
        <v>0.23400000000000001</v>
      </c>
      <c r="M1488">
        <v>7.37</v>
      </c>
      <c r="N1488">
        <v>2.3199999999999998E-2</v>
      </c>
      <c r="O1488" t="s">
        <v>614</v>
      </c>
      <c r="R1488">
        <v>698</v>
      </c>
      <c r="S1488">
        <v>0</v>
      </c>
      <c r="U1488">
        <v>3157</v>
      </c>
      <c r="V1488">
        <v>0.3</v>
      </c>
      <c r="W1488">
        <v>0.12</v>
      </c>
      <c r="Z1488">
        <v>4.55</v>
      </c>
      <c r="AA1488" t="s">
        <v>5075</v>
      </c>
      <c r="AB1488">
        <v>163.25191219999999</v>
      </c>
      <c r="AC1488" t="s">
        <v>5076</v>
      </c>
      <c r="AD1488">
        <v>5.3064776</v>
      </c>
      <c r="AE1488">
        <v>108.74</v>
      </c>
      <c r="AF1488">
        <v>17.809999999999999</v>
      </c>
      <c r="AG1488">
        <v>12.507999999999999</v>
      </c>
      <c r="AH1488">
        <v>16.355399999999999</v>
      </c>
    </row>
    <row r="1489" spans="1:34" x14ac:dyDescent="0.25">
      <c r="A1489" t="s">
        <v>5077</v>
      </c>
      <c r="B1489" t="s">
        <v>5078</v>
      </c>
      <c r="C1489">
        <v>1</v>
      </c>
      <c r="D1489">
        <v>1</v>
      </c>
      <c r="E1489" t="s">
        <v>284</v>
      </c>
      <c r="F1489">
        <v>2020</v>
      </c>
      <c r="G1489" t="s">
        <v>321</v>
      </c>
      <c r="H1489">
        <v>0</v>
      </c>
      <c r="I1489">
        <v>2.298</v>
      </c>
      <c r="J1489">
        <v>4.1000000000000002E-2</v>
      </c>
      <c r="K1489">
        <v>1.95</v>
      </c>
      <c r="L1489">
        <v>0.17399999999999999</v>
      </c>
      <c r="M1489">
        <v>4.46</v>
      </c>
      <c r="N1489">
        <v>1.4E-2</v>
      </c>
      <c r="O1489" t="s">
        <v>614</v>
      </c>
      <c r="R1489">
        <v>701</v>
      </c>
      <c r="S1489">
        <v>0</v>
      </c>
      <c r="U1489">
        <v>3855</v>
      </c>
      <c r="V1489">
        <v>0.57999999999999996</v>
      </c>
      <c r="W1489">
        <v>0.6</v>
      </c>
      <c r="Z1489">
        <v>4.68</v>
      </c>
      <c r="AA1489" t="s">
        <v>5079</v>
      </c>
      <c r="AB1489">
        <v>156.4054989</v>
      </c>
      <c r="AC1489" t="s">
        <v>5080</v>
      </c>
      <c r="AD1489">
        <v>2.5138829</v>
      </c>
      <c r="AE1489">
        <v>77.688800000000001</v>
      </c>
      <c r="AF1489">
        <v>13.677</v>
      </c>
      <c r="AG1489">
        <v>9.5670000000000002</v>
      </c>
      <c r="AH1489">
        <v>12.8241</v>
      </c>
    </row>
    <row r="1490" spans="1:34" x14ac:dyDescent="0.25">
      <c r="A1490" t="s">
        <v>5081</v>
      </c>
      <c r="B1490" t="s">
        <v>5082</v>
      </c>
      <c r="C1490">
        <v>1</v>
      </c>
      <c r="D1490">
        <v>1</v>
      </c>
      <c r="E1490" t="s">
        <v>284</v>
      </c>
      <c r="F1490">
        <v>2020</v>
      </c>
      <c r="G1490" t="s">
        <v>321</v>
      </c>
      <c r="H1490">
        <v>0</v>
      </c>
      <c r="I1490">
        <v>8.2050000000000001</v>
      </c>
      <c r="J1490">
        <v>5.9400000000000001E-2</v>
      </c>
      <c r="K1490">
        <v>1.92</v>
      </c>
      <c r="L1490">
        <v>0.17100000000000001</v>
      </c>
      <c r="M1490">
        <v>4.3499999999999996</v>
      </c>
      <c r="N1490">
        <v>1.37E-2</v>
      </c>
      <c r="O1490" t="s">
        <v>614</v>
      </c>
      <c r="R1490">
        <v>635</v>
      </c>
      <c r="S1490">
        <v>0</v>
      </c>
      <c r="U1490">
        <v>4141</v>
      </c>
      <c r="V1490">
        <v>0.6</v>
      </c>
      <c r="W1490">
        <v>0.63</v>
      </c>
      <c r="Z1490">
        <v>4.68</v>
      </c>
      <c r="AA1490" t="s">
        <v>5083</v>
      </c>
      <c r="AB1490">
        <v>156.62269810000001</v>
      </c>
      <c r="AC1490" t="s">
        <v>5084</v>
      </c>
      <c r="AD1490">
        <v>4.7640203000000003</v>
      </c>
      <c r="AE1490">
        <v>123.41500000000001</v>
      </c>
      <c r="AF1490">
        <v>13.962999999999999</v>
      </c>
      <c r="AG1490">
        <v>10.413</v>
      </c>
      <c r="AH1490">
        <v>13.3108</v>
      </c>
    </row>
    <row r="1491" spans="1:34" x14ac:dyDescent="0.25">
      <c r="A1491" t="s">
        <v>5085</v>
      </c>
      <c r="B1491" t="s">
        <v>5086</v>
      </c>
      <c r="C1491">
        <v>1</v>
      </c>
      <c r="D1491">
        <v>1</v>
      </c>
      <c r="E1491" t="s">
        <v>284</v>
      </c>
      <c r="F1491">
        <v>2020</v>
      </c>
      <c r="G1491" t="s">
        <v>321</v>
      </c>
      <c r="H1491">
        <v>0</v>
      </c>
      <c r="I1491">
        <v>24.93</v>
      </c>
      <c r="J1491">
        <v>0.1275</v>
      </c>
      <c r="K1491">
        <v>2.1</v>
      </c>
      <c r="L1491">
        <v>0.187</v>
      </c>
      <c r="M1491">
        <v>5.0599999999999996</v>
      </c>
      <c r="N1491">
        <v>1.5900000000000001E-2</v>
      </c>
      <c r="O1491" t="s">
        <v>614</v>
      </c>
      <c r="R1491">
        <v>318</v>
      </c>
      <c r="S1491">
        <v>0</v>
      </c>
      <c r="U1491">
        <v>3710</v>
      </c>
      <c r="V1491">
        <v>0.55000000000000004</v>
      </c>
      <c r="W1491">
        <v>0.48</v>
      </c>
      <c r="Z1491">
        <v>4.63</v>
      </c>
      <c r="AA1491" t="s">
        <v>5087</v>
      </c>
      <c r="AB1491">
        <v>159.4209874</v>
      </c>
      <c r="AC1491" t="s">
        <v>5088</v>
      </c>
      <c r="AD1491">
        <v>6.2858688999999996</v>
      </c>
      <c r="AE1491">
        <v>118.318</v>
      </c>
      <c r="AF1491">
        <v>14.935</v>
      </c>
      <c r="AG1491">
        <v>10.789</v>
      </c>
      <c r="AH1491">
        <v>14.0693</v>
      </c>
    </row>
    <row r="1492" spans="1:34" x14ac:dyDescent="0.25">
      <c r="A1492" t="s">
        <v>5089</v>
      </c>
      <c r="B1492" t="s">
        <v>5090</v>
      </c>
      <c r="C1492">
        <v>1</v>
      </c>
      <c r="D1492">
        <v>1</v>
      </c>
      <c r="E1492" t="s">
        <v>284</v>
      </c>
      <c r="F1492">
        <v>2020</v>
      </c>
      <c r="G1492" t="s">
        <v>321</v>
      </c>
      <c r="H1492">
        <v>0</v>
      </c>
      <c r="I1492">
        <v>3.262</v>
      </c>
      <c r="J1492">
        <v>3.3099999999999997E-2</v>
      </c>
      <c r="K1492">
        <v>2.4300000000000002</v>
      </c>
      <c r="L1492">
        <v>0.217</v>
      </c>
      <c r="M1492">
        <v>6.48</v>
      </c>
      <c r="N1492">
        <v>2.0400000000000001E-2</v>
      </c>
      <c r="O1492" t="s">
        <v>614</v>
      </c>
      <c r="R1492">
        <v>707</v>
      </c>
      <c r="S1492">
        <v>0</v>
      </c>
      <c r="U1492">
        <v>3752</v>
      </c>
      <c r="V1492">
        <v>0.51</v>
      </c>
      <c r="W1492">
        <v>0.52</v>
      </c>
      <c r="Z1492">
        <v>4.74</v>
      </c>
      <c r="AA1492" t="s">
        <v>5091</v>
      </c>
      <c r="AB1492">
        <v>157.6222171</v>
      </c>
      <c r="AC1492" t="s">
        <v>5092</v>
      </c>
      <c r="AD1492">
        <v>6.8636732</v>
      </c>
      <c r="AE1492">
        <v>136.667</v>
      </c>
      <c r="AF1492">
        <v>15.223000000000001</v>
      </c>
      <c r="AG1492">
        <v>11.237</v>
      </c>
      <c r="AH1492">
        <v>14.517200000000001</v>
      </c>
    </row>
    <row r="1493" spans="1:34" x14ac:dyDescent="0.25">
      <c r="A1493" t="s">
        <v>5093</v>
      </c>
      <c r="B1493" t="s">
        <v>5094</v>
      </c>
      <c r="C1493">
        <v>1</v>
      </c>
      <c r="D1493">
        <v>1</v>
      </c>
      <c r="E1493" t="s">
        <v>284</v>
      </c>
      <c r="F1493">
        <v>2020</v>
      </c>
      <c r="G1493" t="s">
        <v>321</v>
      </c>
      <c r="H1493">
        <v>0</v>
      </c>
      <c r="I1493">
        <v>6.93</v>
      </c>
      <c r="J1493">
        <v>4.19E-2</v>
      </c>
      <c r="K1493">
        <v>2.2000000000000002</v>
      </c>
      <c r="L1493">
        <v>0.19600000000000001</v>
      </c>
      <c r="M1493">
        <v>5.48</v>
      </c>
      <c r="N1493">
        <v>1.72E-2</v>
      </c>
      <c r="O1493" t="s">
        <v>614</v>
      </c>
      <c r="R1493">
        <v>423</v>
      </c>
      <c r="S1493">
        <v>0</v>
      </c>
      <c r="U1493">
        <v>3287</v>
      </c>
      <c r="V1493">
        <v>0.3</v>
      </c>
      <c r="W1493">
        <v>0.27</v>
      </c>
      <c r="Z1493">
        <v>4.84</v>
      </c>
      <c r="AA1493" t="s">
        <v>5095</v>
      </c>
      <c r="AB1493">
        <v>353.91695069999997</v>
      </c>
      <c r="AC1493" t="s">
        <v>5096</v>
      </c>
      <c r="AD1493">
        <v>-7.6867213000000003</v>
      </c>
      <c r="AE1493">
        <v>111.63800000000001</v>
      </c>
      <c r="AF1493">
        <v>17.77</v>
      </c>
      <c r="AG1493">
        <v>12.352</v>
      </c>
      <c r="AH1493">
        <v>16.137</v>
      </c>
    </row>
    <row r="1494" spans="1:34" x14ac:dyDescent="0.25">
      <c r="A1494" t="s">
        <v>5097</v>
      </c>
      <c r="B1494" t="s">
        <v>5098</v>
      </c>
      <c r="C1494">
        <v>1</v>
      </c>
      <c r="D1494">
        <v>1</v>
      </c>
      <c r="E1494" t="s">
        <v>284</v>
      </c>
      <c r="F1494">
        <v>2020</v>
      </c>
      <c r="G1494" t="s">
        <v>321</v>
      </c>
      <c r="H1494">
        <v>0</v>
      </c>
      <c r="I1494">
        <v>1.256</v>
      </c>
      <c r="J1494">
        <v>1.9800000000000002E-2</v>
      </c>
      <c r="K1494">
        <v>2.2799999999999998</v>
      </c>
      <c r="L1494">
        <v>0.20300000000000001</v>
      </c>
      <c r="M1494">
        <v>5.82</v>
      </c>
      <c r="N1494">
        <v>1.83E-2</v>
      </c>
      <c r="O1494" t="s">
        <v>614</v>
      </c>
      <c r="R1494">
        <v>1114</v>
      </c>
      <c r="S1494">
        <v>0</v>
      </c>
      <c r="U1494">
        <v>3924</v>
      </c>
      <c r="V1494">
        <v>0.69</v>
      </c>
      <c r="W1494">
        <v>0.51</v>
      </c>
      <c r="Z1494">
        <v>4.46</v>
      </c>
      <c r="AA1494" t="s">
        <v>5099</v>
      </c>
      <c r="AB1494">
        <v>351.61226199999999</v>
      </c>
      <c r="AC1494" t="s">
        <v>5100</v>
      </c>
      <c r="AD1494">
        <v>1.3375908999999999</v>
      </c>
      <c r="AE1494">
        <v>282.30799999999999</v>
      </c>
      <c r="AF1494">
        <v>15.981999999999999</v>
      </c>
      <c r="AG1494">
        <v>12.090999999999999</v>
      </c>
      <c r="AH1494">
        <v>15.0082</v>
      </c>
    </row>
    <row r="1495" spans="1:34" x14ac:dyDescent="0.25">
      <c r="A1495" t="s">
        <v>5101</v>
      </c>
      <c r="B1495" t="s">
        <v>5102</v>
      </c>
      <c r="C1495">
        <v>1</v>
      </c>
      <c r="D1495">
        <v>1</v>
      </c>
      <c r="E1495" t="s">
        <v>284</v>
      </c>
      <c r="F1495">
        <v>2020</v>
      </c>
      <c r="G1495" t="s">
        <v>321</v>
      </c>
      <c r="H1495">
        <v>0</v>
      </c>
      <c r="I1495">
        <v>12.4551225</v>
      </c>
      <c r="J1495">
        <v>0.1016</v>
      </c>
      <c r="K1495">
        <v>8.6760000000000002</v>
      </c>
      <c r="L1495">
        <v>0.77400000000000002</v>
      </c>
      <c r="M1495">
        <v>82.635800000000003</v>
      </c>
      <c r="N1495">
        <v>0.26</v>
      </c>
      <c r="O1495" t="s">
        <v>119</v>
      </c>
      <c r="P1495">
        <v>6.9699999999999998E-2</v>
      </c>
      <c r="Q1495">
        <v>45.7</v>
      </c>
      <c r="R1495">
        <v>650</v>
      </c>
      <c r="S1495">
        <v>0</v>
      </c>
      <c r="U1495">
        <v>5282</v>
      </c>
      <c r="V1495">
        <v>0.82</v>
      </c>
      <c r="W1495">
        <v>0.9</v>
      </c>
      <c r="X1495">
        <v>9.8000000000000004E-2</v>
      </c>
      <c r="Y1495" t="s">
        <v>77</v>
      </c>
      <c r="Z1495">
        <v>4.57</v>
      </c>
      <c r="AA1495" t="s">
        <v>5103</v>
      </c>
      <c r="AB1495">
        <v>351.1353785</v>
      </c>
      <c r="AC1495" t="s">
        <v>5104</v>
      </c>
      <c r="AD1495">
        <v>-5.1641450999999998</v>
      </c>
      <c r="AE1495">
        <v>233.23699999999999</v>
      </c>
      <c r="AF1495">
        <v>12.696999999999999</v>
      </c>
      <c r="AG1495">
        <v>10.667999999999999</v>
      </c>
      <c r="AH1495">
        <v>12.446199999999999</v>
      </c>
    </row>
    <row r="1496" spans="1:34" x14ac:dyDescent="0.25">
      <c r="A1496" t="s">
        <v>5105</v>
      </c>
      <c r="B1496" t="s">
        <v>5106</v>
      </c>
      <c r="C1496">
        <v>1</v>
      </c>
      <c r="D1496">
        <v>1</v>
      </c>
      <c r="E1496" t="s">
        <v>284</v>
      </c>
      <c r="F1496">
        <v>2016</v>
      </c>
      <c r="G1496" t="s">
        <v>321</v>
      </c>
      <c r="H1496">
        <v>0</v>
      </c>
      <c r="I1496">
        <v>5.4248649999999996</v>
      </c>
      <c r="J1496">
        <v>4.0899999999999999E-2</v>
      </c>
      <c r="K1496">
        <v>5.04</v>
      </c>
      <c r="L1496">
        <v>0.45</v>
      </c>
      <c r="M1496">
        <v>1175.971</v>
      </c>
      <c r="N1496">
        <v>3.7</v>
      </c>
      <c r="O1496" t="s">
        <v>119</v>
      </c>
      <c r="P1496">
        <v>0</v>
      </c>
      <c r="R1496">
        <v>850</v>
      </c>
      <c r="S1496">
        <v>0</v>
      </c>
      <c r="T1496" t="s">
        <v>5107</v>
      </c>
      <c r="U1496">
        <v>3540</v>
      </c>
      <c r="V1496">
        <v>1.05</v>
      </c>
      <c r="W1496">
        <v>0.56000000000000005</v>
      </c>
      <c r="Z1496">
        <v>4.0599999999999996</v>
      </c>
      <c r="AA1496" t="s">
        <v>5108</v>
      </c>
      <c r="AB1496">
        <v>242.5613635</v>
      </c>
      <c r="AC1496" t="s">
        <v>5109</v>
      </c>
      <c r="AD1496">
        <v>-19.3193831</v>
      </c>
      <c r="AE1496">
        <v>139.268</v>
      </c>
      <c r="AF1496">
        <v>15.837999999999999</v>
      </c>
      <c r="AG1496">
        <v>10.026</v>
      </c>
      <c r="AH1496">
        <v>14.157</v>
      </c>
    </row>
    <row r="1497" spans="1:34" x14ac:dyDescent="0.25">
      <c r="A1497" t="s">
        <v>5110</v>
      </c>
      <c r="B1497" t="s">
        <v>5111</v>
      </c>
      <c r="C1497">
        <v>1</v>
      </c>
      <c r="D1497">
        <v>1</v>
      </c>
      <c r="E1497" t="s">
        <v>284</v>
      </c>
      <c r="F1497">
        <v>2016</v>
      </c>
      <c r="G1497" t="s">
        <v>321</v>
      </c>
      <c r="H1497">
        <v>0</v>
      </c>
      <c r="I1497">
        <v>13.774798000000001</v>
      </c>
      <c r="K1497">
        <v>2.77</v>
      </c>
      <c r="L1497">
        <v>0.247</v>
      </c>
      <c r="M1497">
        <v>8.1</v>
      </c>
      <c r="N1497">
        <v>2.5499999999999998E-2</v>
      </c>
      <c r="O1497" t="s">
        <v>614</v>
      </c>
      <c r="R1497">
        <v>969</v>
      </c>
      <c r="S1497">
        <v>0</v>
      </c>
      <c r="U1497">
        <v>6232</v>
      </c>
      <c r="V1497">
        <v>1.5</v>
      </c>
      <c r="W1497">
        <v>1.23</v>
      </c>
      <c r="X1497">
        <v>-0.03</v>
      </c>
      <c r="Y1497" t="s">
        <v>77</v>
      </c>
      <c r="Z1497">
        <v>4.18</v>
      </c>
      <c r="AA1497" t="s">
        <v>5112</v>
      </c>
      <c r="AB1497">
        <v>126.8968265</v>
      </c>
      <c r="AC1497" t="s">
        <v>5113</v>
      </c>
      <c r="AD1497">
        <v>11.667413099999999</v>
      </c>
      <c r="AE1497">
        <v>160.125</v>
      </c>
      <c r="AF1497">
        <v>9.6080000000000005</v>
      </c>
      <c r="AG1497">
        <v>8.4120000000000008</v>
      </c>
      <c r="AH1497">
        <v>9.5127500000000005</v>
      </c>
    </row>
    <row r="1498" spans="1:34" x14ac:dyDescent="0.25">
      <c r="A1498" t="s">
        <v>5114</v>
      </c>
      <c r="B1498" t="s">
        <v>5115</v>
      </c>
      <c r="C1498">
        <v>1</v>
      </c>
      <c r="D1498">
        <v>2</v>
      </c>
      <c r="E1498" t="s">
        <v>284</v>
      </c>
      <c r="F1498">
        <v>2021</v>
      </c>
      <c r="G1498" t="s">
        <v>321</v>
      </c>
      <c r="H1498">
        <v>0</v>
      </c>
      <c r="I1498">
        <v>9.3989770000000004</v>
      </c>
      <c r="K1498">
        <v>1.79</v>
      </c>
      <c r="L1498">
        <v>0.16</v>
      </c>
      <c r="M1498">
        <v>3.86</v>
      </c>
      <c r="N1498">
        <v>1.21E-2</v>
      </c>
      <c r="O1498" t="s">
        <v>614</v>
      </c>
      <c r="R1498">
        <v>909</v>
      </c>
      <c r="S1498">
        <v>0</v>
      </c>
      <c r="U1498">
        <v>5994</v>
      </c>
      <c r="V1498">
        <v>1.06</v>
      </c>
      <c r="W1498">
        <v>1.1000000000000001</v>
      </c>
      <c r="X1498">
        <v>0.08</v>
      </c>
      <c r="Y1498" t="s">
        <v>77</v>
      </c>
      <c r="Z1498">
        <v>4.43</v>
      </c>
      <c r="AA1498" t="s">
        <v>5116</v>
      </c>
      <c r="AB1498">
        <v>132.73764310000001</v>
      </c>
      <c r="AC1498" t="s">
        <v>5117</v>
      </c>
      <c r="AD1498">
        <v>13.170268999999999</v>
      </c>
      <c r="AE1498">
        <v>211.43</v>
      </c>
      <c r="AF1498">
        <v>11.305</v>
      </c>
      <c r="AG1498">
        <v>9.8040000000000003</v>
      </c>
      <c r="AH1498">
        <v>11.1945</v>
      </c>
    </row>
    <row r="1499" spans="1:34" x14ac:dyDescent="0.25">
      <c r="A1499" t="s">
        <v>5118</v>
      </c>
      <c r="B1499" t="s">
        <v>5115</v>
      </c>
      <c r="C1499">
        <v>1</v>
      </c>
      <c r="D1499">
        <v>2</v>
      </c>
      <c r="E1499" t="s">
        <v>284</v>
      </c>
      <c r="F1499">
        <v>2018</v>
      </c>
      <c r="G1499" t="s">
        <v>321</v>
      </c>
      <c r="H1499">
        <v>0</v>
      </c>
      <c r="I1499">
        <v>22.996590999999999</v>
      </c>
      <c r="K1499">
        <v>2.72</v>
      </c>
      <c r="L1499">
        <v>0.24299999999999999</v>
      </c>
      <c r="M1499">
        <v>7.85</v>
      </c>
      <c r="N1499">
        <v>2.47E-2</v>
      </c>
      <c r="O1499" t="s">
        <v>614</v>
      </c>
      <c r="R1499">
        <v>673</v>
      </c>
      <c r="S1499">
        <v>0</v>
      </c>
      <c r="U1499">
        <v>5994</v>
      </c>
      <c r="V1499">
        <v>1.06</v>
      </c>
      <c r="W1499">
        <v>1.1000000000000001</v>
      </c>
      <c r="X1499">
        <v>0.08</v>
      </c>
      <c r="Y1499" t="s">
        <v>77</v>
      </c>
      <c r="Z1499">
        <v>4.43</v>
      </c>
      <c r="AA1499" t="s">
        <v>5116</v>
      </c>
      <c r="AB1499">
        <v>132.73764310000001</v>
      </c>
      <c r="AC1499" t="s">
        <v>5117</v>
      </c>
      <c r="AD1499">
        <v>13.170268999999999</v>
      </c>
      <c r="AE1499">
        <v>211.43</v>
      </c>
      <c r="AF1499">
        <v>11.305</v>
      </c>
      <c r="AG1499">
        <v>9.8040000000000003</v>
      </c>
      <c r="AH1499">
        <v>11.1945</v>
      </c>
    </row>
    <row r="1500" spans="1:34" x14ac:dyDescent="0.25">
      <c r="A1500" t="s">
        <v>5119</v>
      </c>
      <c r="B1500" t="s">
        <v>5120</v>
      </c>
      <c r="C1500">
        <v>1</v>
      </c>
      <c r="D1500">
        <v>1</v>
      </c>
      <c r="E1500" t="s">
        <v>284</v>
      </c>
      <c r="F1500">
        <v>2016</v>
      </c>
      <c r="G1500" t="s">
        <v>321</v>
      </c>
      <c r="H1500">
        <v>0</v>
      </c>
      <c r="I1500">
        <v>17.706320000000002</v>
      </c>
      <c r="K1500">
        <v>2.2000000000000002</v>
      </c>
      <c r="L1500">
        <v>0.19600000000000001</v>
      </c>
      <c r="M1500">
        <v>5.48</v>
      </c>
      <c r="N1500">
        <v>1.72E-2</v>
      </c>
      <c r="O1500" t="s">
        <v>614</v>
      </c>
      <c r="R1500">
        <v>266</v>
      </c>
      <c r="S1500">
        <v>0</v>
      </c>
      <c r="U1500">
        <v>3315</v>
      </c>
      <c r="V1500">
        <v>0.28000000000000003</v>
      </c>
      <c r="W1500">
        <v>0.27</v>
      </c>
      <c r="X1500">
        <v>0.09</v>
      </c>
      <c r="Y1500" t="s">
        <v>77</v>
      </c>
      <c r="Z1500">
        <v>4.97</v>
      </c>
      <c r="AA1500" t="s">
        <v>5121</v>
      </c>
      <c r="AB1500">
        <v>135.88326660000001</v>
      </c>
      <c r="AC1500" t="s">
        <v>5122</v>
      </c>
      <c r="AD1500">
        <v>14.250499400000001</v>
      </c>
      <c r="AE1500">
        <v>123.202</v>
      </c>
      <c r="AG1500">
        <v>12.638</v>
      </c>
      <c r="AH1500">
        <v>16.479099999999999</v>
      </c>
    </row>
    <row r="1501" spans="1:34" x14ac:dyDescent="0.25">
      <c r="A1501" t="s">
        <v>5123</v>
      </c>
      <c r="B1501" t="s">
        <v>5124</v>
      </c>
      <c r="C1501">
        <v>1</v>
      </c>
      <c r="D1501">
        <v>1</v>
      </c>
      <c r="E1501" t="s">
        <v>284</v>
      </c>
      <c r="F1501">
        <v>2018</v>
      </c>
      <c r="G1501" t="s">
        <v>321</v>
      </c>
      <c r="H1501">
        <v>0</v>
      </c>
      <c r="I1501">
        <v>14.759287</v>
      </c>
      <c r="K1501">
        <v>6.18</v>
      </c>
      <c r="L1501">
        <v>0.55100000000000005</v>
      </c>
      <c r="M1501">
        <v>31.6</v>
      </c>
      <c r="N1501">
        <v>9.9500000000000005E-2</v>
      </c>
      <c r="O1501" t="s">
        <v>614</v>
      </c>
      <c r="R1501">
        <v>826</v>
      </c>
      <c r="S1501">
        <v>0</v>
      </c>
      <c r="U1501">
        <v>5880</v>
      </c>
      <c r="V1501">
        <v>1.22</v>
      </c>
      <c r="W1501">
        <v>1.06</v>
      </c>
      <c r="X1501">
        <v>7.0000000000000007E-2</v>
      </c>
      <c r="Y1501" t="s">
        <v>77</v>
      </c>
      <c r="Z1501">
        <v>4.29</v>
      </c>
      <c r="AA1501" t="s">
        <v>5125</v>
      </c>
      <c r="AB1501">
        <v>136.78927519999999</v>
      </c>
      <c r="AC1501" t="s">
        <v>5126</v>
      </c>
      <c r="AD1501">
        <v>15.205676499999999</v>
      </c>
      <c r="AE1501">
        <v>343.99</v>
      </c>
      <c r="AF1501">
        <v>12.073</v>
      </c>
      <c r="AG1501">
        <v>10.596</v>
      </c>
      <c r="AH1501">
        <v>11.986599999999999</v>
      </c>
    </row>
    <row r="1502" spans="1:34" x14ac:dyDescent="0.25">
      <c r="A1502" t="s">
        <v>5127</v>
      </c>
      <c r="B1502" t="s">
        <v>5128</v>
      </c>
      <c r="C1502">
        <v>1</v>
      </c>
      <c r="D1502">
        <v>1</v>
      </c>
      <c r="E1502" t="s">
        <v>284</v>
      </c>
      <c r="F1502">
        <v>2018</v>
      </c>
      <c r="G1502" t="s">
        <v>321</v>
      </c>
      <c r="H1502">
        <v>0</v>
      </c>
      <c r="I1502">
        <v>5.1139809999999999</v>
      </c>
      <c r="K1502">
        <v>5.65</v>
      </c>
      <c r="L1502">
        <v>0.504</v>
      </c>
      <c r="M1502">
        <v>27.2</v>
      </c>
      <c r="N1502">
        <v>8.5400000000000004E-2</v>
      </c>
      <c r="O1502" t="s">
        <v>614</v>
      </c>
      <c r="R1502">
        <v>1380</v>
      </c>
      <c r="S1502">
        <v>0</v>
      </c>
      <c r="U1502">
        <v>6502</v>
      </c>
      <c r="V1502">
        <v>1.49</v>
      </c>
      <c r="W1502">
        <v>1.36</v>
      </c>
      <c r="X1502">
        <v>0.17</v>
      </c>
      <c r="Y1502" t="s">
        <v>77</v>
      </c>
      <c r="Z1502">
        <v>4.22</v>
      </c>
      <c r="AA1502" t="s">
        <v>5129</v>
      </c>
      <c r="AB1502">
        <v>136.48942589999999</v>
      </c>
      <c r="AC1502" t="s">
        <v>5130</v>
      </c>
      <c r="AD1502">
        <v>16.325514600000002</v>
      </c>
      <c r="AE1502">
        <v>371.82299999999998</v>
      </c>
      <c r="AF1502">
        <v>11.842000000000001</v>
      </c>
      <c r="AG1502">
        <v>10.234</v>
      </c>
      <c r="AH1502">
        <v>11.347899999999999</v>
      </c>
    </row>
    <row r="1503" spans="1:34" x14ac:dyDescent="0.25">
      <c r="A1503" t="s">
        <v>5131</v>
      </c>
      <c r="B1503" t="s">
        <v>5132</v>
      </c>
      <c r="C1503">
        <v>1</v>
      </c>
      <c r="D1503">
        <v>1</v>
      </c>
      <c r="E1503" t="s">
        <v>284</v>
      </c>
      <c r="F1503">
        <v>2016</v>
      </c>
      <c r="G1503" t="s">
        <v>321</v>
      </c>
      <c r="H1503">
        <v>0</v>
      </c>
      <c r="I1503">
        <v>12.283211</v>
      </c>
      <c r="K1503">
        <v>2.21</v>
      </c>
      <c r="L1503">
        <v>0.19700000000000001</v>
      </c>
      <c r="M1503">
        <v>5.52</v>
      </c>
      <c r="N1503">
        <v>1.7399999999999999E-2</v>
      </c>
      <c r="O1503" t="s">
        <v>614</v>
      </c>
      <c r="R1503">
        <v>949</v>
      </c>
      <c r="S1503">
        <v>0</v>
      </c>
      <c r="U1503">
        <v>6222</v>
      </c>
      <c r="V1503">
        <v>1.33</v>
      </c>
      <c r="W1503">
        <v>1.23</v>
      </c>
      <c r="X1503">
        <v>0.1</v>
      </c>
      <c r="Y1503" t="s">
        <v>77</v>
      </c>
      <c r="Z1503">
        <v>4.28</v>
      </c>
      <c r="AA1503" t="s">
        <v>5133</v>
      </c>
      <c r="AB1503">
        <v>129.38966790000001</v>
      </c>
      <c r="AC1503" t="s">
        <v>5134</v>
      </c>
      <c r="AD1503">
        <v>16.522064799999999</v>
      </c>
      <c r="AE1503">
        <v>557.99300000000005</v>
      </c>
      <c r="AF1503">
        <v>12.555999999999999</v>
      </c>
      <c r="AG1503">
        <v>11.281000000000001</v>
      </c>
      <c r="AH1503">
        <v>12.4741</v>
      </c>
    </row>
    <row r="1504" spans="1:34" x14ac:dyDescent="0.25">
      <c r="A1504" t="s">
        <v>5135</v>
      </c>
      <c r="B1504" t="s">
        <v>5136</v>
      </c>
      <c r="C1504">
        <v>1</v>
      </c>
      <c r="D1504">
        <v>1</v>
      </c>
      <c r="E1504" t="s">
        <v>284</v>
      </c>
      <c r="F1504">
        <v>2016</v>
      </c>
      <c r="G1504" t="s">
        <v>321</v>
      </c>
      <c r="H1504">
        <v>0</v>
      </c>
      <c r="I1504">
        <v>21.194732999999999</v>
      </c>
      <c r="K1504">
        <v>1.22</v>
      </c>
      <c r="L1504">
        <v>0.109</v>
      </c>
      <c r="M1504">
        <v>1.98</v>
      </c>
      <c r="N1504">
        <v>6.2399999999999999E-3</v>
      </c>
      <c r="O1504" t="s">
        <v>614</v>
      </c>
      <c r="R1504">
        <v>569</v>
      </c>
      <c r="S1504">
        <v>0</v>
      </c>
      <c r="U1504">
        <v>5424</v>
      </c>
      <c r="V1504">
        <v>0.8</v>
      </c>
      <c r="W1504">
        <v>0.86</v>
      </c>
      <c r="X1504">
        <v>-0.17</v>
      </c>
      <c r="Y1504" t="s">
        <v>77</v>
      </c>
      <c r="Z1504">
        <v>4.5599999999999996</v>
      </c>
      <c r="AA1504" t="s">
        <v>5137</v>
      </c>
      <c r="AB1504">
        <v>133.83820320000001</v>
      </c>
      <c r="AC1504" t="s">
        <v>5138</v>
      </c>
      <c r="AD1504">
        <v>16.794066300000001</v>
      </c>
      <c r="AE1504">
        <v>239.28899999999999</v>
      </c>
      <c r="AF1504">
        <v>12.803000000000001</v>
      </c>
      <c r="AG1504">
        <v>10.795999999999999</v>
      </c>
      <c r="AH1504">
        <v>12.5114</v>
      </c>
    </row>
    <row r="1505" spans="1:34" x14ac:dyDescent="0.25">
      <c r="A1505" t="s">
        <v>5139</v>
      </c>
      <c r="B1505" t="s">
        <v>5140</v>
      </c>
      <c r="C1505">
        <v>1</v>
      </c>
      <c r="D1505">
        <v>1</v>
      </c>
      <c r="E1505" t="s">
        <v>284</v>
      </c>
      <c r="F1505">
        <v>2016</v>
      </c>
      <c r="G1505" t="s">
        <v>321</v>
      </c>
      <c r="H1505">
        <v>0</v>
      </c>
      <c r="I1505">
        <v>16.273562999999999</v>
      </c>
      <c r="K1505">
        <v>2.62</v>
      </c>
      <c r="L1505">
        <v>0.23400000000000001</v>
      </c>
      <c r="M1505">
        <v>7.37</v>
      </c>
      <c r="N1505">
        <v>2.3199999999999998E-2</v>
      </c>
      <c r="O1505" t="s">
        <v>614</v>
      </c>
      <c r="R1505">
        <v>850</v>
      </c>
      <c r="S1505">
        <v>0</v>
      </c>
      <c r="U1505">
        <v>5869</v>
      </c>
      <c r="V1505">
        <v>1.32</v>
      </c>
      <c r="W1505">
        <v>0.94</v>
      </c>
      <c r="X1505">
        <v>-0.27</v>
      </c>
      <c r="Y1505" t="s">
        <v>77</v>
      </c>
      <c r="Z1505">
        <v>4.17</v>
      </c>
      <c r="AA1505" t="s">
        <v>5141</v>
      </c>
      <c r="AB1505">
        <v>127.76113700000001</v>
      </c>
      <c r="AC1505" t="s">
        <v>5142</v>
      </c>
      <c r="AD1505">
        <v>16.900470200000001</v>
      </c>
      <c r="AE1505">
        <v>421.63600000000002</v>
      </c>
      <c r="AF1505">
        <v>12.385</v>
      </c>
      <c r="AG1505">
        <v>10.804</v>
      </c>
      <c r="AH1505">
        <v>12.229900000000001</v>
      </c>
    </row>
    <row r="1506" spans="1:34" x14ac:dyDescent="0.25">
      <c r="A1506" t="s">
        <v>5143</v>
      </c>
      <c r="B1506" t="s">
        <v>5144</v>
      </c>
      <c r="C1506">
        <v>1</v>
      </c>
      <c r="D1506">
        <v>1</v>
      </c>
      <c r="E1506" t="s">
        <v>284</v>
      </c>
      <c r="F1506">
        <v>2016</v>
      </c>
      <c r="G1506" t="s">
        <v>321</v>
      </c>
      <c r="H1506">
        <v>0</v>
      </c>
      <c r="I1506">
        <v>3.8506140000000002</v>
      </c>
      <c r="K1506">
        <v>1.03</v>
      </c>
      <c r="L1506">
        <v>9.1999999999999998E-2</v>
      </c>
      <c r="M1506">
        <v>1.08</v>
      </c>
      <c r="N1506">
        <v>3.3999999999999998E-3</v>
      </c>
      <c r="O1506" t="s">
        <v>614</v>
      </c>
      <c r="R1506">
        <v>783</v>
      </c>
      <c r="S1506">
        <v>0</v>
      </c>
      <c r="U1506">
        <v>4558</v>
      </c>
      <c r="V1506">
        <v>0.63</v>
      </c>
      <c r="W1506">
        <v>0.66</v>
      </c>
      <c r="X1506">
        <v>-0.23</v>
      </c>
      <c r="Y1506" t="s">
        <v>77</v>
      </c>
      <c r="Z1506">
        <v>4.6500000000000004</v>
      </c>
      <c r="AA1506" t="s">
        <v>5145</v>
      </c>
      <c r="AB1506">
        <v>124.3609294</v>
      </c>
      <c r="AC1506" t="s">
        <v>5146</v>
      </c>
      <c r="AD1506">
        <v>17.024155700000001</v>
      </c>
      <c r="AE1506">
        <v>156.95099999999999</v>
      </c>
      <c r="AF1506">
        <v>13.321999999999999</v>
      </c>
      <c r="AG1506">
        <v>10.613</v>
      </c>
      <c r="AH1506">
        <v>13.045500000000001</v>
      </c>
    </row>
    <row r="1507" spans="1:34" x14ac:dyDescent="0.25">
      <c r="A1507" t="s">
        <v>5147</v>
      </c>
      <c r="B1507" t="s">
        <v>5148</v>
      </c>
      <c r="C1507">
        <v>1</v>
      </c>
      <c r="D1507">
        <v>1</v>
      </c>
      <c r="E1507" t="s">
        <v>284</v>
      </c>
      <c r="F1507">
        <v>2019</v>
      </c>
      <c r="G1507" t="s">
        <v>321</v>
      </c>
      <c r="H1507">
        <v>0</v>
      </c>
      <c r="I1507">
        <v>19.507428000000001</v>
      </c>
      <c r="K1507">
        <v>1.92</v>
      </c>
      <c r="L1507">
        <v>0.17100000000000001</v>
      </c>
      <c r="M1507">
        <v>4.3499999999999996</v>
      </c>
      <c r="N1507">
        <v>1.37E-2</v>
      </c>
      <c r="O1507" t="s">
        <v>614</v>
      </c>
      <c r="R1507">
        <v>508</v>
      </c>
      <c r="S1507">
        <v>0</v>
      </c>
      <c r="U1507">
        <v>4857</v>
      </c>
      <c r="V1507">
        <v>0.72</v>
      </c>
      <c r="W1507">
        <v>0.74</v>
      </c>
      <c r="X1507">
        <v>-0.11</v>
      </c>
      <c r="Y1507" t="s">
        <v>77</v>
      </c>
      <c r="Z1507">
        <v>4.59</v>
      </c>
      <c r="AA1507" t="s">
        <v>5149</v>
      </c>
      <c r="AB1507">
        <v>130.08254199999999</v>
      </c>
      <c r="AC1507" t="s">
        <v>5150</v>
      </c>
      <c r="AD1507">
        <v>18.692904599999999</v>
      </c>
      <c r="AE1507">
        <v>360.36</v>
      </c>
      <c r="AF1507">
        <v>14.487</v>
      </c>
      <c r="AG1507">
        <v>12.173</v>
      </c>
      <c r="AH1507">
        <v>14.3436</v>
      </c>
    </row>
    <row r="1508" spans="1:34" x14ac:dyDescent="0.25">
      <c r="A1508" t="s">
        <v>5151</v>
      </c>
      <c r="B1508" t="s">
        <v>5152</v>
      </c>
      <c r="C1508">
        <v>1</v>
      </c>
      <c r="D1508">
        <v>1</v>
      </c>
      <c r="E1508" t="s">
        <v>284</v>
      </c>
      <c r="F1508">
        <v>2016</v>
      </c>
      <c r="G1508" t="s">
        <v>321</v>
      </c>
      <c r="H1508">
        <v>0</v>
      </c>
      <c r="I1508">
        <v>2.9956347999999999</v>
      </c>
      <c r="J1508">
        <v>4.4200000000000003E-2</v>
      </c>
      <c r="K1508">
        <v>13.75</v>
      </c>
      <c r="L1508">
        <v>1.2270000000000001</v>
      </c>
      <c r="M1508">
        <v>539.67534000000001</v>
      </c>
      <c r="N1508">
        <v>1.698</v>
      </c>
      <c r="O1508" t="s">
        <v>119</v>
      </c>
      <c r="P1508">
        <v>0</v>
      </c>
      <c r="R1508">
        <v>1687</v>
      </c>
      <c r="S1508">
        <v>0</v>
      </c>
      <c r="T1508" t="s">
        <v>1305</v>
      </c>
      <c r="U1508">
        <v>6168</v>
      </c>
      <c r="V1508">
        <v>1.42</v>
      </c>
      <c r="W1508">
        <v>1.1599999999999999</v>
      </c>
      <c r="X1508">
        <v>0.01</v>
      </c>
      <c r="Y1508" t="s">
        <v>77</v>
      </c>
      <c r="Z1508">
        <v>4.2</v>
      </c>
      <c r="AA1508" t="s">
        <v>5153</v>
      </c>
      <c r="AB1508">
        <v>127.5787231</v>
      </c>
      <c r="AC1508" t="s">
        <v>5154</v>
      </c>
      <c r="AD1508">
        <v>22.2359194</v>
      </c>
      <c r="AE1508">
        <v>348.64600000000002</v>
      </c>
      <c r="AF1508">
        <v>11.446999999999999</v>
      </c>
      <c r="AG1508">
        <v>10.193</v>
      </c>
      <c r="AH1508">
        <v>11.435700000000001</v>
      </c>
    </row>
    <row r="1509" spans="1:34" x14ac:dyDescent="0.25">
      <c r="A1509" t="s">
        <v>5155</v>
      </c>
      <c r="B1509" t="s">
        <v>5156</v>
      </c>
      <c r="C1509">
        <v>1</v>
      </c>
      <c r="D1509">
        <v>1</v>
      </c>
      <c r="E1509" t="s">
        <v>284</v>
      </c>
      <c r="F1509">
        <v>2016</v>
      </c>
      <c r="G1509" t="s">
        <v>321</v>
      </c>
      <c r="H1509">
        <v>0</v>
      </c>
      <c r="I1509">
        <v>29.740451</v>
      </c>
      <c r="K1509">
        <v>3.36</v>
      </c>
      <c r="L1509">
        <v>0.3</v>
      </c>
      <c r="M1509">
        <v>11.2</v>
      </c>
      <c r="N1509">
        <v>3.5400000000000001E-2</v>
      </c>
      <c r="O1509" t="s">
        <v>614</v>
      </c>
      <c r="R1509">
        <v>606</v>
      </c>
      <c r="S1509">
        <v>0</v>
      </c>
      <c r="U1509">
        <v>5532</v>
      </c>
      <c r="V1509">
        <v>1.1299999999999999</v>
      </c>
      <c r="W1509">
        <v>0.93</v>
      </c>
      <c r="X1509">
        <v>0.08</v>
      </c>
      <c r="Y1509" t="s">
        <v>77</v>
      </c>
      <c r="Z1509">
        <v>4.3</v>
      </c>
      <c r="AA1509" t="s">
        <v>5157</v>
      </c>
      <c r="AB1509">
        <v>127.9373409</v>
      </c>
      <c r="AC1509" t="s">
        <v>5158</v>
      </c>
      <c r="AD1509">
        <v>19.0745863</v>
      </c>
      <c r="AE1509">
        <v>738.13599999999997</v>
      </c>
      <c r="AF1509">
        <v>14.428000000000001</v>
      </c>
      <c r="AG1509">
        <v>12.435</v>
      </c>
      <c r="AH1509">
        <v>14.1327</v>
      </c>
    </row>
    <row r="1510" spans="1:34" x14ac:dyDescent="0.25">
      <c r="A1510" t="s">
        <v>5159</v>
      </c>
      <c r="B1510" t="s">
        <v>5160</v>
      </c>
      <c r="C1510">
        <v>1</v>
      </c>
      <c r="D1510">
        <v>1</v>
      </c>
      <c r="E1510" t="s">
        <v>284</v>
      </c>
      <c r="F1510">
        <v>2018</v>
      </c>
      <c r="G1510" t="s">
        <v>321</v>
      </c>
      <c r="H1510">
        <v>0</v>
      </c>
      <c r="I1510">
        <v>36.552551000000001</v>
      </c>
      <c r="K1510">
        <v>3.21</v>
      </c>
      <c r="L1510">
        <v>0.28599999999999998</v>
      </c>
      <c r="M1510">
        <v>10.4</v>
      </c>
      <c r="N1510">
        <v>3.27E-2</v>
      </c>
      <c r="O1510" t="s">
        <v>614</v>
      </c>
      <c r="R1510">
        <v>598</v>
      </c>
      <c r="S1510">
        <v>0</v>
      </c>
      <c r="U1510">
        <v>5817</v>
      </c>
      <c r="V1510">
        <v>1.1599999999999999</v>
      </c>
      <c r="W1510">
        <v>0.98</v>
      </c>
      <c r="X1510">
        <v>-0.05</v>
      </c>
      <c r="Y1510" t="s">
        <v>77</v>
      </c>
      <c r="Z1510">
        <v>4.3</v>
      </c>
      <c r="AA1510" t="s">
        <v>5161</v>
      </c>
      <c r="AB1510">
        <v>130.4971951</v>
      </c>
      <c r="AC1510" t="s">
        <v>5162</v>
      </c>
      <c r="AD1510">
        <v>19.9166357</v>
      </c>
      <c r="AE1510">
        <v>421.40800000000002</v>
      </c>
      <c r="AF1510">
        <v>12.725</v>
      </c>
      <c r="AG1510">
        <v>11.17</v>
      </c>
      <c r="AH1510">
        <v>12.5585</v>
      </c>
    </row>
    <row r="1511" spans="1:34" x14ac:dyDescent="0.25">
      <c r="A1511" t="s">
        <v>5163</v>
      </c>
      <c r="B1511" t="s">
        <v>5164</v>
      </c>
      <c r="C1511">
        <v>1</v>
      </c>
      <c r="D1511">
        <v>1</v>
      </c>
      <c r="E1511" t="s">
        <v>284</v>
      </c>
      <c r="F1511">
        <v>2018</v>
      </c>
      <c r="G1511" t="s">
        <v>321</v>
      </c>
      <c r="H1511">
        <v>0</v>
      </c>
      <c r="I1511">
        <v>11.561052</v>
      </c>
      <c r="K1511">
        <v>2.0299999999999998</v>
      </c>
      <c r="L1511">
        <v>0.18099999999999999</v>
      </c>
      <c r="M1511">
        <v>4.78</v>
      </c>
      <c r="N1511">
        <v>1.4999999999999999E-2</v>
      </c>
      <c r="O1511" t="s">
        <v>614</v>
      </c>
      <c r="R1511">
        <v>861</v>
      </c>
      <c r="S1511">
        <v>1</v>
      </c>
      <c r="U1511">
        <v>5920</v>
      </c>
      <c r="V1511">
        <v>1.0900000000000001</v>
      </c>
      <c r="W1511">
        <v>1.01</v>
      </c>
      <c r="X1511">
        <v>-0.06</v>
      </c>
      <c r="Y1511" t="s">
        <v>77</v>
      </c>
      <c r="Z1511">
        <v>4.3600000000000003</v>
      </c>
      <c r="AA1511" t="s">
        <v>5165</v>
      </c>
      <c r="AB1511">
        <v>133.12189960000001</v>
      </c>
      <c r="AC1511" t="s">
        <v>5166</v>
      </c>
      <c r="AD1511">
        <v>21.2386816</v>
      </c>
      <c r="AE1511">
        <v>208.357</v>
      </c>
      <c r="AF1511">
        <v>11.337999999999999</v>
      </c>
      <c r="AG1511">
        <v>9.7100000000000009</v>
      </c>
      <c r="AH1511">
        <v>11.0702</v>
      </c>
    </row>
    <row r="1512" spans="1:34" x14ac:dyDescent="0.25">
      <c r="A1512" t="s">
        <v>5167</v>
      </c>
      <c r="B1512" t="s">
        <v>5168</v>
      </c>
      <c r="C1512">
        <v>1</v>
      </c>
      <c r="D1512">
        <v>2</v>
      </c>
      <c r="E1512" t="s">
        <v>284</v>
      </c>
      <c r="F1512">
        <v>2019</v>
      </c>
      <c r="G1512" t="s">
        <v>321</v>
      </c>
      <c r="H1512">
        <v>0</v>
      </c>
      <c r="I1512">
        <v>2.7871739999999998</v>
      </c>
      <c r="K1512">
        <v>1.65</v>
      </c>
      <c r="L1512">
        <v>0.14699999999999999</v>
      </c>
      <c r="M1512">
        <v>3.36</v>
      </c>
      <c r="N1512">
        <v>1.06E-2</v>
      </c>
      <c r="O1512" t="s">
        <v>614</v>
      </c>
      <c r="R1512">
        <v>653</v>
      </c>
      <c r="S1512">
        <v>0</v>
      </c>
      <c r="U1512">
        <v>3804</v>
      </c>
      <c r="V1512">
        <v>0.46</v>
      </c>
      <c r="W1512">
        <v>0.49</v>
      </c>
      <c r="X1512">
        <v>-0.1</v>
      </c>
      <c r="Y1512" t="s">
        <v>77</v>
      </c>
      <c r="Z1512">
        <v>4.8</v>
      </c>
      <c r="AA1512" t="s">
        <v>5169</v>
      </c>
      <c r="AB1512">
        <v>134.20217460000001</v>
      </c>
      <c r="AC1512" t="s">
        <v>5170</v>
      </c>
      <c r="AD1512">
        <v>21.502688200000001</v>
      </c>
      <c r="AE1512">
        <v>166.16900000000001</v>
      </c>
      <c r="AF1512">
        <v>16.010000000000002</v>
      </c>
      <c r="AG1512">
        <v>11.855</v>
      </c>
      <c r="AH1512">
        <v>15.1312</v>
      </c>
    </row>
    <row r="1513" spans="1:34" x14ac:dyDescent="0.25">
      <c r="A1513" t="s">
        <v>5171</v>
      </c>
      <c r="B1513" t="s">
        <v>5168</v>
      </c>
      <c r="C1513">
        <v>1</v>
      </c>
      <c r="D1513">
        <v>2</v>
      </c>
      <c r="E1513" t="s">
        <v>284</v>
      </c>
      <c r="F1513">
        <v>2018</v>
      </c>
      <c r="G1513" t="s">
        <v>321</v>
      </c>
      <c r="H1513">
        <v>0</v>
      </c>
      <c r="I1513">
        <v>7.6769720000000001</v>
      </c>
      <c r="K1513">
        <v>2.02</v>
      </c>
      <c r="L1513">
        <v>0.18</v>
      </c>
      <c r="M1513">
        <v>4.74</v>
      </c>
      <c r="N1513">
        <v>1.49E-2</v>
      </c>
      <c r="O1513" t="s">
        <v>614</v>
      </c>
      <c r="R1513">
        <v>465</v>
      </c>
      <c r="S1513">
        <v>0</v>
      </c>
      <c r="U1513">
        <v>3804</v>
      </c>
      <c r="V1513">
        <v>0.46</v>
      </c>
      <c r="W1513">
        <v>0.49</v>
      </c>
      <c r="X1513">
        <v>-0.1</v>
      </c>
      <c r="Y1513" t="s">
        <v>77</v>
      </c>
      <c r="Z1513">
        <v>4.8</v>
      </c>
      <c r="AA1513" t="s">
        <v>5169</v>
      </c>
      <c r="AB1513">
        <v>134.20217460000001</v>
      </c>
      <c r="AC1513" t="s">
        <v>5170</v>
      </c>
      <c r="AD1513">
        <v>21.502688200000001</v>
      </c>
      <c r="AE1513">
        <v>166.16900000000001</v>
      </c>
      <c r="AF1513">
        <v>16.010000000000002</v>
      </c>
      <c r="AG1513">
        <v>11.855</v>
      </c>
      <c r="AH1513">
        <v>15.1312</v>
      </c>
    </row>
    <row r="1514" spans="1:34" x14ac:dyDescent="0.25">
      <c r="A1514" t="s">
        <v>5172</v>
      </c>
      <c r="B1514" t="s">
        <v>5173</v>
      </c>
      <c r="C1514">
        <v>1</v>
      </c>
      <c r="D1514">
        <v>1</v>
      </c>
      <c r="E1514" t="s">
        <v>284</v>
      </c>
      <c r="F1514">
        <v>2018</v>
      </c>
      <c r="G1514" t="s">
        <v>321</v>
      </c>
      <c r="H1514">
        <v>0</v>
      </c>
      <c r="I1514">
        <v>3.3558500000000002</v>
      </c>
      <c r="K1514">
        <v>1.59</v>
      </c>
      <c r="L1514">
        <v>0.14199999999999999</v>
      </c>
      <c r="M1514">
        <v>3.15</v>
      </c>
      <c r="N1514">
        <v>9.9299999999999996E-3</v>
      </c>
      <c r="O1514" t="s">
        <v>614</v>
      </c>
      <c r="R1514">
        <v>722</v>
      </c>
      <c r="S1514">
        <v>0</v>
      </c>
      <c r="U1514">
        <v>4374</v>
      </c>
      <c r="V1514">
        <v>0.49</v>
      </c>
      <c r="W1514">
        <v>0.51</v>
      </c>
      <c r="X1514">
        <v>-0.95</v>
      </c>
      <c r="Y1514" t="s">
        <v>77</v>
      </c>
      <c r="Z1514">
        <v>4.76</v>
      </c>
      <c r="AA1514" t="s">
        <v>5174</v>
      </c>
      <c r="AB1514">
        <v>136.36149230000001</v>
      </c>
      <c r="AC1514" t="s">
        <v>5175</v>
      </c>
      <c r="AD1514">
        <v>21.6685886</v>
      </c>
      <c r="AE1514">
        <v>75.1691</v>
      </c>
      <c r="AF1514">
        <v>13.423</v>
      </c>
      <c r="AG1514">
        <v>9.6620000000000008</v>
      </c>
      <c r="AH1514">
        <v>12.7423</v>
      </c>
    </row>
    <row r="1515" spans="1:34" x14ac:dyDescent="0.25">
      <c r="A1515" t="s">
        <v>5176</v>
      </c>
      <c r="B1515" t="s">
        <v>5177</v>
      </c>
      <c r="C1515">
        <v>1</v>
      </c>
      <c r="D1515">
        <v>1</v>
      </c>
      <c r="E1515" t="s">
        <v>284</v>
      </c>
      <c r="F1515">
        <v>2016</v>
      </c>
      <c r="G1515" t="s">
        <v>321</v>
      </c>
      <c r="H1515">
        <v>0</v>
      </c>
      <c r="I1515">
        <v>10.367437000000001</v>
      </c>
      <c r="K1515">
        <v>2.11</v>
      </c>
      <c r="L1515">
        <v>0.188</v>
      </c>
      <c r="M1515">
        <v>5.0999999999999996</v>
      </c>
      <c r="N1515">
        <v>1.6E-2</v>
      </c>
      <c r="O1515" t="s">
        <v>614</v>
      </c>
      <c r="R1515">
        <v>437</v>
      </c>
      <c r="S1515">
        <v>0</v>
      </c>
      <c r="U1515">
        <v>3779</v>
      </c>
      <c r="V1515">
        <v>0.52</v>
      </c>
      <c r="W1515">
        <v>0.56000000000000005</v>
      </c>
      <c r="X1515">
        <v>0.26</v>
      </c>
      <c r="Y1515" t="s">
        <v>77</v>
      </c>
      <c r="Z1515">
        <v>4.74</v>
      </c>
      <c r="AA1515" t="s">
        <v>5178</v>
      </c>
      <c r="AB1515">
        <v>132.70758760000001</v>
      </c>
      <c r="AC1515" t="s">
        <v>5179</v>
      </c>
      <c r="AD1515">
        <v>21.7890367</v>
      </c>
      <c r="AE1515">
        <v>162.40799999999999</v>
      </c>
      <c r="AF1515">
        <v>15.72</v>
      </c>
      <c r="AG1515">
        <v>11.46</v>
      </c>
      <c r="AH1515">
        <v>14.6951</v>
      </c>
    </row>
    <row r="1516" spans="1:34" x14ac:dyDescent="0.25">
      <c r="A1516" t="s">
        <v>5180</v>
      </c>
      <c r="B1516" t="s">
        <v>5181</v>
      </c>
      <c r="C1516">
        <v>1</v>
      </c>
      <c r="D1516">
        <v>1</v>
      </c>
      <c r="E1516" t="s">
        <v>284</v>
      </c>
      <c r="F1516">
        <v>2016</v>
      </c>
      <c r="G1516" t="s">
        <v>321</v>
      </c>
      <c r="H1516">
        <v>0</v>
      </c>
      <c r="I1516">
        <v>26.201446000000001</v>
      </c>
      <c r="K1516">
        <v>2.2599999999999998</v>
      </c>
      <c r="L1516">
        <v>0.20200000000000001</v>
      </c>
      <c r="M1516">
        <v>5.73</v>
      </c>
      <c r="N1516">
        <v>1.7999999999999999E-2</v>
      </c>
      <c r="O1516" t="s">
        <v>614</v>
      </c>
      <c r="R1516">
        <v>450</v>
      </c>
      <c r="S1516">
        <v>0</v>
      </c>
      <c r="U1516">
        <v>4801</v>
      </c>
      <c r="V1516">
        <v>0.7</v>
      </c>
      <c r="W1516">
        <v>0.71</v>
      </c>
      <c r="X1516">
        <v>-0.18</v>
      </c>
      <c r="Y1516" t="s">
        <v>77</v>
      </c>
      <c r="Z1516">
        <v>4.5999999999999996</v>
      </c>
      <c r="AA1516" t="s">
        <v>5182</v>
      </c>
      <c r="AB1516">
        <v>125.98648540000001</v>
      </c>
      <c r="AC1516" t="s">
        <v>5183</v>
      </c>
      <c r="AD1516">
        <v>22.663226000000002</v>
      </c>
      <c r="AE1516">
        <v>105.58</v>
      </c>
      <c r="AF1516">
        <v>11.903</v>
      </c>
      <c r="AG1516">
        <v>9.5009999999999994</v>
      </c>
      <c r="AH1516">
        <v>11.6828</v>
      </c>
    </row>
    <row r="1517" spans="1:34" x14ac:dyDescent="0.25">
      <c r="A1517" t="s">
        <v>5184</v>
      </c>
      <c r="B1517" t="s">
        <v>5185</v>
      </c>
      <c r="C1517">
        <v>1</v>
      </c>
      <c r="D1517">
        <v>1</v>
      </c>
      <c r="E1517" t="s">
        <v>284</v>
      </c>
      <c r="F1517">
        <v>2016</v>
      </c>
      <c r="G1517" t="s">
        <v>321</v>
      </c>
      <c r="H1517">
        <v>0</v>
      </c>
      <c r="I1517">
        <v>7.1872569999999998</v>
      </c>
      <c r="K1517">
        <v>2.41</v>
      </c>
      <c r="L1517">
        <v>0.215</v>
      </c>
      <c r="M1517">
        <v>6.39</v>
      </c>
      <c r="N1517">
        <v>2.01E-2</v>
      </c>
      <c r="O1517" t="s">
        <v>614</v>
      </c>
      <c r="R1517">
        <v>640</v>
      </c>
      <c r="S1517">
        <v>0</v>
      </c>
      <c r="U1517">
        <v>4599</v>
      </c>
      <c r="V1517">
        <v>0.63</v>
      </c>
      <c r="W1517">
        <v>0.66</v>
      </c>
      <c r="X1517">
        <v>-0.26</v>
      </c>
      <c r="Y1517" t="s">
        <v>77</v>
      </c>
      <c r="Z1517">
        <v>4.6500000000000004</v>
      </c>
      <c r="AA1517" t="s">
        <v>5186</v>
      </c>
      <c r="AB1517">
        <v>126.37268210000001</v>
      </c>
      <c r="AC1517" t="s">
        <v>5187</v>
      </c>
      <c r="AD1517">
        <v>23.2974061</v>
      </c>
      <c r="AE1517">
        <v>320.33600000000001</v>
      </c>
      <c r="AF1517">
        <v>15.15</v>
      </c>
      <c r="AG1517">
        <v>12.3</v>
      </c>
      <c r="AH1517">
        <v>14.8131</v>
      </c>
    </row>
    <row r="1518" spans="1:34" x14ac:dyDescent="0.25">
      <c r="A1518" t="s">
        <v>5188</v>
      </c>
      <c r="B1518" t="s">
        <v>5189</v>
      </c>
      <c r="C1518">
        <v>1</v>
      </c>
      <c r="D1518">
        <v>2</v>
      </c>
      <c r="E1518" t="s">
        <v>284</v>
      </c>
      <c r="F1518">
        <v>2018</v>
      </c>
      <c r="G1518" t="s">
        <v>321</v>
      </c>
      <c r="H1518">
        <v>0</v>
      </c>
      <c r="I1518">
        <v>4.6884180000000004</v>
      </c>
      <c r="K1518">
        <v>3.26</v>
      </c>
      <c r="L1518">
        <v>0.29099999999999998</v>
      </c>
      <c r="M1518">
        <v>10.7</v>
      </c>
      <c r="N1518">
        <v>3.3599999999999998E-2</v>
      </c>
      <c r="O1518" t="s">
        <v>614</v>
      </c>
      <c r="R1518">
        <v>908</v>
      </c>
      <c r="S1518">
        <v>0</v>
      </c>
      <c r="U1518">
        <v>5077</v>
      </c>
      <c r="V1518">
        <v>0.85</v>
      </c>
      <c r="W1518">
        <v>0.83</v>
      </c>
      <c r="X1518">
        <v>0.13</v>
      </c>
      <c r="Y1518" t="s">
        <v>77</v>
      </c>
      <c r="Z1518">
        <v>4.5</v>
      </c>
      <c r="AA1518" t="s">
        <v>5190</v>
      </c>
      <c r="AB1518">
        <v>130.87834789999999</v>
      </c>
      <c r="AC1518" t="s">
        <v>5191</v>
      </c>
      <c r="AD1518">
        <v>24.422955900000002</v>
      </c>
      <c r="AE1518">
        <v>201.85599999999999</v>
      </c>
      <c r="AF1518">
        <v>12.571999999999999</v>
      </c>
      <c r="AG1518">
        <v>10.381</v>
      </c>
      <c r="AH1518">
        <v>12.3271</v>
      </c>
    </row>
    <row r="1519" spans="1:34" x14ac:dyDescent="0.25">
      <c r="A1519" t="s">
        <v>5192</v>
      </c>
      <c r="B1519" t="s">
        <v>5189</v>
      </c>
      <c r="C1519">
        <v>1</v>
      </c>
      <c r="D1519">
        <v>2</v>
      </c>
      <c r="E1519" t="s">
        <v>284</v>
      </c>
      <c r="F1519">
        <v>2018</v>
      </c>
      <c r="G1519" t="s">
        <v>321</v>
      </c>
      <c r="H1519">
        <v>0</v>
      </c>
      <c r="I1519">
        <v>12.550171000000001</v>
      </c>
      <c r="K1519">
        <v>2.67</v>
      </c>
      <c r="L1519">
        <v>0.23799999999999999</v>
      </c>
      <c r="M1519">
        <v>7.61</v>
      </c>
      <c r="N1519">
        <v>2.3900000000000001E-2</v>
      </c>
      <c r="O1519" t="s">
        <v>614</v>
      </c>
      <c r="R1519">
        <v>655</v>
      </c>
      <c r="S1519">
        <v>0</v>
      </c>
      <c r="U1519">
        <v>5077</v>
      </c>
      <c r="V1519">
        <v>0.85</v>
      </c>
      <c r="W1519">
        <v>0.83</v>
      </c>
      <c r="X1519">
        <v>0.13</v>
      </c>
      <c r="Y1519" t="s">
        <v>77</v>
      </c>
      <c r="Z1519">
        <v>4.5</v>
      </c>
      <c r="AA1519" t="s">
        <v>5190</v>
      </c>
      <c r="AB1519">
        <v>130.87834789999999</v>
      </c>
      <c r="AC1519" t="s">
        <v>5191</v>
      </c>
      <c r="AD1519">
        <v>24.422955900000002</v>
      </c>
      <c r="AE1519">
        <v>201.85599999999999</v>
      </c>
      <c r="AF1519">
        <v>12.571999999999999</v>
      </c>
      <c r="AG1519">
        <v>10.381</v>
      </c>
      <c r="AH1519">
        <v>12.3271</v>
      </c>
    </row>
    <row r="1520" spans="1:34" x14ac:dyDescent="0.25">
      <c r="A1520" t="s">
        <v>5193</v>
      </c>
      <c r="B1520" t="s">
        <v>5194</v>
      </c>
      <c r="C1520">
        <v>1</v>
      </c>
      <c r="D1520">
        <v>1</v>
      </c>
      <c r="E1520" t="s">
        <v>284</v>
      </c>
      <c r="F1520">
        <v>2016</v>
      </c>
      <c r="G1520" t="s">
        <v>321</v>
      </c>
      <c r="H1520">
        <v>0</v>
      </c>
      <c r="I1520">
        <v>9.032178</v>
      </c>
      <c r="K1520">
        <v>1.38</v>
      </c>
      <c r="L1520">
        <v>0.123</v>
      </c>
      <c r="M1520">
        <v>2.48</v>
      </c>
      <c r="N1520">
        <v>7.7999999999999996E-3</v>
      </c>
      <c r="O1520" t="s">
        <v>614</v>
      </c>
      <c r="R1520">
        <v>518</v>
      </c>
      <c r="S1520">
        <v>0</v>
      </c>
      <c r="U1520">
        <v>4385</v>
      </c>
      <c r="V1520">
        <v>0.49</v>
      </c>
      <c r="W1520">
        <v>0.54</v>
      </c>
      <c r="X1520">
        <v>-0.66</v>
      </c>
      <c r="Y1520" t="s">
        <v>77</v>
      </c>
      <c r="Z1520">
        <v>4.78</v>
      </c>
      <c r="AA1520" t="s">
        <v>5195</v>
      </c>
      <c r="AB1520">
        <v>199.09965460000001</v>
      </c>
      <c r="AC1520" t="s">
        <v>5196</v>
      </c>
      <c r="AD1520">
        <v>-14.4447454</v>
      </c>
      <c r="AE1520">
        <v>453.56700000000001</v>
      </c>
      <c r="AF1520">
        <v>14.585000000000001</v>
      </c>
      <c r="AG1520">
        <v>12.204000000000001</v>
      </c>
      <c r="AH1520">
        <v>14.182600000000001</v>
      </c>
    </row>
    <row r="1521" spans="1:34" x14ac:dyDescent="0.25">
      <c r="A1521" t="s">
        <v>5197</v>
      </c>
      <c r="B1521" t="s">
        <v>5198</v>
      </c>
      <c r="C1521">
        <v>1</v>
      </c>
      <c r="D1521">
        <v>2</v>
      </c>
      <c r="E1521" t="s">
        <v>284</v>
      </c>
      <c r="F1521">
        <v>2016</v>
      </c>
      <c r="G1521" t="s">
        <v>321</v>
      </c>
      <c r="H1521">
        <v>0</v>
      </c>
      <c r="I1521">
        <v>2.3999640000000002</v>
      </c>
      <c r="J1521">
        <v>3.1E-2</v>
      </c>
      <c r="K1521">
        <v>1.32</v>
      </c>
      <c r="L1521">
        <v>0.11799999999999999</v>
      </c>
      <c r="M1521">
        <v>2.2999999999999998</v>
      </c>
      <c r="N1521">
        <v>7.2399999999999999E-3</v>
      </c>
      <c r="O1521" t="s">
        <v>614</v>
      </c>
      <c r="P1521">
        <v>0.13</v>
      </c>
      <c r="Q1521">
        <v>211</v>
      </c>
      <c r="R1521">
        <v>979</v>
      </c>
      <c r="S1521">
        <v>0</v>
      </c>
      <c r="T1521" t="s">
        <v>2059</v>
      </c>
      <c r="U1521">
        <v>4402.71</v>
      </c>
      <c r="V1521">
        <v>0.62</v>
      </c>
      <c r="W1521">
        <v>0.7</v>
      </c>
      <c r="X1521">
        <v>0.04</v>
      </c>
      <c r="Y1521" t="s">
        <v>77</v>
      </c>
      <c r="Z1521">
        <v>4.7</v>
      </c>
      <c r="AA1521" t="s">
        <v>5199</v>
      </c>
      <c r="AB1521">
        <v>170.10310269999999</v>
      </c>
      <c r="AC1521" t="s">
        <v>5200</v>
      </c>
      <c r="AD1521">
        <v>1.2858679</v>
      </c>
      <c r="AE1521">
        <v>252.596</v>
      </c>
      <c r="AF1521">
        <v>14.166</v>
      </c>
      <c r="AG1521">
        <v>11.423</v>
      </c>
      <c r="AH1521">
        <v>13.9152</v>
      </c>
    </row>
    <row r="1522" spans="1:34" x14ac:dyDescent="0.25">
      <c r="A1522" t="s">
        <v>5201</v>
      </c>
      <c r="B1522" t="s">
        <v>5198</v>
      </c>
      <c r="C1522">
        <v>1</v>
      </c>
      <c r="D1522">
        <v>2</v>
      </c>
      <c r="E1522" t="s">
        <v>284</v>
      </c>
      <c r="F1522">
        <v>2016</v>
      </c>
      <c r="G1522" t="s">
        <v>321</v>
      </c>
      <c r="H1522">
        <v>0</v>
      </c>
      <c r="I1522">
        <v>5.608352</v>
      </c>
      <c r="J1522">
        <v>5.5E-2</v>
      </c>
      <c r="K1522">
        <v>1.93</v>
      </c>
      <c r="L1522">
        <v>0.17199999999999999</v>
      </c>
      <c r="M1522">
        <v>4.38</v>
      </c>
      <c r="N1522">
        <v>1.38E-2</v>
      </c>
      <c r="O1522" t="s">
        <v>614</v>
      </c>
      <c r="P1522">
        <v>0.12</v>
      </c>
      <c r="Q1522">
        <v>68</v>
      </c>
      <c r="R1522">
        <v>766</v>
      </c>
      <c r="S1522">
        <v>0</v>
      </c>
      <c r="T1522" t="s">
        <v>2059</v>
      </c>
      <c r="U1522">
        <v>4402.71</v>
      </c>
      <c r="V1522">
        <v>0.62</v>
      </c>
      <c r="W1522">
        <v>0.7</v>
      </c>
      <c r="X1522">
        <v>0.04</v>
      </c>
      <c r="Y1522" t="s">
        <v>77</v>
      </c>
      <c r="Z1522">
        <v>4.7</v>
      </c>
      <c r="AA1522" t="s">
        <v>5199</v>
      </c>
      <c r="AB1522">
        <v>170.10310269999999</v>
      </c>
      <c r="AC1522" t="s">
        <v>5200</v>
      </c>
      <c r="AD1522">
        <v>1.2858679</v>
      </c>
      <c r="AE1522">
        <v>252.596</v>
      </c>
      <c r="AF1522">
        <v>14.166</v>
      </c>
      <c r="AG1522">
        <v>11.423</v>
      </c>
      <c r="AH1522">
        <v>13.9152</v>
      </c>
    </row>
    <row r="1523" spans="1:34" x14ac:dyDescent="0.25">
      <c r="A1523" t="s">
        <v>5202</v>
      </c>
      <c r="B1523" t="s">
        <v>5203</v>
      </c>
      <c r="C1523">
        <v>1</v>
      </c>
      <c r="D1523">
        <v>2</v>
      </c>
      <c r="E1523" t="s">
        <v>284</v>
      </c>
      <c r="F1523">
        <v>2021</v>
      </c>
      <c r="G1523" t="s">
        <v>321</v>
      </c>
      <c r="H1523">
        <v>0</v>
      </c>
      <c r="I1523">
        <v>4.1638729999999997</v>
      </c>
      <c r="K1523">
        <v>1.54</v>
      </c>
      <c r="L1523">
        <v>0.13700000000000001</v>
      </c>
      <c r="M1523">
        <v>2.99</v>
      </c>
      <c r="N1523">
        <v>9.4000000000000004E-3</v>
      </c>
      <c r="O1523" t="s">
        <v>614</v>
      </c>
      <c r="R1523">
        <v>1158</v>
      </c>
      <c r="S1523">
        <v>0</v>
      </c>
      <c r="U1523">
        <v>5789</v>
      </c>
      <c r="V1523">
        <v>1.04</v>
      </c>
      <c r="W1523">
        <v>0.98</v>
      </c>
      <c r="X1523">
        <v>-0.02</v>
      </c>
      <c r="Y1523" t="s">
        <v>77</v>
      </c>
      <c r="Z1523">
        <v>4.3899999999999997</v>
      </c>
      <c r="AA1523" t="s">
        <v>5204</v>
      </c>
      <c r="AB1523">
        <v>204.03550920000001</v>
      </c>
      <c r="AC1523" t="s">
        <v>5205</v>
      </c>
      <c r="AD1523">
        <v>-14.009251600000001</v>
      </c>
      <c r="AE1523">
        <v>489.36799999999999</v>
      </c>
      <c r="AF1523">
        <v>13.449</v>
      </c>
      <c r="AG1523">
        <v>11.776</v>
      </c>
      <c r="AH1523">
        <v>13.311500000000001</v>
      </c>
    </row>
    <row r="1524" spans="1:34" x14ac:dyDescent="0.25">
      <c r="A1524" t="s">
        <v>5206</v>
      </c>
      <c r="B1524" t="s">
        <v>5203</v>
      </c>
      <c r="C1524">
        <v>1</v>
      </c>
      <c r="D1524">
        <v>2</v>
      </c>
      <c r="E1524" t="s">
        <v>284</v>
      </c>
      <c r="F1524">
        <v>2016</v>
      </c>
      <c r="G1524" t="s">
        <v>321</v>
      </c>
      <c r="H1524">
        <v>0</v>
      </c>
      <c r="I1524">
        <v>19.991944</v>
      </c>
      <c r="K1524">
        <v>2.74</v>
      </c>
      <c r="L1524">
        <v>0.24399999999999999</v>
      </c>
      <c r="M1524">
        <v>7.95</v>
      </c>
      <c r="N1524">
        <v>2.5000000000000001E-2</v>
      </c>
      <c r="O1524" t="s">
        <v>614</v>
      </c>
      <c r="R1524">
        <v>687</v>
      </c>
      <c r="S1524">
        <v>0</v>
      </c>
      <c r="U1524">
        <v>5789</v>
      </c>
      <c r="V1524">
        <v>1.04</v>
      </c>
      <c r="W1524">
        <v>0.98</v>
      </c>
      <c r="X1524">
        <v>-0.02</v>
      </c>
      <c r="Y1524" t="s">
        <v>77</v>
      </c>
      <c r="Z1524">
        <v>4.3899999999999997</v>
      </c>
      <c r="AA1524" t="s">
        <v>5204</v>
      </c>
      <c r="AB1524">
        <v>204.03550920000001</v>
      </c>
      <c r="AC1524" t="s">
        <v>5205</v>
      </c>
      <c r="AD1524">
        <v>-14.009251600000001</v>
      </c>
      <c r="AE1524">
        <v>489.36799999999999</v>
      </c>
      <c r="AF1524">
        <v>13.449</v>
      </c>
      <c r="AG1524">
        <v>11.776</v>
      </c>
      <c r="AH1524">
        <v>13.311500000000001</v>
      </c>
    </row>
    <row r="1525" spans="1:34" x14ac:dyDescent="0.25">
      <c r="A1525" t="s">
        <v>5207</v>
      </c>
      <c r="B1525" t="s">
        <v>5208</v>
      </c>
      <c r="C1525">
        <v>1</v>
      </c>
      <c r="D1525">
        <v>1</v>
      </c>
      <c r="E1525" t="s">
        <v>284</v>
      </c>
      <c r="F1525">
        <v>2016</v>
      </c>
      <c r="G1525" t="s">
        <v>321</v>
      </c>
      <c r="H1525">
        <v>0</v>
      </c>
      <c r="I1525">
        <v>7.8061639999999999</v>
      </c>
      <c r="K1525">
        <v>2.54</v>
      </c>
      <c r="L1525">
        <v>0.22700000000000001</v>
      </c>
      <c r="M1525">
        <v>6.99</v>
      </c>
      <c r="N1525">
        <v>2.1999999999999999E-2</v>
      </c>
      <c r="O1525" t="s">
        <v>614</v>
      </c>
      <c r="R1525">
        <v>934</v>
      </c>
      <c r="S1525">
        <v>0</v>
      </c>
      <c r="U1525">
        <v>5769</v>
      </c>
      <c r="V1525">
        <v>1.05</v>
      </c>
      <c r="W1525">
        <v>1.02</v>
      </c>
      <c r="X1525">
        <v>0.08</v>
      </c>
      <c r="Y1525" t="s">
        <v>77</v>
      </c>
      <c r="Z1525">
        <v>4.4000000000000004</v>
      </c>
      <c r="AA1525" t="s">
        <v>5209</v>
      </c>
      <c r="AB1525">
        <v>206.65224079999999</v>
      </c>
      <c r="AC1525" t="s">
        <v>5210</v>
      </c>
      <c r="AD1525">
        <v>-11.8049588</v>
      </c>
      <c r="AE1525">
        <v>694.73400000000004</v>
      </c>
      <c r="AF1525">
        <v>14.195</v>
      </c>
      <c r="AG1525">
        <v>12.497</v>
      </c>
      <c r="AH1525">
        <v>13.9854</v>
      </c>
    </row>
    <row r="1526" spans="1:34" x14ac:dyDescent="0.25">
      <c r="A1526" t="s">
        <v>5211</v>
      </c>
      <c r="B1526" t="s">
        <v>5212</v>
      </c>
      <c r="C1526">
        <v>1</v>
      </c>
      <c r="D1526">
        <v>3</v>
      </c>
      <c r="E1526" t="s">
        <v>284</v>
      </c>
      <c r="F1526">
        <v>2021</v>
      </c>
      <c r="G1526" t="s">
        <v>321</v>
      </c>
      <c r="H1526">
        <v>0</v>
      </c>
      <c r="I1526">
        <v>3.6659120000000001</v>
      </c>
      <c r="K1526">
        <v>1.37</v>
      </c>
      <c r="L1526">
        <v>0.122</v>
      </c>
      <c r="M1526">
        <v>2.4500000000000002</v>
      </c>
      <c r="N1526">
        <v>7.7099999999999998E-3</v>
      </c>
      <c r="O1526" t="s">
        <v>614</v>
      </c>
      <c r="R1526">
        <v>1160</v>
      </c>
      <c r="S1526">
        <v>0</v>
      </c>
      <c r="U1526">
        <v>5791</v>
      </c>
      <c r="V1526">
        <v>0.95</v>
      </c>
      <c r="W1526">
        <v>0.98</v>
      </c>
      <c r="X1526">
        <v>-0.05</v>
      </c>
      <c r="Y1526" t="s">
        <v>77</v>
      </c>
      <c r="Z1526">
        <v>4.47</v>
      </c>
      <c r="AA1526" t="s">
        <v>5213</v>
      </c>
      <c r="AB1526">
        <v>140.4451478</v>
      </c>
      <c r="AC1526" t="s">
        <v>5214</v>
      </c>
      <c r="AD1526">
        <v>18.469628</v>
      </c>
      <c r="AE1526">
        <v>176.05099999999999</v>
      </c>
      <c r="AF1526">
        <v>11.125</v>
      </c>
      <c r="AG1526">
        <v>9.6910000000000007</v>
      </c>
      <c r="AH1526">
        <v>11.114699999999999</v>
      </c>
    </row>
    <row r="1527" spans="1:34" x14ac:dyDescent="0.25">
      <c r="A1527" t="s">
        <v>5215</v>
      </c>
      <c r="B1527" t="s">
        <v>5212</v>
      </c>
      <c r="C1527">
        <v>1</v>
      </c>
      <c r="D1527">
        <v>3</v>
      </c>
      <c r="E1527" t="s">
        <v>284</v>
      </c>
      <c r="F1527">
        <v>2018</v>
      </c>
      <c r="G1527" t="s">
        <v>321</v>
      </c>
      <c r="H1527">
        <v>0</v>
      </c>
      <c r="I1527">
        <v>8.2348850000000002</v>
      </c>
      <c r="K1527">
        <v>1.92</v>
      </c>
      <c r="L1527">
        <v>0.17100000000000001</v>
      </c>
      <c r="M1527">
        <v>4.3499999999999996</v>
      </c>
      <c r="N1527">
        <v>1.37E-2</v>
      </c>
      <c r="O1527" t="s">
        <v>614</v>
      </c>
      <c r="R1527">
        <v>885</v>
      </c>
      <c r="S1527">
        <v>0</v>
      </c>
      <c r="U1527">
        <v>5791</v>
      </c>
      <c r="V1527">
        <v>0.95</v>
      </c>
      <c r="W1527">
        <v>0.98</v>
      </c>
      <c r="X1527">
        <v>-0.05</v>
      </c>
      <c r="Y1527" t="s">
        <v>77</v>
      </c>
      <c r="Z1527">
        <v>4.47</v>
      </c>
      <c r="AA1527" t="s">
        <v>5213</v>
      </c>
      <c r="AB1527">
        <v>140.4451478</v>
      </c>
      <c r="AC1527" t="s">
        <v>5214</v>
      </c>
      <c r="AD1527">
        <v>18.469628</v>
      </c>
      <c r="AE1527">
        <v>176.05099999999999</v>
      </c>
      <c r="AF1527">
        <v>11.125</v>
      </c>
      <c r="AG1527">
        <v>9.6910000000000007</v>
      </c>
      <c r="AH1527">
        <v>11.114699999999999</v>
      </c>
    </row>
    <row r="1528" spans="1:34" x14ac:dyDescent="0.25">
      <c r="A1528" t="s">
        <v>5216</v>
      </c>
      <c r="B1528" t="s">
        <v>5212</v>
      </c>
      <c r="C1528">
        <v>1</v>
      </c>
      <c r="D1528">
        <v>3</v>
      </c>
      <c r="E1528" t="s">
        <v>284</v>
      </c>
      <c r="F1528">
        <v>2018</v>
      </c>
      <c r="G1528" t="s">
        <v>321</v>
      </c>
      <c r="H1528">
        <v>0</v>
      </c>
      <c r="I1528">
        <v>14.871387</v>
      </c>
      <c r="K1528">
        <v>2.23</v>
      </c>
      <c r="L1528">
        <v>0.19900000000000001</v>
      </c>
      <c r="M1528">
        <v>5.6</v>
      </c>
      <c r="N1528">
        <v>1.7600000000000001E-2</v>
      </c>
      <c r="O1528" t="s">
        <v>614</v>
      </c>
      <c r="R1528">
        <v>727</v>
      </c>
      <c r="S1528">
        <v>0</v>
      </c>
      <c r="U1528">
        <v>5791</v>
      </c>
      <c r="V1528">
        <v>0.95</v>
      </c>
      <c r="W1528">
        <v>0.98</v>
      </c>
      <c r="X1528">
        <v>-0.05</v>
      </c>
      <c r="Y1528" t="s">
        <v>77</v>
      </c>
      <c r="Z1528">
        <v>4.47</v>
      </c>
      <c r="AA1528" t="s">
        <v>5213</v>
      </c>
      <c r="AB1528">
        <v>140.4451478</v>
      </c>
      <c r="AC1528" t="s">
        <v>5214</v>
      </c>
      <c r="AD1528">
        <v>18.469628</v>
      </c>
      <c r="AE1528">
        <v>176.05099999999999</v>
      </c>
      <c r="AF1528">
        <v>11.125</v>
      </c>
      <c r="AG1528">
        <v>9.6910000000000007</v>
      </c>
      <c r="AH1528">
        <v>11.114699999999999</v>
      </c>
    </row>
    <row r="1529" spans="1:34" x14ac:dyDescent="0.25">
      <c r="A1529" t="s">
        <v>5217</v>
      </c>
      <c r="B1529" t="s">
        <v>5218</v>
      </c>
      <c r="C1529">
        <v>1</v>
      </c>
      <c r="D1529">
        <v>1</v>
      </c>
      <c r="E1529" t="s">
        <v>284</v>
      </c>
      <c r="F1529">
        <v>2021</v>
      </c>
      <c r="G1529" t="s">
        <v>321</v>
      </c>
      <c r="H1529">
        <v>0</v>
      </c>
      <c r="I1529">
        <v>15.466805000000001</v>
      </c>
      <c r="K1529">
        <v>5.55</v>
      </c>
      <c r="L1529">
        <v>0.495</v>
      </c>
      <c r="M1529">
        <v>26.3</v>
      </c>
      <c r="N1529">
        <v>8.2900000000000001E-2</v>
      </c>
      <c r="O1529" t="s">
        <v>614</v>
      </c>
      <c r="R1529">
        <v>735</v>
      </c>
      <c r="S1529">
        <v>0</v>
      </c>
      <c r="U1529">
        <v>5698</v>
      </c>
      <c r="V1529">
        <v>0.99</v>
      </c>
      <c r="W1529">
        <v>0.87</v>
      </c>
      <c r="X1529">
        <v>-0.21</v>
      </c>
      <c r="Y1529" t="s">
        <v>77</v>
      </c>
      <c r="Z1529">
        <v>4.38</v>
      </c>
      <c r="AA1529" t="s">
        <v>5219</v>
      </c>
      <c r="AB1529">
        <v>201.61685639999999</v>
      </c>
      <c r="AC1529" t="s">
        <v>5220</v>
      </c>
      <c r="AD1529">
        <v>-2.2819018</v>
      </c>
      <c r="AE1529">
        <v>268.51499999999999</v>
      </c>
      <c r="AF1529">
        <v>12.337</v>
      </c>
      <c r="AG1529">
        <v>10.547000000000001</v>
      </c>
      <c r="AH1529">
        <v>12.098800000000001</v>
      </c>
    </row>
    <row r="1530" spans="1:34" x14ac:dyDescent="0.25">
      <c r="A1530" t="s">
        <v>5221</v>
      </c>
      <c r="B1530" t="s">
        <v>5222</v>
      </c>
      <c r="C1530">
        <v>1</v>
      </c>
      <c r="D1530">
        <v>1</v>
      </c>
      <c r="E1530" t="s">
        <v>284</v>
      </c>
      <c r="F1530">
        <v>2016</v>
      </c>
      <c r="G1530" t="s">
        <v>321</v>
      </c>
      <c r="H1530">
        <v>0</v>
      </c>
      <c r="I1530">
        <v>3.7933059999999998</v>
      </c>
      <c r="K1530">
        <v>1.56</v>
      </c>
      <c r="L1530">
        <v>0.13900000000000001</v>
      </c>
      <c r="M1530">
        <v>3.05</v>
      </c>
      <c r="N1530">
        <v>9.6100000000000005E-3</v>
      </c>
      <c r="O1530" t="s">
        <v>614</v>
      </c>
      <c r="R1530">
        <v>543</v>
      </c>
      <c r="S1530">
        <v>0</v>
      </c>
      <c r="U1530">
        <v>3669</v>
      </c>
      <c r="V1530">
        <v>0.41</v>
      </c>
      <c r="W1530">
        <v>0.43</v>
      </c>
      <c r="X1530">
        <v>-0.04</v>
      </c>
      <c r="Y1530" t="s">
        <v>77</v>
      </c>
      <c r="Z1530">
        <v>4.8600000000000003</v>
      </c>
      <c r="AA1530" t="s">
        <v>5223</v>
      </c>
      <c r="AB1530">
        <v>129.12991930000001</v>
      </c>
      <c r="AC1530" t="s">
        <v>5224</v>
      </c>
      <c r="AD1530">
        <v>10.1472175</v>
      </c>
      <c r="AE1530">
        <v>91.721999999999994</v>
      </c>
      <c r="AF1530">
        <v>15.295999999999999</v>
      </c>
      <c r="AG1530">
        <v>10.964</v>
      </c>
      <c r="AH1530">
        <v>14.375299999999999</v>
      </c>
    </row>
    <row r="1531" spans="1:34" x14ac:dyDescent="0.25">
      <c r="A1531" t="s">
        <v>5225</v>
      </c>
      <c r="B1531" t="s">
        <v>5226</v>
      </c>
      <c r="C1531">
        <v>1</v>
      </c>
      <c r="D1531">
        <v>1</v>
      </c>
      <c r="E1531" t="s">
        <v>284</v>
      </c>
      <c r="F1531">
        <v>2021</v>
      </c>
      <c r="G1531" t="s">
        <v>321</v>
      </c>
      <c r="H1531">
        <v>0</v>
      </c>
      <c r="I1531">
        <v>5.7385647000000004</v>
      </c>
      <c r="J1531">
        <v>6.3200000000000006E-2</v>
      </c>
      <c r="K1531">
        <v>2.25</v>
      </c>
      <c r="L1531">
        <v>0.20100000000000001</v>
      </c>
      <c r="M1531">
        <v>5.69</v>
      </c>
      <c r="N1531">
        <v>1.7899999999999999E-2</v>
      </c>
      <c r="O1531" t="s">
        <v>614</v>
      </c>
      <c r="R1531">
        <v>1066</v>
      </c>
      <c r="S1531">
        <v>0</v>
      </c>
      <c r="U1531">
        <v>5790</v>
      </c>
      <c r="V1531">
        <v>0.92</v>
      </c>
      <c r="W1531">
        <v>0.96</v>
      </c>
      <c r="X1531">
        <v>-0.12</v>
      </c>
      <c r="Y1531" t="s">
        <v>77</v>
      </c>
      <c r="Z1531">
        <v>4.49</v>
      </c>
      <c r="AA1531" t="s">
        <v>5227</v>
      </c>
      <c r="AB1531">
        <v>124.6426189</v>
      </c>
      <c r="AC1531" t="s">
        <v>5228</v>
      </c>
      <c r="AD1531">
        <v>13.5027816</v>
      </c>
      <c r="AE1531">
        <v>500.49700000000001</v>
      </c>
      <c r="AF1531">
        <v>13.707000000000001</v>
      </c>
      <c r="AG1531">
        <v>12.016</v>
      </c>
      <c r="AH1531">
        <v>13.5297</v>
      </c>
    </row>
    <row r="1532" spans="1:34" x14ac:dyDescent="0.25">
      <c r="A1532" t="s">
        <v>5229</v>
      </c>
      <c r="B1532" t="s">
        <v>5230</v>
      </c>
      <c r="C1532">
        <v>1</v>
      </c>
      <c r="D1532">
        <v>1</v>
      </c>
      <c r="E1532" t="s">
        <v>284</v>
      </c>
      <c r="F1532">
        <v>2021</v>
      </c>
      <c r="G1532" t="s">
        <v>321</v>
      </c>
      <c r="H1532">
        <v>0</v>
      </c>
      <c r="I1532">
        <v>21.0267366</v>
      </c>
      <c r="J1532">
        <v>0.15989999999999999</v>
      </c>
      <c r="K1532">
        <v>2.29</v>
      </c>
      <c r="L1532">
        <v>0.20399999999999999</v>
      </c>
      <c r="M1532">
        <v>5.86</v>
      </c>
      <c r="N1532">
        <v>1.84E-2</v>
      </c>
      <c r="O1532" t="s">
        <v>614</v>
      </c>
      <c r="R1532">
        <v>624</v>
      </c>
      <c r="S1532">
        <v>0</v>
      </c>
      <c r="U1532">
        <v>5568</v>
      </c>
      <c r="V1532">
        <v>0.86</v>
      </c>
      <c r="W1532">
        <v>0.9</v>
      </c>
      <c r="X1532">
        <v>-0.11</v>
      </c>
      <c r="Y1532" t="s">
        <v>77</v>
      </c>
      <c r="Z1532">
        <v>4.5199999999999996</v>
      </c>
      <c r="AA1532" t="s">
        <v>5231</v>
      </c>
      <c r="AB1532">
        <v>128.3219134</v>
      </c>
      <c r="AC1532" t="s">
        <v>5232</v>
      </c>
      <c r="AD1532">
        <v>13.6613758</v>
      </c>
      <c r="AE1532">
        <v>355.54</v>
      </c>
      <c r="AF1532">
        <v>13.268000000000001</v>
      </c>
      <c r="AG1532">
        <v>11.507999999999999</v>
      </c>
      <c r="AH1532">
        <v>13.148</v>
      </c>
    </row>
    <row r="1533" spans="1:34" x14ac:dyDescent="0.25">
      <c r="A1533" t="s">
        <v>5233</v>
      </c>
      <c r="B1533" t="s">
        <v>5234</v>
      </c>
      <c r="C1533">
        <v>1</v>
      </c>
      <c r="D1533">
        <v>1</v>
      </c>
      <c r="E1533" t="s">
        <v>284</v>
      </c>
      <c r="F1533">
        <v>2021</v>
      </c>
      <c r="G1533" t="s">
        <v>321</v>
      </c>
      <c r="H1533">
        <v>0</v>
      </c>
      <c r="I1533">
        <v>16.348863699999999</v>
      </c>
      <c r="J1533">
        <v>0.14499999999999999</v>
      </c>
      <c r="K1533">
        <v>3.72</v>
      </c>
      <c r="L1533">
        <v>0.33200000000000002</v>
      </c>
      <c r="M1533">
        <v>13.4</v>
      </c>
      <c r="N1533">
        <v>4.2000000000000003E-2</v>
      </c>
      <c r="O1533" t="s">
        <v>614</v>
      </c>
      <c r="R1533">
        <v>735</v>
      </c>
      <c r="S1533">
        <v>0</v>
      </c>
      <c r="U1533">
        <v>5794</v>
      </c>
      <c r="V1533">
        <v>1</v>
      </c>
      <c r="W1533">
        <v>0.98</v>
      </c>
      <c r="X1533">
        <v>-0.02</v>
      </c>
      <c r="Y1533" t="s">
        <v>77</v>
      </c>
      <c r="Z1533">
        <v>4.43</v>
      </c>
      <c r="AA1533" t="s">
        <v>5235</v>
      </c>
      <c r="AB1533">
        <v>131.9386628</v>
      </c>
      <c r="AC1533" t="s">
        <v>5236</v>
      </c>
      <c r="AD1533">
        <v>16.328914399999999</v>
      </c>
      <c r="AE1533">
        <v>517.68700000000001</v>
      </c>
      <c r="AF1533">
        <v>13.747999999999999</v>
      </c>
      <c r="AG1533">
        <v>11.952</v>
      </c>
      <c r="AH1533">
        <v>13.479200000000001</v>
      </c>
    </row>
    <row r="1534" spans="1:34" x14ac:dyDescent="0.25">
      <c r="A1534" t="s">
        <v>5237</v>
      </c>
      <c r="B1534" t="s">
        <v>5238</v>
      </c>
      <c r="C1534">
        <v>1</v>
      </c>
      <c r="D1534">
        <v>1</v>
      </c>
      <c r="E1534" t="s">
        <v>284</v>
      </c>
      <c r="F1534">
        <v>2021</v>
      </c>
      <c r="G1534" t="s">
        <v>321</v>
      </c>
      <c r="H1534">
        <v>0</v>
      </c>
      <c r="I1534">
        <v>11.2510285</v>
      </c>
      <c r="J1534">
        <v>8.6300000000000002E-2</v>
      </c>
      <c r="K1534">
        <v>2.68</v>
      </c>
      <c r="L1534">
        <v>0.23899999999999999</v>
      </c>
      <c r="M1534">
        <v>7.65</v>
      </c>
      <c r="N1534">
        <v>2.41E-2</v>
      </c>
      <c r="O1534" t="s">
        <v>614</v>
      </c>
      <c r="R1534">
        <v>888</v>
      </c>
      <c r="S1534">
        <v>0</v>
      </c>
      <c r="U1534">
        <v>5650</v>
      </c>
      <c r="V1534">
        <v>0.91</v>
      </c>
      <c r="W1534">
        <v>0.93</v>
      </c>
      <c r="X1534">
        <v>-7.0000000000000007E-2</v>
      </c>
      <c r="Y1534" t="s">
        <v>77</v>
      </c>
      <c r="Z1534">
        <v>4.49</v>
      </c>
      <c r="AA1534" t="s">
        <v>5239</v>
      </c>
      <c r="AB1534">
        <v>133.80810539999999</v>
      </c>
      <c r="AC1534" t="s">
        <v>5240</v>
      </c>
      <c r="AD1534">
        <v>18.949726299999998</v>
      </c>
      <c r="AE1534">
        <v>480.30700000000002</v>
      </c>
      <c r="AF1534">
        <v>13.699</v>
      </c>
      <c r="AG1534">
        <v>11.989000000000001</v>
      </c>
      <c r="AH1534">
        <v>13.5733</v>
      </c>
    </row>
    <row r="1535" spans="1:34" x14ac:dyDescent="0.25">
      <c r="A1535" t="s">
        <v>5241</v>
      </c>
      <c r="B1535" t="s">
        <v>5242</v>
      </c>
      <c r="C1535">
        <v>1</v>
      </c>
      <c r="D1535">
        <v>2</v>
      </c>
      <c r="E1535" t="s">
        <v>284</v>
      </c>
      <c r="F1535">
        <v>2016</v>
      </c>
      <c r="G1535" t="s">
        <v>321</v>
      </c>
      <c r="H1535">
        <v>0</v>
      </c>
      <c r="I1535">
        <v>1.422614</v>
      </c>
      <c r="J1535">
        <v>2.23E-2</v>
      </c>
      <c r="K1535">
        <v>1.43</v>
      </c>
      <c r="L1535">
        <v>0.128</v>
      </c>
      <c r="M1535">
        <v>3.9</v>
      </c>
      <c r="N1535">
        <v>1.227E-2</v>
      </c>
      <c r="O1535" t="s">
        <v>119</v>
      </c>
      <c r="P1535">
        <v>0</v>
      </c>
      <c r="Q1535">
        <v>529</v>
      </c>
      <c r="R1535">
        <v>1224</v>
      </c>
      <c r="S1535">
        <v>0</v>
      </c>
      <c r="T1535" t="s">
        <v>279</v>
      </c>
      <c r="U1535">
        <v>4916</v>
      </c>
      <c r="V1535">
        <v>0.72</v>
      </c>
      <c r="W1535">
        <v>0.79</v>
      </c>
      <c r="X1535">
        <v>-0.09</v>
      </c>
      <c r="Y1535" t="s">
        <v>77</v>
      </c>
      <c r="Z1535">
        <v>4.62</v>
      </c>
      <c r="AA1535" t="s">
        <v>5243</v>
      </c>
      <c r="AB1535">
        <v>169.4490102</v>
      </c>
      <c r="AC1535" t="s">
        <v>5244</v>
      </c>
      <c r="AD1535">
        <v>3.8665037999999998</v>
      </c>
      <c r="AE1535">
        <v>109.749</v>
      </c>
      <c r="AF1535">
        <v>11.726000000000001</v>
      </c>
      <c r="AG1535">
        <v>9.4540009999999999</v>
      </c>
      <c r="AH1535">
        <v>11.526999999999999</v>
      </c>
    </row>
    <row r="1536" spans="1:34" x14ac:dyDescent="0.25">
      <c r="A1536" t="s">
        <v>5245</v>
      </c>
      <c r="B1536" t="s">
        <v>5242</v>
      </c>
      <c r="C1536">
        <v>1</v>
      </c>
      <c r="D1536">
        <v>2</v>
      </c>
      <c r="E1536" t="s">
        <v>284</v>
      </c>
      <c r="F1536">
        <v>2016</v>
      </c>
      <c r="G1536" t="s">
        <v>321</v>
      </c>
      <c r="H1536">
        <v>0</v>
      </c>
      <c r="I1536">
        <v>5.3408879999999996</v>
      </c>
      <c r="J1536">
        <v>5.3999999999999999E-2</v>
      </c>
      <c r="K1536">
        <v>3.2</v>
      </c>
      <c r="L1536">
        <v>0.28499999999999998</v>
      </c>
      <c r="M1536">
        <v>7.8</v>
      </c>
      <c r="N1536">
        <v>2.4539999999999999E-2</v>
      </c>
      <c r="O1536" t="s">
        <v>119</v>
      </c>
      <c r="P1536">
        <v>0</v>
      </c>
      <c r="Q1536">
        <v>90</v>
      </c>
      <c r="R1536">
        <v>788</v>
      </c>
      <c r="S1536">
        <v>0</v>
      </c>
      <c r="T1536" t="s">
        <v>279</v>
      </c>
      <c r="U1536">
        <v>4916</v>
      </c>
      <c r="V1536">
        <v>0.72</v>
      </c>
      <c r="W1536">
        <v>0.79</v>
      </c>
      <c r="X1536">
        <v>-0.09</v>
      </c>
      <c r="Y1536" t="s">
        <v>77</v>
      </c>
      <c r="Z1536">
        <v>4.62</v>
      </c>
      <c r="AA1536" t="s">
        <v>5243</v>
      </c>
      <c r="AB1536">
        <v>169.4490102</v>
      </c>
      <c r="AC1536" t="s">
        <v>5244</v>
      </c>
      <c r="AD1536">
        <v>3.8665037999999998</v>
      </c>
      <c r="AE1536">
        <v>109.749</v>
      </c>
      <c r="AF1536">
        <v>11.726000000000001</v>
      </c>
      <c r="AG1536">
        <v>9.4540009999999999</v>
      </c>
      <c r="AH1536">
        <v>11.526999999999999</v>
      </c>
    </row>
    <row r="1537" spans="1:34" x14ac:dyDescent="0.25">
      <c r="A1537" t="s">
        <v>5246</v>
      </c>
      <c r="B1537" t="s">
        <v>5247</v>
      </c>
      <c r="C1537">
        <v>1</v>
      </c>
      <c r="D1537">
        <v>1</v>
      </c>
      <c r="E1537" t="s">
        <v>284</v>
      </c>
      <c r="F1537">
        <v>2022</v>
      </c>
      <c r="G1537" t="s">
        <v>321</v>
      </c>
      <c r="H1537">
        <v>0</v>
      </c>
      <c r="I1537">
        <v>23.448172</v>
      </c>
      <c r="K1537">
        <v>2.9060000000000001</v>
      </c>
      <c r="L1537">
        <v>0.25900000000000001</v>
      </c>
      <c r="M1537">
        <v>8.7799999999999994</v>
      </c>
      <c r="N1537">
        <v>2.76E-2</v>
      </c>
      <c r="O1537" t="s">
        <v>614</v>
      </c>
      <c r="S1537">
        <v>0</v>
      </c>
      <c r="U1537">
        <v>5561</v>
      </c>
      <c r="V1537">
        <v>1.05</v>
      </c>
      <c r="W1537">
        <v>0.82</v>
      </c>
      <c r="X1537">
        <v>-2.1000000000000001E-2</v>
      </c>
      <c r="Y1537" t="s">
        <v>77</v>
      </c>
      <c r="Z1537">
        <v>4.3099999999999996</v>
      </c>
      <c r="AA1537" t="s">
        <v>5248</v>
      </c>
      <c r="AB1537">
        <v>238.81970609999999</v>
      </c>
      <c r="AC1537" t="s">
        <v>5249</v>
      </c>
      <c r="AD1537">
        <v>-21.026969099999999</v>
      </c>
      <c r="AE1537">
        <v>187.22200000000001</v>
      </c>
      <c r="AF1537">
        <v>11.372</v>
      </c>
      <c r="AG1537">
        <v>9.6229999999999993</v>
      </c>
      <c r="AH1537">
        <v>11.528499999999999</v>
      </c>
    </row>
    <row r="1538" spans="1:34" x14ac:dyDescent="0.25">
      <c r="A1538" t="s">
        <v>5250</v>
      </c>
      <c r="B1538" t="s">
        <v>5251</v>
      </c>
      <c r="C1538">
        <v>1</v>
      </c>
      <c r="D1538">
        <v>1</v>
      </c>
      <c r="E1538" t="s">
        <v>284</v>
      </c>
      <c r="F1538">
        <v>2022</v>
      </c>
      <c r="G1538" t="s">
        <v>321</v>
      </c>
      <c r="H1538">
        <v>0</v>
      </c>
      <c r="I1538">
        <v>15.937039</v>
      </c>
      <c r="K1538">
        <v>2.359</v>
      </c>
      <c r="L1538">
        <v>0.21</v>
      </c>
      <c r="M1538">
        <v>6.16</v>
      </c>
      <c r="N1538">
        <v>1.9400000000000001E-2</v>
      </c>
      <c r="O1538" t="s">
        <v>614</v>
      </c>
      <c r="S1538">
        <v>0</v>
      </c>
      <c r="U1538">
        <v>5601</v>
      </c>
      <c r="V1538">
        <v>0.94</v>
      </c>
      <c r="W1538">
        <v>0.83</v>
      </c>
      <c r="X1538">
        <v>-0.216</v>
      </c>
      <c r="Y1538" t="s">
        <v>77</v>
      </c>
      <c r="Z1538">
        <v>4.41</v>
      </c>
      <c r="AA1538" t="s">
        <v>5252</v>
      </c>
      <c r="AB1538">
        <v>243.68009119999999</v>
      </c>
      <c r="AC1538" t="s">
        <v>5253</v>
      </c>
      <c r="AD1538">
        <v>-19.346883699999999</v>
      </c>
      <c r="AE1538">
        <v>185.947</v>
      </c>
      <c r="AF1538">
        <v>12.635999999999999</v>
      </c>
      <c r="AG1538">
        <v>9.875</v>
      </c>
      <c r="AH1538">
        <v>12.1351</v>
      </c>
    </row>
    <row r="1539" spans="1:34" x14ac:dyDescent="0.25">
      <c r="A1539" t="s">
        <v>5254</v>
      </c>
      <c r="B1539" t="s">
        <v>5255</v>
      </c>
      <c r="C1539">
        <v>1</v>
      </c>
      <c r="D1539">
        <v>1</v>
      </c>
      <c r="E1539" t="s">
        <v>284</v>
      </c>
      <c r="F1539">
        <v>2022</v>
      </c>
      <c r="G1539" t="s">
        <v>321</v>
      </c>
      <c r="H1539">
        <v>0</v>
      </c>
      <c r="I1539">
        <v>20.645098999999998</v>
      </c>
      <c r="K1539">
        <v>2.4129999999999998</v>
      </c>
      <c r="L1539">
        <v>0.215</v>
      </c>
      <c r="M1539">
        <v>6.41</v>
      </c>
      <c r="N1539">
        <v>2.0199999999999999E-2</v>
      </c>
      <c r="O1539" t="s">
        <v>614</v>
      </c>
      <c r="S1539">
        <v>0</v>
      </c>
      <c r="U1539">
        <v>4348</v>
      </c>
      <c r="V1539">
        <v>0.62</v>
      </c>
      <c r="W1539">
        <v>0.76</v>
      </c>
      <c r="X1539">
        <v>-0.35099999999999998</v>
      </c>
      <c r="Y1539" t="s">
        <v>77</v>
      </c>
      <c r="Z1539">
        <v>4.7300000000000004</v>
      </c>
      <c r="AA1539" t="s">
        <v>5256</v>
      </c>
      <c r="AB1539">
        <v>337.85884540000001</v>
      </c>
      <c r="AC1539" t="s">
        <v>5257</v>
      </c>
      <c r="AD1539">
        <v>-13.264455399999999</v>
      </c>
      <c r="AE1539">
        <v>176.965</v>
      </c>
      <c r="AF1539">
        <v>13.794</v>
      </c>
      <c r="AG1539">
        <v>10.957000000000001</v>
      </c>
      <c r="AH1539">
        <v>13.398300000000001</v>
      </c>
    </row>
    <row r="1540" spans="1:34" x14ac:dyDescent="0.25">
      <c r="A1540" t="s">
        <v>5258</v>
      </c>
      <c r="B1540" t="s">
        <v>5259</v>
      </c>
      <c r="C1540">
        <v>1</v>
      </c>
      <c r="D1540">
        <v>3</v>
      </c>
      <c r="E1540" t="s">
        <v>284</v>
      </c>
      <c r="F1540">
        <v>2022</v>
      </c>
      <c r="G1540" t="s">
        <v>321</v>
      </c>
      <c r="H1540">
        <v>0</v>
      </c>
      <c r="I1540">
        <v>5.0255979999999996</v>
      </c>
      <c r="K1540">
        <v>1.3320000000000001</v>
      </c>
      <c r="L1540">
        <v>0.11899999999999999</v>
      </c>
      <c r="M1540">
        <v>2.34</v>
      </c>
      <c r="N1540">
        <v>7.3499999999999998E-3</v>
      </c>
      <c r="O1540" t="s">
        <v>614</v>
      </c>
      <c r="S1540">
        <v>0</v>
      </c>
      <c r="U1540">
        <v>4663</v>
      </c>
      <c r="V1540">
        <v>0.66</v>
      </c>
      <c r="W1540">
        <v>0.75</v>
      </c>
      <c r="X1540">
        <v>-0.25</v>
      </c>
      <c r="Y1540" t="s">
        <v>77</v>
      </c>
      <c r="Z1540">
        <v>4.67</v>
      </c>
      <c r="AA1540" t="s">
        <v>5260</v>
      </c>
      <c r="AB1540">
        <v>332.63576269999999</v>
      </c>
      <c r="AC1540" t="s">
        <v>5261</v>
      </c>
      <c r="AD1540">
        <v>-11.166115700000001</v>
      </c>
      <c r="AE1540">
        <v>206.608</v>
      </c>
      <c r="AF1540">
        <v>13.581</v>
      </c>
      <c r="AG1540">
        <v>11.042</v>
      </c>
      <c r="AH1540">
        <v>13.220700000000001</v>
      </c>
    </row>
    <row r="1541" spans="1:34" x14ac:dyDescent="0.25">
      <c r="A1541" t="s">
        <v>5262</v>
      </c>
      <c r="B1541" t="s">
        <v>5259</v>
      </c>
      <c r="C1541">
        <v>1</v>
      </c>
      <c r="D1541">
        <v>3</v>
      </c>
      <c r="E1541" t="s">
        <v>284</v>
      </c>
      <c r="F1541">
        <v>2022</v>
      </c>
      <c r="G1541" t="s">
        <v>321</v>
      </c>
      <c r="H1541">
        <v>0</v>
      </c>
      <c r="I1541">
        <v>9.6601859999999995</v>
      </c>
      <c r="K1541">
        <v>1.361</v>
      </c>
      <c r="L1541">
        <v>0.121</v>
      </c>
      <c r="M1541">
        <v>2.42</v>
      </c>
      <c r="N1541">
        <v>7.62E-3</v>
      </c>
      <c r="O1541" t="s">
        <v>614</v>
      </c>
      <c r="S1541">
        <v>0</v>
      </c>
      <c r="U1541">
        <v>4663</v>
      </c>
      <c r="V1541">
        <v>0.66</v>
      </c>
      <c r="W1541">
        <v>0.75</v>
      </c>
      <c r="X1541">
        <v>-0.25</v>
      </c>
      <c r="Y1541" t="s">
        <v>77</v>
      </c>
      <c r="Z1541">
        <v>4.67</v>
      </c>
      <c r="AA1541" t="s">
        <v>5260</v>
      </c>
      <c r="AB1541">
        <v>332.63576269999999</v>
      </c>
      <c r="AC1541" t="s">
        <v>5261</v>
      </c>
      <c r="AD1541">
        <v>-11.166115700000001</v>
      </c>
      <c r="AE1541">
        <v>206.608</v>
      </c>
      <c r="AF1541">
        <v>13.581</v>
      </c>
      <c r="AG1541">
        <v>11.042</v>
      </c>
      <c r="AH1541">
        <v>13.220700000000001</v>
      </c>
    </row>
    <row r="1542" spans="1:34" x14ac:dyDescent="0.25">
      <c r="A1542" t="s">
        <v>5263</v>
      </c>
      <c r="B1542" t="s">
        <v>5259</v>
      </c>
      <c r="C1542">
        <v>1</v>
      </c>
      <c r="D1542">
        <v>3</v>
      </c>
      <c r="E1542" t="s">
        <v>284</v>
      </c>
      <c r="F1542">
        <v>2022</v>
      </c>
      <c r="G1542" t="s">
        <v>321</v>
      </c>
      <c r="H1542">
        <v>0</v>
      </c>
      <c r="I1542">
        <v>20.201084999999999</v>
      </c>
      <c r="K1542">
        <v>1.948</v>
      </c>
      <c r="L1542">
        <v>0.17399999999999999</v>
      </c>
      <c r="M1542">
        <v>4.45</v>
      </c>
      <c r="N1542">
        <v>1.4E-2</v>
      </c>
      <c r="O1542" t="s">
        <v>614</v>
      </c>
      <c r="S1542">
        <v>0</v>
      </c>
      <c r="U1542">
        <v>4663</v>
      </c>
      <c r="V1542">
        <v>0.66</v>
      </c>
      <c r="W1542">
        <v>0.75</v>
      </c>
      <c r="X1542">
        <v>-0.25</v>
      </c>
      <c r="Y1542" t="s">
        <v>77</v>
      </c>
      <c r="Z1542">
        <v>4.67</v>
      </c>
      <c r="AA1542" t="s">
        <v>5260</v>
      </c>
      <c r="AB1542">
        <v>332.63576269999999</v>
      </c>
      <c r="AC1542" t="s">
        <v>5261</v>
      </c>
      <c r="AD1542">
        <v>-11.166115700000001</v>
      </c>
      <c r="AE1542">
        <v>206.608</v>
      </c>
      <c r="AF1542">
        <v>13.581</v>
      </c>
      <c r="AG1542">
        <v>11.042</v>
      </c>
      <c r="AH1542">
        <v>13.220700000000001</v>
      </c>
    </row>
    <row r="1543" spans="1:34" x14ac:dyDescent="0.25">
      <c r="A1543" t="s">
        <v>5264</v>
      </c>
      <c r="B1543" t="s">
        <v>5265</v>
      </c>
      <c r="C1543">
        <v>1</v>
      </c>
      <c r="D1543">
        <v>1</v>
      </c>
      <c r="E1543" t="s">
        <v>284</v>
      </c>
      <c r="F1543">
        <v>2022</v>
      </c>
      <c r="G1543" t="s">
        <v>321</v>
      </c>
      <c r="H1543">
        <v>0</v>
      </c>
      <c r="I1543">
        <v>5.7616120000000004</v>
      </c>
      <c r="K1543">
        <v>1.3129999999999999</v>
      </c>
      <c r="L1543">
        <v>0.11700000000000001</v>
      </c>
      <c r="M1543">
        <v>2.2799999999999998</v>
      </c>
      <c r="N1543">
        <v>7.1700000000000002E-3</v>
      </c>
      <c r="O1543" t="s">
        <v>614</v>
      </c>
      <c r="S1543">
        <v>0</v>
      </c>
      <c r="U1543">
        <v>5682</v>
      </c>
      <c r="V1543">
        <v>0.88</v>
      </c>
      <c r="W1543">
        <v>0.73</v>
      </c>
      <c r="X1543">
        <v>-0.23400000000000001</v>
      </c>
      <c r="Y1543" t="s">
        <v>77</v>
      </c>
      <c r="Z1543">
        <v>4.42</v>
      </c>
      <c r="AA1543" t="s">
        <v>5266</v>
      </c>
      <c r="AB1543">
        <v>329.72625340000002</v>
      </c>
      <c r="AC1543" t="s">
        <v>5267</v>
      </c>
      <c r="AD1543">
        <v>-10.8750666</v>
      </c>
      <c r="AE1543">
        <v>185.55</v>
      </c>
      <c r="AF1543">
        <v>11.789</v>
      </c>
      <c r="AG1543">
        <v>9.9339999999999993</v>
      </c>
      <c r="AH1543">
        <v>11.373200000000001</v>
      </c>
    </row>
    <row r="1544" spans="1:34" x14ac:dyDescent="0.25">
      <c r="A1544" t="s">
        <v>5268</v>
      </c>
      <c r="B1544" t="s">
        <v>5269</v>
      </c>
      <c r="C1544">
        <v>1</v>
      </c>
      <c r="D1544">
        <v>3</v>
      </c>
      <c r="E1544" t="s">
        <v>284</v>
      </c>
      <c r="F1544">
        <v>2016</v>
      </c>
      <c r="G1544" t="s">
        <v>321</v>
      </c>
      <c r="H1544">
        <v>0</v>
      </c>
      <c r="I1544">
        <v>4.4411699999999996</v>
      </c>
      <c r="J1544">
        <v>5.11E-2</v>
      </c>
      <c r="K1544">
        <v>1.61</v>
      </c>
      <c r="L1544">
        <v>0.14399999999999999</v>
      </c>
      <c r="M1544">
        <v>3.22</v>
      </c>
      <c r="N1544">
        <v>1.01E-2</v>
      </c>
      <c r="O1544" t="s">
        <v>614</v>
      </c>
      <c r="Q1544">
        <v>213.3</v>
      </c>
      <c r="R1544">
        <v>974</v>
      </c>
      <c r="S1544">
        <v>0</v>
      </c>
      <c r="T1544" t="s">
        <v>101</v>
      </c>
      <c r="U1544">
        <v>5413</v>
      </c>
      <c r="V1544">
        <v>0.85</v>
      </c>
      <c r="W1544">
        <v>0.9</v>
      </c>
      <c r="X1544">
        <v>-0.03</v>
      </c>
      <c r="Y1544" t="s">
        <v>77</v>
      </c>
      <c r="Z1544">
        <v>4.5199999999999996</v>
      </c>
      <c r="AA1544" t="s">
        <v>5270</v>
      </c>
      <c r="AB1544">
        <v>243.45096620000001</v>
      </c>
      <c r="AC1544" t="s">
        <v>5271</v>
      </c>
      <c r="AD1544">
        <v>-24.7870527</v>
      </c>
      <c r="AE1544">
        <v>179.94300000000001</v>
      </c>
      <c r="AF1544">
        <v>12.573</v>
      </c>
      <c r="AG1544">
        <v>10.141999999999999</v>
      </c>
      <c r="AH1544">
        <v>12.257300000000001</v>
      </c>
    </row>
    <row r="1545" spans="1:34" x14ac:dyDescent="0.25">
      <c r="A1545" t="s">
        <v>5272</v>
      </c>
      <c r="B1545" t="s">
        <v>5269</v>
      </c>
      <c r="C1545">
        <v>1</v>
      </c>
      <c r="D1545">
        <v>3</v>
      </c>
      <c r="E1545" t="s">
        <v>284</v>
      </c>
      <c r="F1545">
        <v>2016</v>
      </c>
      <c r="G1545" t="s">
        <v>321</v>
      </c>
      <c r="H1545">
        <v>0</v>
      </c>
      <c r="I1545">
        <v>6.4290399999999996</v>
      </c>
      <c r="J1545">
        <v>6.54E-2</v>
      </c>
      <c r="K1545">
        <v>2.75</v>
      </c>
      <c r="L1545">
        <v>0.245</v>
      </c>
      <c r="M1545">
        <v>8</v>
      </c>
      <c r="N1545">
        <v>2.52E-2</v>
      </c>
      <c r="O1545" t="s">
        <v>614</v>
      </c>
      <c r="Q1545">
        <v>130.30000000000001</v>
      </c>
      <c r="R1545">
        <v>861</v>
      </c>
      <c r="S1545">
        <v>0</v>
      </c>
      <c r="T1545" t="s">
        <v>101</v>
      </c>
      <c r="U1545">
        <v>5413</v>
      </c>
      <c r="V1545">
        <v>0.85</v>
      </c>
      <c r="W1545">
        <v>0.9</v>
      </c>
      <c r="X1545">
        <v>-0.03</v>
      </c>
      <c r="Y1545" t="s">
        <v>77</v>
      </c>
      <c r="Z1545">
        <v>4.5199999999999996</v>
      </c>
      <c r="AA1545" t="s">
        <v>5270</v>
      </c>
      <c r="AB1545">
        <v>243.45096620000001</v>
      </c>
      <c r="AC1545" t="s">
        <v>5271</v>
      </c>
      <c r="AD1545">
        <v>-24.7870527</v>
      </c>
      <c r="AE1545">
        <v>179.94300000000001</v>
      </c>
      <c r="AF1545">
        <v>12.573</v>
      </c>
      <c r="AG1545">
        <v>10.141999999999999</v>
      </c>
      <c r="AH1545">
        <v>12.257300000000001</v>
      </c>
    </row>
    <row r="1546" spans="1:34" x14ac:dyDescent="0.25">
      <c r="A1546" t="s">
        <v>5273</v>
      </c>
      <c r="B1546" t="s">
        <v>5269</v>
      </c>
      <c r="C1546">
        <v>1</v>
      </c>
      <c r="D1546">
        <v>3</v>
      </c>
      <c r="E1546" t="s">
        <v>284</v>
      </c>
      <c r="F1546">
        <v>2016</v>
      </c>
      <c r="G1546" t="s">
        <v>321</v>
      </c>
      <c r="H1546">
        <v>0</v>
      </c>
      <c r="I1546">
        <v>14.091889999999999</v>
      </c>
      <c r="J1546">
        <v>0.1103</v>
      </c>
      <c r="K1546">
        <v>2.73</v>
      </c>
      <c r="L1546">
        <v>0.24399999999999999</v>
      </c>
      <c r="M1546">
        <v>7.9</v>
      </c>
      <c r="N1546">
        <v>2.4899999999999999E-2</v>
      </c>
      <c r="O1546" t="s">
        <v>614</v>
      </c>
      <c r="Q1546">
        <v>45.7</v>
      </c>
      <c r="R1546">
        <v>663</v>
      </c>
      <c r="S1546">
        <v>0</v>
      </c>
      <c r="T1546" t="s">
        <v>101</v>
      </c>
      <c r="U1546">
        <v>5413</v>
      </c>
      <c r="V1546">
        <v>0.85</v>
      </c>
      <c r="W1546">
        <v>0.9</v>
      </c>
      <c r="X1546">
        <v>-0.03</v>
      </c>
      <c r="Y1546" t="s">
        <v>77</v>
      </c>
      <c r="Z1546">
        <v>4.5199999999999996</v>
      </c>
      <c r="AA1546" t="s">
        <v>5270</v>
      </c>
      <c r="AB1546">
        <v>243.45096620000001</v>
      </c>
      <c r="AC1546" t="s">
        <v>5271</v>
      </c>
      <c r="AD1546">
        <v>-24.7870527</v>
      </c>
      <c r="AE1546">
        <v>179.94300000000001</v>
      </c>
      <c r="AF1546">
        <v>12.573</v>
      </c>
      <c r="AG1546">
        <v>10.141999999999999</v>
      </c>
      <c r="AH1546">
        <v>12.257300000000001</v>
      </c>
    </row>
    <row r="1547" spans="1:34" x14ac:dyDescent="0.25">
      <c r="A1547" t="s">
        <v>5274</v>
      </c>
      <c r="B1547" t="s">
        <v>5275</v>
      </c>
      <c r="C1547">
        <v>1</v>
      </c>
      <c r="D1547">
        <v>1</v>
      </c>
      <c r="E1547" t="s">
        <v>284</v>
      </c>
      <c r="F1547">
        <v>2022</v>
      </c>
      <c r="G1547" t="s">
        <v>321</v>
      </c>
      <c r="H1547">
        <v>0</v>
      </c>
      <c r="I1547">
        <v>2.1408399999999999</v>
      </c>
      <c r="K1547">
        <v>3.2069999999999999</v>
      </c>
      <c r="L1547">
        <v>0.28599999999999998</v>
      </c>
      <c r="M1547">
        <v>10.4</v>
      </c>
      <c r="N1547">
        <v>3.27E-2</v>
      </c>
      <c r="O1547" t="s">
        <v>614</v>
      </c>
      <c r="S1547">
        <v>0</v>
      </c>
      <c r="T1547" t="s">
        <v>1246</v>
      </c>
      <c r="U1547">
        <v>5377</v>
      </c>
      <c r="V1547">
        <v>0.97</v>
      </c>
      <c r="W1547">
        <v>0.98</v>
      </c>
      <c r="X1547">
        <v>1.7999999999999999E-2</v>
      </c>
      <c r="Y1547" t="s">
        <v>77</v>
      </c>
      <c r="Z1547">
        <v>4.45</v>
      </c>
      <c r="AA1547" t="s">
        <v>5276</v>
      </c>
      <c r="AB1547">
        <v>67.820530199999993</v>
      </c>
      <c r="AC1547" t="s">
        <v>5277</v>
      </c>
      <c r="AD1547">
        <v>19.831690099999999</v>
      </c>
      <c r="AE1547">
        <v>144.202</v>
      </c>
      <c r="AF1547">
        <v>11.109</v>
      </c>
      <c r="AG1547">
        <v>9.2370009999999994</v>
      </c>
      <c r="AH1547">
        <v>10.882400000000001</v>
      </c>
    </row>
    <row r="1548" spans="1:34" x14ac:dyDescent="0.25">
      <c r="A1548" t="s">
        <v>5278</v>
      </c>
      <c r="B1548" t="s">
        <v>5279</v>
      </c>
      <c r="C1548">
        <v>1</v>
      </c>
      <c r="D1548">
        <v>1</v>
      </c>
      <c r="E1548" t="s">
        <v>284</v>
      </c>
      <c r="F1548">
        <v>2022</v>
      </c>
      <c r="G1548" t="s">
        <v>321</v>
      </c>
      <c r="H1548">
        <v>0</v>
      </c>
      <c r="I1548">
        <v>3.1149049999999998</v>
      </c>
      <c r="K1548">
        <v>13.023999999999999</v>
      </c>
      <c r="L1548">
        <v>1.1619999999999999</v>
      </c>
      <c r="O1548" t="s">
        <v>75</v>
      </c>
      <c r="S1548">
        <v>0</v>
      </c>
      <c r="U1548">
        <v>4925</v>
      </c>
      <c r="V1548">
        <v>0.74</v>
      </c>
      <c r="W1548">
        <v>0.96</v>
      </c>
      <c r="X1548">
        <v>-0.107</v>
      </c>
      <c r="Y1548" t="s">
        <v>77</v>
      </c>
      <c r="Z1548">
        <v>4.68</v>
      </c>
      <c r="AA1548" t="s">
        <v>5280</v>
      </c>
      <c r="AB1548">
        <v>128.06709319999999</v>
      </c>
      <c r="AC1548" t="s">
        <v>5281</v>
      </c>
      <c r="AD1548">
        <v>11.630709899999999</v>
      </c>
      <c r="AE1548">
        <v>442.81299999999999</v>
      </c>
      <c r="AF1548">
        <v>14.492000000000001</v>
      </c>
      <c r="AG1548">
        <v>12.391</v>
      </c>
      <c r="AH1548">
        <v>14.393800000000001</v>
      </c>
    </row>
    <row r="1549" spans="1:34" x14ac:dyDescent="0.25">
      <c r="A1549" t="s">
        <v>5282</v>
      </c>
      <c r="B1549" t="s">
        <v>5283</v>
      </c>
      <c r="C1549">
        <v>1</v>
      </c>
      <c r="D1549">
        <v>1</v>
      </c>
      <c r="E1549" t="s">
        <v>284</v>
      </c>
      <c r="F1549">
        <v>2022</v>
      </c>
      <c r="G1549" t="s">
        <v>321</v>
      </c>
      <c r="H1549">
        <v>0</v>
      </c>
      <c r="I1549">
        <v>9.8440770000000004</v>
      </c>
      <c r="K1549">
        <v>2.9449999999999998</v>
      </c>
      <c r="L1549">
        <v>0.26300000000000001</v>
      </c>
      <c r="M1549">
        <v>8.98</v>
      </c>
      <c r="N1549">
        <v>2.8299999999999999E-2</v>
      </c>
      <c r="O1549" t="s">
        <v>614</v>
      </c>
      <c r="S1549">
        <v>0</v>
      </c>
      <c r="U1549">
        <v>5479</v>
      </c>
      <c r="V1549">
        <v>0.92</v>
      </c>
      <c r="W1549">
        <v>0.85</v>
      </c>
      <c r="X1549">
        <v>-6.4000000000000001E-2</v>
      </c>
      <c r="Y1549" t="s">
        <v>77</v>
      </c>
      <c r="Z1549">
        <v>4.4400000000000004</v>
      </c>
      <c r="AA1549" t="s">
        <v>5284</v>
      </c>
      <c r="AB1549">
        <v>130.79887189999999</v>
      </c>
      <c r="AC1549" t="s">
        <v>5285</v>
      </c>
      <c r="AD1549">
        <v>13.009422600000001</v>
      </c>
      <c r="AE1549">
        <v>463.88</v>
      </c>
      <c r="AF1549">
        <v>13.589</v>
      </c>
      <c r="AG1549">
        <v>11.87</v>
      </c>
      <c r="AH1549">
        <v>13.4436</v>
      </c>
    </row>
    <row r="1550" spans="1:34" x14ac:dyDescent="0.25">
      <c r="A1550" t="s">
        <v>5286</v>
      </c>
      <c r="B1550" t="s">
        <v>5287</v>
      </c>
      <c r="C1550">
        <v>1</v>
      </c>
      <c r="D1550">
        <v>1</v>
      </c>
      <c r="E1550" t="s">
        <v>284</v>
      </c>
      <c r="F1550">
        <v>2022</v>
      </c>
      <c r="G1550" t="s">
        <v>321</v>
      </c>
      <c r="H1550">
        <v>0</v>
      </c>
      <c r="I1550">
        <v>11.020659999999999</v>
      </c>
      <c r="K1550">
        <v>2.0609999999999999</v>
      </c>
      <c r="L1550">
        <v>0.184</v>
      </c>
      <c r="M1550">
        <v>4.9000000000000004</v>
      </c>
      <c r="N1550">
        <v>1.54E-2</v>
      </c>
      <c r="O1550" t="s">
        <v>614</v>
      </c>
      <c r="S1550">
        <v>0</v>
      </c>
      <c r="U1550">
        <v>6138</v>
      </c>
      <c r="V1550">
        <v>1.49</v>
      </c>
      <c r="W1550">
        <v>1.1599999999999999</v>
      </c>
      <c r="X1550">
        <v>4.9000000000000002E-2</v>
      </c>
      <c r="Y1550" t="s">
        <v>77</v>
      </c>
      <c r="Z1550">
        <v>4.16</v>
      </c>
      <c r="AA1550" t="s">
        <v>5288</v>
      </c>
      <c r="AB1550">
        <v>123.13615179999999</v>
      </c>
      <c r="AC1550" t="s">
        <v>5289</v>
      </c>
      <c r="AD1550">
        <v>13.688498600000001</v>
      </c>
      <c r="AE1550">
        <v>229.56700000000001</v>
      </c>
      <c r="AF1550">
        <v>10.47</v>
      </c>
      <c r="AG1550">
        <v>9.1630000000000003</v>
      </c>
      <c r="AH1550">
        <v>10.4244</v>
      </c>
    </row>
    <row r="1551" spans="1:34" x14ac:dyDescent="0.25">
      <c r="A1551" t="s">
        <v>5290</v>
      </c>
      <c r="B1551" t="s">
        <v>5291</v>
      </c>
      <c r="C1551">
        <v>1</v>
      </c>
      <c r="D1551">
        <v>2</v>
      </c>
      <c r="E1551" t="s">
        <v>284</v>
      </c>
      <c r="F1551">
        <v>2022</v>
      </c>
      <c r="G1551" t="s">
        <v>321</v>
      </c>
      <c r="H1551">
        <v>0</v>
      </c>
      <c r="I1551">
        <v>4.5219529999999999</v>
      </c>
      <c r="K1551">
        <v>1.593</v>
      </c>
      <c r="L1551">
        <v>0.14199999999999999</v>
      </c>
      <c r="M1551">
        <v>3.16</v>
      </c>
      <c r="N1551">
        <v>9.9600000000000001E-3</v>
      </c>
      <c r="O1551" t="s">
        <v>614</v>
      </c>
      <c r="S1551">
        <v>0</v>
      </c>
      <c r="T1551" t="s">
        <v>1221</v>
      </c>
      <c r="U1551">
        <v>5789</v>
      </c>
      <c r="V1551">
        <v>0.91</v>
      </c>
      <c r="W1551">
        <v>0.73</v>
      </c>
      <c r="X1551">
        <v>-0.29199999999999998</v>
      </c>
      <c r="Y1551" t="s">
        <v>77</v>
      </c>
      <c r="Z1551">
        <v>4.3899999999999997</v>
      </c>
      <c r="AA1551" t="s">
        <v>5292</v>
      </c>
      <c r="AB1551">
        <v>137.37949860000001</v>
      </c>
      <c r="AC1551" t="s">
        <v>5293</v>
      </c>
      <c r="AD1551">
        <v>16.355832400000001</v>
      </c>
      <c r="AE1551">
        <v>359.43900000000002</v>
      </c>
      <c r="AF1551">
        <v>12.782999999999999</v>
      </c>
      <c r="AG1551">
        <v>11.287000000000001</v>
      </c>
      <c r="AH1551">
        <v>12.6473</v>
      </c>
    </row>
    <row r="1552" spans="1:34" x14ac:dyDescent="0.25">
      <c r="A1552" t="s">
        <v>5294</v>
      </c>
      <c r="B1552" t="s">
        <v>5291</v>
      </c>
      <c r="C1552">
        <v>1</v>
      </c>
      <c r="D1552">
        <v>2</v>
      </c>
      <c r="E1552" t="s">
        <v>284</v>
      </c>
      <c r="F1552">
        <v>2022</v>
      </c>
      <c r="G1552" t="s">
        <v>321</v>
      </c>
      <c r="H1552">
        <v>0</v>
      </c>
      <c r="I1552">
        <v>16.434449999999998</v>
      </c>
      <c r="K1552">
        <v>2.2130000000000001</v>
      </c>
      <c r="L1552">
        <v>0.19700000000000001</v>
      </c>
      <c r="M1552">
        <v>5.53</v>
      </c>
      <c r="N1552">
        <v>1.7399999999999999E-2</v>
      </c>
      <c r="O1552" t="s">
        <v>614</v>
      </c>
      <c r="S1552">
        <v>0</v>
      </c>
      <c r="T1552" t="s">
        <v>1221</v>
      </c>
      <c r="U1552">
        <v>5789</v>
      </c>
      <c r="V1552">
        <v>0.91</v>
      </c>
      <c r="W1552">
        <v>0.73</v>
      </c>
      <c r="X1552">
        <v>-0.29199999999999998</v>
      </c>
      <c r="Y1552" t="s">
        <v>77</v>
      </c>
      <c r="Z1552">
        <v>4.3899999999999997</v>
      </c>
      <c r="AA1552" t="s">
        <v>5292</v>
      </c>
      <c r="AB1552">
        <v>137.37949860000001</v>
      </c>
      <c r="AC1552" t="s">
        <v>5293</v>
      </c>
      <c r="AD1552">
        <v>16.355832400000001</v>
      </c>
      <c r="AE1552">
        <v>359.43900000000002</v>
      </c>
      <c r="AF1552">
        <v>12.782999999999999</v>
      </c>
      <c r="AG1552">
        <v>11.287000000000001</v>
      </c>
      <c r="AH1552">
        <v>12.6473</v>
      </c>
    </row>
    <row r="1553" spans="1:34" x14ac:dyDescent="0.25">
      <c r="A1553" t="s">
        <v>5295</v>
      </c>
      <c r="B1553" t="s">
        <v>5296</v>
      </c>
      <c r="C1553">
        <v>1</v>
      </c>
      <c r="D1553">
        <v>1</v>
      </c>
      <c r="E1553" t="s">
        <v>284</v>
      </c>
      <c r="F1553">
        <v>2022</v>
      </c>
      <c r="G1553" t="s">
        <v>321</v>
      </c>
      <c r="H1553">
        <v>0</v>
      </c>
      <c r="I1553">
        <v>14.453894999999999</v>
      </c>
      <c r="K1553">
        <v>2.2429999999999999</v>
      </c>
      <c r="L1553">
        <v>0.2</v>
      </c>
      <c r="M1553">
        <v>5.66</v>
      </c>
      <c r="N1553">
        <v>1.78E-2</v>
      </c>
      <c r="O1553" t="s">
        <v>614</v>
      </c>
      <c r="S1553">
        <v>0</v>
      </c>
      <c r="U1553">
        <v>5822</v>
      </c>
      <c r="V1553">
        <v>1.54</v>
      </c>
      <c r="W1553">
        <v>1.1200000000000001</v>
      </c>
      <c r="X1553">
        <v>-9.0999999999999998E-2</v>
      </c>
      <c r="Y1553" t="s">
        <v>77</v>
      </c>
      <c r="Z1553">
        <v>4.1100000000000003</v>
      </c>
      <c r="AA1553" t="s">
        <v>5297</v>
      </c>
      <c r="AB1553">
        <v>130.5013137</v>
      </c>
      <c r="AC1553" t="s">
        <v>5298</v>
      </c>
      <c r="AD1553">
        <v>20.359300300000001</v>
      </c>
      <c r="AE1553">
        <v>696.1</v>
      </c>
      <c r="AF1553">
        <v>13.164</v>
      </c>
      <c r="AG1553">
        <v>11.557</v>
      </c>
      <c r="AH1553">
        <v>12.9572</v>
      </c>
    </row>
    <row r="1554" spans="1:34" x14ac:dyDescent="0.25">
      <c r="A1554" t="s">
        <v>5299</v>
      </c>
      <c r="B1554" t="s">
        <v>5300</v>
      </c>
      <c r="C1554">
        <v>1</v>
      </c>
      <c r="D1554">
        <v>1</v>
      </c>
      <c r="E1554" t="s">
        <v>284</v>
      </c>
      <c r="F1554">
        <v>2022</v>
      </c>
      <c r="G1554" t="s">
        <v>321</v>
      </c>
      <c r="H1554">
        <v>0</v>
      </c>
      <c r="I1554">
        <v>5.7764749999999996</v>
      </c>
      <c r="K1554">
        <v>1.736</v>
      </c>
      <c r="L1554">
        <v>0.155</v>
      </c>
      <c r="M1554">
        <v>3.66</v>
      </c>
      <c r="N1554">
        <v>1.15E-2</v>
      </c>
      <c r="O1554" t="s">
        <v>614</v>
      </c>
      <c r="S1554">
        <v>0</v>
      </c>
      <c r="T1554" t="s">
        <v>5301</v>
      </c>
      <c r="U1554">
        <v>5937</v>
      </c>
      <c r="V1554">
        <v>1.1499999999999999</v>
      </c>
      <c r="W1554">
        <v>0.91</v>
      </c>
      <c r="X1554">
        <v>-0.17599999999999999</v>
      </c>
      <c r="Y1554" t="s">
        <v>77</v>
      </c>
      <c r="Z1554">
        <v>4.28</v>
      </c>
      <c r="AA1554" t="s">
        <v>5302</v>
      </c>
      <c r="AB1554">
        <v>132.7193327</v>
      </c>
      <c r="AC1554" t="s">
        <v>5303</v>
      </c>
      <c r="AD1554">
        <v>25.0380824</v>
      </c>
      <c r="AE1554">
        <v>161.61000000000001</v>
      </c>
      <c r="AF1554">
        <v>10.414999999999999</v>
      </c>
      <c r="AG1554">
        <v>9.0069999999999997</v>
      </c>
      <c r="AH1554">
        <v>10.299799999999999</v>
      </c>
    </row>
    <row r="1555" spans="1:34" x14ac:dyDescent="0.25">
      <c r="A1555" t="s">
        <v>5304</v>
      </c>
      <c r="B1555" t="s">
        <v>5305</v>
      </c>
      <c r="C1555">
        <v>1</v>
      </c>
      <c r="D1555">
        <v>1</v>
      </c>
      <c r="E1555" t="s">
        <v>284</v>
      </c>
      <c r="F1555">
        <v>2022</v>
      </c>
      <c r="G1555" t="s">
        <v>321</v>
      </c>
      <c r="H1555">
        <v>0</v>
      </c>
      <c r="I1555">
        <v>12.832235000000001</v>
      </c>
      <c r="K1555">
        <v>1.6930000000000001</v>
      </c>
      <c r="L1555">
        <v>0.151</v>
      </c>
      <c r="M1555">
        <v>3.51</v>
      </c>
      <c r="N1555">
        <v>1.0999999999999999E-2</v>
      </c>
      <c r="O1555" t="s">
        <v>614</v>
      </c>
      <c r="S1555">
        <v>0</v>
      </c>
      <c r="U1555">
        <v>4200</v>
      </c>
      <c r="V1555">
        <v>0.69</v>
      </c>
      <c r="W1555">
        <v>0.82</v>
      </c>
      <c r="X1555">
        <v>-8.0000000000000002E-3</v>
      </c>
      <c r="Y1555" t="s">
        <v>77</v>
      </c>
      <c r="Z1555">
        <v>4.67</v>
      </c>
      <c r="AA1555" t="s">
        <v>5306</v>
      </c>
      <c r="AB1555">
        <v>202.897887</v>
      </c>
      <c r="AC1555" t="s">
        <v>5307</v>
      </c>
      <c r="AD1555">
        <v>-12.095114199999999</v>
      </c>
      <c r="AE1555">
        <v>195.149</v>
      </c>
      <c r="AF1555">
        <v>14.106999999999999</v>
      </c>
      <c r="AG1555">
        <v>10.994</v>
      </c>
      <c r="AH1555">
        <v>13.585900000000001</v>
      </c>
    </row>
    <row r="1556" spans="1:34" x14ac:dyDescent="0.25">
      <c r="A1556" t="s">
        <v>5308</v>
      </c>
      <c r="B1556" t="s">
        <v>5309</v>
      </c>
      <c r="C1556">
        <v>1</v>
      </c>
      <c r="D1556">
        <v>1</v>
      </c>
      <c r="E1556" t="s">
        <v>284</v>
      </c>
      <c r="F1556">
        <v>2022</v>
      </c>
      <c r="G1556" t="s">
        <v>321</v>
      </c>
      <c r="H1556">
        <v>0</v>
      </c>
      <c r="I1556">
        <v>2.060438</v>
      </c>
      <c r="K1556">
        <v>2.88</v>
      </c>
      <c r="L1556">
        <v>0.25700000000000001</v>
      </c>
      <c r="M1556">
        <v>8.65</v>
      </c>
      <c r="N1556">
        <v>2.7199999999999998E-2</v>
      </c>
      <c r="O1556" t="s">
        <v>614</v>
      </c>
      <c r="S1556">
        <v>0</v>
      </c>
      <c r="U1556">
        <v>4823</v>
      </c>
      <c r="V1556">
        <v>0.73</v>
      </c>
      <c r="W1556">
        <v>0.92</v>
      </c>
      <c r="X1556">
        <v>-0.20599999999999999</v>
      </c>
      <c r="Y1556" t="s">
        <v>77</v>
      </c>
      <c r="Z1556">
        <v>4.67</v>
      </c>
      <c r="AA1556" t="s">
        <v>5310</v>
      </c>
      <c r="AB1556">
        <v>205.15965689999999</v>
      </c>
      <c r="AC1556" t="s">
        <v>5311</v>
      </c>
      <c r="AD1556">
        <v>-11.117233199999999</v>
      </c>
      <c r="AE1556">
        <v>687.97299999999996</v>
      </c>
      <c r="AF1556">
        <v>16.029</v>
      </c>
      <c r="AG1556">
        <v>13.391999999999999</v>
      </c>
      <c r="AH1556">
        <v>15.5122</v>
      </c>
    </row>
    <row r="1557" spans="1:34" x14ac:dyDescent="0.25">
      <c r="A1557" t="s">
        <v>5312</v>
      </c>
      <c r="B1557" t="s">
        <v>5313</v>
      </c>
      <c r="C1557">
        <v>1</v>
      </c>
      <c r="D1557">
        <v>1</v>
      </c>
      <c r="E1557" t="s">
        <v>284</v>
      </c>
      <c r="F1557">
        <v>2022</v>
      </c>
      <c r="G1557" t="s">
        <v>321</v>
      </c>
      <c r="H1557">
        <v>0</v>
      </c>
      <c r="I1557">
        <v>8.7772469999999991</v>
      </c>
      <c r="K1557">
        <v>2.181</v>
      </c>
      <c r="L1557">
        <v>0.19500000000000001</v>
      </c>
      <c r="M1557">
        <v>5.4</v>
      </c>
      <c r="N1557">
        <v>1.7000000000000001E-2</v>
      </c>
      <c r="O1557" t="s">
        <v>614</v>
      </c>
      <c r="S1557">
        <v>0</v>
      </c>
      <c r="U1557">
        <v>4603</v>
      </c>
      <c r="V1557">
        <v>0.75</v>
      </c>
      <c r="W1557">
        <v>0.86</v>
      </c>
      <c r="X1557">
        <v>-4.4999999999999998E-2</v>
      </c>
      <c r="Y1557" t="s">
        <v>77</v>
      </c>
      <c r="Z1557">
        <v>4.62</v>
      </c>
      <c r="AA1557" t="s">
        <v>5314</v>
      </c>
      <c r="AB1557">
        <v>283.03176409999998</v>
      </c>
      <c r="AC1557" t="s">
        <v>5315</v>
      </c>
      <c r="AD1557">
        <v>-27.1807287</v>
      </c>
      <c r="AE1557">
        <v>182.20699999999999</v>
      </c>
      <c r="AF1557">
        <v>13.265000000000001</v>
      </c>
      <c r="AG1557">
        <v>10.513999999999999</v>
      </c>
      <c r="AH1557">
        <v>12.8995</v>
      </c>
    </row>
    <row r="1558" spans="1:34" x14ac:dyDescent="0.25">
      <c r="A1558" t="s">
        <v>5316</v>
      </c>
      <c r="B1558" t="s">
        <v>5317</v>
      </c>
      <c r="C1558">
        <v>1</v>
      </c>
      <c r="D1558">
        <v>2</v>
      </c>
      <c r="E1558" t="s">
        <v>284</v>
      </c>
      <c r="F1558">
        <v>2016</v>
      </c>
      <c r="G1558" t="s">
        <v>321</v>
      </c>
      <c r="H1558">
        <v>0</v>
      </c>
      <c r="I1558">
        <v>4.01593</v>
      </c>
      <c r="J1558">
        <v>5.0729999999999997E-2</v>
      </c>
      <c r="K1558">
        <v>1.9059999999999999</v>
      </c>
      <c r="L1558">
        <v>0.17</v>
      </c>
      <c r="M1558">
        <v>19.069800000000001</v>
      </c>
      <c r="N1558">
        <v>0.06</v>
      </c>
      <c r="O1558" t="s">
        <v>119</v>
      </c>
      <c r="Q1558">
        <v>465.9</v>
      </c>
      <c r="R1558">
        <v>1184</v>
      </c>
      <c r="S1558">
        <v>0</v>
      </c>
      <c r="T1558" t="s">
        <v>463</v>
      </c>
      <c r="U1558">
        <v>5757</v>
      </c>
      <c r="V1558">
        <v>1.38</v>
      </c>
      <c r="W1558">
        <v>2.2400000000000002</v>
      </c>
      <c r="X1558">
        <v>0.28000000000000003</v>
      </c>
      <c r="Y1558" t="s">
        <v>77</v>
      </c>
      <c r="Z1558">
        <v>4.3499999999999996</v>
      </c>
      <c r="AA1558" t="s">
        <v>5318</v>
      </c>
      <c r="AB1558">
        <v>240.0333095</v>
      </c>
      <c r="AC1558" t="s">
        <v>5319</v>
      </c>
      <c r="AD1558">
        <v>-23.189419600000001</v>
      </c>
      <c r="AE1558">
        <v>192.69</v>
      </c>
      <c r="AF1558">
        <v>11.343999999999999</v>
      </c>
      <c r="AG1558">
        <v>9.4700000000000006</v>
      </c>
      <c r="AH1558">
        <v>11.183999999999999</v>
      </c>
    </row>
    <row r="1559" spans="1:34" x14ac:dyDescent="0.25">
      <c r="A1559" t="s">
        <v>5320</v>
      </c>
      <c r="B1559" t="s">
        <v>5317</v>
      </c>
      <c r="C1559">
        <v>1</v>
      </c>
      <c r="D1559">
        <v>2</v>
      </c>
      <c r="E1559" t="s">
        <v>284</v>
      </c>
      <c r="F1559">
        <v>2016</v>
      </c>
      <c r="G1559" t="s">
        <v>321</v>
      </c>
      <c r="H1559">
        <v>0</v>
      </c>
      <c r="I1559">
        <v>10.561030000000001</v>
      </c>
      <c r="J1559">
        <v>9.64E-2</v>
      </c>
      <c r="K1559">
        <v>2.42</v>
      </c>
      <c r="L1559">
        <v>0.216</v>
      </c>
      <c r="M1559">
        <v>9.9</v>
      </c>
      <c r="N1559">
        <v>3.1150000000000001E-2</v>
      </c>
      <c r="O1559" t="s">
        <v>119</v>
      </c>
      <c r="Q1559">
        <v>128.30000000000001</v>
      </c>
      <c r="R1559">
        <v>858</v>
      </c>
      <c r="S1559">
        <v>0</v>
      </c>
      <c r="T1559" t="s">
        <v>463</v>
      </c>
      <c r="U1559">
        <v>5757</v>
      </c>
      <c r="V1559">
        <v>1.1000000000000001</v>
      </c>
      <c r="W1559">
        <v>1.07</v>
      </c>
      <c r="X1559">
        <v>0.28000000000000003</v>
      </c>
      <c r="Y1559" t="s">
        <v>77</v>
      </c>
      <c r="Z1559">
        <v>4.3499999999999996</v>
      </c>
      <c r="AA1559" t="s">
        <v>5318</v>
      </c>
      <c r="AB1559">
        <v>240.0333095</v>
      </c>
      <c r="AC1559" t="s">
        <v>5319</v>
      </c>
      <c r="AD1559">
        <v>-23.189419600000001</v>
      </c>
      <c r="AE1559">
        <v>192.69</v>
      </c>
      <c r="AF1559">
        <v>11.343999999999999</v>
      </c>
      <c r="AG1559">
        <v>9.4700000000000006</v>
      </c>
      <c r="AH1559">
        <v>11.183999999999999</v>
      </c>
    </row>
    <row r="1560" spans="1:34" x14ac:dyDescent="0.25">
      <c r="A1560" t="s">
        <v>5321</v>
      </c>
      <c r="B1560" t="s">
        <v>5322</v>
      </c>
      <c r="C1560">
        <v>1</v>
      </c>
      <c r="D1560">
        <v>1</v>
      </c>
      <c r="E1560" t="s">
        <v>284</v>
      </c>
      <c r="F1560">
        <v>2022</v>
      </c>
      <c r="G1560" t="s">
        <v>321</v>
      </c>
      <c r="H1560">
        <v>0</v>
      </c>
      <c r="I1560">
        <v>9.4013120000000008</v>
      </c>
      <c r="K1560">
        <v>2.7290000000000001</v>
      </c>
      <c r="L1560">
        <v>0.24299999999999999</v>
      </c>
      <c r="M1560">
        <v>7.89</v>
      </c>
      <c r="N1560">
        <v>2.4799999999999999E-2</v>
      </c>
      <c r="O1560" t="s">
        <v>614</v>
      </c>
      <c r="S1560">
        <v>0</v>
      </c>
      <c r="U1560">
        <v>5911</v>
      </c>
      <c r="V1560">
        <v>1.32</v>
      </c>
      <c r="W1560">
        <v>0.99</v>
      </c>
      <c r="X1560">
        <v>-4.9000000000000002E-2</v>
      </c>
      <c r="Y1560" t="s">
        <v>77</v>
      </c>
      <c r="Z1560">
        <v>4.1900000000000004</v>
      </c>
      <c r="AA1560" t="s">
        <v>5323</v>
      </c>
      <c r="AB1560">
        <v>283.43463889999998</v>
      </c>
      <c r="AC1560" t="s">
        <v>5324</v>
      </c>
      <c r="AD1560">
        <v>-26.5387308</v>
      </c>
      <c r="AE1560">
        <v>249.303</v>
      </c>
      <c r="AF1560">
        <v>11.688000000000001</v>
      </c>
      <c r="AG1560">
        <v>9.6809999999999992</v>
      </c>
      <c r="AH1560">
        <v>11.4419</v>
      </c>
    </row>
    <row r="1561" spans="1:34" x14ac:dyDescent="0.25">
      <c r="A1561" t="s">
        <v>5325</v>
      </c>
      <c r="B1561" t="s">
        <v>5326</v>
      </c>
      <c r="C1561">
        <v>1</v>
      </c>
      <c r="D1561">
        <v>3</v>
      </c>
      <c r="E1561" t="s">
        <v>284</v>
      </c>
      <c r="F1561">
        <v>2022</v>
      </c>
      <c r="G1561" t="s">
        <v>321</v>
      </c>
      <c r="H1561">
        <v>0</v>
      </c>
      <c r="I1561">
        <v>7.9389333999999998</v>
      </c>
      <c r="K1561">
        <v>1.075</v>
      </c>
      <c r="L1561">
        <v>9.6000000000000002E-2</v>
      </c>
      <c r="M1561">
        <v>1.26</v>
      </c>
      <c r="N1561">
        <v>3.96E-3</v>
      </c>
      <c r="O1561" t="s">
        <v>614</v>
      </c>
      <c r="S1561">
        <v>0</v>
      </c>
      <c r="U1561">
        <v>4473</v>
      </c>
      <c r="V1561">
        <v>0.68</v>
      </c>
      <c r="W1561">
        <v>0.75</v>
      </c>
      <c r="X1561">
        <v>-0.24399999999999999</v>
      </c>
      <c r="Y1561" t="s">
        <v>77</v>
      </c>
      <c r="Z1561">
        <v>4.6500000000000004</v>
      </c>
      <c r="AA1561" t="s">
        <v>5327</v>
      </c>
      <c r="AB1561">
        <v>288.02676120000001</v>
      </c>
      <c r="AC1561" t="s">
        <v>5328</v>
      </c>
      <c r="AD1561">
        <v>-21.007578899999999</v>
      </c>
      <c r="AE1561">
        <v>145.70099999999999</v>
      </c>
      <c r="AF1561">
        <v>12.882999999999999</v>
      </c>
      <c r="AG1561">
        <v>10.302</v>
      </c>
      <c r="AH1561">
        <v>12.6373</v>
      </c>
    </row>
    <row r="1562" spans="1:34" x14ac:dyDescent="0.25">
      <c r="A1562" t="s">
        <v>5329</v>
      </c>
      <c r="B1562" t="s">
        <v>5326</v>
      </c>
      <c r="C1562">
        <v>1</v>
      </c>
      <c r="D1562">
        <v>3</v>
      </c>
      <c r="E1562" t="s">
        <v>284</v>
      </c>
      <c r="F1562">
        <v>2022</v>
      </c>
      <c r="G1562" t="s">
        <v>321</v>
      </c>
      <c r="H1562">
        <v>0</v>
      </c>
      <c r="I1562">
        <v>16.034655999999998</v>
      </c>
      <c r="K1562">
        <v>2</v>
      </c>
      <c r="L1562">
        <v>0.17799999999999999</v>
      </c>
      <c r="M1562">
        <v>4.66</v>
      </c>
      <c r="N1562">
        <v>1.47E-2</v>
      </c>
      <c r="O1562" t="s">
        <v>614</v>
      </c>
      <c r="S1562">
        <v>0</v>
      </c>
      <c r="U1562">
        <v>4473</v>
      </c>
      <c r="V1562">
        <v>0.68</v>
      </c>
      <c r="W1562">
        <v>0.75</v>
      </c>
      <c r="X1562">
        <v>-0.24399999999999999</v>
      </c>
      <c r="Y1562" t="s">
        <v>77</v>
      </c>
      <c r="Z1562">
        <v>4.6500000000000004</v>
      </c>
      <c r="AA1562" t="s">
        <v>5327</v>
      </c>
      <c r="AB1562">
        <v>288.02676120000001</v>
      </c>
      <c r="AC1562" t="s">
        <v>5328</v>
      </c>
      <c r="AD1562">
        <v>-21.007578899999999</v>
      </c>
      <c r="AE1562">
        <v>145.70099999999999</v>
      </c>
      <c r="AF1562">
        <v>12.882999999999999</v>
      </c>
      <c r="AG1562">
        <v>10.302</v>
      </c>
      <c r="AH1562">
        <v>12.6373</v>
      </c>
    </row>
    <row r="1563" spans="1:34" x14ac:dyDescent="0.25">
      <c r="A1563" t="s">
        <v>5330</v>
      </c>
      <c r="B1563" t="s">
        <v>5326</v>
      </c>
      <c r="C1563">
        <v>1</v>
      </c>
      <c r="D1563">
        <v>3</v>
      </c>
      <c r="E1563" t="s">
        <v>284</v>
      </c>
      <c r="F1563">
        <v>2022</v>
      </c>
      <c r="G1563" t="s">
        <v>321</v>
      </c>
      <c r="H1563">
        <v>0</v>
      </c>
      <c r="I1563">
        <v>26.803023</v>
      </c>
      <c r="K1563">
        <v>1.6890000000000001</v>
      </c>
      <c r="L1563">
        <v>0.151</v>
      </c>
      <c r="M1563">
        <v>3.5</v>
      </c>
      <c r="N1563">
        <v>1.0999999999999999E-2</v>
      </c>
      <c r="O1563" t="s">
        <v>614</v>
      </c>
      <c r="S1563">
        <v>0</v>
      </c>
      <c r="U1563">
        <v>4473</v>
      </c>
      <c r="V1563">
        <v>0.68</v>
      </c>
      <c r="W1563">
        <v>0.75</v>
      </c>
      <c r="X1563">
        <v>-0.24399999999999999</v>
      </c>
      <c r="Y1563" t="s">
        <v>77</v>
      </c>
      <c r="Z1563">
        <v>4.6500000000000004</v>
      </c>
      <c r="AA1563" t="s">
        <v>5327</v>
      </c>
      <c r="AB1563">
        <v>288.02676120000001</v>
      </c>
      <c r="AC1563" t="s">
        <v>5328</v>
      </c>
      <c r="AD1563">
        <v>-21.007578899999999</v>
      </c>
      <c r="AE1563">
        <v>145.70099999999999</v>
      </c>
      <c r="AF1563">
        <v>12.882999999999999</v>
      </c>
      <c r="AG1563">
        <v>10.302</v>
      </c>
      <c r="AH1563">
        <v>12.6373</v>
      </c>
    </row>
    <row r="1564" spans="1:34" x14ac:dyDescent="0.25">
      <c r="A1564" t="s">
        <v>5331</v>
      </c>
      <c r="B1564" t="s">
        <v>5332</v>
      </c>
      <c r="C1564">
        <v>1</v>
      </c>
      <c r="D1564">
        <v>1</v>
      </c>
      <c r="E1564" t="s">
        <v>284</v>
      </c>
      <c r="F1564">
        <v>2022</v>
      </c>
      <c r="G1564" t="s">
        <v>321</v>
      </c>
      <c r="H1564">
        <v>0</v>
      </c>
      <c r="I1564">
        <v>21.700156</v>
      </c>
      <c r="K1564">
        <v>2.0720000000000001</v>
      </c>
      <c r="L1564">
        <v>0.185</v>
      </c>
      <c r="M1564">
        <v>4.95</v>
      </c>
      <c r="N1564">
        <v>1.5599999999999999E-2</v>
      </c>
      <c r="O1564" t="s">
        <v>614</v>
      </c>
      <c r="S1564">
        <v>0</v>
      </c>
      <c r="U1564">
        <v>5452</v>
      </c>
      <c r="V1564">
        <v>0.81</v>
      </c>
      <c r="W1564">
        <v>0.92</v>
      </c>
      <c r="X1564">
        <v>-2.7E-2</v>
      </c>
      <c r="Y1564" t="s">
        <v>77</v>
      </c>
      <c r="Z1564">
        <v>4.58</v>
      </c>
      <c r="AA1564" t="s">
        <v>5333</v>
      </c>
      <c r="AB1564">
        <v>287.4125267</v>
      </c>
      <c r="AC1564" t="s">
        <v>5334</v>
      </c>
      <c r="AD1564">
        <v>-19.626933600000001</v>
      </c>
      <c r="AE1564">
        <v>278.41199999999998</v>
      </c>
      <c r="AF1564">
        <v>12.977</v>
      </c>
      <c r="AG1564">
        <v>11.045999999999999</v>
      </c>
      <c r="AH1564">
        <v>12.7667</v>
      </c>
    </row>
    <row r="1565" spans="1:34" x14ac:dyDescent="0.25">
      <c r="A1565" t="s">
        <v>5335</v>
      </c>
      <c r="B1565" t="s">
        <v>5336</v>
      </c>
      <c r="C1565">
        <v>1</v>
      </c>
      <c r="D1565">
        <v>1</v>
      </c>
      <c r="E1565" t="s">
        <v>284</v>
      </c>
      <c r="F1565">
        <v>2022</v>
      </c>
      <c r="G1565" t="s">
        <v>321</v>
      </c>
      <c r="H1565">
        <v>0</v>
      </c>
      <c r="I1565">
        <v>1.8659619999999999</v>
      </c>
      <c r="K1565">
        <v>1.5640000000000001</v>
      </c>
      <c r="L1565">
        <v>0.14000000000000001</v>
      </c>
      <c r="M1565">
        <v>3.07</v>
      </c>
      <c r="N1565">
        <v>9.6500000000000006E-3</v>
      </c>
      <c r="O1565" t="s">
        <v>614</v>
      </c>
      <c r="S1565">
        <v>0</v>
      </c>
      <c r="U1565">
        <v>5129</v>
      </c>
      <c r="V1565">
        <v>0.8</v>
      </c>
      <c r="W1565">
        <v>1.06</v>
      </c>
      <c r="X1565">
        <v>0.187</v>
      </c>
      <c r="Y1565" t="s">
        <v>77</v>
      </c>
      <c r="Z1565">
        <v>4.66</v>
      </c>
      <c r="AA1565" t="s">
        <v>5337</v>
      </c>
      <c r="AB1565">
        <v>282.00876499999998</v>
      </c>
      <c r="AC1565" t="s">
        <v>5338</v>
      </c>
      <c r="AD1565">
        <v>-18.379579799999998</v>
      </c>
      <c r="AE1565">
        <v>203.78800000000001</v>
      </c>
      <c r="AF1565">
        <v>12.689</v>
      </c>
      <c r="AG1565">
        <v>10.456</v>
      </c>
      <c r="AH1565">
        <v>12.4429</v>
      </c>
    </row>
    <row r="1566" spans="1:34" x14ac:dyDescent="0.25">
      <c r="A1566" t="s">
        <v>5339</v>
      </c>
      <c r="B1566" t="s">
        <v>5340</v>
      </c>
      <c r="C1566">
        <v>1</v>
      </c>
      <c r="D1566">
        <v>5</v>
      </c>
      <c r="E1566" t="s">
        <v>284</v>
      </c>
      <c r="F1566">
        <v>2022</v>
      </c>
      <c r="G1566" t="s">
        <v>321</v>
      </c>
      <c r="H1566">
        <v>0</v>
      </c>
      <c r="I1566">
        <v>2.2315269999999998</v>
      </c>
      <c r="K1566">
        <v>1.0760000000000001</v>
      </c>
      <c r="L1566">
        <v>9.6000000000000002E-2</v>
      </c>
      <c r="M1566">
        <v>1.26</v>
      </c>
      <c r="N1566">
        <v>3.98E-3</v>
      </c>
      <c r="O1566" t="s">
        <v>614</v>
      </c>
      <c r="S1566">
        <v>0</v>
      </c>
      <c r="T1566" t="s">
        <v>794</v>
      </c>
      <c r="U1566">
        <v>3623</v>
      </c>
      <c r="V1566">
        <v>0.35</v>
      </c>
      <c r="W1566">
        <v>0.33</v>
      </c>
      <c r="X1566">
        <v>6.8000000000000005E-2</v>
      </c>
      <c r="Y1566" t="s">
        <v>77</v>
      </c>
      <c r="Z1566">
        <v>4.87</v>
      </c>
      <c r="AA1566" t="s">
        <v>5341</v>
      </c>
      <c r="AB1566">
        <v>20.499840299999999</v>
      </c>
      <c r="AC1566" t="s">
        <v>5342</v>
      </c>
      <c r="AD1566">
        <v>0.75097009999999997</v>
      </c>
      <c r="AE1566">
        <v>82.660300000000007</v>
      </c>
      <c r="AF1566">
        <v>16.12</v>
      </c>
      <c r="AG1566">
        <v>11.294</v>
      </c>
      <c r="AH1566">
        <v>15.0276</v>
      </c>
    </row>
    <row r="1567" spans="1:34" x14ac:dyDescent="0.25">
      <c r="A1567" t="s">
        <v>5343</v>
      </c>
      <c r="B1567" t="s">
        <v>5340</v>
      </c>
      <c r="C1567">
        <v>1</v>
      </c>
      <c r="D1567">
        <v>5</v>
      </c>
      <c r="E1567" t="s">
        <v>284</v>
      </c>
      <c r="F1567">
        <v>2022</v>
      </c>
      <c r="G1567" t="s">
        <v>321</v>
      </c>
      <c r="H1567">
        <v>0</v>
      </c>
      <c r="I1567">
        <v>4.1947660000000004</v>
      </c>
      <c r="K1567">
        <v>1.1910000000000001</v>
      </c>
      <c r="L1567">
        <v>0.106</v>
      </c>
      <c r="M1567">
        <v>1.82</v>
      </c>
      <c r="N1567">
        <v>5.7200000000000003E-3</v>
      </c>
      <c r="O1567" t="s">
        <v>614</v>
      </c>
      <c r="S1567">
        <v>0</v>
      </c>
      <c r="T1567" t="s">
        <v>794</v>
      </c>
      <c r="U1567">
        <v>3623</v>
      </c>
      <c r="V1567">
        <v>0.35</v>
      </c>
      <c r="W1567">
        <v>0.33</v>
      </c>
      <c r="X1567">
        <v>6.8000000000000005E-2</v>
      </c>
      <c r="Y1567" t="s">
        <v>77</v>
      </c>
      <c r="Z1567">
        <v>4.87</v>
      </c>
      <c r="AA1567" t="s">
        <v>5341</v>
      </c>
      <c r="AB1567">
        <v>20.499840299999999</v>
      </c>
      <c r="AC1567" t="s">
        <v>5342</v>
      </c>
      <c r="AD1567">
        <v>0.75097009999999997</v>
      </c>
      <c r="AE1567">
        <v>82.660300000000007</v>
      </c>
      <c r="AF1567">
        <v>16.12</v>
      </c>
      <c r="AG1567">
        <v>11.294</v>
      </c>
      <c r="AH1567">
        <v>15.0276</v>
      </c>
    </row>
    <row r="1568" spans="1:34" x14ac:dyDescent="0.25">
      <c r="A1568" t="s">
        <v>5344</v>
      </c>
      <c r="B1568" t="s">
        <v>5340</v>
      </c>
      <c r="C1568">
        <v>1</v>
      </c>
      <c r="D1568">
        <v>5</v>
      </c>
      <c r="E1568" t="s">
        <v>284</v>
      </c>
      <c r="F1568">
        <v>2022</v>
      </c>
      <c r="G1568" t="s">
        <v>321</v>
      </c>
      <c r="H1568">
        <v>0</v>
      </c>
      <c r="I1568">
        <v>6.6795819999999999</v>
      </c>
      <c r="K1568">
        <v>1.3919999999999999</v>
      </c>
      <c r="L1568">
        <v>0.124</v>
      </c>
      <c r="M1568">
        <v>2.52</v>
      </c>
      <c r="N1568">
        <v>7.92E-3</v>
      </c>
      <c r="O1568" t="s">
        <v>614</v>
      </c>
      <c r="S1568">
        <v>0</v>
      </c>
      <c r="T1568" t="s">
        <v>794</v>
      </c>
      <c r="U1568">
        <v>3623</v>
      </c>
      <c r="V1568">
        <v>0.35</v>
      </c>
      <c r="W1568">
        <v>0.33</v>
      </c>
      <c r="X1568">
        <v>6.8000000000000005E-2</v>
      </c>
      <c r="Y1568" t="s">
        <v>77</v>
      </c>
      <c r="Z1568">
        <v>4.87</v>
      </c>
      <c r="AA1568" t="s">
        <v>5341</v>
      </c>
      <c r="AB1568">
        <v>20.499840299999999</v>
      </c>
      <c r="AC1568" t="s">
        <v>5342</v>
      </c>
      <c r="AD1568">
        <v>0.75097009999999997</v>
      </c>
      <c r="AE1568">
        <v>82.660300000000007</v>
      </c>
      <c r="AF1568">
        <v>16.12</v>
      </c>
      <c r="AG1568">
        <v>11.294</v>
      </c>
      <c r="AH1568">
        <v>15.0276</v>
      </c>
    </row>
    <row r="1569" spans="1:34" x14ac:dyDescent="0.25">
      <c r="A1569" t="s">
        <v>5345</v>
      </c>
      <c r="B1569" t="s">
        <v>5340</v>
      </c>
      <c r="C1569">
        <v>1</v>
      </c>
      <c r="D1569">
        <v>5</v>
      </c>
      <c r="E1569" t="s">
        <v>284</v>
      </c>
      <c r="F1569">
        <v>2022</v>
      </c>
      <c r="G1569" t="s">
        <v>321</v>
      </c>
      <c r="H1569">
        <v>0</v>
      </c>
      <c r="I1569">
        <v>9.7150429999999997</v>
      </c>
      <c r="K1569">
        <v>1.345</v>
      </c>
      <c r="L1569">
        <v>0.12</v>
      </c>
      <c r="M1569">
        <v>2.37</v>
      </c>
      <c r="N1569">
        <v>7.4700000000000001E-3</v>
      </c>
      <c r="O1569" t="s">
        <v>614</v>
      </c>
      <c r="S1569">
        <v>0</v>
      </c>
      <c r="T1569" t="s">
        <v>794</v>
      </c>
      <c r="U1569">
        <v>3623</v>
      </c>
      <c r="V1569">
        <v>0.35</v>
      </c>
      <c r="W1569">
        <v>0.33</v>
      </c>
      <c r="X1569">
        <v>6.8000000000000005E-2</v>
      </c>
      <c r="Y1569" t="s">
        <v>77</v>
      </c>
      <c r="Z1569">
        <v>4.87</v>
      </c>
      <c r="AA1569" t="s">
        <v>5341</v>
      </c>
      <c r="AB1569">
        <v>20.499840299999999</v>
      </c>
      <c r="AC1569" t="s">
        <v>5342</v>
      </c>
      <c r="AD1569">
        <v>0.75097009999999997</v>
      </c>
      <c r="AE1569">
        <v>82.660300000000007</v>
      </c>
      <c r="AF1569">
        <v>16.12</v>
      </c>
      <c r="AG1569">
        <v>11.294</v>
      </c>
      <c r="AH1569">
        <v>15.0276</v>
      </c>
    </row>
    <row r="1570" spans="1:34" x14ac:dyDescent="0.25">
      <c r="A1570" t="s">
        <v>5346</v>
      </c>
      <c r="B1570" t="s">
        <v>5340</v>
      </c>
      <c r="C1570">
        <v>1</v>
      </c>
      <c r="D1570">
        <v>5</v>
      </c>
      <c r="E1570" t="s">
        <v>284</v>
      </c>
      <c r="F1570">
        <v>2022</v>
      </c>
      <c r="G1570" t="s">
        <v>321</v>
      </c>
      <c r="H1570">
        <v>0</v>
      </c>
      <c r="I1570">
        <v>13.62749</v>
      </c>
      <c r="K1570">
        <v>2.222</v>
      </c>
      <c r="L1570">
        <v>0.19800000000000001</v>
      </c>
      <c r="M1570">
        <v>5.57</v>
      </c>
      <c r="N1570">
        <v>1.7500000000000002E-2</v>
      </c>
      <c r="O1570" t="s">
        <v>614</v>
      </c>
      <c r="S1570">
        <v>0</v>
      </c>
      <c r="T1570" t="s">
        <v>794</v>
      </c>
      <c r="U1570">
        <v>3623</v>
      </c>
      <c r="V1570">
        <v>0.35</v>
      </c>
      <c r="W1570">
        <v>0.33</v>
      </c>
      <c r="X1570">
        <v>6.8000000000000005E-2</v>
      </c>
      <c r="Y1570" t="s">
        <v>77</v>
      </c>
      <c r="Z1570">
        <v>4.87</v>
      </c>
      <c r="AA1570" t="s">
        <v>5341</v>
      </c>
      <c r="AB1570">
        <v>20.499840299999999</v>
      </c>
      <c r="AC1570" t="s">
        <v>5342</v>
      </c>
      <c r="AD1570">
        <v>0.75097009999999997</v>
      </c>
      <c r="AE1570">
        <v>82.660300000000007</v>
      </c>
      <c r="AF1570">
        <v>16.12</v>
      </c>
      <c r="AG1570">
        <v>11.294</v>
      </c>
      <c r="AH1570">
        <v>15.0276</v>
      </c>
    </row>
    <row r="1571" spans="1:34" x14ac:dyDescent="0.25">
      <c r="A1571" t="s">
        <v>5347</v>
      </c>
      <c r="B1571" t="s">
        <v>5348</v>
      </c>
      <c r="C1571">
        <v>1</v>
      </c>
      <c r="D1571">
        <v>1</v>
      </c>
      <c r="E1571" t="s">
        <v>284</v>
      </c>
      <c r="F1571">
        <v>2022</v>
      </c>
      <c r="G1571" t="s">
        <v>321</v>
      </c>
      <c r="H1571">
        <v>0</v>
      </c>
      <c r="I1571">
        <v>2.3808669999999998</v>
      </c>
      <c r="K1571">
        <v>1.5389999999999999</v>
      </c>
      <c r="L1571">
        <v>0.13700000000000001</v>
      </c>
      <c r="M1571">
        <v>2.98</v>
      </c>
      <c r="N1571">
        <v>9.3900000000000008E-3</v>
      </c>
      <c r="O1571" t="s">
        <v>614</v>
      </c>
      <c r="S1571">
        <v>0</v>
      </c>
      <c r="U1571">
        <v>4844</v>
      </c>
      <c r="V1571">
        <v>0.76</v>
      </c>
      <c r="W1571">
        <v>0.93</v>
      </c>
      <c r="X1571">
        <v>-0.224</v>
      </c>
      <c r="Y1571" t="s">
        <v>77</v>
      </c>
      <c r="Z1571">
        <v>4.6399999999999997</v>
      </c>
      <c r="AA1571" t="s">
        <v>5349</v>
      </c>
      <c r="AB1571">
        <v>12.6140752</v>
      </c>
      <c r="AC1571" t="s">
        <v>5350</v>
      </c>
      <c r="AD1571">
        <v>5.8712567</v>
      </c>
      <c r="AE1571">
        <v>420.81900000000002</v>
      </c>
      <c r="AF1571">
        <v>14.645</v>
      </c>
      <c r="AG1571">
        <v>12.237</v>
      </c>
      <c r="AH1571">
        <v>14.3355</v>
      </c>
    </row>
    <row r="1572" spans="1:34" x14ac:dyDescent="0.25">
      <c r="A1572" t="s">
        <v>5351</v>
      </c>
      <c r="B1572" t="s">
        <v>5352</v>
      </c>
      <c r="C1572">
        <v>1</v>
      </c>
      <c r="D1572">
        <v>1</v>
      </c>
      <c r="E1572" t="s">
        <v>284</v>
      </c>
      <c r="F1572">
        <v>2022</v>
      </c>
      <c r="G1572" t="s">
        <v>321</v>
      </c>
      <c r="H1572">
        <v>0</v>
      </c>
      <c r="I1572">
        <v>7.4732229999999999</v>
      </c>
      <c r="K1572">
        <v>2.3199999999999998</v>
      </c>
      <c r="L1572">
        <v>0.20699999999999999</v>
      </c>
      <c r="M1572">
        <v>5.99</v>
      </c>
      <c r="N1572">
        <v>1.89E-2</v>
      </c>
      <c r="O1572" t="s">
        <v>614</v>
      </c>
      <c r="S1572">
        <v>0</v>
      </c>
      <c r="U1572">
        <v>5749</v>
      </c>
      <c r="V1572">
        <v>0.97</v>
      </c>
      <c r="W1572">
        <v>0.91</v>
      </c>
      <c r="X1572">
        <v>7.3999999999999996E-2</v>
      </c>
      <c r="Y1572" t="s">
        <v>77</v>
      </c>
      <c r="Z1572">
        <v>4.42</v>
      </c>
      <c r="AA1572" t="s">
        <v>5353</v>
      </c>
      <c r="AB1572">
        <v>18.299996400000001</v>
      </c>
      <c r="AC1572" t="s">
        <v>5354</v>
      </c>
      <c r="AD1572">
        <v>7.0130302000000002</v>
      </c>
      <c r="AE1572">
        <v>428.78500000000003</v>
      </c>
      <c r="AF1572">
        <v>13.241</v>
      </c>
      <c r="AG1572">
        <v>11.525</v>
      </c>
      <c r="AH1572">
        <v>12.9931</v>
      </c>
    </row>
    <row r="1573" spans="1:34" x14ac:dyDescent="0.25">
      <c r="A1573" t="s">
        <v>5355</v>
      </c>
      <c r="B1573" t="s">
        <v>5356</v>
      </c>
      <c r="C1573">
        <v>1</v>
      </c>
      <c r="D1573">
        <v>1</v>
      </c>
      <c r="E1573" t="s">
        <v>284</v>
      </c>
      <c r="F1573">
        <v>2022</v>
      </c>
      <c r="G1573" t="s">
        <v>321</v>
      </c>
      <c r="H1573">
        <v>0</v>
      </c>
      <c r="I1573">
        <v>28.735327000000002</v>
      </c>
      <c r="K1573">
        <v>7.3220000000000001</v>
      </c>
      <c r="L1573">
        <v>0.65300000000000002</v>
      </c>
      <c r="M1573">
        <v>42.2</v>
      </c>
      <c r="N1573">
        <v>0.13300000000000001</v>
      </c>
      <c r="O1573" t="s">
        <v>614</v>
      </c>
      <c r="S1573">
        <v>0</v>
      </c>
      <c r="U1573">
        <v>3572</v>
      </c>
      <c r="V1573">
        <v>0.59</v>
      </c>
      <c r="W1573">
        <v>0.56999999999999995</v>
      </c>
      <c r="X1573">
        <v>0.126</v>
      </c>
      <c r="Y1573" t="s">
        <v>77</v>
      </c>
      <c r="Z1573">
        <v>4.66</v>
      </c>
      <c r="AA1573" t="s">
        <v>5357</v>
      </c>
      <c r="AB1573">
        <v>19.4418282</v>
      </c>
      <c r="AC1573" t="s">
        <v>5358</v>
      </c>
      <c r="AD1573">
        <v>11.368491499999999</v>
      </c>
      <c r="AE1573">
        <v>266.31799999999998</v>
      </c>
      <c r="AF1573">
        <v>16.146999999999998</v>
      </c>
      <c r="AG1573">
        <v>12.286</v>
      </c>
      <c r="AH1573">
        <v>15.4948</v>
      </c>
    </row>
    <row r="1574" spans="1:34" x14ac:dyDescent="0.25">
      <c r="A1574" t="s">
        <v>5359</v>
      </c>
      <c r="B1574" t="s">
        <v>5360</v>
      </c>
      <c r="C1574">
        <v>1</v>
      </c>
      <c r="D1574">
        <v>1</v>
      </c>
      <c r="E1574" t="s">
        <v>284</v>
      </c>
      <c r="F1574">
        <v>2022</v>
      </c>
      <c r="G1574" t="s">
        <v>321</v>
      </c>
      <c r="H1574">
        <v>0</v>
      </c>
      <c r="I1574">
        <v>6.3390690000000003</v>
      </c>
      <c r="K1574">
        <v>3.66</v>
      </c>
      <c r="L1574">
        <v>0.32700000000000001</v>
      </c>
      <c r="M1574">
        <v>13</v>
      </c>
      <c r="N1574">
        <v>4.0899999999999999E-2</v>
      </c>
      <c r="O1574" t="s">
        <v>614</v>
      </c>
      <c r="S1574">
        <v>0</v>
      </c>
      <c r="T1574" t="s">
        <v>1246</v>
      </c>
      <c r="U1574">
        <v>5367</v>
      </c>
      <c r="V1574">
        <v>0.9</v>
      </c>
      <c r="W1574">
        <v>0.84</v>
      </c>
      <c r="X1574">
        <v>0.124</v>
      </c>
      <c r="Y1574" t="s">
        <v>77</v>
      </c>
      <c r="Z1574">
        <v>4.46</v>
      </c>
      <c r="AA1574" t="s">
        <v>5361</v>
      </c>
      <c r="AB1574">
        <v>352.71393419999998</v>
      </c>
      <c r="AC1574" t="s">
        <v>5362</v>
      </c>
      <c r="AD1574">
        <v>-11.077356399999999</v>
      </c>
      <c r="AE1574">
        <v>290.495</v>
      </c>
      <c r="AF1574">
        <v>12.861000000000001</v>
      </c>
      <c r="AG1574">
        <v>10.930999999999999</v>
      </c>
      <c r="AH1574">
        <v>12.6357</v>
      </c>
    </row>
    <row r="1575" spans="1:34" x14ac:dyDescent="0.25">
      <c r="A1575" t="s">
        <v>5363</v>
      </c>
      <c r="B1575" t="s">
        <v>5364</v>
      </c>
      <c r="C1575">
        <v>1</v>
      </c>
      <c r="D1575">
        <v>2</v>
      </c>
      <c r="E1575" t="s">
        <v>284</v>
      </c>
      <c r="F1575">
        <v>2022</v>
      </c>
      <c r="G1575" t="s">
        <v>321</v>
      </c>
      <c r="H1575">
        <v>0</v>
      </c>
      <c r="I1575">
        <v>8.5840429999999994</v>
      </c>
      <c r="K1575">
        <v>2.1840000000000002</v>
      </c>
      <c r="L1575">
        <v>0.19500000000000001</v>
      </c>
      <c r="M1575">
        <v>5.41</v>
      </c>
      <c r="N1575">
        <v>1.7000000000000001E-2</v>
      </c>
      <c r="O1575" t="s">
        <v>614</v>
      </c>
      <c r="S1575">
        <v>0</v>
      </c>
      <c r="T1575" t="s">
        <v>1221</v>
      </c>
      <c r="U1575">
        <v>5782</v>
      </c>
      <c r="V1575">
        <v>1.08</v>
      </c>
      <c r="W1575">
        <v>0.8</v>
      </c>
      <c r="X1575">
        <v>-3.4000000000000002E-2</v>
      </c>
      <c r="Y1575" t="s">
        <v>77</v>
      </c>
      <c r="Z1575">
        <v>4.2699999999999996</v>
      </c>
      <c r="AA1575" t="s">
        <v>5365</v>
      </c>
      <c r="AB1575">
        <v>355.63041520000002</v>
      </c>
      <c r="AC1575" t="s">
        <v>5366</v>
      </c>
      <c r="AD1575">
        <v>-9.7135814000000007</v>
      </c>
      <c r="AE1575">
        <v>259.20800000000003</v>
      </c>
      <c r="AF1575">
        <v>11.827</v>
      </c>
      <c r="AG1575">
        <v>10.183999999999999</v>
      </c>
      <c r="AH1575">
        <v>11.569699999999999</v>
      </c>
    </row>
    <row r="1576" spans="1:34" x14ac:dyDescent="0.25">
      <c r="A1576" t="s">
        <v>5367</v>
      </c>
      <c r="B1576" t="s">
        <v>5364</v>
      </c>
      <c r="C1576">
        <v>1</v>
      </c>
      <c r="D1576">
        <v>2</v>
      </c>
      <c r="E1576" t="s">
        <v>284</v>
      </c>
      <c r="F1576">
        <v>2022</v>
      </c>
      <c r="G1576" t="s">
        <v>321</v>
      </c>
      <c r="H1576">
        <v>0</v>
      </c>
      <c r="I1576">
        <v>20.851337000000001</v>
      </c>
      <c r="K1576">
        <v>2.04</v>
      </c>
      <c r="L1576">
        <v>0.182</v>
      </c>
      <c r="M1576">
        <v>4.82</v>
      </c>
      <c r="N1576">
        <v>1.52E-2</v>
      </c>
      <c r="O1576" t="s">
        <v>614</v>
      </c>
      <c r="S1576">
        <v>0</v>
      </c>
      <c r="T1576" t="s">
        <v>1221</v>
      </c>
      <c r="U1576">
        <v>5782</v>
      </c>
      <c r="V1576">
        <v>1.08</v>
      </c>
      <c r="W1576">
        <v>0.8</v>
      </c>
      <c r="X1576">
        <v>-3.4000000000000002E-2</v>
      </c>
      <c r="Y1576" t="s">
        <v>77</v>
      </c>
      <c r="Z1576">
        <v>4.2699999999999996</v>
      </c>
      <c r="AA1576" t="s">
        <v>5365</v>
      </c>
      <c r="AB1576">
        <v>355.63041520000002</v>
      </c>
      <c r="AC1576" t="s">
        <v>5366</v>
      </c>
      <c r="AD1576">
        <v>-9.7135814000000007</v>
      </c>
      <c r="AE1576">
        <v>259.20800000000003</v>
      </c>
      <c r="AF1576">
        <v>11.827</v>
      </c>
      <c r="AG1576">
        <v>10.183999999999999</v>
      </c>
      <c r="AH1576">
        <v>11.569699999999999</v>
      </c>
    </row>
    <row r="1577" spans="1:34" x14ac:dyDescent="0.25">
      <c r="A1577" t="s">
        <v>5368</v>
      </c>
      <c r="B1577" t="s">
        <v>5369</v>
      </c>
      <c r="C1577">
        <v>1</v>
      </c>
      <c r="D1577">
        <v>1</v>
      </c>
      <c r="E1577" t="s">
        <v>284</v>
      </c>
      <c r="F1577">
        <v>2016</v>
      </c>
      <c r="G1577" t="s">
        <v>321</v>
      </c>
      <c r="H1577">
        <v>0</v>
      </c>
      <c r="I1577">
        <v>4.6054300000000001</v>
      </c>
      <c r="J1577">
        <v>5.7079999999999999E-2</v>
      </c>
      <c r="K1577">
        <v>6.2770000000000001</v>
      </c>
      <c r="L1577">
        <v>0.56000000000000005</v>
      </c>
      <c r="M1577">
        <v>28.604700000000001</v>
      </c>
      <c r="N1577">
        <v>0.09</v>
      </c>
      <c r="O1577" t="s">
        <v>119</v>
      </c>
      <c r="P1577">
        <v>0</v>
      </c>
      <c r="Q1577">
        <v>1356</v>
      </c>
      <c r="R1577">
        <v>1670</v>
      </c>
      <c r="S1577">
        <v>0</v>
      </c>
      <c r="U1577">
        <v>4881</v>
      </c>
      <c r="V1577">
        <v>2.97</v>
      </c>
      <c r="W1577">
        <v>0.66</v>
      </c>
      <c r="X1577">
        <v>0.32</v>
      </c>
      <c r="Y1577" t="s">
        <v>77</v>
      </c>
      <c r="Z1577">
        <v>3.44</v>
      </c>
      <c r="AA1577" t="s">
        <v>5370</v>
      </c>
      <c r="AB1577">
        <v>338.36820949999998</v>
      </c>
      <c r="AC1577" t="s">
        <v>5371</v>
      </c>
      <c r="AD1577">
        <v>-9.0229405000000007</v>
      </c>
      <c r="AE1577">
        <v>307.47000000000003</v>
      </c>
      <c r="AF1577">
        <v>10.831</v>
      </c>
      <c r="AG1577">
        <v>8.516</v>
      </c>
      <c r="AH1577">
        <v>10.5959</v>
      </c>
    </row>
    <row r="1578" spans="1:34" x14ac:dyDescent="0.25">
      <c r="A1578" t="s">
        <v>5372</v>
      </c>
      <c r="B1578" t="s">
        <v>5373</v>
      </c>
      <c r="C1578">
        <v>1</v>
      </c>
      <c r="D1578">
        <v>1</v>
      </c>
      <c r="E1578" t="s">
        <v>284</v>
      </c>
      <c r="F1578">
        <v>2022</v>
      </c>
      <c r="G1578" t="s">
        <v>321</v>
      </c>
      <c r="H1578">
        <v>0</v>
      </c>
      <c r="I1578">
        <v>3.312792</v>
      </c>
      <c r="K1578">
        <v>4.6619999999999999</v>
      </c>
      <c r="L1578">
        <v>0.41599999999999998</v>
      </c>
      <c r="M1578">
        <v>19.600000000000001</v>
      </c>
      <c r="N1578">
        <v>6.1699999999999998E-2</v>
      </c>
      <c r="O1578" t="s">
        <v>614</v>
      </c>
      <c r="S1578">
        <v>0</v>
      </c>
      <c r="T1578" t="s">
        <v>1180</v>
      </c>
      <c r="U1578">
        <v>5558</v>
      </c>
      <c r="V1578">
        <v>0.97</v>
      </c>
      <c r="W1578">
        <v>0.79</v>
      </c>
      <c r="X1578">
        <v>-0.11600000000000001</v>
      </c>
      <c r="Y1578" t="s">
        <v>77</v>
      </c>
      <c r="Z1578">
        <v>4.37</v>
      </c>
      <c r="AA1578" t="s">
        <v>5374</v>
      </c>
      <c r="AB1578">
        <v>355.70238599999999</v>
      </c>
      <c r="AC1578" t="s">
        <v>5375</v>
      </c>
      <c r="AD1578">
        <v>-9.5887124000000004</v>
      </c>
      <c r="AE1578">
        <v>456.12200000000001</v>
      </c>
      <c r="AF1578">
        <v>13.611000000000001</v>
      </c>
      <c r="AG1578">
        <v>11.718</v>
      </c>
      <c r="AH1578">
        <v>13.343400000000001</v>
      </c>
    </row>
    <row r="1579" spans="1:34" x14ac:dyDescent="0.25">
      <c r="A1579" t="s">
        <v>5376</v>
      </c>
      <c r="B1579" t="s">
        <v>5377</v>
      </c>
      <c r="C1579">
        <v>1</v>
      </c>
      <c r="D1579">
        <v>1</v>
      </c>
      <c r="E1579" t="s">
        <v>284</v>
      </c>
      <c r="F1579">
        <v>2022</v>
      </c>
      <c r="G1579" t="s">
        <v>321</v>
      </c>
      <c r="H1579">
        <v>0</v>
      </c>
      <c r="I1579">
        <v>4.6226539999999998</v>
      </c>
      <c r="K1579">
        <v>1.371</v>
      </c>
      <c r="L1579">
        <v>0.122</v>
      </c>
      <c r="M1579">
        <v>2.4500000000000002</v>
      </c>
      <c r="N1579">
        <v>7.7200000000000003E-3</v>
      </c>
      <c r="O1579" t="s">
        <v>614</v>
      </c>
      <c r="S1579">
        <v>0</v>
      </c>
      <c r="T1579" t="s">
        <v>1352</v>
      </c>
      <c r="U1579">
        <v>5543</v>
      </c>
      <c r="V1579">
        <v>0.56999999999999995</v>
      </c>
      <c r="W1579">
        <v>0.76</v>
      </c>
      <c r="X1579">
        <v>-0.54300000000000004</v>
      </c>
      <c r="Y1579" t="s">
        <v>77</v>
      </c>
      <c r="Z1579">
        <v>4.97</v>
      </c>
      <c r="AA1579" t="s">
        <v>5378</v>
      </c>
      <c r="AB1579">
        <v>356.22601520000001</v>
      </c>
      <c r="AC1579" t="s">
        <v>5379</v>
      </c>
      <c r="AD1579">
        <v>-7.7015150999999999</v>
      </c>
      <c r="AE1579">
        <v>507.94</v>
      </c>
      <c r="AF1579">
        <v>12.526999999999999</v>
      </c>
      <c r="AG1579">
        <v>10.705</v>
      </c>
      <c r="AH1579">
        <v>12.3302</v>
      </c>
    </row>
    <row r="1580" spans="1:34" x14ac:dyDescent="0.25">
      <c r="A1580" t="s">
        <v>5380</v>
      </c>
      <c r="B1580" t="s">
        <v>5381</v>
      </c>
      <c r="C1580">
        <v>1</v>
      </c>
      <c r="D1580">
        <v>1</v>
      </c>
      <c r="E1580" t="s">
        <v>284</v>
      </c>
      <c r="F1580">
        <v>2022</v>
      </c>
      <c r="G1580" t="s">
        <v>321</v>
      </c>
      <c r="H1580">
        <v>0</v>
      </c>
      <c r="I1580">
        <v>15.398723</v>
      </c>
      <c r="K1580">
        <v>1.85</v>
      </c>
      <c r="L1580">
        <v>0.16500000000000001</v>
      </c>
      <c r="M1580">
        <v>4.08</v>
      </c>
      <c r="N1580">
        <v>1.2800000000000001E-2</v>
      </c>
      <c r="O1580" t="s">
        <v>614</v>
      </c>
      <c r="S1580">
        <v>0</v>
      </c>
      <c r="T1580" t="s">
        <v>1221</v>
      </c>
      <c r="U1580">
        <v>5726</v>
      </c>
      <c r="V1580">
        <v>1.06</v>
      </c>
      <c r="W1580">
        <v>0.84</v>
      </c>
      <c r="X1580">
        <v>-0.23799999999999999</v>
      </c>
      <c r="Y1580" t="s">
        <v>77</v>
      </c>
      <c r="Z1580">
        <v>4.3099999999999996</v>
      </c>
      <c r="AA1580" t="s">
        <v>5382</v>
      </c>
      <c r="AB1580">
        <v>354.64990649999999</v>
      </c>
      <c r="AC1580" t="s">
        <v>5383</v>
      </c>
      <c r="AD1580">
        <v>-7.4788816000000002</v>
      </c>
      <c r="AE1580">
        <v>406.98500000000001</v>
      </c>
      <c r="AF1580">
        <v>12.922000000000001</v>
      </c>
      <c r="AG1580">
        <v>11.238</v>
      </c>
      <c r="AH1580">
        <v>12.679500000000001</v>
      </c>
    </row>
    <row r="1581" spans="1:34" x14ac:dyDescent="0.25">
      <c r="A1581" t="s">
        <v>5384</v>
      </c>
      <c r="B1581" t="s">
        <v>5385</v>
      </c>
      <c r="C1581">
        <v>1</v>
      </c>
      <c r="D1581">
        <v>1</v>
      </c>
      <c r="E1581" t="s">
        <v>284</v>
      </c>
      <c r="F1581">
        <v>2022</v>
      </c>
      <c r="G1581" t="s">
        <v>321</v>
      </c>
      <c r="H1581">
        <v>0</v>
      </c>
      <c r="I1581">
        <v>10.413181</v>
      </c>
      <c r="K1581">
        <v>2.3519999999999999</v>
      </c>
      <c r="L1581">
        <v>0.21</v>
      </c>
      <c r="M1581">
        <v>6.13</v>
      </c>
      <c r="N1581">
        <v>1.9300000000000001E-2</v>
      </c>
      <c r="O1581" t="s">
        <v>614</v>
      </c>
      <c r="S1581">
        <v>0</v>
      </c>
      <c r="U1581">
        <v>5678</v>
      </c>
      <c r="V1581">
        <v>1.07</v>
      </c>
      <c r="W1581">
        <v>0.88</v>
      </c>
      <c r="X1581">
        <v>7.5999999999999998E-2</v>
      </c>
      <c r="Y1581" t="s">
        <v>77</v>
      </c>
      <c r="Z1581">
        <v>4.32</v>
      </c>
      <c r="AA1581" t="s">
        <v>5386</v>
      </c>
      <c r="AB1581">
        <v>348.51591130000003</v>
      </c>
      <c r="AC1581" t="s">
        <v>5387</v>
      </c>
      <c r="AD1581">
        <v>-8.2103099999999998E-2</v>
      </c>
      <c r="AE1581">
        <v>265.91399999999999</v>
      </c>
      <c r="AF1581">
        <v>11.84</v>
      </c>
      <c r="AG1581">
        <v>10.284000000000001</v>
      </c>
      <c r="AH1581">
        <v>11.7768</v>
      </c>
    </row>
    <row r="1582" spans="1:34" x14ac:dyDescent="0.25">
      <c r="A1582" t="s">
        <v>5388</v>
      </c>
      <c r="B1582" t="s">
        <v>5389</v>
      </c>
      <c r="C1582">
        <v>1</v>
      </c>
      <c r="D1582">
        <v>1</v>
      </c>
      <c r="E1582" t="s">
        <v>284</v>
      </c>
      <c r="F1582">
        <v>2022</v>
      </c>
      <c r="G1582" t="s">
        <v>321</v>
      </c>
      <c r="H1582">
        <v>0</v>
      </c>
      <c r="I1582">
        <v>5.0957169999999996</v>
      </c>
      <c r="K1582">
        <v>1.6919999999999999</v>
      </c>
      <c r="L1582">
        <v>0.151</v>
      </c>
      <c r="M1582">
        <v>3.51</v>
      </c>
      <c r="N1582">
        <v>1.0999999999999999E-2</v>
      </c>
      <c r="O1582" t="s">
        <v>614</v>
      </c>
      <c r="S1582">
        <v>0</v>
      </c>
      <c r="U1582">
        <v>4938</v>
      </c>
      <c r="V1582">
        <v>0.63</v>
      </c>
      <c r="W1582">
        <v>0.48</v>
      </c>
      <c r="X1582">
        <v>-0.38800000000000001</v>
      </c>
      <c r="Y1582" t="s">
        <v>77</v>
      </c>
      <c r="Z1582">
        <v>4.5199999999999996</v>
      </c>
      <c r="AA1582" t="s">
        <v>5390</v>
      </c>
      <c r="AB1582">
        <v>71.110001999999994</v>
      </c>
      <c r="AC1582" t="s">
        <v>5391</v>
      </c>
      <c r="AD1582">
        <v>16.518581699999999</v>
      </c>
      <c r="AE1582">
        <v>98.015199999999993</v>
      </c>
      <c r="AF1582">
        <v>12.768000000000001</v>
      </c>
      <c r="AG1582">
        <v>9.5679999999999996</v>
      </c>
      <c r="AH1582">
        <v>12.2095</v>
      </c>
    </row>
    <row r="1583" spans="1:34" x14ac:dyDescent="0.25">
      <c r="A1583" t="s">
        <v>5392</v>
      </c>
      <c r="B1583" t="s">
        <v>5393</v>
      </c>
      <c r="C1583">
        <v>1</v>
      </c>
      <c r="D1583">
        <v>2</v>
      </c>
      <c r="E1583" t="s">
        <v>284</v>
      </c>
      <c r="F1583">
        <v>2022</v>
      </c>
      <c r="G1583" t="s">
        <v>321</v>
      </c>
      <c r="H1583">
        <v>0</v>
      </c>
      <c r="I1583">
        <v>4.8033520000000003</v>
      </c>
      <c r="K1583">
        <v>2.597</v>
      </c>
      <c r="L1583">
        <v>0.23200000000000001</v>
      </c>
      <c r="M1583">
        <v>7.26</v>
      </c>
      <c r="N1583">
        <v>2.2800000000000001E-2</v>
      </c>
      <c r="O1583" t="s">
        <v>614</v>
      </c>
      <c r="S1583">
        <v>0</v>
      </c>
      <c r="T1583" t="s">
        <v>261</v>
      </c>
      <c r="U1583">
        <v>5007</v>
      </c>
      <c r="V1583">
        <v>0.78</v>
      </c>
      <c r="W1583">
        <v>0.95</v>
      </c>
      <c r="X1583">
        <v>-3.3000000000000002E-2</v>
      </c>
      <c r="Y1583" t="s">
        <v>77</v>
      </c>
      <c r="Z1583">
        <v>4.63</v>
      </c>
      <c r="AA1583" t="s">
        <v>5394</v>
      </c>
      <c r="AB1583">
        <v>70.443868399999999</v>
      </c>
      <c r="AC1583" t="s">
        <v>5395</v>
      </c>
      <c r="AD1583">
        <v>16.674341500000001</v>
      </c>
      <c r="AE1583">
        <v>286.72699999999998</v>
      </c>
      <c r="AF1583">
        <v>15.131</v>
      </c>
      <c r="AG1583">
        <v>11.365</v>
      </c>
      <c r="AH1583">
        <v>14.155900000000001</v>
      </c>
    </row>
    <row r="1584" spans="1:34" x14ac:dyDescent="0.25">
      <c r="A1584" t="s">
        <v>5396</v>
      </c>
      <c r="B1584" t="s">
        <v>5393</v>
      </c>
      <c r="C1584">
        <v>1</v>
      </c>
      <c r="D1584">
        <v>2</v>
      </c>
      <c r="E1584" t="s">
        <v>284</v>
      </c>
      <c r="F1584">
        <v>2022</v>
      </c>
      <c r="G1584" t="s">
        <v>321</v>
      </c>
      <c r="H1584">
        <v>0</v>
      </c>
      <c r="I1584">
        <v>8.491282</v>
      </c>
      <c r="K1584">
        <v>3.395</v>
      </c>
      <c r="L1584">
        <v>0.30299999999999999</v>
      </c>
      <c r="M1584">
        <v>11.4</v>
      </c>
      <c r="N1584">
        <v>3.5999999999999997E-2</v>
      </c>
      <c r="O1584" t="s">
        <v>614</v>
      </c>
      <c r="S1584">
        <v>0</v>
      </c>
      <c r="T1584" t="s">
        <v>261</v>
      </c>
      <c r="U1584">
        <v>5007</v>
      </c>
      <c r="V1584">
        <v>0.78</v>
      </c>
      <c r="W1584">
        <v>0.95</v>
      </c>
      <c r="X1584">
        <v>-3.3000000000000002E-2</v>
      </c>
      <c r="Y1584" t="s">
        <v>77</v>
      </c>
      <c r="Z1584">
        <v>4.63</v>
      </c>
      <c r="AA1584" t="s">
        <v>5394</v>
      </c>
      <c r="AB1584">
        <v>70.443868399999999</v>
      </c>
      <c r="AC1584" t="s">
        <v>5395</v>
      </c>
      <c r="AD1584">
        <v>16.674341500000001</v>
      </c>
      <c r="AE1584">
        <v>286.72699999999998</v>
      </c>
      <c r="AF1584">
        <v>15.131</v>
      </c>
      <c r="AG1584">
        <v>11.365</v>
      </c>
      <c r="AH1584">
        <v>14.155900000000001</v>
      </c>
    </row>
    <row r="1585" spans="1:34" x14ac:dyDescent="0.25">
      <c r="A1585" t="s">
        <v>5397</v>
      </c>
      <c r="B1585" t="s">
        <v>5398</v>
      </c>
      <c r="C1585">
        <v>1</v>
      </c>
      <c r="D1585">
        <v>2</v>
      </c>
      <c r="E1585" t="s">
        <v>284</v>
      </c>
      <c r="F1585">
        <v>2022</v>
      </c>
      <c r="G1585" t="s">
        <v>321</v>
      </c>
      <c r="H1585">
        <v>0</v>
      </c>
      <c r="I1585">
        <v>0.67386199999999996</v>
      </c>
      <c r="K1585">
        <v>1.579</v>
      </c>
      <c r="L1585">
        <v>0.14099999999999999</v>
      </c>
      <c r="M1585">
        <v>3.12</v>
      </c>
      <c r="N1585">
        <v>9.8099999999999993E-3</v>
      </c>
      <c r="O1585" t="s">
        <v>614</v>
      </c>
      <c r="S1585">
        <v>0</v>
      </c>
      <c r="T1585" t="s">
        <v>4732</v>
      </c>
      <c r="U1585">
        <v>5236</v>
      </c>
      <c r="V1585">
        <v>0.92</v>
      </c>
      <c r="W1585">
        <v>0.95</v>
      </c>
      <c r="X1585">
        <v>0.23699999999999999</v>
      </c>
      <c r="Y1585" t="s">
        <v>77</v>
      </c>
      <c r="Z1585">
        <v>4.49</v>
      </c>
      <c r="AA1585" t="s">
        <v>5399</v>
      </c>
      <c r="AB1585">
        <v>74.692860699999997</v>
      </c>
      <c r="AC1585" t="s">
        <v>5400</v>
      </c>
      <c r="AD1585">
        <v>17.269056200000001</v>
      </c>
      <c r="AE1585">
        <v>274.86399999999998</v>
      </c>
      <c r="AF1585">
        <v>13.32</v>
      </c>
      <c r="AG1585">
        <v>10.811</v>
      </c>
      <c r="AH1585">
        <v>12.9345</v>
      </c>
    </row>
    <row r="1586" spans="1:34" x14ac:dyDescent="0.25">
      <c r="A1586" t="s">
        <v>5401</v>
      </c>
      <c r="B1586" t="s">
        <v>5398</v>
      </c>
      <c r="C1586">
        <v>1</v>
      </c>
      <c r="D1586">
        <v>2</v>
      </c>
      <c r="E1586" t="s">
        <v>284</v>
      </c>
      <c r="F1586">
        <v>2022</v>
      </c>
      <c r="G1586" t="s">
        <v>321</v>
      </c>
      <c r="H1586">
        <v>0</v>
      </c>
      <c r="I1586">
        <v>25.76051</v>
      </c>
      <c r="K1586">
        <v>3.1240000000000001</v>
      </c>
      <c r="L1586">
        <v>0.27900000000000003</v>
      </c>
      <c r="M1586">
        <v>9.93</v>
      </c>
      <c r="N1586">
        <v>3.1199999999999999E-2</v>
      </c>
      <c r="O1586" t="s">
        <v>614</v>
      </c>
      <c r="S1586">
        <v>0</v>
      </c>
      <c r="T1586" t="s">
        <v>4732</v>
      </c>
      <c r="U1586">
        <v>5236</v>
      </c>
      <c r="V1586">
        <v>0.92</v>
      </c>
      <c r="W1586">
        <v>0.95</v>
      </c>
      <c r="X1586">
        <v>0.23699999999999999</v>
      </c>
      <c r="Y1586" t="s">
        <v>77</v>
      </c>
      <c r="Z1586">
        <v>4.49</v>
      </c>
      <c r="AA1586" t="s">
        <v>5399</v>
      </c>
      <c r="AB1586">
        <v>74.692860699999997</v>
      </c>
      <c r="AC1586" t="s">
        <v>5400</v>
      </c>
      <c r="AD1586">
        <v>17.269056200000001</v>
      </c>
      <c r="AE1586">
        <v>274.86399999999998</v>
      </c>
      <c r="AF1586">
        <v>13.32</v>
      </c>
      <c r="AG1586">
        <v>10.811</v>
      </c>
      <c r="AH1586">
        <v>12.9345</v>
      </c>
    </row>
    <row r="1587" spans="1:34" x14ac:dyDescent="0.25">
      <c r="A1587" t="s">
        <v>5402</v>
      </c>
      <c r="B1587" t="s">
        <v>5403</v>
      </c>
      <c r="C1587">
        <v>1</v>
      </c>
      <c r="D1587">
        <v>1</v>
      </c>
      <c r="E1587" t="s">
        <v>284</v>
      </c>
      <c r="F1587">
        <v>2022</v>
      </c>
      <c r="G1587" t="s">
        <v>321</v>
      </c>
      <c r="H1587">
        <v>0</v>
      </c>
      <c r="I1587">
        <v>3.5723259999999999</v>
      </c>
      <c r="K1587">
        <v>2.4169999999999998</v>
      </c>
      <c r="L1587">
        <v>0.216</v>
      </c>
      <c r="M1587">
        <v>6.42</v>
      </c>
      <c r="N1587">
        <v>2.0199999999999999E-2</v>
      </c>
      <c r="O1587" t="s">
        <v>614</v>
      </c>
      <c r="S1587">
        <v>0</v>
      </c>
      <c r="T1587" t="s">
        <v>1352</v>
      </c>
      <c r="U1587">
        <v>5387</v>
      </c>
      <c r="V1587">
        <v>0.97</v>
      </c>
      <c r="W1587">
        <v>0.94</v>
      </c>
      <c r="X1587">
        <v>0.11</v>
      </c>
      <c r="Y1587" t="s">
        <v>77</v>
      </c>
      <c r="Z1587">
        <v>4.4400000000000004</v>
      </c>
      <c r="AA1587" t="s">
        <v>5404</v>
      </c>
      <c r="AB1587">
        <v>79.951658600000002</v>
      </c>
      <c r="AC1587" t="s">
        <v>5405</v>
      </c>
      <c r="AD1587">
        <v>21.2591617</v>
      </c>
      <c r="AE1587">
        <v>199.35400000000001</v>
      </c>
      <c r="AF1587">
        <v>11.865</v>
      </c>
      <c r="AG1587">
        <v>9.9499999999999993</v>
      </c>
      <c r="AH1587">
        <v>11.642099999999999</v>
      </c>
    </row>
    <row r="1588" spans="1:34" x14ac:dyDescent="0.25">
      <c r="A1588" t="s">
        <v>5406</v>
      </c>
      <c r="B1588" t="s">
        <v>5407</v>
      </c>
      <c r="C1588">
        <v>1</v>
      </c>
      <c r="D1588">
        <v>2</v>
      </c>
      <c r="E1588" t="s">
        <v>284</v>
      </c>
      <c r="F1588">
        <v>2022</v>
      </c>
      <c r="G1588" t="s">
        <v>321</v>
      </c>
      <c r="H1588">
        <v>0</v>
      </c>
      <c r="I1588">
        <v>6.3930249999999997</v>
      </c>
      <c r="K1588">
        <v>2.274</v>
      </c>
      <c r="L1588">
        <v>0.20300000000000001</v>
      </c>
      <c r="M1588">
        <v>5.79</v>
      </c>
      <c r="N1588">
        <v>1.8200000000000001E-2</v>
      </c>
      <c r="O1588" t="s">
        <v>614</v>
      </c>
      <c r="S1588">
        <v>0</v>
      </c>
      <c r="T1588" t="s">
        <v>513</v>
      </c>
      <c r="U1588">
        <v>5946</v>
      </c>
      <c r="V1588">
        <v>1.24</v>
      </c>
      <c r="W1588">
        <v>0.95</v>
      </c>
      <c r="X1588">
        <v>-0.25700000000000001</v>
      </c>
      <c r="Y1588" t="s">
        <v>77</v>
      </c>
      <c r="Z1588">
        <v>4.2300000000000004</v>
      </c>
      <c r="AA1588" t="s">
        <v>5408</v>
      </c>
      <c r="AB1588">
        <v>161.73497380000001</v>
      </c>
      <c r="AC1588" t="s">
        <v>5409</v>
      </c>
      <c r="AD1588">
        <v>1.9367044</v>
      </c>
      <c r="AE1588">
        <v>606.99199999999996</v>
      </c>
      <c r="AF1588">
        <v>13.287000000000001</v>
      </c>
      <c r="AG1588">
        <v>11.717000000000001</v>
      </c>
      <c r="AH1588">
        <v>13.0091</v>
      </c>
    </row>
    <row r="1589" spans="1:34" x14ac:dyDescent="0.25">
      <c r="A1589" t="s">
        <v>5410</v>
      </c>
      <c r="B1589" t="s">
        <v>5407</v>
      </c>
      <c r="C1589">
        <v>1</v>
      </c>
      <c r="D1589">
        <v>2</v>
      </c>
      <c r="E1589" t="s">
        <v>284</v>
      </c>
      <c r="F1589">
        <v>2022</v>
      </c>
      <c r="G1589" t="s">
        <v>321</v>
      </c>
      <c r="H1589">
        <v>0</v>
      </c>
      <c r="I1589">
        <v>18.787839000000002</v>
      </c>
      <c r="K1589">
        <v>5.0979999999999999</v>
      </c>
      <c r="L1589">
        <v>0.45500000000000002</v>
      </c>
      <c r="M1589">
        <v>22.8</v>
      </c>
      <c r="N1589">
        <v>7.1800000000000003E-2</v>
      </c>
      <c r="O1589" t="s">
        <v>614</v>
      </c>
      <c r="S1589">
        <v>0</v>
      </c>
      <c r="T1589" t="s">
        <v>513</v>
      </c>
      <c r="U1589">
        <v>5946</v>
      </c>
      <c r="V1589">
        <v>1.24</v>
      </c>
      <c r="W1589">
        <v>0.95</v>
      </c>
      <c r="X1589">
        <v>-0.25700000000000001</v>
      </c>
      <c r="Y1589" t="s">
        <v>77</v>
      </c>
      <c r="Z1589">
        <v>4.2300000000000004</v>
      </c>
      <c r="AA1589" t="s">
        <v>5408</v>
      </c>
      <c r="AB1589">
        <v>161.73497380000001</v>
      </c>
      <c r="AC1589" t="s">
        <v>5409</v>
      </c>
      <c r="AD1589">
        <v>1.9367044</v>
      </c>
      <c r="AE1589">
        <v>606.99199999999996</v>
      </c>
      <c r="AF1589">
        <v>13.287000000000001</v>
      </c>
      <c r="AG1589">
        <v>11.717000000000001</v>
      </c>
      <c r="AH1589">
        <v>13.0091</v>
      </c>
    </row>
    <row r="1590" spans="1:34" x14ac:dyDescent="0.25">
      <c r="A1590" t="s">
        <v>5411</v>
      </c>
      <c r="B1590" t="s">
        <v>5412</v>
      </c>
      <c r="C1590">
        <v>1</v>
      </c>
      <c r="D1590">
        <v>1</v>
      </c>
      <c r="E1590" t="s">
        <v>284</v>
      </c>
      <c r="F1590">
        <v>2022</v>
      </c>
      <c r="G1590" t="s">
        <v>321</v>
      </c>
      <c r="H1590">
        <v>0</v>
      </c>
      <c r="I1590">
        <v>0.75997800000000004</v>
      </c>
      <c r="K1590">
        <v>6.0490000000000004</v>
      </c>
      <c r="L1590">
        <v>0.54</v>
      </c>
      <c r="M1590">
        <v>30.5</v>
      </c>
      <c r="N1590">
        <v>9.5899999999999999E-2</v>
      </c>
      <c r="O1590" t="s">
        <v>614</v>
      </c>
      <c r="S1590">
        <v>0</v>
      </c>
      <c r="T1590" t="s">
        <v>504</v>
      </c>
      <c r="U1590">
        <v>5690</v>
      </c>
      <c r="V1590">
        <v>1.54</v>
      </c>
      <c r="W1590">
        <v>0.78</v>
      </c>
      <c r="X1590">
        <v>0.252</v>
      </c>
      <c r="Y1590" t="s">
        <v>77</v>
      </c>
      <c r="Z1590">
        <v>3.96</v>
      </c>
      <c r="AA1590" t="s">
        <v>5413</v>
      </c>
      <c r="AB1590">
        <v>158.0734448</v>
      </c>
      <c r="AC1590" t="s">
        <v>5414</v>
      </c>
      <c r="AD1590">
        <v>2.2378452000000002</v>
      </c>
      <c r="AE1590">
        <v>515.49099999999999</v>
      </c>
      <c r="AF1590">
        <v>12.478</v>
      </c>
      <c r="AG1590">
        <v>10.93</v>
      </c>
      <c r="AH1590">
        <v>12.3147</v>
      </c>
    </row>
    <row r="1591" spans="1:34" x14ac:dyDescent="0.25">
      <c r="A1591" t="s">
        <v>5415</v>
      </c>
      <c r="B1591" t="s">
        <v>5416</v>
      </c>
      <c r="C1591">
        <v>1</v>
      </c>
      <c r="D1591">
        <v>1</v>
      </c>
      <c r="E1591" t="s">
        <v>284</v>
      </c>
      <c r="F1591">
        <v>2015</v>
      </c>
      <c r="G1591" t="s">
        <v>321</v>
      </c>
      <c r="H1591">
        <v>0</v>
      </c>
      <c r="I1591">
        <v>10.003417000000001</v>
      </c>
      <c r="J1591">
        <v>7.8E-2</v>
      </c>
      <c r="K1591">
        <v>2.1</v>
      </c>
      <c r="L1591">
        <v>0.187</v>
      </c>
      <c r="M1591">
        <v>5.0599999999999996</v>
      </c>
      <c r="N1591">
        <v>1.5900000000000001E-2</v>
      </c>
      <c r="O1591" t="s">
        <v>614</v>
      </c>
      <c r="P1591">
        <v>0.08</v>
      </c>
      <c r="Q1591">
        <v>15.6</v>
      </c>
      <c r="R1591">
        <v>563</v>
      </c>
      <c r="S1591">
        <v>0</v>
      </c>
      <c r="U1591">
        <v>4014.73</v>
      </c>
      <c r="V1591">
        <v>0.56999999999999995</v>
      </c>
      <c r="W1591">
        <v>0.64</v>
      </c>
      <c r="X1591">
        <v>-0.12</v>
      </c>
      <c r="Y1591" t="s">
        <v>77</v>
      </c>
      <c r="Z1591">
        <v>4.8499999999999996</v>
      </c>
      <c r="AA1591" t="s">
        <v>5417</v>
      </c>
      <c r="AB1591">
        <v>174.7455392</v>
      </c>
      <c r="AC1591" t="s">
        <v>5418</v>
      </c>
      <c r="AD1591">
        <v>-3.9055746</v>
      </c>
      <c r="AE1591">
        <v>231.828</v>
      </c>
      <c r="AF1591">
        <v>14.855</v>
      </c>
      <c r="AG1591">
        <v>11.571</v>
      </c>
      <c r="AH1591">
        <v>14.340299999999999</v>
      </c>
    </row>
    <row r="1592" spans="1:34" x14ac:dyDescent="0.25">
      <c r="A1592" t="s">
        <v>5419</v>
      </c>
      <c r="B1592" t="s">
        <v>5420</v>
      </c>
      <c r="C1592">
        <v>1</v>
      </c>
      <c r="D1592">
        <v>1</v>
      </c>
      <c r="E1592" t="s">
        <v>284</v>
      </c>
      <c r="F1592">
        <v>2022</v>
      </c>
      <c r="G1592" t="s">
        <v>321</v>
      </c>
      <c r="H1592">
        <v>0</v>
      </c>
      <c r="I1592">
        <v>3.8650530000000001</v>
      </c>
      <c r="K1592">
        <v>1.163</v>
      </c>
      <c r="L1592">
        <v>0.104</v>
      </c>
      <c r="M1592">
        <v>1.67</v>
      </c>
      <c r="N1592">
        <v>5.2500000000000003E-3</v>
      </c>
      <c r="O1592" t="s">
        <v>614</v>
      </c>
      <c r="S1592">
        <v>0</v>
      </c>
      <c r="T1592" t="s">
        <v>799</v>
      </c>
      <c r="U1592">
        <v>3578</v>
      </c>
      <c r="V1592">
        <v>0.38</v>
      </c>
      <c r="W1592">
        <v>0.37</v>
      </c>
      <c r="X1592">
        <v>-5.0999999999999997E-2</v>
      </c>
      <c r="Y1592" t="s">
        <v>77</v>
      </c>
      <c r="Z1592">
        <v>4.8499999999999996</v>
      </c>
      <c r="AA1592" t="s">
        <v>5421</v>
      </c>
      <c r="AB1592">
        <v>154.51103069999999</v>
      </c>
      <c r="AC1592" t="s">
        <v>5422</v>
      </c>
      <c r="AD1592">
        <v>3.6969270999999999</v>
      </c>
      <c r="AE1592">
        <v>62.380400000000002</v>
      </c>
      <c r="AF1592">
        <v>15.108000000000001</v>
      </c>
      <c r="AG1592">
        <v>10.404999999999999</v>
      </c>
      <c r="AH1592">
        <v>13.9899</v>
      </c>
    </row>
    <row r="1593" spans="1:34" x14ac:dyDescent="0.25">
      <c r="A1593" t="s">
        <v>5423</v>
      </c>
      <c r="B1593" t="s">
        <v>5424</v>
      </c>
      <c r="C1593">
        <v>1</v>
      </c>
      <c r="D1593">
        <v>1</v>
      </c>
      <c r="E1593" t="s">
        <v>284</v>
      </c>
      <c r="F1593">
        <v>2022</v>
      </c>
      <c r="G1593" t="s">
        <v>321</v>
      </c>
      <c r="H1593">
        <v>0</v>
      </c>
      <c r="I1593">
        <v>6.2930989999999998</v>
      </c>
      <c r="K1593">
        <v>2.262</v>
      </c>
      <c r="L1593">
        <v>0.20200000000000001</v>
      </c>
      <c r="M1593">
        <v>5.74</v>
      </c>
      <c r="N1593">
        <v>1.8100000000000002E-2</v>
      </c>
      <c r="O1593" t="s">
        <v>614</v>
      </c>
      <c r="S1593">
        <v>0</v>
      </c>
      <c r="T1593" t="s">
        <v>416</v>
      </c>
      <c r="U1593">
        <v>4213</v>
      </c>
      <c r="V1593">
        <v>0.68</v>
      </c>
      <c r="W1593">
        <v>0.87</v>
      </c>
      <c r="X1593">
        <v>-9.8000000000000004E-2</v>
      </c>
      <c r="Y1593" t="s">
        <v>77</v>
      </c>
      <c r="Z1593">
        <v>4.72</v>
      </c>
      <c r="AA1593" t="s">
        <v>5425</v>
      </c>
      <c r="AB1593">
        <v>154.987604</v>
      </c>
      <c r="AC1593" t="s">
        <v>5426</v>
      </c>
      <c r="AD1593">
        <v>3.9548274999999999</v>
      </c>
      <c r="AE1593">
        <v>200.727</v>
      </c>
      <c r="AF1593">
        <v>14.013999999999999</v>
      </c>
      <c r="AG1593">
        <v>11.106</v>
      </c>
      <c r="AH1593">
        <v>13.694100000000001</v>
      </c>
    </row>
    <row r="1594" spans="1:34" x14ac:dyDescent="0.25">
      <c r="A1594" t="s">
        <v>5427</v>
      </c>
      <c r="B1594" t="s">
        <v>5428</v>
      </c>
      <c r="C1594">
        <v>1</v>
      </c>
      <c r="D1594">
        <v>1</v>
      </c>
      <c r="E1594" t="s">
        <v>284</v>
      </c>
      <c r="F1594">
        <v>2022</v>
      </c>
      <c r="G1594" t="s">
        <v>321</v>
      </c>
      <c r="H1594">
        <v>0</v>
      </c>
      <c r="I1594">
        <v>17.274740000000001</v>
      </c>
      <c r="K1594">
        <v>2.6779999999999999</v>
      </c>
      <c r="L1594">
        <v>0.23899999999999999</v>
      </c>
      <c r="M1594">
        <v>7.65</v>
      </c>
      <c r="N1594">
        <v>2.41E-2</v>
      </c>
      <c r="O1594" t="s">
        <v>614</v>
      </c>
      <c r="S1594">
        <v>0</v>
      </c>
      <c r="T1594" t="s">
        <v>513</v>
      </c>
      <c r="U1594">
        <v>5716</v>
      </c>
      <c r="V1594">
        <v>1.28</v>
      </c>
      <c r="W1594">
        <v>0.94</v>
      </c>
      <c r="X1594">
        <v>-0.378</v>
      </c>
      <c r="Y1594" t="s">
        <v>77</v>
      </c>
      <c r="Z1594">
        <v>4.2</v>
      </c>
      <c r="AA1594" t="s">
        <v>5429</v>
      </c>
      <c r="AB1594">
        <v>161.45191299999999</v>
      </c>
      <c r="AC1594" t="s">
        <v>5430</v>
      </c>
      <c r="AD1594">
        <v>6.4193179999999996</v>
      </c>
      <c r="AE1594">
        <v>523.05499999999995</v>
      </c>
      <c r="AF1594">
        <v>13.032</v>
      </c>
      <c r="AG1594">
        <v>11.377000000000001</v>
      </c>
      <c r="AH1594">
        <v>12.836</v>
      </c>
    </row>
    <row r="1595" spans="1:34" x14ac:dyDescent="0.25">
      <c r="A1595" t="s">
        <v>5431</v>
      </c>
      <c r="B1595" t="s">
        <v>5432</v>
      </c>
      <c r="C1595">
        <v>1</v>
      </c>
      <c r="D1595">
        <v>1</v>
      </c>
      <c r="E1595" t="s">
        <v>284</v>
      </c>
      <c r="F1595">
        <v>2022</v>
      </c>
      <c r="G1595" t="s">
        <v>321</v>
      </c>
      <c r="H1595">
        <v>0</v>
      </c>
      <c r="I1595">
        <v>33.589979</v>
      </c>
      <c r="K1595">
        <v>5.3330000000000002</v>
      </c>
      <c r="L1595">
        <v>0.47599999999999998</v>
      </c>
      <c r="M1595">
        <v>24.6</v>
      </c>
      <c r="N1595">
        <v>7.7499999999999999E-2</v>
      </c>
      <c r="O1595" t="s">
        <v>614</v>
      </c>
      <c r="S1595">
        <v>0</v>
      </c>
      <c r="T1595" t="s">
        <v>1180</v>
      </c>
      <c r="U1595">
        <v>5511</v>
      </c>
      <c r="V1595">
        <v>0.89</v>
      </c>
      <c r="W1595">
        <v>0.78</v>
      </c>
      <c r="X1595">
        <v>-0.16200000000000001</v>
      </c>
      <c r="Y1595" t="s">
        <v>77</v>
      </c>
      <c r="Z1595">
        <v>4.4400000000000004</v>
      </c>
      <c r="AA1595" t="s">
        <v>5433</v>
      </c>
      <c r="AB1595">
        <v>164.18938639999999</v>
      </c>
      <c r="AC1595" t="s">
        <v>5434</v>
      </c>
      <c r="AD1595">
        <v>9.6739464000000002</v>
      </c>
      <c r="AE1595">
        <v>246.59899999999999</v>
      </c>
      <c r="AF1595">
        <v>12.305</v>
      </c>
      <c r="AG1595">
        <v>10.581</v>
      </c>
      <c r="AH1595">
        <v>12.151999999999999</v>
      </c>
    </row>
    <row r="1596" spans="1:34" x14ac:dyDescent="0.25">
      <c r="A1596" t="s">
        <v>5435</v>
      </c>
      <c r="B1596" t="s">
        <v>5436</v>
      </c>
      <c r="C1596">
        <v>1</v>
      </c>
      <c r="D1596">
        <v>1</v>
      </c>
      <c r="E1596" t="s">
        <v>284</v>
      </c>
      <c r="F1596">
        <v>2022</v>
      </c>
      <c r="G1596" t="s">
        <v>321</v>
      </c>
      <c r="H1596">
        <v>0</v>
      </c>
      <c r="I1596">
        <v>13.115365000000001</v>
      </c>
      <c r="K1596">
        <v>2.5299999999999998</v>
      </c>
      <c r="L1596">
        <v>0.22600000000000001</v>
      </c>
      <c r="M1596">
        <v>6.94</v>
      </c>
      <c r="N1596">
        <v>2.18E-2</v>
      </c>
      <c r="O1596" t="s">
        <v>614</v>
      </c>
      <c r="S1596">
        <v>0</v>
      </c>
      <c r="T1596" t="s">
        <v>286</v>
      </c>
      <c r="U1596">
        <v>3748</v>
      </c>
      <c r="V1596">
        <v>0.55000000000000004</v>
      </c>
      <c r="W1596">
        <v>0.55000000000000004</v>
      </c>
      <c r="X1596">
        <v>5.0000000000000001E-3</v>
      </c>
      <c r="Y1596" t="s">
        <v>77</v>
      </c>
      <c r="Z1596">
        <v>4.7</v>
      </c>
      <c r="AA1596" t="s">
        <v>5437</v>
      </c>
      <c r="AB1596">
        <v>160.32495170000001</v>
      </c>
      <c r="AC1596" t="s">
        <v>5438</v>
      </c>
      <c r="AD1596">
        <v>12.191114900000001</v>
      </c>
      <c r="AE1596">
        <v>121.63</v>
      </c>
      <c r="AF1596">
        <v>14.622</v>
      </c>
      <c r="AG1596">
        <v>10.75</v>
      </c>
      <c r="AH1596">
        <v>13.8429</v>
      </c>
    </row>
    <row r="1597" spans="1:34" x14ac:dyDescent="0.25">
      <c r="A1597" t="s">
        <v>5439</v>
      </c>
      <c r="B1597" t="s">
        <v>5440</v>
      </c>
      <c r="C1597">
        <v>1</v>
      </c>
      <c r="D1597">
        <v>1</v>
      </c>
      <c r="E1597" t="s">
        <v>284</v>
      </c>
      <c r="F1597">
        <v>2022</v>
      </c>
      <c r="G1597" t="s">
        <v>321</v>
      </c>
      <c r="H1597">
        <v>0</v>
      </c>
      <c r="I1597">
        <v>3.4354710000000002</v>
      </c>
      <c r="K1597">
        <v>4.569</v>
      </c>
      <c r="L1597">
        <v>0.40799999999999997</v>
      </c>
      <c r="M1597">
        <v>18.899999999999999</v>
      </c>
      <c r="N1597">
        <v>5.96E-2</v>
      </c>
      <c r="O1597" t="s">
        <v>614</v>
      </c>
      <c r="S1597">
        <v>0</v>
      </c>
      <c r="T1597" t="s">
        <v>261</v>
      </c>
      <c r="U1597">
        <v>4927</v>
      </c>
      <c r="V1597">
        <v>0.77</v>
      </c>
      <c r="W1597">
        <v>1.03</v>
      </c>
      <c r="X1597">
        <v>0.13200000000000001</v>
      </c>
      <c r="Y1597" t="s">
        <v>77</v>
      </c>
      <c r="Z1597">
        <v>4.6900000000000004</v>
      </c>
      <c r="AA1597" t="s">
        <v>5441</v>
      </c>
      <c r="AB1597">
        <v>164.37599589999999</v>
      </c>
      <c r="AC1597" t="s">
        <v>5442</v>
      </c>
      <c r="AD1597">
        <v>12.535614000000001</v>
      </c>
      <c r="AE1597">
        <v>197.23400000000001</v>
      </c>
      <c r="AF1597">
        <v>12.816000000000001</v>
      </c>
      <c r="AG1597">
        <v>10.547000000000001</v>
      </c>
      <c r="AH1597">
        <v>12.591100000000001</v>
      </c>
    </row>
    <row r="1598" spans="1:34" x14ac:dyDescent="0.25">
      <c r="A1598" t="s">
        <v>5443</v>
      </c>
      <c r="B1598" t="s">
        <v>5444</v>
      </c>
      <c r="C1598">
        <v>1</v>
      </c>
      <c r="D1598">
        <v>1</v>
      </c>
      <c r="E1598" t="s">
        <v>284</v>
      </c>
      <c r="F1598">
        <v>2022</v>
      </c>
      <c r="G1598" t="s">
        <v>321</v>
      </c>
      <c r="H1598">
        <v>0</v>
      </c>
      <c r="I1598">
        <v>22.549406000000001</v>
      </c>
      <c r="K1598">
        <v>4.6020000000000003</v>
      </c>
      <c r="L1598">
        <v>0.41099999999999998</v>
      </c>
      <c r="M1598">
        <v>19.2</v>
      </c>
      <c r="N1598">
        <v>6.0299999999999999E-2</v>
      </c>
      <c r="O1598" t="s">
        <v>614</v>
      </c>
      <c r="S1598">
        <v>0</v>
      </c>
      <c r="T1598" t="s">
        <v>1180</v>
      </c>
      <c r="U1598">
        <v>5784</v>
      </c>
      <c r="V1598">
        <v>0.96</v>
      </c>
      <c r="W1598">
        <v>0.8</v>
      </c>
      <c r="X1598">
        <v>-3.7999999999999999E-2</v>
      </c>
      <c r="Y1598" t="s">
        <v>77</v>
      </c>
      <c r="Z1598">
        <v>4.37</v>
      </c>
      <c r="AA1598" t="s">
        <v>5445</v>
      </c>
      <c r="AB1598">
        <v>230.88722419999999</v>
      </c>
      <c r="AC1598" t="s">
        <v>5446</v>
      </c>
      <c r="AD1598">
        <v>-25.3706149</v>
      </c>
      <c r="AE1598">
        <v>85.375100000000003</v>
      </c>
      <c r="AF1598">
        <v>9.4649999999999999</v>
      </c>
      <c r="AG1598">
        <v>8.0329999999999995</v>
      </c>
      <c r="AH1598">
        <v>9.4937900000000006</v>
      </c>
    </row>
    <row r="1599" spans="1:34" x14ac:dyDescent="0.25">
      <c r="A1599" t="s">
        <v>5447</v>
      </c>
      <c r="B1599" t="s">
        <v>5448</v>
      </c>
      <c r="C1599">
        <v>1</v>
      </c>
      <c r="D1599">
        <v>2</v>
      </c>
      <c r="E1599" t="s">
        <v>284</v>
      </c>
      <c r="F1599">
        <v>2022</v>
      </c>
      <c r="G1599" t="s">
        <v>321</v>
      </c>
      <c r="H1599">
        <v>0</v>
      </c>
      <c r="I1599">
        <v>4.9419069999999996</v>
      </c>
      <c r="K1599">
        <v>1.2829999999999999</v>
      </c>
      <c r="L1599">
        <v>0.114</v>
      </c>
      <c r="M1599">
        <v>2.19</v>
      </c>
      <c r="N1599">
        <v>6.8999999999999999E-3</v>
      </c>
      <c r="O1599" t="s">
        <v>614</v>
      </c>
      <c r="S1599">
        <v>0</v>
      </c>
      <c r="T1599" t="s">
        <v>1180</v>
      </c>
      <c r="U1599">
        <v>5563</v>
      </c>
      <c r="V1599">
        <v>0.93</v>
      </c>
      <c r="W1599">
        <v>0.88</v>
      </c>
      <c r="X1599">
        <v>1.4E-2</v>
      </c>
      <c r="Y1599" t="s">
        <v>77</v>
      </c>
      <c r="Z1599">
        <v>4.45</v>
      </c>
      <c r="AA1599" t="s">
        <v>5449</v>
      </c>
      <c r="AB1599">
        <v>232.55525840000001</v>
      </c>
      <c r="AC1599" t="s">
        <v>5450</v>
      </c>
      <c r="AD1599">
        <v>-23.006737099999999</v>
      </c>
      <c r="AE1599">
        <v>218.376</v>
      </c>
      <c r="AF1599">
        <v>11.968999999999999</v>
      </c>
      <c r="AG1599">
        <v>10.212999999999999</v>
      </c>
      <c r="AH1599">
        <v>11.9956</v>
      </c>
    </row>
    <row r="1600" spans="1:34" x14ac:dyDescent="0.25">
      <c r="A1600" t="s">
        <v>5451</v>
      </c>
      <c r="B1600" t="s">
        <v>5448</v>
      </c>
      <c r="C1600">
        <v>1</v>
      </c>
      <c r="D1600">
        <v>2</v>
      </c>
      <c r="E1600" t="s">
        <v>284</v>
      </c>
      <c r="F1600">
        <v>2022</v>
      </c>
      <c r="G1600" t="s">
        <v>321</v>
      </c>
      <c r="H1600">
        <v>0</v>
      </c>
      <c r="I1600">
        <v>9.2245299999999997</v>
      </c>
      <c r="K1600">
        <v>1.36</v>
      </c>
      <c r="L1600">
        <v>0.121</v>
      </c>
      <c r="M1600">
        <v>2.42</v>
      </c>
      <c r="N1600">
        <v>7.6099999999999996E-3</v>
      </c>
      <c r="O1600" t="s">
        <v>614</v>
      </c>
      <c r="S1600">
        <v>0</v>
      </c>
      <c r="T1600" t="s">
        <v>1180</v>
      </c>
      <c r="U1600">
        <v>5563</v>
      </c>
      <c r="V1600">
        <v>0.93</v>
      </c>
      <c r="W1600">
        <v>0.88</v>
      </c>
      <c r="X1600">
        <v>1.4E-2</v>
      </c>
      <c r="Y1600" t="s">
        <v>77</v>
      </c>
      <c r="Z1600">
        <v>4.45</v>
      </c>
      <c r="AA1600" t="s">
        <v>5449</v>
      </c>
      <c r="AB1600">
        <v>232.55525840000001</v>
      </c>
      <c r="AC1600" t="s">
        <v>5450</v>
      </c>
      <c r="AD1600">
        <v>-23.006737099999999</v>
      </c>
      <c r="AE1600">
        <v>218.376</v>
      </c>
      <c r="AF1600">
        <v>11.968999999999999</v>
      </c>
      <c r="AG1600">
        <v>10.212999999999999</v>
      </c>
      <c r="AH1600">
        <v>11.9956</v>
      </c>
    </row>
    <row r="1601" spans="1:34" x14ac:dyDescent="0.25">
      <c r="A1601" t="s">
        <v>5452</v>
      </c>
      <c r="B1601" t="s">
        <v>5453</v>
      </c>
      <c r="C1601">
        <v>1</v>
      </c>
      <c r="D1601">
        <v>1</v>
      </c>
      <c r="E1601" t="s">
        <v>284</v>
      </c>
      <c r="F1601">
        <v>2022</v>
      </c>
      <c r="G1601" t="s">
        <v>321</v>
      </c>
      <c r="H1601">
        <v>0</v>
      </c>
      <c r="I1601">
        <v>20.978959</v>
      </c>
      <c r="K1601">
        <v>1.677</v>
      </c>
      <c r="L1601">
        <v>0.15</v>
      </c>
      <c r="M1601">
        <v>3.45</v>
      </c>
      <c r="N1601">
        <v>1.09E-2</v>
      </c>
      <c r="O1601" t="s">
        <v>614</v>
      </c>
      <c r="S1601">
        <v>0</v>
      </c>
      <c r="T1601" t="s">
        <v>1352</v>
      </c>
      <c r="U1601">
        <v>5335</v>
      </c>
      <c r="V1601">
        <v>0.78</v>
      </c>
      <c r="W1601">
        <v>0.81</v>
      </c>
      <c r="X1601">
        <v>-0.17100000000000001</v>
      </c>
      <c r="Y1601" t="s">
        <v>77</v>
      </c>
      <c r="Z1601">
        <v>4.5599999999999996</v>
      </c>
      <c r="AA1601" t="s">
        <v>5454</v>
      </c>
      <c r="AB1601">
        <v>227.9168555</v>
      </c>
      <c r="AC1601" t="s">
        <v>5455</v>
      </c>
      <c r="AD1601">
        <v>-17.684269799999999</v>
      </c>
      <c r="AE1601">
        <v>162.30600000000001</v>
      </c>
      <c r="AF1601">
        <v>12.055999999999999</v>
      </c>
      <c r="AG1601">
        <v>9.9779999999999998</v>
      </c>
      <c r="AH1601">
        <v>11.734500000000001</v>
      </c>
    </row>
    <row r="1602" spans="1:34" x14ac:dyDescent="0.25">
      <c r="A1602" t="s">
        <v>5456</v>
      </c>
      <c r="B1602" t="s">
        <v>5457</v>
      </c>
      <c r="C1602">
        <v>1</v>
      </c>
      <c r="D1602">
        <v>1</v>
      </c>
      <c r="E1602" t="s">
        <v>284</v>
      </c>
      <c r="F1602">
        <v>2022</v>
      </c>
      <c r="G1602" t="s">
        <v>321</v>
      </c>
      <c r="H1602">
        <v>0</v>
      </c>
      <c r="I1602">
        <v>1.9080839999999999</v>
      </c>
      <c r="K1602">
        <v>2.4820000000000002</v>
      </c>
      <c r="L1602">
        <v>0.221</v>
      </c>
      <c r="M1602">
        <v>6.72</v>
      </c>
      <c r="N1602">
        <v>2.1100000000000001E-2</v>
      </c>
      <c r="O1602" t="s">
        <v>614</v>
      </c>
      <c r="S1602">
        <v>0</v>
      </c>
      <c r="T1602" t="s">
        <v>1180</v>
      </c>
      <c r="U1602">
        <v>5742</v>
      </c>
      <c r="V1602">
        <v>1.23</v>
      </c>
      <c r="W1602">
        <v>0.89</v>
      </c>
      <c r="X1602">
        <v>-3.5999999999999997E-2</v>
      </c>
      <c r="Y1602" t="s">
        <v>77</v>
      </c>
      <c r="Z1602">
        <v>4.2</v>
      </c>
      <c r="AA1602" t="s">
        <v>5458</v>
      </c>
      <c r="AB1602">
        <v>228.45511250000001</v>
      </c>
      <c r="AC1602" t="s">
        <v>5459</v>
      </c>
      <c r="AD1602">
        <v>-16.351296600000001</v>
      </c>
      <c r="AE1602">
        <v>431.03100000000001</v>
      </c>
      <c r="AF1602">
        <v>12.901999999999999</v>
      </c>
      <c r="AG1602">
        <v>11.038</v>
      </c>
      <c r="AH1602">
        <v>12.6144</v>
      </c>
    </row>
    <row r="1603" spans="1:34" x14ac:dyDescent="0.25">
      <c r="A1603" t="s">
        <v>5460</v>
      </c>
      <c r="B1603" t="s">
        <v>5461</v>
      </c>
      <c r="C1603">
        <v>1</v>
      </c>
      <c r="D1603">
        <v>1</v>
      </c>
      <c r="E1603" t="s">
        <v>284</v>
      </c>
      <c r="F1603">
        <v>2016</v>
      </c>
      <c r="G1603" t="s">
        <v>321</v>
      </c>
      <c r="H1603">
        <v>0</v>
      </c>
      <c r="I1603">
        <v>6.6879600000000003</v>
      </c>
      <c r="J1603">
        <v>6.1699999999999998E-2</v>
      </c>
      <c r="K1603">
        <v>2.15</v>
      </c>
      <c r="L1603">
        <v>0.192</v>
      </c>
      <c r="M1603">
        <v>5.27</v>
      </c>
      <c r="N1603">
        <v>1.66E-2</v>
      </c>
      <c r="O1603" t="s">
        <v>614</v>
      </c>
      <c r="Q1603">
        <v>44.1</v>
      </c>
      <c r="S1603">
        <v>0</v>
      </c>
      <c r="U1603">
        <v>4613</v>
      </c>
      <c r="V1603">
        <v>0.64</v>
      </c>
      <c r="W1603">
        <v>0.7</v>
      </c>
      <c r="Z1603">
        <v>4.66</v>
      </c>
      <c r="AA1603" t="s">
        <v>5462</v>
      </c>
      <c r="AB1603">
        <v>176.66575589999999</v>
      </c>
      <c r="AC1603" t="s">
        <v>5463</v>
      </c>
      <c r="AD1603">
        <v>-5.1720462999999999</v>
      </c>
      <c r="AE1603">
        <v>396.91300000000001</v>
      </c>
      <c r="AF1603">
        <v>15.006</v>
      </c>
      <c r="AG1603">
        <v>12.284000000000001</v>
      </c>
      <c r="AH1603">
        <v>14.633599999999999</v>
      </c>
    </row>
    <row r="1604" spans="1:34" x14ac:dyDescent="0.25">
      <c r="A1604" t="s">
        <v>5464</v>
      </c>
      <c r="B1604" t="s">
        <v>5465</v>
      </c>
      <c r="C1604">
        <v>1</v>
      </c>
      <c r="D1604">
        <v>2</v>
      </c>
      <c r="E1604" t="s">
        <v>284</v>
      </c>
      <c r="F1604">
        <v>2016</v>
      </c>
      <c r="G1604" t="s">
        <v>321</v>
      </c>
      <c r="H1604">
        <v>0</v>
      </c>
      <c r="I1604">
        <v>3.471149</v>
      </c>
      <c r="J1604">
        <v>3.7839999999999999E-2</v>
      </c>
      <c r="K1604">
        <v>4.51</v>
      </c>
      <c r="L1604">
        <v>0.40200000000000002</v>
      </c>
      <c r="M1604">
        <v>18.5</v>
      </c>
      <c r="N1604">
        <v>5.8299999999999998E-2</v>
      </c>
      <c r="O1604" t="s">
        <v>614</v>
      </c>
      <c r="P1604">
        <v>7.0000000000000007E-2</v>
      </c>
      <c r="Q1604">
        <v>49</v>
      </c>
      <c r="R1604">
        <v>939</v>
      </c>
      <c r="S1604">
        <v>0</v>
      </c>
      <c r="U1604">
        <v>3840.6</v>
      </c>
      <c r="V1604">
        <v>0.54</v>
      </c>
      <c r="W1604">
        <v>0.56999999999999995</v>
      </c>
      <c r="Z1604">
        <v>4.7</v>
      </c>
      <c r="AA1604" t="s">
        <v>5466</v>
      </c>
      <c r="AB1604">
        <v>169.117028</v>
      </c>
      <c r="AC1604" t="s">
        <v>5467</v>
      </c>
      <c r="AD1604">
        <v>-3.9754404999999999</v>
      </c>
      <c r="AE1604">
        <v>182.536</v>
      </c>
      <c r="AF1604">
        <v>15.747999999999999</v>
      </c>
      <c r="AG1604">
        <v>11.577</v>
      </c>
      <c r="AH1604">
        <v>14.8215</v>
      </c>
    </row>
    <row r="1605" spans="1:34" x14ac:dyDescent="0.25">
      <c r="A1605" t="s">
        <v>5468</v>
      </c>
      <c r="B1605" t="s">
        <v>5465</v>
      </c>
      <c r="C1605">
        <v>1</v>
      </c>
      <c r="D1605">
        <v>2</v>
      </c>
      <c r="E1605" t="s">
        <v>284</v>
      </c>
      <c r="F1605">
        <v>2019</v>
      </c>
      <c r="G1605" t="s">
        <v>321</v>
      </c>
      <c r="H1605">
        <v>0</v>
      </c>
      <c r="I1605">
        <v>2.1988840000000001</v>
      </c>
      <c r="K1605">
        <v>2.42</v>
      </c>
      <c r="L1605">
        <v>0.216</v>
      </c>
      <c r="M1605">
        <v>6.44</v>
      </c>
      <c r="N1605">
        <v>2.0299999999999999E-2</v>
      </c>
      <c r="O1605" t="s">
        <v>614</v>
      </c>
      <c r="R1605">
        <v>1094</v>
      </c>
      <c r="S1605">
        <v>0</v>
      </c>
      <c r="U1605">
        <v>3840.6</v>
      </c>
      <c r="V1605">
        <v>0.54</v>
      </c>
      <c r="W1605">
        <v>0.56999999999999995</v>
      </c>
      <c r="Z1605">
        <v>4.68</v>
      </c>
      <c r="AA1605" t="s">
        <v>5466</v>
      </c>
      <c r="AB1605">
        <v>169.117028</v>
      </c>
      <c r="AC1605" t="s">
        <v>5467</v>
      </c>
      <c r="AD1605">
        <v>-3.9754404999999999</v>
      </c>
      <c r="AE1605">
        <v>182.536</v>
      </c>
      <c r="AF1605">
        <v>15.747999999999999</v>
      </c>
      <c r="AG1605">
        <v>11.577</v>
      </c>
      <c r="AH1605">
        <v>14.8215</v>
      </c>
    </row>
    <row r="1606" spans="1:34" x14ac:dyDescent="0.25">
      <c r="A1606" t="s">
        <v>5469</v>
      </c>
      <c r="B1606" t="s">
        <v>5470</v>
      </c>
      <c r="C1606">
        <v>1</v>
      </c>
      <c r="D1606">
        <v>1</v>
      </c>
      <c r="E1606" t="s">
        <v>284</v>
      </c>
      <c r="F1606">
        <v>2016</v>
      </c>
      <c r="G1606" t="s">
        <v>321</v>
      </c>
      <c r="H1606">
        <v>0</v>
      </c>
      <c r="I1606">
        <v>5.657</v>
      </c>
      <c r="J1606">
        <v>0.06</v>
      </c>
      <c r="K1606">
        <v>2.4329999999999998</v>
      </c>
      <c r="L1606">
        <v>0.217</v>
      </c>
      <c r="M1606">
        <v>6.5</v>
      </c>
      <c r="N1606">
        <v>2.0400000000000001E-2</v>
      </c>
      <c r="O1606" t="s">
        <v>614</v>
      </c>
      <c r="Q1606">
        <v>646</v>
      </c>
      <c r="R1606">
        <v>1211</v>
      </c>
      <c r="S1606">
        <v>0</v>
      </c>
      <c r="U1606">
        <v>5912</v>
      </c>
      <c r="V1606">
        <v>1.58</v>
      </c>
      <c r="W1606">
        <v>1.1499999999999999</v>
      </c>
      <c r="X1606">
        <v>0</v>
      </c>
      <c r="Y1606" t="s">
        <v>77</v>
      </c>
      <c r="Z1606">
        <v>4.0999999999999996</v>
      </c>
      <c r="AA1606" t="s">
        <v>5471</v>
      </c>
      <c r="AB1606">
        <v>174.011661</v>
      </c>
      <c r="AC1606" t="s">
        <v>5472</v>
      </c>
      <c r="AD1606">
        <v>-2.5209337999999999</v>
      </c>
      <c r="AE1606">
        <v>476.70299999999997</v>
      </c>
      <c r="AF1606">
        <v>12.27</v>
      </c>
      <c r="AG1606">
        <v>10.693</v>
      </c>
      <c r="AH1606">
        <v>12.0238</v>
      </c>
    </row>
    <row r="1607" spans="1:34" x14ac:dyDescent="0.25">
      <c r="A1607" t="s">
        <v>5473</v>
      </c>
      <c r="B1607" t="s">
        <v>5474</v>
      </c>
      <c r="C1607">
        <v>1</v>
      </c>
      <c r="D1607">
        <v>1</v>
      </c>
      <c r="E1607" t="s">
        <v>284</v>
      </c>
      <c r="F1607">
        <v>2016</v>
      </c>
      <c r="G1607" t="s">
        <v>321</v>
      </c>
      <c r="H1607">
        <v>0</v>
      </c>
      <c r="I1607">
        <v>1.7292684</v>
      </c>
      <c r="J1607">
        <v>2.24E-2</v>
      </c>
      <c r="K1607">
        <v>6.71</v>
      </c>
      <c r="L1607">
        <v>0.59899999999999998</v>
      </c>
      <c r="M1607">
        <v>36.4</v>
      </c>
      <c r="N1607">
        <v>0.114</v>
      </c>
      <c r="O1607" t="s">
        <v>614</v>
      </c>
      <c r="P1607">
        <v>0.1</v>
      </c>
      <c r="Q1607">
        <v>100</v>
      </c>
      <c r="S1607">
        <v>0</v>
      </c>
      <c r="U1607">
        <v>4103</v>
      </c>
      <c r="V1607">
        <v>0.45</v>
      </c>
      <c r="W1607">
        <v>0.5</v>
      </c>
      <c r="Z1607">
        <v>4.82</v>
      </c>
      <c r="AA1607" t="s">
        <v>5475</v>
      </c>
      <c r="AB1607">
        <v>169.63275469999999</v>
      </c>
      <c r="AC1607" t="s">
        <v>5476</v>
      </c>
      <c r="AD1607">
        <v>-1.7740582</v>
      </c>
      <c r="AE1607">
        <v>495.31700000000001</v>
      </c>
      <c r="AF1607">
        <v>15.746</v>
      </c>
      <c r="AG1607">
        <v>12.756</v>
      </c>
      <c r="AH1607">
        <v>15.344200000000001</v>
      </c>
    </row>
    <row r="1608" spans="1:34" x14ac:dyDescent="0.25">
      <c r="A1608" t="s">
        <v>5477</v>
      </c>
      <c r="B1608" t="s">
        <v>5478</v>
      </c>
      <c r="C1608">
        <v>1</v>
      </c>
      <c r="D1608">
        <v>1</v>
      </c>
      <c r="E1608" t="s">
        <v>284</v>
      </c>
      <c r="F1608">
        <v>2016</v>
      </c>
      <c r="G1608" t="s">
        <v>321</v>
      </c>
      <c r="H1608">
        <v>0</v>
      </c>
      <c r="I1608">
        <v>19.1541</v>
      </c>
      <c r="J1608">
        <v>0.13821</v>
      </c>
      <c r="K1608">
        <v>2.0499999999999998</v>
      </c>
      <c r="L1608">
        <v>0.183</v>
      </c>
      <c r="M1608">
        <v>4.8600000000000003</v>
      </c>
      <c r="N1608">
        <v>1.5299999999999999E-2</v>
      </c>
      <c r="O1608" t="s">
        <v>614</v>
      </c>
      <c r="Q1608">
        <v>119</v>
      </c>
      <c r="R1608">
        <v>889</v>
      </c>
      <c r="S1608">
        <v>0</v>
      </c>
      <c r="U1608">
        <v>6256</v>
      </c>
      <c r="V1608">
        <v>1.29</v>
      </c>
      <c r="W1608">
        <v>0.96</v>
      </c>
      <c r="X1608">
        <v>-0.32</v>
      </c>
      <c r="Y1608" t="s">
        <v>77</v>
      </c>
      <c r="Z1608">
        <v>4.2</v>
      </c>
      <c r="AA1608" t="s">
        <v>5479</v>
      </c>
      <c r="AB1608">
        <v>174.2662454</v>
      </c>
      <c r="AC1608" t="s">
        <v>5480</v>
      </c>
      <c r="AD1608">
        <v>-0.90720999999999996</v>
      </c>
      <c r="AE1608">
        <v>449.23700000000002</v>
      </c>
      <c r="AF1608">
        <v>12.144</v>
      </c>
      <c r="AG1608">
        <v>10.781000000000001</v>
      </c>
      <c r="AH1608">
        <v>11.9153</v>
      </c>
    </row>
    <row r="1609" spans="1:34" x14ac:dyDescent="0.25">
      <c r="A1609" t="s">
        <v>5481</v>
      </c>
      <c r="B1609" t="s">
        <v>5482</v>
      </c>
      <c r="C1609">
        <v>1</v>
      </c>
      <c r="D1609">
        <v>1</v>
      </c>
      <c r="E1609" t="s">
        <v>284</v>
      </c>
      <c r="F1609">
        <v>2016</v>
      </c>
      <c r="G1609" t="s">
        <v>321</v>
      </c>
      <c r="H1609">
        <v>0</v>
      </c>
      <c r="I1609">
        <v>31.6372</v>
      </c>
      <c r="J1609">
        <v>0.1779</v>
      </c>
      <c r="K1609">
        <v>1.89</v>
      </c>
      <c r="L1609">
        <v>0.16900000000000001</v>
      </c>
      <c r="M1609">
        <v>4.2300000000000004</v>
      </c>
      <c r="N1609">
        <v>1.3299999999999999E-2</v>
      </c>
      <c r="O1609" t="s">
        <v>614</v>
      </c>
      <c r="Q1609">
        <v>10.7</v>
      </c>
      <c r="S1609">
        <v>0</v>
      </c>
      <c r="U1609">
        <v>5054</v>
      </c>
      <c r="V1609">
        <v>0.76</v>
      </c>
      <c r="W1609">
        <v>0.75</v>
      </c>
      <c r="X1609">
        <v>-0.224</v>
      </c>
      <c r="Y1609" t="s">
        <v>200</v>
      </c>
      <c r="Z1609">
        <v>4.54</v>
      </c>
      <c r="AA1609" t="s">
        <v>5483</v>
      </c>
      <c r="AB1609">
        <v>168.5825696</v>
      </c>
      <c r="AC1609" t="s">
        <v>5484</v>
      </c>
      <c r="AD1609">
        <v>2.7805613999999998</v>
      </c>
      <c r="AE1609">
        <v>349.88099999999997</v>
      </c>
      <c r="AF1609">
        <v>14.065</v>
      </c>
      <c r="AG1609">
        <v>11.734999999999999</v>
      </c>
      <c r="AH1609">
        <v>13.740399999999999</v>
      </c>
    </row>
    <row r="1610" spans="1:34" x14ac:dyDescent="0.25">
      <c r="A1610" t="s">
        <v>5485</v>
      </c>
      <c r="B1610" t="s">
        <v>5486</v>
      </c>
      <c r="C1610">
        <v>1</v>
      </c>
      <c r="D1610">
        <v>1</v>
      </c>
      <c r="E1610" t="s">
        <v>284</v>
      </c>
      <c r="F1610">
        <v>2016</v>
      </c>
      <c r="G1610" t="s">
        <v>321</v>
      </c>
      <c r="H1610">
        <v>0</v>
      </c>
      <c r="I1610">
        <v>20.506499999999999</v>
      </c>
      <c r="J1610">
        <v>0.13439999999999999</v>
      </c>
      <c r="K1610">
        <v>2.2400000000000002</v>
      </c>
      <c r="L1610">
        <v>0.2</v>
      </c>
      <c r="M1610">
        <v>5.65</v>
      </c>
      <c r="N1610">
        <v>1.78E-2</v>
      </c>
      <c r="O1610" t="s">
        <v>614</v>
      </c>
      <c r="Q1610">
        <v>15.3</v>
      </c>
      <c r="S1610">
        <v>0</v>
      </c>
      <c r="U1610">
        <v>4899</v>
      </c>
      <c r="V1610">
        <v>0.73</v>
      </c>
      <c r="W1610">
        <v>0.77</v>
      </c>
      <c r="X1610">
        <v>-0.19</v>
      </c>
      <c r="Y1610" t="s">
        <v>200</v>
      </c>
      <c r="Z1610">
        <v>4.5999999999999996</v>
      </c>
      <c r="AA1610" t="s">
        <v>5487</v>
      </c>
      <c r="AB1610">
        <v>176.1233077</v>
      </c>
      <c r="AC1610" t="s">
        <v>5488</v>
      </c>
      <c r="AD1610">
        <v>3.2723811999999999</v>
      </c>
      <c r="AE1610">
        <v>313.76400000000001</v>
      </c>
      <c r="AF1610">
        <v>14.345000000000001</v>
      </c>
      <c r="AG1610">
        <v>11.837999999999999</v>
      </c>
      <c r="AH1610">
        <v>13.967700000000001</v>
      </c>
    </row>
    <row r="1611" spans="1:34" x14ac:dyDescent="0.25">
      <c r="A1611" t="s">
        <v>5489</v>
      </c>
      <c r="B1611" t="s">
        <v>5490</v>
      </c>
      <c r="C1611">
        <v>1</v>
      </c>
      <c r="D1611">
        <v>1</v>
      </c>
      <c r="E1611" t="s">
        <v>284</v>
      </c>
      <c r="F1611">
        <v>2016</v>
      </c>
      <c r="G1611" t="s">
        <v>321</v>
      </c>
      <c r="H1611">
        <v>0</v>
      </c>
      <c r="I1611">
        <v>2.7706499999999998</v>
      </c>
      <c r="J1611">
        <v>3.09E-2</v>
      </c>
      <c r="K1611">
        <v>1.93</v>
      </c>
      <c r="L1611">
        <v>0.17199999999999999</v>
      </c>
      <c r="M1611">
        <v>4.38</v>
      </c>
      <c r="N1611">
        <v>1.38E-2</v>
      </c>
      <c r="O1611" t="s">
        <v>614</v>
      </c>
      <c r="Q1611">
        <v>59</v>
      </c>
      <c r="S1611">
        <v>0</v>
      </c>
      <c r="U1611">
        <v>4175</v>
      </c>
      <c r="V1611">
        <v>0.45</v>
      </c>
      <c r="W1611">
        <v>0.51</v>
      </c>
      <c r="Z1611">
        <v>4.8099999999999996</v>
      </c>
      <c r="AA1611" t="s">
        <v>5491</v>
      </c>
      <c r="AB1611">
        <v>177.3202331</v>
      </c>
      <c r="AC1611" t="s">
        <v>5492</v>
      </c>
      <c r="AD1611">
        <v>3.4755183000000001</v>
      </c>
      <c r="AE1611">
        <v>457.125</v>
      </c>
      <c r="AF1611">
        <v>15.667999999999999</v>
      </c>
      <c r="AG1611">
        <v>12.728999999999999</v>
      </c>
      <c r="AH1611">
        <v>15.244400000000001</v>
      </c>
    </row>
    <row r="1612" spans="1:34" x14ac:dyDescent="0.25">
      <c r="A1612" t="s">
        <v>5493</v>
      </c>
      <c r="B1612" t="s">
        <v>5494</v>
      </c>
      <c r="C1612">
        <v>1</v>
      </c>
      <c r="D1612">
        <v>2</v>
      </c>
      <c r="E1612" t="s">
        <v>284</v>
      </c>
      <c r="F1612">
        <v>2015</v>
      </c>
      <c r="G1612" t="s">
        <v>321</v>
      </c>
      <c r="H1612">
        <v>0</v>
      </c>
      <c r="I1612">
        <v>5.7359400000000003</v>
      </c>
      <c r="J1612">
        <v>5.3199999999999997E-2</v>
      </c>
      <c r="K1612">
        <v>1.91</v>
      </c>
      <c r="L1612">
        <v>0.17</v>
      </c>
      <c r="M1612">
        <v>4.3099999999999996</v>
      </c>
      <c r="N1612">
        <v>1.3599999999999999E-2</v>
      </c>
      <c r="O1612" t="s">
        <v>614</v>
      </c>
      <c r="Q1612">
        <v>24.1</v>
      </c>
      <c r="R1612">
        <v>565</v>
      </c>
      <c r="S1612">
        <v>0</v>
      </c>
      <c r="T1612" t="s">
        <v>5495</v>
      </c>
      <c r="U1612">
        <v>3930</v>
      </c>
      <c r="V1612">
        <v>0.56999999999999995</v>
      </c>
      <c r="W1612">
        <v>0.61</v>
      </c>
      <c r="X1612">
        <v>-0.33</v>
      </c>
      <c r="Y1612" t="s">
        <v>77</v>
      </c>
      <c r="Z1612">
        <v>4.71</v>
      </c>
      <c r="AA1612" t="s">
        <v>5496</v>
      </c>
      <c r="AB1612">
        <v>169.30345980000001</v>
      </c>
      <c r="AC1612" t="s">
        <v>5497</v>
      </c>
      <c r="AD1612">
        <v>-1.8778254000000001</v>
      </c>
      <c r="AE1612">
        <v>202.94300000000001</v>
      </c>
      <c r="AF1612">
        <v>14.974</v>
      </c>
      <c r="AG1612">
        <v>11.595000000000001</v>
      </c>
      <c r="AH1612">
        <v>14.339</v>
      </c>
    </row>
    <row r="1613" spans="1:34" x14ac:dyDescent="0.25">
      <c r="A1613" t="s">
        <v>5498</v>
      </c>
      <c r="B1613" t="s">
        <v>5494</v>
      </c>
      <c r="C1613">
        <v>1</v>
      </c>
      <c r="D1613">
        <v>2</v>
      </c>
      <c r="E1613" t="s">
        <v>284</v>
      </c>
      <c r="F1613">
        <v>2015</v>
      </c>
      <c r="G1613" t="s">
        <v>321</v>
      </c>
      <c r="H1613">
        <v>0</v>
      </c>
      <c r="I1613">
        <v>10.932410000000001</v>
      </c>
      <c r="J1613">
        <v>8.1799999999999998E-2</v>
      </c>
      <c r="K1613">
        <v>2.2599999999999998</v>
      </c>
      <c r="L1613">
        <v>0.20200000000000001</v>
      </c>
      <c r="M1613">
        <v>5.73</v>
      </c>
      <c r="N1613">
        <v>1.7999999999999999E-2</v>
      </c>
      <c r="O1613" t="s">
        <v>614</v>
      </c>
      <c r="Q1613">
        <v>10.199999999999999</v>
      </c>
      <c r="R1613">
        <v>456</v>
      </c>
      <c r="S1613">
        <v>0</v>
      </c>
      <c r="T1613" t="s">
        <v>5495</v>
      </c>
      <c r="U1613">
        <v>3930</v>
      </c>
      <c r="V1613">
        <v>0.56999999999999995</v>
      </c>
      <c r="W1613">
        <v>0.61</v>
      </c>
      <c r="X1613">
        <v>-0.33</v>
      </c>
      <c r="Y1613" t="s">
        <v>77</v>
      </c>
      <c r="Z1613">
        <v>4.71</v>
      </c>
      <c r="AA1613" t="s">
        <v>5496</v>
      </c>
      <c r="AB1613">
        <v>169.30345980000001</v>
      </c>
      <c r="AC1613" t="s">
        <v>5497</v>
      </c>
      <c r="AD1613">
        <v>-1.8778254000000001</v>
      </c>
      <c r="AE1613">
        <v>202.94300000000001</v>
      </c>
      <c r="AF1613">
        <v>14.974</v>
      </c>
      <c r="AG1613">
        <v>11.595000000000001</v>
      </c>
      <c r="AH1613">
        <v>14.339</v>
      </c>
    </row>
    <row r="1614" spans="1:34" x14ac:dyDescent="0.25">
      <c r="A1614" t="s">
        <v>5499</v>
      </c>
      <c r="B1614" t="s">
        <v>646</v>
      </c>
      <c r="C1614">
        <v>1</v>
      </c>
      <c r="D1614">
        <v>2</v>
      </c>
      <c r="E1614" t="s">
        <v>284</v>
      </c>
      <c r="F1614">
        <v>2016</v>
      </c>
      <c r="G1614" t="s">
        <v>321</v>
      </c>
      <c r="H1614">
        <v>0</v>
      </c>
      <c r="I1614">
        <v>8.7529000000000003</v>
      </c>
      <c r="J1614">
        <v>7.0499999999999993E-2</v>
      </c>
      <c r="K1614">
        <v>1.59</v>
      </c>
      <c r="L1614">
        <v>0.14199999999999999</v>
      </c>
      <c r="M1614">
        <v>3.15</v>
      </c>
      <c r="N1614">
        <v>9.9299999999999996E-3</v>
      </c>
      <c r="O1614" t="s">
        <v>614</v>
      </c>
      <c r="Q1614">
        <v>18.8</v>
      </c>
      <c r="S1614">
        <v>0</v>
      </c>
      <c r="U1614">
        <v>4326</v>
      </c>
      <c r="V1614">
        <v>0.55000000000000004</v>
      </c>
      <c r="W1614">
        <v>0.61</v>
      </c>
      <c r="X1614">
        <v>-0.113</v>
      </c>
      <c r="Y1614" t="s">
        <v>200</v>
      </c>
      <c r="Z1614">
        <v>4.74</v>
      </c>
      <c r="AA1614" t="s">
        <v>647</v>
      </c>
      <c r="AB1614">
        <v>169.483654</v>
      </c>
      <c r="AC1614" t="s">
        <v>648</v>
      </c>
      <c r="AD1614">
        <v>5.988289</v>
      </c>
      <c r="AE1614">
        <v>257.44299999999998</v>
      </c>
      <c r="AF1614">
        <v>14.705</v>
      </c>
      <c r="AG1614">
        <v>11.664</v>
      </c>
      <c r="AH1614">
        <v>14.2575</v>
      </c>
    </row>
    <row r="1615" spans="1:34" x14ac:dyDescent="0.25">
      <c r="A1615" t="s">
        <v>5500</v>
      </c>
      <c r="B1615" t="s">
        <v>5501</v>
      </c>
      <c r="C1615">
        <v>1</v>
      </c>
      <c r="D1615">
        <v>1</v>
      </c>
      <c r="E1615" t="s">
        <v>284</v>
      </c>
      <c r="F1615">
        <v>2016</v>
      </c>
      <c r="G1615" t="s">
        <v>321</v>
      </c>
      <c r="H1615">
        <v>0</v>
      </c>
      <c r="I1615">
        <v>3.5350549999999998</v>
      </c>
      <c r="J1615">
        <v>5.3999999999999999E-2</v>
      </c>
      <c r="K1615">
        <v>18</v>
      </c>
      <c r="L1615">
        <v>1.6060000000000001</v>
      </c>
      <c r="M1615">
        <v>45700</v>
      </c>
      <c r="N1615">
        <v>144</v>
      </c>
      <c r="O1615" t="s">
        <v>614</v>
      </c>
      <c r="Q1615">
        <v>1124</v>
      </c>
      <c r="R1615">
        <v>2004</v>
      </c>
      <c r="S1615">
        <v>0</v>
      </c>
      <c r="U1615">
        <v>7147</v>
      </c>
      <c r="V1615">
        <v>2.19</v>
      </c>
      <c r="W1615">
        <v>1.69</v>
      </c>
      <c r="X1615">
        <v>5.5E-2</v>
      </c>
      <c r="Y1615" t="s">
        <v>77</v>
      </c>
      <c r="Z1615">
        <v>3.98</v>
      </c>
      <c r="AA1615" t="s">
        <v>5502</v>
      </c>
      <c r="AB1615">
        <v>246.61141570000001</v>
      </c>
      <c r="AC1615" t="s">
        <v>5503</v>
      </c>
      <c r="AD1615">
        <v>-24.969946199999999</v>
      </c>
      <c r="AE1615">
        <v>1038.4100000000001</v>
      </c>
      <c r="AF1615">
        <v>15.93</v>
      </c>
      <c r="AG1615">
        <v>11.853</v>
      </c>
      <c r="AH1615">
        <v>15.2553</v>
      </c>
    </row>
    <row r="1616" spans="1:34" x14ac:dyDescent="0.25">
      <c r="A1616" t="s">
        <v>5504</v>
      </c>
      <c r="B1616" t="s">
        <v>5505</v>
      </c>
      <c r="C1616">
        <v>1</v>
      </c>
      <c r="D1616">
        <v>1</v>
      </c>
      <c r="E1616" t="s">
        <v>284</v>
      </c>
      <c r="F1616">
        <v>2016</v>
      </c>
      <c r="G1616" t="s">
        <v>321</v>
      </c>
      <c r="H1616">
        <v>0</v>
      </c>
      <c r="I1616">
        <v>12.20772</v>
      </c>
      <c r="J1616">
        <v>9.8000000000000004E-2</v>
      </c>
      <c r="K1616">
        <v>2.6</v>
      </c>
      <c r="L1616">
        <v>0.23200000000000001</v>
      </c>
      <c r="M1616">
        <v>7.27</v>
      </c>
      <c r="N1616">
        <v>2.29E-2</v>
      </c>
      <c r="O1616" t="s">
        <v>614</v>
      </c>
      <c r="Q1616">
        <v>52.5</v>
      </c>
      <c r="R1616">
        <v>665</v>
      </c>
      <c r="S1616">
        <v>0</v>
      </c>
      <c r="U1616">
        <v>5263</v>
      </c>
      <c r="V1616">
        <v>0.81</v>
      </c>
      <c r="W1616">
        <v>0.85</v>
      </c>
      <c r="X1616">
        <v>-3.6999999999999998E-2</v>
      </c>
      <c r="Y1616" t="s">
        <v>77</v>
      </c>
      <c r="Z1616">
        <v>4.55</v>
      </c>
      <c r="AA1616" t="s">
        <v>5506</v>
      </c>
      <c r="AB1616">
        <v>244.1419684</v>
      </c>
      <c r="AC1616" t="s">
        <v>5507</v>
      </c>
      <c r="AD1616">
        <v>-20.4005984</v>
      </c>
      <c r="AE1616">
        <v>138.018</v>
      </c>
      <c r="AF1616">
        <v>12.634</v>
      </c>
      <c r="AG1616">
        <v>9.6639999999999997</v>
      </c>
      <c r="AH1616">
        <v>12.1478</v>
      </c>
    </row>
    <row r="1617" spans="1:34" x14ac:dyDescent="0.25">
      <c r="A1617" t="s">
        <v>5508</v>
      </c>
      <c r="B1617" t="s">
        <v>5509</v>
      </c>
      <c r="C1617">
        <v>1</v>
      </c>
      <c r="D1617">
        <v>1</v>
      </c>
      <c r="E1617" t="s">
        <v>284</v>
      </c>
      <c r="F1617">
        <v>2016</v>
      </c>
      <c r="G1617" t="s">
        <v>321</v>
      </c>
      <c r="H1617">
        <v>0</v>
      </c>
      <c r="I1617">
        <v>9.7843</v>
      </c>
      <c r="J1617">
        <v>6.7100000000000007E-2</v>
      </c>
      <c r="K1617">
        <v>1.1499999999999999</v>
      </c>
      <c r="L1617">
        <v>0.10299999999999999</v>
      </c>
      <c r="M1617">
        <v>1.6</v>
      </c>
      <c r="N1617">
        <v>5.0499999999999998E-3</v>
      </c>
      <c r="O1617" t="s">
        <v>614</v>
      </c>
      <c r="Q1617">
        <v>6.1</v>
      </c>
      <c r="S1617">
        <v>0</v>
      </c>
      <c r="U1617">
        <v>3798</v>
      </c>
      <c r="V1617">
        <v>0.38</v>
      </c>
      <c r="W1617">
        <v>0.42</v>
      </c>
      <c r="Z1617">
        <v>4.8899999999999997</v>
      </c>
      <c r="AA1617" t="s">
        <v>5510</v>
      </c>
      <c r="AB1617">
        <v>338.05416309999998</v>
      </c>
      <c r="AC1617" t="s">
        <v>5511</v>
      </c>
      <c r="AD1617">
        <v>-17.544063600000001</v>
      </c>
      <c r="AE1617">
        <v>174.95500000000001</v>
      </c>
      <c r="AF1617">
        <v>14.542</v>
      </c>
      <c r="AG1617">
        <v>11.074999999999999</v>
      </c>
      <c r="AH1617">
        <v>13.944900000000001</v>
      </c>
    </row>
    <row r="1618" spans="1:34" x14ac:dyDescent="0.25">
      <c r="A1618" t="s">
        <v>5512</v>
      </c>
      <c r="B1618" t="s">
        <v>5513</v>
      </c>
      <c r="C1618">
        <v>1</v>
      </c>
      <c r="D1618">
        <v>1</v>
      </c>
      <c r="E1618" t="s">
        <v>284</v>
      </c>
      <c r="F1618">
        <v>2016</v>
      </c>
      <c r="G1618" t="s">
        <v>321</v>
      </c>
      <c r="H1618">
        <v>0</v>
      </c>
      <c r="I1618">
        <v>2.8492579999999998</v>
      </c>
      <c r="J1618">
        <v>3.4860000000000002E-2</v>
      </c>
      <c r="K1618">
        <v>3.82</v>
      </c>
      <c r="L1618">
        <v>0.34100000000000003</v>
      </c>
      <c r="M1618">
        <v>14</v>
      </c>
      <c r="N1618">
        <v>4.3999999999999997E-2</v>
      </c>
      <c r="O1618" t="s">
        <v>614</v>
      </c>
      <c r="P1618">
        <v>7.0000000000000007E-2</v>
      </c>
      <c r="Q1618">
        <v>115</v>
      </c>
      <c r="S1618">
        <v>0</v>
      </c>
      <c r="U1618">
        <v>4456</v>
      </c>
      <c r="V1618">
        <v>0.63</v>
      </c>
      <c r="W1618">
        <v>0.7</v>
      </c>
      <c r="Z1618">
        <v>4.67</v>
      </c>
      <c r="AA1618" t="s">
        <v>5514</v>
      </c>
      <c r="AB1618">
        <v>333.7518786</v>
      </c>
      <c r="AC1618" t="s">
        <v>5515</v>
      </c>
      <c r="AD1618">
        <v>-17.2508002</v>
      </c>
      <c r="AE1618">
        <v>159.52199999999999</v>
      </c>
      <c r="AF1618">
        <v>13.519</v>
      </c>
      <c r="AG1618">
        <v>10.471</v>
      </c>
      <c r="AH1618">
        <v>13.0624</v>
      </c>
    </row>
    <row r="1619" spans="1:34" x14ac:dyDescent="0.25">
      <c r="A1619" t="s">
        <v>5516</v>
      </c>
      <c r="B1619" t="s">
        <v>5517</v>
      </c>
      <c r="C1619">
        <v>1</v>
      </c>
      <c r="D1619">
        <v>1</v>
      </c>
      <c r="E1619" t="s">
        <v>284</v>
      </c>
      <c r="F1619">
        <v>2016</v>
      </c>
      <c r="G1619" t="s">
        <v>321</v>
      </c>
      <c r="H1619">
        <v>0</v>
      </c>
      <c r="I1619">
        <v>9.0062999999999995</v>
      </c>
      <c r="J1619">
        <v>7.46E-2</v>
      </c>
      <c r="K1619">
        <v>2.1</v>
      </c>
      <c r="L1619">
        <v>0.187</v>
      </c>
      <c r="M1619">
        <v>5.0599999999999996</v>
      </c>
      <c r="N1619">
        <v>1.5900000000000001E-2</v>
      </c>
      <c r="O1619" t="s">
        <v>614</v>
      </c>
      <c r="Q1619">
        <v>24.1</v>
      </c>
      <c r="S1619">
        <v>0</v>
      </c>
      <c r="U1619">
        <v>4434</v>
      </c>
      <c r="V1619">
        <v>0.62</v>
      </c>
      <c r="W1619">
        <v>0.68</v>
      </c>
      <c r="Z1619">
        <v>4.68</v>
      </c>
      <c r="AA1619" t="s">
        <v>5518</v>
      </c>
      <c r="AB1619">
        <v>342.69182410000002</v>
      </c>
      <c r="AC1619" t="s">
        <v>5519</v>
      </c>
      <c r="AD1619">
        <v>-14.0700007</v>
      </c>
      <c r="AE1619">
        <v>264.21300000000002</v>
      </c>
      <c r="AF1619">
        <v>14.414</v>
      </c>
      <c r="AG1619">
        <v>11.645</v>
      </c>
      <c r="AH1619">
        <v>14.1038</v>
      </c>
    </row>
    <row r="1620" spans="1:34" x14ac:dyDescent="0.25">
      <c r="A1620" t="s">
        <v>5520</v>
      </c>
      <c r="B1620" t="s">
        <v>5521</v>
      </c>
      <c r="C1620">
        <v>1</v>
      </c>
      <c r="D1620">
        <v>3</v>
      </c>
      <c r="E1620" t="s">
        <v>284</v>
      </c>
      <c r="F1620">
        <v>2016</v>
      </c>
      <c r="G1620" t="s">
        <v>321</v>
      </c>
      <c r="H1620">
        <v>0</v>
      </c>
      <c r="I1620">
        <v>7.0525399999999996</v>
      </c>
      <c r="J1620">
        <v>6.9199999999999998E-2</v>
      </c>
      <c r="K1620">
        <v>2.68</v>
      </c>
      <c r="L1620">
        <v>0.23899999999999999</v>
      </c>
      <c r="M1620">
        <v>7.65</v>
      </c>
      <c r="N1620">
        <v>2.41E-2</v>
      </c>
      <c r="O1620" t="s">
        <v>614</v>
      </c>
      <c r="Q1620">
        <v>118</v>
      </c>
      <c r="S1620">
        <v>0</v>
      </c>
      <c r="U1620">
        <v>5413</v>
      </c>
      <c r="V1620">
        <v>0.86</v>
      </c>
      <c r="W1620">
        <v>0.89</v>
      </c>
      <c r="X1620">
        <v>0.11</v>
      </c>
      <c r="Y1620" t="s">
        <v>77</v>
      </c>
      <c r="Z1620">
        <v>4.5199999999999996</v>
      </c>
      <c r="AA1620" t="s">
        <v>5522</v>
      </c>
      <c r="AB1620">
        <v>333.82183950000001</v>
      </c>
      <c r="AC1620" t="s">
        <v>5523</v>
      </c>
      <c r="AD1620">
        <v>-14.049856999999999</v>
      </c>
      <c r="AE1620">
        <v>181.74600000000001</v>
      </c>
      <c r="AF1620">
        <v>12.414999999999999</v>
      </c>
      <c r="AG1620">
        <v>10.215</v>
      </c>
      <c r="AH1620">
        <v>12.1319</v>
      </c>
    </row>
    <row r="1621" spans="1:34" x14ac:dyDescent="0.25">
      <c r="A1621" t="s">
        <v>5524</v>
      </c>
      <c r="B1621" t="s">
        <v>5521</v>
      </c>
      <c r="C1621">
        <v>1</v>
      </c>
      <c r="D1621">
        <v>3</v>
      </c>
      <c r="E1621" t="s">
        <v>284</v>
      </c>
      <c r="F1621">
        <v>2016</v>
      </c>
      <c r="G1621" t="s">
        <v>321</v>
      </c>
      <c r="H1621">
        <v>0</v>
      </c>
      <c r="I1621">
        <v>2.5372599999999998</v>
      </c>
      <c r="J1621">
        <v>3.5000000000000003E-2</v>
      </c>
      <c r="K1621">
        <v>1.62</v>
      </c>
      <c r="L1621">
        <v>0.14499999999999999</v>
      </c>
      <c r="M1621">
        <v>3.26</v>
      </c>
      <c r="N1621">
        <v>1.0200000000000001E-2</v>
      </c>
      <c r="O1621" t="s">
        <v>614</v>
      </c>
      <c r="Q1621">
        <v>462</v>
      </c>
      <c r="S1621">
        <v>0</v>
      </c>
      <c r="U1621">
        <v>5413</v>
      </c>
      <c r="V1621">
        <v>0.86</v>
      </c>
      <c r="W1621">
        <v>0.89</v>
      </c>
      <c r="X1621">
        <v>0.11</v>
      </c>
      <c r="Y1621" t="s">
        <v>77</v>
      </c>
      <c r="Z1621">
        <v>4.5199999999999996</v>
      </c>
      <c r="AA1621" t="s">
        <v>5522</v>
      </c>
      <c r="AB1621">
        <v>333.82183950000001</v>
      </c>
      <c r="AC1621" t="s">
        <v>5523</v>
      </c>
      <c r="AD1621">
        <v>-14.049856999999999</v>
      </c>
      <c r="AE1621">
        <v>181.74600000000001</v>
      </c>
      <c r="AF1621">
        <v>12.414999999999999</v>
      </c>
      <c r="AG1621">
        <v>10.215</v>
      </c>
      <c r="AH1621">
        <v>12.1319</v>
      </c>
    </row>
    <row r="1622" spans="1:34" x14ac:dyDescent="0.25">
      <c r="A1622" t="s">
        <v>5525</v>
      </c>
      <c r="B1622" t="s">
        <v>5521</v>
      </c>
      <c r="C1622">
        <v>1</v>
      </c>
      <c r="D1622">
        <v>3</v>
      </c>
      <c r="E1622" t="s">
        <v>284</v>
      </c>
      <c r="F1622">
        <v>2016</v>
      </c>
      <c r="G1622" t="s">
        <v>321</v>
      </c>
      <c r="H1622">
        <v>0</v>
      </c>
      <c r="I1622">
        <v>22.8827</v>
      </c>
      <c r="J1622">
        <v>0.1517</v>
      </c>
      <c r="K1622">
        <v>1.71</v>
      </c>
      <c r="L1622">
        <v>0.153</v>
      </c>
      <c r="M1622">
        <v>3.57</v>
      </c>
      <c r="N1622">
        <v>1.12E-2</v>
      </c>
      <c r="O1622" t="s">
        <v>614</v>
      </c>
      <c r="Q1622">
        <v>24.6</v>
      </c>
      <c r="S1622">
        <v>0</v>
      </c>
      <c r="U1622">
        <v>5413</v>
      </c>
      <c r="V1622">
        <v>0.86</v>
      </c>
      <c r="W1622">
        <v>0.89</v>
      </c>
      <c r="X1622">
        <v>0.11</v>
      </c>
      <c r="Y1622" t="s">
        <v>77</v>
      </c>
      <c r="Z1622">
        <v>4.5199999999999996</v>
      </c>
      <c r="AA1622" t="s">
        <v>5522</v>
      </c>
      <c r="AB1622">
        <v>333.82183950000001</v>
      </c>
      <c r="AC1622" t="s">
        <v>5523</v>
      </c>
      <c r="AD1622">
        <v>-14.049856999999999</v>
      </c>
      <c r="AE1622">
        <v>181.74600000000001</v>
      </c>
      <c r="AF1622">
        <v>12.414999999999999</v>
      </c>
      <c r="AG1622">
        <v>10.215</v>
      </c>
      <c r="AH1622">
        <v>12.1319</v>
      </c>
    </row>
    <row r="1623" spans="1:34" x14ac:dyDescent="0.25">
      <c r="A1623" t="s">
        <v>5526</v>
      </c>
      <c r="B1623" t="s">
        <v>5527</v>
      </c>
      <c r="C1623">
        <v>1</v>
      </c>
      <c r="D1623">
        <v>2</v>
      </c>
      <c r="E1623" t="s">
        <v>284</v>
      </c>
      <c r="F1623">
        <v>2016</v>
      </c>
      <c r="G1623" t="s">
        <v>321</v>
      </c>
      <c r="H1623">
        <v>0</v>
      </c>
      <c r="I1623">
        <v>20.6921</v>
      </c>
      <c r="J1623">
        <v>0.13539999999999999</v>
      </c>
      <c r="K1623">
        <v>2.41</v>
      </c>
      <c r="L1623">
        <v>0.215</v>
      </c>
      <c r="M1623">
        <v>6.39</v>
      </c>
      <c r="N1623">
        <v>2.01E-2</v>
      </c>
      <c r="O1623" t="s">
        <v>614</v>
      </c>
      <c r="Q1623">
        <v>17.100000000000001</v>
      </c>
      <c r="S1623">
        <v>0</v>
      </c>
      <c r="U1623">
        <v>5055</v>
      </c>
      <c r="V1623">
        <v>0.73</v>
      </c>
      <c r="W1623">
        <v>0.77</v>
      </c>
      <c r="Z1623">
        <v>4.59</v>
      </c>
      <c r="AA1623" t="s">
        <v>5528</v>
      </c>
      <c r="AB1623">
        <v>338.94254999999998</v>
      </c>
      <c r="AC1623" t="s">
        <v>5529</v>
      </c>
      <c r="AD1623">
        <v>-14.027727000000001</v>
      </c>
      <c r="AE1623">
        <v>311.31299999999999</v>
      </c>
      <c r="AF1623">
        <v>14.266</v>
      </c>
      <c r="AG1623">
        <v>11.837999999999999</v>
      </c>
      <c r="AH1623">
        <v>13.939500000000001</v>
      </c>
    </row>
    <row r="1624" spans="1:34" x14ac:dyDescent="0.25">
      <c r="A1624" t="s">
        <v>5530</v>
      </c>
      <c r="B1624" t="s">
        <v>5527</v>
      </c>
      <c r="C1624">
        <v>1</v>
      </c>
      <c r="D1624">
        <v>2</v>
      </c>
      <c r="E1624" t="s">
        <v>284</v>
      </c>
      <c r="F1624">
        <v>2016</v>
      </c>
      <c r="G1624" t="s">
        <v>321</v>
      </c>
      <c r="H1624">
        <v>0</v>
      </c>
      <c r="I1624">
        <v>11.295400000000001</v>
      </c>
      <c r="J1624">
        <v>9.0499999999999997E-2</v>
      </c>
      <c r="K1624">
        <v>2.2999999999999998</v>
      </c>
      <c r="L1624">
        <v>0.20499999999999999</v>
      </c>
      <c r="M1624">
        <v>5.9</v>
      </c>
      <c r="N1624">
        <v>1.8599999999999998E-2</v>
      </c>
      <c r="O1624" t="s">
        <v>614</v>
      </c>
      <c r="Q1624">
        <v>38.299999999999997</v>
      </c>
      <c r="S1624">
        <v>0</v>
      </c>
      <c r="U1624">
        <v>5055</v>
      </c>
      <c r="V1624">
        <v>0.73</v>
      </c>
      <c r="W1624">
        <v>0.77</v>
      </c>
      <c r="Z1624">
        <v>4.59</v>
      </c>
      <c r="AA1624" t="s">
        <v>5528</v>
      </c>
      <c r="AB1624">
        <v>338.94254999999998</v>
      </c>
      <c r="AC1624" t="s">
        <v>5529</v>
      </c>
      <c r="AD1624">
        <v>-14.027727000000001</v>
      </c>
      <c r="AE1624">
        <v>311.31299999999999</v>
      </c>
      <c r="AF1624">
        <v>14.266</v>
      </c>
      <c r="AG1624">
        <v>11.837999999999999</v>
      </c>
      <c r="AH1624">
        <v>13.939500000000001</v>
      </c>
    </row>
    <row r="1625" spans="1:34" x14ac:dyDescent="0.25">
      <c r="A1625" t="s">
        <v>5531</v>
      </c>
      <c r="B1625" t="s">
        <v>5532</v>
      </c>
      <c r="C1625">
        <v>1</v>
      </c>
      <c r="D1625">
        <v>1</v>
      </c>
      <c r="E1625" t="s">
        <v>284</v>
      </c>
      <c r="F1625">
        <v>2015</v>
      </c>
      <c r="G1625" t="s">
        <v>321</v>
      </c>
      <c r="H1625">
        <v>0</v>
      </c>
      <c r="I1625">
        <v>30.94191</v>
      </c>
      <c r="J1625">
        <v>0.1898</v>
      </c>
      <c r="K1625">
        <v>2.5</v>
      </c>
      <c r="L1625">
        <v>0.223</v>
      </c>
      <c r="M1625">
        <v>6.8</v>
      </c>
      <c r="N1625">
        <v>2.1399999999999999E-2</v>
      </c>
      <c r="O1625" t="s">
        <v>614</v>
      </c>
      <c r="Q1625">
        <v>28.6</v>
      </c>
      <c r="R1625">
        <v>615</v>
      </c>
      <c r="S1625">
        <v>0</v>
      </c>
      <c r="U1625">
        <v>5850</v>
      </c>
      <c r="V1625">
        <v>0.96</v>
      </c>
      <c r="W1625">
        <v>0.97</v>
      </c>
      <c r="X1625">
        <v>-0.14000000000000001</v>
      </c>
      <c r="Y1625" t="s">
        <v>77</v>
      </c>
      <c r="Z1625">
        <v>4.4000000000000004</v>
      </c>
      <c r="AA1625" t="s">
        <v>5533</v>
      </c>
      <c r="AB1625">
        <v>178.19211519999999</v>
      </c>
      <c r="AC1625" t="s">
        <v>5534</v>
      </c>
      <c r="AD1625">
        <v>-1.1984417999999999</v>
      </c>
      <c r="AE1625">
        <v>316.81900000000002</v>
      </c>
      <c r="AF1625">
        <v>12.66</v>
      </c>
      <c r="AG1625">
        <v>11.069000000000001</v>
      </c>
      <c r="AH1625">
        <v>12.501799999999999</v>
      </c>
    </row>
    <row r="1626" spans="1:34" x14ac:dyDescent="0.25">
      <c r="A1626" t="s">
        <v>5535</v>
      </c>
      <c r="B1626" t="s">
        <v>5536</v>
      </c>
      <c r="C1626">
        <v>1</v>
      </c>
      <c r="D1626">
        <v>1</v>
      </c>
      <c r="E1626" t="s">
        <v>284</v>
      </c>
      <c r="F1626">
        <v>2016</v>
      </c>
      <c r="G1626" t="s">
        <v>321</v>
      </c>
      <c r="H1626">
        <v>0</v>
      </c>
      <c r="I1626">
        <v>3.00265</v>
      </c>
      <c r="J1626">
        <v>4.4999999999999998E-2</v>
      </c>
      <c r="K1626">
        <v>7.6559999999999997</v>
      </c>
      <c r="L1626">
        <v>0.68300000000000005</v>
      </c>
      <c r="M1626">
        <v>135.39558</v>
      </c>
      <c r="N1626">
        <v>0.42599999999999999</v>
      </c>
      <c r="O1626" t="s">
        <v>119</v>
      </c>
      <c r="P1626">
        <v>0</v>
      </c>
      <c r="Q1626">
        <v>1212</v>
      </c>
      <c r="R1626">
        <v>1400</v>
      </c>
      <c r="S1626">
        <v>0</v>
      </c>
      <c r="T1626" t="s">
        <v>1915</v>
      </c>
      <c r="U1626">
        <v>5500</v>
      </c>
      <c r="V1626">
        <v>1.1200000000000001</v>
      </c>
      <c r="W1626">
        <v>0.97</v>
      </c>
      <c r="X1626">
        <v>0.01</v>
      </c>
      <c r="Y1626" t="s">
        <v>77</v>
      </c>
      <c r="Z1626">
        <v>4.07</v>
      </c>
      <c r="AA1626" t="s">
        <v>5537</v>
      </c>
      <c r="AB1626">
        <v>338.60623120000002</v>
      </c>
      <c r="AC1626" t="s">
        <v>5538</v>
      </c>
      <c r="AD1626">
        <v>-13.7318044</v>
      </c>
      <c r="AE1626">
        <v>491.87</v>
      </c>
      <c r="AF1626">
        <v>12.856999999999999</v>
      </c>
      <c r="AG1626">
        <v>10.993</v>
      </c>
      <c r="AH1626">
        <v>12.610799999999999</v>
      </c>
    </row>
    <row r="1627" spans="1:34" x14ac:dyDescent="0.25">
      <c r="A1627" t="s">
        <v>5539</v>
      </c>
      <c r="B1627" t="s">
        <v>5540</v>
      </c>
      <c r="C1627">
        <v>1</v>
      </c>
      <c r="D1627">
        <v>1</v>
      </c>
      <c r="E1627" t="s">
        <v>284</v>
      </c>
      <c r="F1627">
        <v>2016</v>
      </c>
      <c r="G1627" t="s">
        <v>321</v>
      </c>
      <c r="H1627">
        <v>0</v>
      </c>
      <c r="I1627">
        <v>2.5730200000000001</v>
      </c>
      <c r="J1627">
        <v>3.9199999999999999E-2</v>
      </c>
      <c r="K1627">
        <v>2.48</v>
      </c>
      <c r="L1627">
        <v>0.221</v>
      </c>
      <c r="M1627">
        <v>6.71</v>
      </c>
      <c r="N1627">
        <v>2.1100000000000001E-2</v>
      </c>
      <c r="O1627" t="s">
        <v>614</v>
      </c>
      <c r="Q1627">
        <v>1686</v>
      </c>
      <c r="S1627">
        <v>0</v>
      </c>
      <c r="U1627">
        <v>6293</v>
      </c>
      <c r="V1627">
        <v>1.36</v>
      </c>
      <c r="W1627">
        <v>1.21</v>
      </c>
      <c r="X1627">
        <v>0.17</v>
      </c>
      <c r="Y1627" t="s">
        <v>77</v>
      </c>
      <c r="Z1627">
        <v>4.25</v>
      </c>
      <c r="AA1627" t="s">
        <v>5541</v>
      </c>
      <c r="AB1627">
        <v>339.67484439999998</v>
      </c>
      <c r="AC1627" t="s">
        <v>5542</v>
      </c>
      <c r="AD1627">
        <v>-13.560044700000001</v>
      </c>
      <c r="AE1627">
        <v>405.73200000000003</v>
      </c>
      <c r="AF1627">
        <v>13.173</v>
      </c>
      <c r="AG1627">
        <v>11.385</v>
      </c>
      <c r="AH1627">
        <v>12.8575</v>
      </c>
    </row>
    <row r="1628" spans="1:34" x14ac:dyDescent="0.25">
      <c r="A1628" t="s">
        <v>5543</v>
      </c>
      <c r="B1628" t="s">
        <v>5544</v>
      </c>
      <c r="C1628">
        <v>1</v>
      </c>
      <c r="D1628">
        <v>2</v>
      </c>
      <c r="E1628" t="s">
        <v>284</v>
      </c>
      <c r="F1628">
        <v>2016</v>
      </c>
      <c r="G1628" t="s">
        <v>321</v>
      </c>
      <c r="H1628">
        <v>0</v>
      </c>
      <c r="I1628">
        <v>6.6720199999999998</v>
      </c>
      <c r="J1628">
        <v>6.3600000000000004E-2</v>
      </c>
      <c r="K1628">
        <v>2.14</v>
      </c>
      <c r="L1628">
        <v>0.191</v>
      </c>
      <c r="M1628">
        <v>5.22</v>
      </c>
      <c r="N1628">
        <v>1.6400000000000001E-2</v>
      </c>
      <c r="O1628" t="s">
        <v>614</v>
      </c>
      <c r="Q1628">
        <v>66</v>
      </c>
      <c r="S1628">
        <v>0</v>
      </c>
      <c r="U1628">
        <v>4880</v>
      </c>
      <c r="V1628">
        <v>0.73</v>
      </c>
      <c r="W1628">
        <v>0.77</v>
      </c>
      <c r="X1628">
        <v>-0.28999999999999998</v>
      </c>
      <c r="Y1628" t="s">
        <v>77</v>
      </c>
      <c r="Z1628">
        <v>4.5999999999999996</v>
      </c>
      <c r="AA1628" t="s">
        <v>5545</v>
      </c>
      <c r="AB1628">
        <v>334.36450889999998</v>
      </c>
      <c r="AC1628" t="s">
        <v>5546</v>
      </c>
      <c r="AD1628">
        <v>-12.187477599999999</v>
      </c>
      <c r="AE1628">
        <v>112.467</v>
      </c>
      <c r="AF1628">
        <v>12.391</v>
      </c>
      <c r="AG1628">
        <v>9.6880000000000006</v>
      </c>
      <c r="AH1628">
        <v>12.0433</v>
      </c>
    </row>
    <row r="1629" spans="1:34" x14ac:dyDescent="0.25">
      <c r="A1629" t="s">
        <v>5547</v>
      </c>
      <c r="B1629" t="s">
        <v>5544</v>
      </c>
      <c r="C1629">
        <v>1</v>
      </c>
      <c r="D1629">
        <v>2</v>
      </c>
      <c r="E1629" t="s">
        <v>284</v>
      </c>
      <c r="F1629">
        <v>2016</v>
      </c>
      <c r="G1629" t="s">
        <v>321</v>
      </c>
      <c r="H1629">
        <v>0</v>
      </c>
      <c r="I1629">
        <v>16.1966</v>
      </c>
      <c r="J1629">
        <v>0.1148</v>
      </c>
      <c r="K1629">
        <v>2.14</v>
      </c>
      <c r="L1629">
        <v>0.191</v>
      </c>
      <c r="M1629">
        <v>5.22</v>
      </c>
      <c r="N1629">
        <v>1.6400000000000001E-2</v>
      </c>
      <c r="O1629" t="s">
        <v>614</v>
      </c>
      <c r="Q1629">
        <v>20.5</v>
      </c>
      <c r="S1629">
        <v>0</v>
      </c>
      <c r="U1629">
        <v>4880</v>
      </c>
      <c r="V1629">
        <v>0.73</v>
      </c>
      <c r="W1629">
        <v>0.77</v>
      </c>
      <c r="X1629">
        <v>-0.28999999999999998</v>
      </c>
      <c r="Y1629" t="s">
        <v>77</v>
      </c>
      <c r="Z1629">
        <v>4.5999999999999996</v>
      </c>
      <c r="AA1629" t="s">
        <v>5545</v>
      </c>
      <c r="AB1629">
        <v>334.36450889999998</v>
      </c>
      <c r="AC1629" t="s">
        <v>5546</v>
      </c>
      <c r="AD1629">
        <v>-12.187477599999999</v>
      </c>
      <c r="AE1629">
        <v>112.467</v>
      </c>
      <c r="AF1629">
        <v>12.391</v>
      </c>
      <c r="AG1629">
        <v>9.6880000000000006</v>
      </c>
      <c r="AH1629">
        <v>12.0433</v>
      </c>
    </row>
    <row r="1630" spans="1:34" x14ac:dyDescent="0.25">
      <c r="A1630" t="s">
        <v>5548</v>
      </c>
      <c r="B1630" t="s">
        <v>5549</v>
      </c>
      <c r="C1630">
        <v>1</v>
      </c>
      <c r="D1630">
        <v>2</v>
      </c>
      <c r="E1630" t="s">
        <v>284</v>
      </c>
      <c r="F1630">
        <v>2016</v>
      </c>
      <c r="G1630" t="s">
        <v>321</v>
      </c>
      <c r="H1630">
        <v>0</v>
      </c>
      <c r="I1630">
        <v>20.257000000000001</v>
      </c>
      <c r="J1630">
        <v>0.16270000000000001</v>
      </c>
      <c r="K1630">
        <v>3.22</v>
      </c>
      <c r="L1630">
        <v>0.28699999999999998</v>
      </c>
      <c r="M1630">
        <v>10.5</v>
      </c>
      <c r="N1630">
        <v>3.2899999999999999E-2</v>
      </c>
      <c r="O1630" t="s">
        <v>614</v>
      </c>
      <c r="Q1630">
        <v>188</v>
      </c>
      <c r="S1630">
        <v>0</v>
      </c>
      <c r="U1630">
        <v>6771</v>
      </c>
      <c r="V1630">
        <v>1.63</v>
      </c>
      <c r="W1630">
        <v>1.4</v>
      </c>
      <c r="Z1630">
        <v>4.1500000000000004</v>
      </c>
      <c r="AA1630" t="s">
        <v>5550</v>
      </c>
      <c r="AB1630">
        <v>333.42677379999998</v>
      </c>
      <c r="AC1630" t="s">
        <v>5551</v>
      </c>
      <c r="AD1630">
        <v>-12.0663429</v>
      </c>
      <c r="AE1630">
        <v>517.53399999999999</v>
      </c>
      <c r="AF1630">
        <v>12.98</v>
      </c>
      <c r="AG1630">
        <v>11.273999999999999</v>
      </c>
      <c r="AH1630">
        <v>12.726900000000001</v>
      </c>
    </row>
    <row r="1631" spans="1:34" x14ac:dyDescent="0.25">
      <c r="A1631" t="s">
        <v>5552</v>
      </c>
      <c r="B1631" t="s">
        <v>5549</v>
      </c>
      <c r="C1631">
        <v>1</v>
      </c>
      <c r="D1631">
        <v>2</v>
      </c>
      <c r="E1631" t="s">
        <v>284</v>
      </c>
      <c r="F1631">
        <v>2016</v>
      </c>
      <c r="G1631" t="s">
        <v>321</v>
      </c>
      <c r="H1631">
        <v>0</v>
      </c>
      <c r="I1631">
        <v>25.4556</v>
      </c>
      <c r="J1631">
        <v>0.189</v>
      </c>
      <c r="K1631">
        <v>3.9</v>
      </c>
      <c r="L1631">
        <v>0.34799999999999998</v>
      </c>
      <c r="M1631">
        <v>14.5</v>
      </c>
      <c r="N1631">
        <v>4.5499999999999999E-2</v>
      </c>
      <c r="O1631" t="s">
        <v>614</v>
      </c>
      <c r="Q1631">
        <v>139</v>
      </c>
      <c r="S1631">
        <v>0</v>
      </c>
      <c r="U1631">
        <v>6771</v>
      </c>
      <c r="V1631">
        <v>1.63</v>
      </c>
      <c r="W1631">
        <v>1.4</v>
      </c>
      <c r="Z1631">
        <v>4.1500000000000004</v>
      </c>
      <c r="AA1631" t="s">
        <v>5550</v>
      </c>
      <c r="AB1631">
        <v>333.42677379999998</v>
      </c>
      <c r="AC1631" t="s">
        <v>5551</v>
      </c>
      <c r="AD1631">
        <v>-12.0663429</v>
      </c>
      <c r="AE1631">
        <v>517.53399999999999</v>
      </c>
      <c r="AF1631">
        <v>12.98</v>
      </c>
      <c r="AG1631">
        <v>11.273999999999999</v>
      </c>
      <c r="AH1631">
        <v>12.726900000000001</v>
      </c>
    </row>
    <row r="1632" spans="1:34" x14ac:dyDescent="0.25">
      <c r="A1632" t="s">
        <v>5553</v>
      </c>
      <c r="B1632" t="s">
        <v>5554</v>
      </c>
      <c r="C1632">
        <v>1</v>
      </c>
      <c r="D1632">
        <v>1</v>
      </c>
      <c r="E1632" t="s">
        <v>284</v>
      </c>
      <c r="F1632">
        <v>2016</v>
      </c>
      <c r="G1632" t="s">
        <v>321</v>
      </c>
      <c r="H1632">
        <v>0</v>
      </c>
      <c r="I1632">
        <v>6.5304399999999996</v>
      </c>
      <c r="J1632">
        <v>6.1899999999999997E-2</v>
      </c>
      <c r="K1632">
        <v>2.0699999999999998</v>
      </c>
      <c r="L1632">
        <v>0.185</v>
      </c>
      <c r="M1632">
        <v>4.9400000000000004</v>
      </c>
      <c r="N1632">
        <v>1.55E-2</v>
      </c>
      <c r="O1632" t="s">
        <v>614</v>
      </c>
      <c r="Q1632">
        <v>98</v>
      </c>
      <c r="S1632">
        <v>0</v>
      </c>
      <c r="U1632">
        <v>5312</v>
      </c>
      <c r="V1632">
        <v>0.73</v>
      </c>
      <c r="W1632">
        <v>0.74</v>
      </c>
      <c r="Z1632">
        <v>4.58</v>
      </c>
      <c r="AA1632" t="s">
        <v>5555</v>
      </c>
      <c r="AB1632">
        <v>332.41384779999998</v>
      </c>
      <c r="AC1632" t="s">
        <v>5556</v>
      </c>
      <c r="AD1632">
        <v>-11.428668699999999</v>
      </c>
      <c r="AE1632">
        <v>499.89100000000002</v>
      </c>
      <c r="AF1632">
        <v>14.132</v>
      </c>
      <c r="AG1632">
        <v>12.201000000000001</v>
      </c>
      <c r="AH1632">
        <v>13.9146</v>
      </c>
    </row>
    <row r="1633" spans="1:34" x14ac:dyDescent="0.25">
      <c r="A1633" t="s">
        <v>5557</v>
      </c>
      <c r="B1633" t="s">
        <v>5558</v>
      </c>
      <c r="C1633">
        <v>1</v>
      </c>
      <c r="D1633">
        <v>1</v>
      </c>
      <c r="E1633" t="s">
        <v>284</v>
      </c>
      <c r="F1633">
        <v>2016</v>
      </c>
      <c r="G1633" t="s">
        <v>321</v>
      </c>
      <c r="H1633">
        <v>0</v>
      </c>
      <c r="I1633">
        <v>12.647500000000001</v>
      </c>
      <c r="J1633">
        <v>0.1014</v>
      </c>
      <c r="K1633">
        <v>1.58</v>
      </c>
      <c r="L1633">
        <v>0.14099999999999999</v>
      </c>
      <c r="M1633">
        <v>3.12</v>
      </c>
      <c r="N1633">
        <v>9.8200000000000006E-3</v>
      </c>
      <c r="O1633" t="s">
        <v>614</v>
      </c>
      <c r="Q1633">
        <v>45</v>
      </c>
      <c r="S1633">
        <v>0</v>
      </c>
      <c r="U1633">
        <v>5213</v>
      </c>
      <c r="V1633">
        <v>0.84</v>
      </c>
      <c r="W1633">
        <v>0.87</v>
      </c>
      <c r="X1633">
        <v>-0.34</v>
      </c>
      <c r="Y1633" t="s">
        <v>77</v>
      </c>
      <c r="Z1633">
        <v>4.53</v>
      </c>
      <c r="AA1633" t="s">
        <v>5559</v>
      </c>
      <c r="AB1633">
        <v>333.2125206</v>
      </c>
      <c r="AC1633" t="s">
        <v>5560</v>
      </c>
      <c r="AD1633">
        <v>-10.926137300000001</v>
      </c>
      <c r="AE1633">
        <v>72.2</v>
      </c>
      <c r="AF1633">
        <v>10.71</v>
      </c>
      <c r="AG1633">
        <v>8.3439999999999994</v>
      </c>
    </row>
    <row r="1634" spans="1:34" x14ac:dyDescent="0.25">
      <c r="A1634" t="s">
        <v>5561</v>
      </c>
      <c r="B1634" t="s">
        <v>5562</v>
      </c>
      <c r="C1634">
        <v>1</v>
      </c>
      <c r="D1634">
        <v>1</v>
      </c>
      <c r="E1634" t="s">
        <v>284</v>
      </c>
      <c r="F1634">
        <v>2016</v>
      </c>
      <c r="G1634" t="s">
        <v>321</v>
      </c>
      <c r="H1634">
        <v>0</v>
      </c>
      <c r="I1634">
        <v>5.0696300000000001</v>
      </c>
      <c r="J1634">
        <v>5.9830000000000001E-2</v>
      </c>
      <c r="K1634">
        <v>2.4900000000000002</v>
      </c>
      <c r="L1634">
        <v>0.222</v>
      </c>
      <c r="M1634">
        <v>21.3</v>
      </c>
      <c r="N1634">
        <v>6.7019999999999996E-2</v>
      </c>
      <c r="O1634" t="s">
        <v>119</v>
      </c>
      <c r="P1634">
        <v>0</v>
      </c>
      <c r="Q1634">
        <v>840</v>
      </c>
      <c r="R1634">
        <v>1372</v>
      </c>
      <c r="S1634">
        <v>0</v>
      </c>
      <c r="U1634">
        <v>5887</v>
      </c>
      <c r="V1634">
        <v>1.67</v>
      </c>
      <c r="W1634">
        <v>1.1100000000000001</v>
      </c>
      <c r="X1634">
        <v>-4.7E-2</v>
      </c>
      <c r="Y1634" t="s">
        <v>77</v>
      </c>
      <c r="Z1634">
        <v>4.03</v>
      </c>
      <c r="AA1634" t="s">
        <v>5563</v>
      </c>
      <c r="AB1634">
        <v>331.52665630000001</v>
      </c>
      <c r="AC1634" t="s">
        <v>5564</v>
      </c>
      <c r="AD1634">
        <v>-10.711536199999999</v>
      </c>
      <c r="AE1634">
        <v>513.87699999999995</v>
      </c>
      <c r="AF1634">
        <v>11.71</v>
      </c>
      <c r="AG1634">
        <v>10.609</v>
      </c>
      <c r="AH1634">
        <v>11.9961</v>
      </c>
    </row>
    <row r="1635" spans="1:34" x14ac:dyDescent="0.25">
      <c r="A1635" t="s">
        <v>5565</v>
      </c>
      <c r="B1635" t="s">
        <v>5566</v>
      </c>
      <c r="C1635">
        <v>1</v>
      </c>
      <c r="D1635">
        <v>1</v>
      </c>
      <c r="E1635" t="s">
        <v>284</v>
      </c>
      <c r="F1635">
        <v>2016</v>
      </c>
      <c r="G1635" t="s">
        <v>321</v>
      </c>
      <c r="H1635">
        <v>0</v>
      </c>
      <c r="I1635">
        <v>8.0542800000000003</v>
      </c>
      <c r="J1635">
        <v>7.0800000000000002E-2</v>
      </c>
      <c r="K1635">
        <v>1.58</v>
      </c>
      <c r="L1635">
        <v>0.14099999999999999</v>
      </c>
      <c r="M1635">
        <v>3.12</v>
      </c>
      <c r="N1635">
        <v>9.8200000000000006E-3</v>
      </c>
      <c r="O1635" t="s">
        <v>614</v>
      </c>
      <c r="Q1635">
        <v>41</v>
      </c>
      <c r="S1635">
        <v>0</v>
      </c>
      <c r="U1635">
        <v>4746</v>
      </c>
      <c r="V1635">
        <v>0.68</v>
      </c>
      <c r="W1635">
        <v>0.73</v>
      </c>
      <c r="X1635">
        <v>-0.21</v>
      </c>
      <c r="Y1635" t="s">
        <v>77</v>
      </c>
      <c r="Z1635">
        <v>4.63</v>
      </c>
      <c r="AA1635" t="s">
        <v>5567</v>
      </c>
      <c r="AB1635">
        <v>334.01955390000001</v>
      </c>
      <c r="AC1635" t="s">
        <v>5568</v>
      </c>
      <c r="AD1635">
        <v>-10.567364899999999</v>
      </c>
      <c r="AE1635">
        <v>168.65199999999999</v>
      </c>
      <c r="AF1635">
        <v>12.987</v>
      </c>
      <c r="AG1635">
        <v>10.53</v>
      </c>
      <c r="AH1635">
        <v>12.657299999999999</v>
      </c>
    </row>
    <row r="1636" spans="1:34" x14ac:dyDescent="0.25">
      <c r="A1636" t="s">
        <v>5569</v>
      </c>
      <c r="B1636" t="s">
        <v>5570</v>
      </c>
      <c r="C1636">
        <v>1</v>
      </c>
      <c r="D1636">
        <v>1</v>
      </c>
      <c r="E1636" t="s">
        <v>284</v>
      </c>
      <c r="F1636">
        <v>2016</v>
      </c>
      <c r="G1636" t="s">
        <v>321</v>
      </c>
      <c r="H1636">
        <v>0</v>
      </c>
      <c r="I1636">
        <v>7.0659900000000002</v>
      </c>
      <c r="J1636">
        <v>5.91E-2</v>
      </c>
      <c r="K1636">
        <v>2.3199999999999998</v>
      </c>
      <c r="L1636">
        <v>0.20699999999999999</v>
      </c>
      <c r="M1636">
        <v>5.99</v>
      </c>
      <c r="N1636">
        <v>1.89E-2</v>
      </c>
      <c r="O1636" t="s">
        <v>614</v>
      </c>
      <c r="Q1636">
        <v>17.899999999999999</v>
      </c>
      <c r="S1636">
        <v>0</v>
      </c>
      <c r="U1636">
        <v>4127</v>
      </c>
      <c r="V1636">
        <v>0.49</v>
      </c>
      <c r="W1636">
        <v>0.55000000000000004</v>
      </c>
      <c r="Z1636">
        <v>4.79</v>
      </c>
      <c r="AA1636" t="s">
        <v>5571</v>
      </c>
      <c r="AB1636">
        <v>335.75968160000002</v>
      </c>
      <c r="AC1636" t="s">
        <v>5572</v>
      </c>
      <c r="AD1636">
        <v>-10.488681700000001</v>
      </c>
      <c r="AE1636">
        <v>180.697</v>
      </c>
      <c r="AF1636">
        <v>16.024000000000001</v>
      </c>
      <c r="AG1636">
        <v>11.766</v>
      </c>
      <c r="AH1636">
        <v>15.0572</v>
      </c>
    </row>
    <row r="1637" spans="1:34" x14ac:dyDescent="0.25">
      <c r="A1637" t="s">
        <v>5573</v>
      </c>
      <c r="B1637" t="s">
        <v>5574</v>
      </c>
      <c r="C1637">
        <v>1</v>
      </c>
      <c r="D1637">
        <v>1</v>
      </c>
      <c r="E1637" t="s">
        <v>284</v>
      </c>
      <c r="F1637">
        <v>2015</v>
      </c>
      <c r="G1637" t="s">
        <v>321</v>
      </c>
      <c r="H1637">
        <v>0</v>
      </c>
      <c r="I1637">
        <v>28.679919999999999</v>
      </c>
      <c r="J1637">
        <v>0.18140000000000001</v>
      </c>
      <c r="K1637">
        <v>2.67</v>
      </c>
      <c r="L1637">
        <v>0.23799999999999999</v>
      </c>
      <c r="M1637">
        <v>7.61</v>
      </c>
      <c r="N1637">
        <v>2.3900000000000001E-2</v>
      </c>
      <c r="O1637" t="s">
        <v>614</v>
      </c>
      <c r="Q1637">
        <v>125</v>
      </c>
      <c r="R1637">
        <v>651</v>
      </c>
      <c r="S1637">
        <v>0</v>
      </c>
      <c r="U1637">
        <v>5772</v>
      </c>
      <c r="V1637">
        <v>0.96</v>
      </c>
      <c r="W1637">
        <v>0.97</v>
      </c>
      <c r="X1637">
        <v>-7.0000000000000007E-2</v>
      </c>
      <c r="Y1637" t="s">
        <v>77</v>
      </c>
      <c r="Z1637">
        <v>3.82</v>
      </c>
      <c r="AA1637" t="s">
        <v>5575</v>
      </c>
      <c r="AB1637">
        <v>167.09374879999999</v>
      </c>
      <c r="AC1637" t="s">
        <v>5576</v>
      </c>
      <c r="AD1637">
        <v>-1.065855</v>
      </c>
      <c r="AE1637">
        <v>738.553</v>
      </c>
      <c r="AF1637">
        <v>13.452999999999999</v>
      </c>
      <c r="AG1637">
        <v>11.564</v>
      </c>
      <c r="AH1637">
        <v>13.0573</v>
      </c>
    </row>
    <row r="1638" spans="1:34" x14ac:dyDescent="0.25">
      <c r="A1638" t="s">
        <v>5577</v>
      </c>
      <c r="B1638" t="s">
        <v>5578</v>
      </c>
      <c r="C1638">
        <v>1</v>
      </c>
      <c r="D1638">
        <v>1</v>
      </c>
      <c r="E1638" t="s">
        <v>284</v>
      </c>
      <c r="F1638">
        <v>2016</v>
      </c>
      <c r="G1638" t="s">
        <v>321</v>
      </c>
      <c r="H1638">
        <v>0</v>
      </c>
      <c r="I1638">
        <v>13.978960000000001</v>
      </c>
      <c r="J1638">
        <v>0.11119999999999999</v>
      </c>
      <c r="K1638">
        <v>2.89</v>
      </c>
      <c r="L1638">
        <v>0.25800000000000001</v>
      </c>
      <c r="M1638">
        <v>8.6999999999999993</v>
      </c>
      <c r="N1638">
        <v>2.7400000000000001E-2</v>
      </c>
      <c r="O1638" t="s">
        <v>614</v>
      </c>
      <c r="Q1638">
        <v>62</v>
      </c>
      <c r="S1638">
        <v>0</v>
      </c>
      <c r="U1638">
        <v>5622</v>
      </c>
      <c r="V1638">
        <v>0.93</v>
      </c>
      <c r="W1638">
        <v>0.94</v>
      </c>
      <c r="X1638">
        <v>0.06</v>
      </c>
      <c r="Y1638" t="s">
        <v>77</v>
      </c>
      <c r="Z1638">
        <v>4.4800000000000004</v>
      </c>
      <c r="AA1638" t="s">
        <v>5579</v>
      </c>
      <c r="AB1638">
        <v>338.47593280000001</v>
      </c>
      <c r="AC1638" t="s">
        <v>5580</v>
      </c>
      <c r="AD1638">
        <v>-10.0849917</v>
      </c>
      <c r="AE1638">
        <v>232.964</v>
      </c>
      <c r="AF1638">
        <v>13.074</v>
      </c>
      <c r="AG1638">
        <v>10.853</v>
      </c>
      <c r="AH1638">
        <v>12.7782</v>
      </c>
    </row>
    <row r="1639" spans="1:34" x14ac:dyDescent="0.25">
      <c r="A1639" t="s">
        <v>5581</v>
      </c>
      <c r="B1639" t="s">
        <v>5582</v>
      </c>
      <c r="C1639">
        <v>1</v>
      </c>
      <c r="D1639">
        <v>1</v>
      </c>
      <c r="E1639" t="s">
        <v>284</v>
      </c>
      <c r="F1639">
        <v>2016</v>
      </c>
      <c r="G1639" t="s">
        <v>321</v>
      </c>
      <c r="H1639">
        <v>0</v>
      </c>
      <c r="I1639">
        <v>6.9854099999999999</v>
      </c>
      <c r="J1639">
        <v>5.5899999999999998E-2</v>
      </c>
      <c r="K1639">
        <v>2.15</v>
      </c>
      <c r="L1639">
        <v>0.192</v>
      </c>
      <c r="M1639">
        <v>5.27</v>
      </c>
      <c r="N1639">
        <v>1.66E-2</v>
      </c>
      <c r="O1639" t="s">
        <v>614</v>
      </c>
      <c r="Q1639">
        <v>13.4</v>
      </c>
      <c r="S1639">
        <v>0</v>
      </c>
      <c r="U1639">
        <v>4006</v>
      </c>
      <c r="V1639">
        <v>0.43</v>
      </c>
      <c r="W1639">
        <v>0.48</v>
      </c>
      <c r="Z1639">
        <v>4.8499999999999996</v>
      </c>
      <c r="AA1639" t="s">
        <v>5583</v>
      </c>
      <c r="AB1639">
        <v>341.72486559999999</v>
      </c>
      <c r="AC1639" t="s">
        <v>5584</v>
      </c>
      <c r="AD1639">
        <v>-9.8816109000000001</v>
      </c>
      <c r="AE1639">
        <v>153.19200000000001</v>
      </c>
      <c r="AF1639">
        <v>16.14</v>
      </c>
      <c r="AG1639">
        <v>11.731999999999999</v>
      </c>
      <c r="AH1639">
        <v>15.188700000000001</v>
      </c>
    </row>
    <row r="1640" spans="1:34" x14ac:dyDescent="0.25">
      <c r="A1640" t="s">
        <v>5585</v>
      </c>
      <c r="B1640" t="s">
        <v>5586</v>
      </c>
      <c r="C1640">
        <v>1</v>
      </c>
      <c r="D1640">
        <v>4</v>
      </c>
      <c r="E1640" t="s">
        <v>284</v>
      </c>
      <c r="F1640">
        <v>2016</v>
      </c>
      <c r="G1640" t="s">
        <v>321</v>
      </c>
      <c r="H1640">
        <v>0</v>
      </c>
      <c r="I1640">
        <v>5.5772120000000003</v>
      </c>
      <c r="J1640">
        <v>0.04</v>
      </c>
      <c r="K1640">
        <v>1.08</v>
      </c>
      <c r="L1640">
        <v>9.6000000000000002E-2</v>
      </c>
      <c r="M1640">
        <v>1.28</v>
      </c>
      <c r="N1640">
        <v>4.0299999999999997E-3</v>
      </c>
      <c r="O1640" t="s">
        <v>614</v>
      </c>
      <c r="P1640">
        <v>0.11</v>
      </c>
      <c r="Q1640">
        <v>8.5</v>
      </c>
      <c r="S1640">
        <v>0</v>
      </c>
      <c r="U1640">
        <v>3360.47</v>
      </c>
      <c r="V1640">
        <v>0.33</v>
      </c>
      <c r="W1640">
        <v>0.27</v>
      </c>
      <c r="Z1640">
        <v>5.05</v>
      </c>
      <c r="AA1640" t="s">
        <v>5587</v>
      </c>
      <c r="AB1640">
        <v>334.62275039999997</v>
      </c>
      <c r="AC1640" t="s">
        <v>5588</v>
      </c>
      <c r="AD1640">
        <v>-9.6120084000000006</v>
      </c>
      <c r="AE1640">
        <v>66.432100000000005</v>
      </c>
      <c r="AF1640">
        <v>15.37</v>
      </c>
      <c r="AG1640">
        <v>10.962</v>
      </c>
      <c r="AH1640">
        <v>14.2789</v>
      </c>
    </row>
    <row r="1641" spans="1:34" x14ac:dyDescent="0.25">
      <c r="A1641" t="s">
        <v>5589</v>
      </c>
      <c r="B1641" t="s">
        <v>5586</v>
      </c>
      <c r="C1641">
        <v>1</v>
      </c>
      <c r="D1641">
        <v>4</v>
      </c>
      <c r="E1641" t="s">
        <v>284</v>
      </c>
      <c r="F1641">
        <v>2016</v>
      </c>
      <c r="G1641" t="s">
        <v>321</v>
      </c>
      <c r="H1641">
        <v>0</v>
      </c>
      <c r="I1641">
        <v>15.189033999999999</v>
      </c>
      <c r="J1641">
        <v>7.8E-2</v>
      </c>
      <c r="K1641">
        <v>1.1599999999999999</v>
      </c>
      <c r="L1641">
        <v>0.10299999999999999</v>
      </c>
      <c r="M1641">
        <v>1.65</v>
      </c>
      <c r="N1641">
        <v>5.2100000000000002E-3</v>
      </c>
      <c r="O1641" t="s">
        <v>614</v>
      </c>
      <c r="P1641">
        <v>0.11</v>
      </c>
      <c r="Q1641">
        <v>2.2000000000000002</v>
      </c>
      <c r="S1641">
        <v>0</v>
      </c>
      <c r="U1641">
        <v>3360.47</v>
      </c>
      <c r="V1641">
        <v>0.33</v>
      </c>
      <c r="W1641">
        <v>0.27</v>
      </c>
      <c r="Z1641">
        <v>5.05</v>
      </c>
      <c r="AA1641" t="s">
        <v>5587</v>
      </c>
      <c r="AB1641">
        <v>334.62275039999997</v>
      </c>
      <c r="AC1641" t="s">
        <v>5588</v>
      </c>
      <c r="AD1641">
        <v>-9.6120084000000006</v>
      </c>
      <c r="AE1641">
        <v>66.432100000000005</v>
      </c>
      <c r="AF1641">
        <v>15.37</v>
      </c>
      <c r="AG1641">
        <v>10.962</v>
      </c>
      <c r="AH1641">
        <v>14.2789</v>
      </c>
    </row>
    <row r="1642" spans="1:34" x14ac:dyDescent="0.25">
      <c r="A1642" t="s">
        <v>5590</v>
      </c>
      <c r="B1642" t="s">
        <v>5586</v>
      </c>
      <c r="C1642">
        <v>1</v>
      </c>
      <c r="D1642">
        <v>4</v>
      </c>
      <c r="E1642" t="s">
        <v>284</v>
      </c>
      <c r="F1642">
        <v>2016</v>
      </c>
      <c r="G1642" t="s">
        <v>321</v>
      </c>
      <c r="H1642">
        <v>0</v>
      </c>
      <c r="I1642">
        <v>7.7601779999999998</v>
      </c>
      <c r="J1642">
        <v>0.05</v>
      </c>
      <c r="K1642">
        <v>1.01</v>
      </c>
      <c r="L1642">
        <v>0.09</v>
      </c>
      <c r="M1642">
        <v>1.01</v>
      </c>
      <c r="N1642">
        <v>3.1700000000000001E-3</v>
      </c>
      <c r="O1642" t="s">
        <v>614</v>
      </c>
      <c r="P1642">
        <v>0.11</v>
      </c>
      <c r="Q1642">
        <v>5.4</v>
      </c>
      <c r="S1642">
        <v>0</v>
      </c>
      <c r="U1642">
        <v>3360.47</v>
      </c>
      <c r="V1642">
        <v>0.33</v>
      </c>
      <c r="W1642">
        <v>0.27</v>
      </c>
      <c r="Z1642">
        <v>5.05</v>
      </c>
      <c r="AA1642" t="s">
        <v>5587</v>
      </c>
      <c r="AB1642">
        <v>334.62275039999997</v>
      </c>
      <c r="AC1642" t="s">
        <v>5588</v>
      </c>
      <c r="AD1642">
        <v>-9.6120084000000006</v>
      </c>
      <c r="AE1642">
        <v>66.432100000000005</v>
      </c>
      <c r="AF1642">
        <v>15.37</v>
      </c>
      <c r="AG1642">
        <v>10.962</v>
      </c>
      <c r="AH1642">
        <v>14.2789</v>
      </c>
    </row>
    <row r="1643" spans="1:34" x14ac:dyDescent="0.25">
      <c r="A1643" t="s">
        <v>5591</v>
      </c>
      <c r="B1643" t="s">
        <v>5586</v>
      </c>
      <c r="C1643">
        <v>1</v>
      </c>
      <c r="D1643">
        <v>4</v>
      </c>
      <c r="E1643" t="s">
        <v>284</v>
      </c>
      <c r="F1643">
        <v>2016</v>
      </c>
      <c r="G1643" t="s">
        <v>321</v>
      </c>
      <c r="H1643">
        <v>0</v>
      </c>
      <c r="I1643">
        <v>24.158867999999998</v>
      </c>
      <c r="J1643">
        <v>0.106</v>
      </c>
      <c r="K1643">
        <v>1.29</v>
      </c>
      <c r="L1643">
        <v>0.115</v>
      </c>
      <c r="M1643">
        <v>2.21</v>
      </c>
      <c r="N1643">
        <v>6.96E-3</v>
      </c>
      <c r="O1643" t="s">
        <v>614</v>
      </c>
      <c r="P1643">
        <v>0.11</v>
      </c>
      <c r="Q1643">
        <v>1.2</v>
      </c>
      <c r="S1643">
        <v>0</v>
      </c>
      <c r="U1643">
        <v>3360.47</v>
      </c>
      <c r="V1643">
        <v>0.33</v>
      </c>
      <c r="W1643">
        <v>0.27</v>
      </c>
      <c r="Z1643">
        <v>5.05</v>
      </c>
      <c r="AA1643" t="s">
        <v>5587</v>
      </c>
      <c r="AB1643">
        <v>334.62275039999997</v>
      </c>
      <c r="AC1643" t="s">
        <v>5588</v>
      </c>
      <c r="AD1643">
        <v>-9.6120084000000006</v>
      </c>
      <c r="AE1643">
        <v>66.432100000000005</v>
      </c>
      <c r="AF1643">
        <v>15.37</v>
      </c>
      <c r="AG1643">
        <v>10.962</v>
      </c>
      <c r="AH1643">
        <v>14.2789</v>
      </c>
    </row>
    <row r="1644" spans="1:34" x14ac:dyDescent="0.25">
      <c r="A1644" t="s">
        <v>5592</v>
      </c>
      <c r="B1644" t="s">
        <v>5593</v>
      </c>
      <c r="C1644">
        <v>1</v>
      </c>
      <c r="D1644">
        <v>1</v>
      </c>
      <c r="E1644" t="s">
        <v>284</v>
      </c>
      <c r="F1644">
        <v>2016</v>
      </c>
      <c r="G1644" t="s">
        <v>321</v>
      </c>
      <c r="H1644">
        <v>0</v>
      </c>
      <c r="I1644">
        <v>7.4954299999999998</v>
      </c>
      <c r="J1644">
        <v>7.6189999999999994E-2</v>
      </c>
      <c r="K1644">
        <v>2.4500000000000002</v>
      </c>
      <c r="L1644">
        <v>0.219</v>
      </c>
      <c r="M1644">
        <v>6.57</v>
      </c>
      <c r="N1644">
        <v>2.07E-2</v>
      </c>
      <c r="O1644" t="s">
        <v>614</v>
      </c>
      <c r="Q1644">
        <v>213</v>
      </c>
      <c r="S1644">
        <v>0</v>
      </c>
      <c r="U1644">
        <v>5922</v>
      </c>
      <c r="V1644">
        <v>1.06</v>
      </c>
      <c r="W1644">
        <v>1.05</v>
      </c>
      <c r="X1644">
        <v>0.09</v>
      </c>
      <c r="Y1644" t="s">
        <v>77</v>
      </c>
      <c r="Z1644">
        <v>4.41</v>
      </c>
      <c r="AA1644" t="s">
        <v>5594</v>
      </c>
      <c r="AB1644">
        <v>335.02566200000001</v>
      </c>
      <c r="AC1644" t="s">
        <v>5595</v>
      </c>
      <c r="AD1644">
        <v>-9.0560881000000002</v>
      </c>
      <c r="AE1644">
        <v>269.18299999999999</v>
      </c>
      <c r="AF1644">
        <v>11.345000000000001</v>
      </c>
      <c r="AG1644">
        <v>10.321999999999999</v>
      </c>
      <c r="AH1644">
        <v>11.714600000000001</v>
      </c>
    </row>
    <row r="1645" spans="1:34" x14ac:dyDescent="0.25">
      <c r="A1645" t="s">
        <v>5596</v>
      </c>
      <c r="B1645" t="s">
        <v>5597</v>
      </c>
      <c r="C1645">
        <v>1</v>
      </c>
      <c r="D1645">
        <v>1</v>
      </c>
      <c r="E1645" t="s">
        <v>284</v>
      </c>
      <c r="F1645">
        <v>2016</v>
      </c>
      <c r="G1645" t="s">
        <v>321</v>
      </c>
      <c r="H1645">
        <v>0</v>
      </c>
      <c r="I1645">
        <v>19.566600000000001</v>
      </c>
      <c r="J1645">
        <v>0.14019999999999999</v>
      </c>
      <c r="K1645">
        <v>2.31</v>
      </c>
      <c r="L1645">
        <v>0.20599999999999999</v>
      </c>
      <c r="M1645">
        <v>5.95</v>
      </c>
      <c r="N1645">
        <v>1.8700000000000001E-2</v>
      </c>
      <c r="O1645" t="s">
        <v>614</v>
      </c>
      <c r="Q1645">
        <v>59.1</v>
      </c>
      <c r="S1645">
        <v>0</v>
      </c>
      <c r="U1645">
        <v>6060</v>
      </c>
      <c r="V1645">
        <v>0.98</v>
      </c>
      <c r="W1645">
        <v>0.96</v>
      </c>
      <c r="X1645">
        <v>-0.21</v>
      </c>
      <c r="Y1645" t="s">
        <v>77</v>
      </c>
      <c r="Z1645">
        <v>4.4400000000000004</v>
      </c>
      <c r="AA1645" t="s">
        <v>5598</v>
      </c>
      <c r="AB1645">
        <v>339.9192984</v>
      </c>
      <c r="AC1645" t="s">
        <v>5599</v>
      </c>
      <c r="AD1645">
        <v>-8.7145697000000002</v>
      </c>
      <c r="AE1645">
        <v>377.822</v>
      </c>
      <c r="AF1645">
        <v>12.715</v>
      </c>
      <c r="AG1645">
        <v>11.068</v>
      </c>
      <c r="AH1645">
        <v>12.436400000000001</v>
      </c>
    </row>
    <row r="1646" spans="1:34" x14ac:dyDescent="0.25">
      <c r="A1646" t="s">
        <v>5600</v>
      </c>
      <c r="B1646" t="s">
        <v>5601</v>
      </c>
      <c r="C1646">
        <v>1</v>
      </c>
      <c r="D1646">
        <v>2</v>
      </c>
      <c r="E1646" t="s">
        <v>284</v>
      </c>
      <c r="F1646">
        <v>2016</v>
      </c>
      <c r="G1646" t="s">
        <v>321</v>
      </c>
      <c r="H1646">
        <v>0</v>
      </c>
      <c r="I1646">
        <v>7.8141999999999996</v>
      </c>
      <c r="J1646">
        <v>8.1000000000000003E-2</v>
      </c>
      <c r="K1646">
        <v>2.67</v>
      </c>
      <c r="L1646">
        <v>0.23799999999999999</v>
      </c>
      <c r="M1646">
        <v>7.61</v>
      </c>
      <c r="N1646">
        <v>2.3900000000000001E-2</v>
      </c>
      <c r="O1646" t="s">
        <v>614</v>
      </c>
      <c r="Q1646">
        <v>430</v>
      </c>
      <c r="S1646">
        <v>0</v>
      </c>
      <c r="U1646">
        <v>5995</v>
      </c>
      <c r="V1646">
        <v>1.56</v>
      </c>
      <c r="W1646">
        <v>1.1599999999999999</v>
      </c>
      <c r="X1646">
        <v>0.3</v>
      </c>
      <c r="Y1646" t="s">
        <v>77</v>
      </c>
      <c r="Z1646">
        <v>4.12</v>
      </c>
      <c r="AA1646" t="s">
        <v>5602</v>
      </c>
      <c r="AB1646">
        <v>338.84489600000001</v>
      </c>
      <c r="AC1646" t="s">
        <v>5603</v>
      </c>
      <c r="AD1646">
        <v>-7.4698950000000002</v>
      </c>
      <c r="AE1646">
        <v>561.92999999999995</v>
      </c>
      <c r="AF1646">
        <v>12.803000000000001</v>
      </c>
      <c r="AG1646">
        <v>11.178000000000001</v>
      </c>
      <c r="AH1646">
        <v>12.5886</v>
      </c>
    </row>
    <row r="1647" spans="1:34" x14ac:dyDescent="0.25">
      <c r="A1647" t="s">
        <v>5604</v>
      </c>
      <c r="B1647" t="s">
        <v>5601</v>
      </c>
      <c r="C1647">
        <v>1</v>
      </c>
      <c r="D1647">
        <v>2</v>
      </c>
      <c r="E1647" t="s">
        <v>284</v>
      </c>
      <c r="F1647">
        <v>2016</v>
      </c>
      <c r="G1647" t="s">
        <v>321</v>
      </c>
      <c r="H1647">
        <v>0</v>
      </c>
      <c r="I1647">
        <v>18.311</v>
      </c>
      <c r="J1647">
        <v>0.1429</v>
      </c>
      <c r="K1647">
        <v>2.77</v>
      </c>
      <c r="L1647">
        <v>0.247</v>
      </c>
      <c r="M1647">
        <v>8.1</v>
      </c>
      <c r="N1647">
        <v>2.5499999999999998E-2</v>
      </c>
      <c r="O1647" t="s">
        <v>614</v>
      </c>
      <c r="Q1647">
        <v>138</v>
      </c>
      <c r="S1647">
        <v>0</v>
      </c>
      <c r="U1647">
        <v>5995</v>
      </c>
      <c r="V1647">
        <v>1.56</v>
      </c>
      <c r="W1647">
        <v>1.1599999999999999</v>
      </c>
      <c r="X1647">
        <v>0.3</v>
      </c>
      <c r="Y1647" t="s">
        <v>77</v>
      </c>
      <c r="Z1647">
        <v>4.12</v>
      </c>
      <c r="AA1647" t="s">
        <v>5602</v>
      </c>
      <c r="AB1647">
        <v>338.84489600000001</v>
      </c>
      <c r="AC1647" t="s">
        <v>5603</v>
      </c>
      <c r="AD1647">
        <v>-7.4698950000000002</v>
      </c>
      <c r="AE1647">
        <v>561.92999999999995</v>
      </c>
      <c r="AF1647">
        <v>12.803000000000001</v>
      </c>
      <c r="AG1647">
        <v>11.178000000000001</v>
      </c>
      <c r="AH1647">
        <v>12.5886</v>
      </c>
    </row>
    <row r="1648" spans="1:34" x14ac:dyDescent="0.25">
      <c r="A1648" t="s">
        <v>5605</v>
      </c>
      <c r="B1648" t="s">
        <v>5606</v>
      </c>
      <c r="C1648">
        <v>1</v>
      </c>
      <c r="D1648">
        <v>1</v>
      </c>
      <c r="E1648" t="s">
        <v>284</v>
      </c>
      <c r="F1648">
        <v>2016</v>
      </c>
      <c r="G1648" t="s">
        <v>321</v>
      </c>
      <c r="H1648">
        <v>0</v>
      </c>
      <c r="I1648">
        <v>8.1997959999999992</v>
      </c>
      <c r="J1648">
        <v>7.5999999999999998E-2</v>
      </c>
      <c r="K1648">
        <v>2.2999999999999998</v>
      </c>
      <c r="L1648">
        <v>0.20499999999999999</v>
      </c>
      <c r="M1648">
        <v>603.87699999999995</v>
      </c>
      <c r="N1648">
        <v>1.9</v>
      </c>
      <c r="O1648" t="s">
        <v>119</v>
      </c>
      <c r="P1648">
        <v>0.14000000000000001</v>
      </c>
      <c r="Q1648">
        <v>58</v>
      </c>
      <c r="S1648">
        <v>0</v>
      </c>
      <c r="U1648">
        <v>4970</v>
      </c>
      <c r="V1648">
        <v>0.76</v>
      </c>
      <c r="W1648">
        <v>0.8</v>
      </c>
      <c r="X1648">
        <v>0.28999999999999998</v>
      </c>
      <c r="Y1648" t="s">
        <v>77</v>
      </c>
      <c r="Z1648">
        <v>4.47</v>
      </c>
      <c r="AA1648" t="s">
        <v>5607</v>
      </c>
      <c r="AB1648">
        <v>55.228521000000001</v>
      </c>
      <c r="AC1648" t="s">
        <v>5608</v>
      </c>
      <c r="AD1648">
        <v>12.572448</v>
      </c>
      <c r="AE1648">
        <v>141.73099999999999</v>
      </c>
      <c r="AF1648">
        <v>12.224</v>
      </c>
      <c r="AG1648">
        <v>9.7989999999999995</v>
      </c>
      <c r="AH1648">
        <v>11.920199999999999</v>
      </c>
    </row>
    <row r="1649" spans="1:34" x14ac:dyDescent="0.25">
      <c r="A1649" t="s">
        <v>5609</v>
      </c>
      <c r="B1649" t="s">
        <v>5610</v>
      </c>
      <c r="C1649">
        <v>1</v>
      </c>
      <c r="D1649">
        <v>1</v>
      </c>
      <c r="E1649" t="s">
        <v>284</v>
      </c>
      <c r="F1649">
        <v>2016</v>
      </c>
      <c r="G1649" t="s">
        <v>321</v>
      </c>
      <c r="H1649">
        <v>0</v>
      </c>
      <c r="I1649">
        <v>10.99573</v>
      </c>
      <c r="J1649">
        <v>9.8699999999999996E-2</v>
      </c>
      <c r="K1649">
        <v>3.69</v>
      </c>
      <c r="L1649">
        <v>0.32900000000000001</v>
      </c>
      <c r="M1649">
        <v>13.2</v>
      </c>
      <c r="N1649">
        <v>4.1500000000000002E-2</v>
      </c>
      <c r="O1649" t="s">
        <v>614</v>
      </c>
      <c r="Q1649">
        <v>186</v>
      </c>
      <c r="S1649">
        <v>0</v>
      </c>
      <c r="U1649">
        <v>5926</v>
      </c>
      <c r="V1649">
        <v>1.28</v>
      </c>
      <c r="W1649">
        <v>1.06</v>
      </c>
      <c r="X1649">
        <v>0.2</v>
      </c>
      <c r="Y1649" t="s">
        <v>77</v>
      </c>
      <c r="Z1649">
        <v>4.25</v>
      </c>
      <c r="AA1649" t="s">
        <v>5611</v>
      </c>
      <c r="AB1649">
        <v>55.2559307</v>
      </c>
      <c r="AC1649" t="s">
        <v>5612</v>
      </c>
      <c r="AD1649">
        <v>13.5191871</v>
      </c>
      <c r="AE1649">
        <v>256.01100000000002</v>
      </c>
      <c r="AF1649">
        <v>12.151999999999999</v>
      </c>
      <c r="AG1649">
        <v>9.907</v>
      </c>
      <c r="AH1649">
        <v>11.803100000000001</v>
      </c>
    </row>
    <row r="1650" spans="1:34" x14ac:dyDescent="0.25">
      <c r="A1650" t="s">
        <v>5613</v>
      </c>
      <c r="B1650" t="s">
        <v>5614</v>
      </c>
      <c r="C1650">
        <v>1</v>
      </c>
      <c r="D1650">
        <v>2</v>
      </c>
      <c r="E1650" t="s">
        <v>284</v>
      </c>
      <c r="F1650">
        <v>2015</v>
      </c>
      <c r="G1650" t="s">
        <v>321</v>
      </c>
      <c r="H1650">
        <v>0</v>
      </c>
      <c r="I1650">
        <v>10.35239</v>
      </c>
      <c r="J1650">
        <v>8.5599999999999996E-2</v>
      </c>
      <c r="K1650">
        <v>3.58</v>
      </c>
      <c r="L1650">
        <v>0.31900000000000001</v>
      </c>
      <c r="M1650">
        <v>12.5</v>
      </c>
      <c r="N1650">
        <v>3.9399999999999998E-2</v>
      </c>
      <c r="O1650" t="s">
        <v>614</v>
      </c>
      <c r="Q1650">
        <v>37.700000000000003</v>
      </c>
      <c r="R1650">
        <v>631</v>
      </c>
      <c r="S1650">
        <v>0</v>
      </c>
      <c r="T1650" t="s">
        <v>370</v>
      </c>
      <c r="U1650">
        <v>4870</v>
      </c>
      <c r="V1650">
        <v>0.74</v>
      </c>
      <c r="W1650">
        <v>0.78</v>
      </c>
      <c r="X1650">
        <v>-0.02</v>
      </c>
      <c r="Y1650" t="s">
        <v>77</v>
      </c>
      <c r="Z1650">
        <v>4.5199999999999996</v>
      </c>
      <c r="AA1650" t="s">
        <v>5615</v>
      </c>
      <c r="AB1650">
        <v>169.79351779999999</v>
      </c>
      <c r="AC1650" t="s">
        <v>5616</v>
      </c>
      <c r="AD1650">
        <v>-0.28443889999999999</v>
      </c>
      <c r="AE1650">
        <v>403.51299999999998</v>
      </c>
      <c r="AF1650">
        <v>14.801</v>
      </c>
      <c r="AG1650">
        <v>12.244999999999999</v>
      </c>
      <c r="AH1650">
        <v>14.335800000000001</v>
      </c>
    </row>
    <row r="1651" spans="1:34" x14ac:dyDescent="0.25">
      <c r="A1651" t="s">
        <v>5617</v>
      </c>
      <c r="B1651" t="s">
        <v>5614</v>
      </c>
      <c r="C1651">
        <v>1</v>
      </c>
      <c r="D1651">
        <v>2</v>
      </c>
      <c r="E1651" t="s">
        <v>284</v>
      </c>
      <c r="F1651">
        <v>2016</v>
      </c>
      <c r="G1651" t="s">
        <v>321</v>
      </c>
      <c r="H1651">
        <v>0</v>
      </c>
      <c r="I1651">
        <v>5.0641600000000002</v>
      </c>
      <c r="J1651">
        <v>5.3199999999999997E-2</v>
      </c>
      <c r="K1651">
        <v>2.41</v>
      </c>
      <c r="L1651">
        <v>0.215</v>
      </c>
      <c r="M1651">
        <v>6.39</v>
      </c>
      <c r="N1651">
        <v>2.01E-2</v>
      </c>
      <c r="O1651" t="s">
        <v>614</v>
      </c>
      <c r="Q1651">
        <v>97.8</v>
      </c>
      <c r="R1651">
        <v>801</v>
      </c>
      <c r="S1651">
        <v>0</v>
      </c>
      <c r="T1651" t="s">
        <v>370</v>
      </c>
      <c r="U1651">
        <v>4870</v>
      </c>
      <c r="V1651">
        <v>0.74</v>
      </c>
      <c r="W1651">
        <v>0.78</v>
      </c>
      <c r="X1651">
        <v>-0.02</v>
      </c>
      <c r="Y1651" t="s">
        <v>77</v>
      </c>
      <c r="Z1651">
        <v>4.5199999999999996</v>
      </c>
      <c r="AA1651" t="s">
        <v>5615</v>
      </c>
      <c r="AB1651">
        <v>169.79351779999999</v>
      </c>
      <c r="AC1651" t="s">
        <v>5616</v>
      </c>
      <c r="AD1651">
        <v>-0.28443889999999999</v>
      </c>
      <c r="AE1651">
        <v>403.51299999999998</v>
      </c>
      <c r="AF1651">
        <v>14.801</v>
      </c>
      <c r="AG1651">
        <v>12.244999999999999</v>
      </c>
      <c r="AH1651">
        <v>14.335800000000001</v>
      </c>
    </row>
    <row r="1652" spans="1:34" x14ac:dyDescent="0.25">
      <c r="A1652" t="s">
        <v>5618</v>
      </c>
      <c r="B1652" t="s">
        <v>5619</v>
      </c>
      <c r="C1652">
        <v>1</v>
      </c>
      <c r="D1652">
        <v>3</v>
      </c>
      <c r="E1652" t="s">
        <v>284</v>
      </c>
      <c r="F1652">
        <v>2016</v>
      </c>
      <c r="G1652" t="s">
        <v>321</v>
      </c>
      <c r="H1652">
        <v>0</v>
      </c>
      <c r="I1652">
        <v>19.091799999999999</v>
      </c>
      <c r="J1652">
        <v>0.13500000000000001</v>
      </c>
      <c r="K1652">
        <v>2.0099999999999998</v>
      </c>
      <c r="L1652">
        <v>0.17899999999999999</v>
      </c>
      <c r="M1652">
        <v>4.7</v>
      </c>
      <c r="N1652">
        <v>1.4800000000000001E-2</v>
      </c>
      <c r="O1652" t="s">
        <v>614</v>
      </c>
      <c r="Q1652">
        <v>32.5</v>
      </c>
      <c r="S1652">
        <v>0</v>
      </c>
      <c r="U1652">
        <v>5441</v>
      </c>
      <c r="V1652">
        <v>0.87</v>
      </c>
      <c r="W1652">
        <v>0.9</v>
      </c>
      <c r="X1652">
        <v>7.0000000000000007E-2</v>
      </c>
      <c r="Y1652" t="s">
        <v>77</v>
      </c>
      <c r="Z1652">
        <v>4.5199999999999996</v>
      </c>
      <c r="AA1652" t="s">
        <v>5620</v>
      </c>
      <c r="AB1652">
        <v>59.037486000000001</v>
      </c>
      <c r="AC1652" t="s">
        <v>5621</v>
      </c>
      <c r="AD1652">
        <v>13.5590288</v>
      </c>
      <c r="AE1652">
        <v>200.80199999999999</v>
      </c>
      <c r="AF1652">
        <v>12.694000000000001</v>
      </c>
      <c r="AG1652">
        <v>10.313000000000001</v>
      </c>
      <c r="AH1652">
        <v>12.377000000000001</v>
      </c>
    </row>
    <row r="1653" spans="1:34" x14ac:dyDescent="0.25">
      <c r="A1653" t="s">
        <v>5622</v>
      </c>
      <c r="B1653" t="s">
        <v>5619</v>
      </c>
      <c r="C1653">
        <v>1</v>
      </c>
      <c r="D1653">
        <v>3</v>
      </c>
      <c r="E1653" t="s">
        <v>284</v>
      </c>
      <c r="F1653">
        <v>2016</v>
      </c>
      <c r="G1653" t="s">
        <v>321</v>
      </c>
      <c r="H1653">
        <v>0</v>
      </c>
      <c r="I1653">
        <v>5.6050000000000004</v>
      </c>
      <c r="J1653">
        <v>5.96E-2</v>
      </c>
      <c r="K1653">
        <v>1.47</v>
      </c>
      <c r="L1653">
        <v>0.13100000000000001</v>
      </c>
      <c r="M1653">
        <v>2.76</v>
      </c>
      <c r="N1653">
        <v>8.6899999999999998E-3</v>
      </c>
      <c r="O1653" t="s">
        <v>614</v>
      </c>
      <c r="Q1653">
        <v>166</v>
      </c>
      <c r="S1653">
        <v>0</v>
      </c>
      <c r="U1653">
        <v>5441</v>
      </c>
      <c r="V1653">
        <v>0.87</v>
      </c>
      <c r="W1653">
        <v>0.9</v>
      </c>
      <c r="X1653">
        <v>7.0000000000000007E-2</v>
      </c>
      <c r="Y1653" t="s">
        <v>77</v>
      </c>
      <c r="Z1653">
        <v>4.5199999999999996</v>
      </c>
      <c r="AA1653" t="s">
        <v>5620</v>
      </c>
      <c r="AB1653">
        <v>59.037486000000001</v>
      </c>
      <c r="AC1653" t="s">
        <v>5621</v>
      </c>
      <c r="AD1653">
        <v>13.5590288</v>
      </c>
      <c r="AE1653">
        <v>200.80199999999999</v>
      </c>
      <c r="AF1653">
        <v>12.694000000000001</v>
      </c>
      <c r="AG1653">
        <v>10.313000000000001</v>
      </c>
      <c r="AH1653">
        <v>12.377000000000001</v>
      </c>
    </row>
    <row r="1654" spans="1:34" x14ac:dyDescent="0.25">
      <c r="A1654" t="s">
        <v>5623</v>
      </c>
      <c r="B1654" t="s">
        <v>5619</v>
      </c>
      <c r="C1654">
        <v>1</v>
      </c>
      <c r="D1654">
        <v>3</v>
      </c>
      <c r="E1654" t="s">
        <v>284</v>
      </c>
      <c r="F1654">
        <v>2018</v>
      </c>
      <c r="G1654" t="s">
        <v>321</v>
      </c>
      <c r="H1654">
        <v>0</v>
      </c>
      <c r="I1654">
        <v>28.867253000000002</v>
      </c>
      <c r="K1654">
        <v>2.552</v>
      </c>
      <c r="L1654">
        <v>0.22800000000000001</v>
      </c>
      <c r="M1654">
        <v>7.04</v>
      </c>
      <c r="N1654">
        <v>2.2200000000000001E-2</v>
      </c>
      <c r="O1654" t="s">
        <v>614</v>
      </c>
      <c r="S1654">
        <v>0</v>
      </c>
      <c r="U1654">
        <v>5377</v>
      </c>
      <c r="V1654">
        <v>0.84</v>
      </c>
      <c r="W1654">
        <v>0.91</v>
      </c>
      <c r="X1654">
        <v>7.0000000000000007E-2</v>
      </c>
      <c r="Y1654" t="s">
        <v>77</v>
      </c>
      <c r="Z1654">
        <v>4.6500000000000004</v>
      </c>
      <c r="AA1654" t="s">
        <v>5620</v>
      </c>
      <c r="AB1654">
        <v>59.037486000000001</v>
      </c>
      <c r="AC1654" t="s">
        <v>5621</v>
      </c>
      <c r="AD1654">
        <v>13.5590288</v>
      </c>
      <c r="AE1654">
        <v>200.80199999999999</v>
      </c>
      <c r="AF1654">
        <v>12.694000000000001</v>
      </c>
      <c r="AG1654">
        <v>10.313000000000001</v>
      </c>
      <c r="AH1654">
        <v>12.377000000000001</v>
      </c>
    </row>
    <row r="1655" spans="1:34" x14ac:dyDescent="0.25">
      <c r="A1655" t="s">
        <v>5624</v>
      </c>
      <c r="B1655" t="s">
        <v>5625</v>
      </c>
      <c r="C1655">
        <v>1</v>
      </c>
      <c r="D1655">
        <v>1</v>
      </c>
      <c r="E1655" t="s">
        <v>284</v>
      </c>
      <c r="F1655">
        <v>2016</v>
      </c>
      <c r="G1655" t="s">
        <v>321</v>
      </c>
      <c r="H1655">
        <v>0</v>
      </c>
      <c r="I1655">
        <v>6.1023250000000004</v>
      </c>
      <c r="J1655">
        <v>5.8999999999999997E-2</v>
      </c>
      <c r="K1655">
        <v>1.97</v>
      </c>
      <c r="L1655">
        <v>0.17599999999999999</v>
      </c>
      <c r="M1655">
        <v>4.54</v>
      </c>
      <c r="N1655">
        <v>1.43E-2</v>
      </c>
      <c r="O1655" t="s">
        <v>614</v>
      </c>
      <c r="P1655">
        <v>0.06</v>
      </c>
      <c r="Q1655">
        <v>62.9</v>
      </c>
      <c r="S1655">
        <v>0</v>
      </c>
      <c r="U1655">
        <v>4674.13</v>
      </c>
      <c r="V1655">
        <v>0.63</v>
      </c>
      <c r="W1655">
        <v>0.75</v>
      </c>
      <c r="Z1655">
        <v>4.67</v>
      </c>
      <c r="AA1655" t="s">
        <v>5626</v>
      </c>
      <c r="AB1655">
        <v>57.485456200000002</v>
      </c>
      <c r="AC1655" t="s">
        <v>5627</v>
      </c>
      <c r="AD1655">
        <v>14.5020556</v>
      </c>
      <c r="AE1655">
        <v>252.31800000000001</v>
      </c>
      <c r="AF1655">
        <v>14.314</v>
      </c>
      <c r="AG1655">
        <v>11.316000000000001</v>
      </c>
      <c r="AH1655">
        <v>13.904299999999999</v>
      </c>
    </row>
    <row r="1656" spans="1:34" x14ac:dyDescent="0.25">
      <c r="A1656" t="s">
        <v>5628</v>
      </c>
      <c r="B1656" t="s">
        <v>5629</v>
      </c>
      <c r="C1656">
        <v>1</v>
      </c>
      <c r="D1656">
        <v>2</v>
      </c>
      <c r="E1656" t="s">
        <v>284</v>
      </c>
      <c r="F1656">
        <v>2016</v>
      </c>
      <c r="G1656" t="s">
        <v>321</v>
      </c>
      <c r="H1656">
        <v>0</v>
      </c>
      <c r="I1656">
        <v>2.7469700000000001</v>
      </c>
      <c r="J1656">
        <v>3.014E-2</v>
      </c>
      <c r="K1656">
        <v>1.244</v>
      </c>
      <c r="L1656">
        <v>0.111</v>
      </c>
      <c r="M1656">
        <v>2.08</v>
      </c>
      <c r="N1656">
        <v>6.5399999999999998E-3</v>
      </c>
      <c r="O1656" t="s">
        <v>614</v>
      </c>
      <c r="P1656">
        <v>7.0000000000000007E-2</v>
      </c>
      <c r="Q1656">
        <v>41.5</v>
      </c>
      <c r="S1656">
        <v>0</v>
      </c>
      <c r="U1656">
        <v>3910</v>
      </c>
      <c r="V1656">
        <v>0.42</v>
      </c>
      <c r="W1656">
        <v>0.48</v>
      </c>
      <c r="Z1656">
        <v>4.8600000000000003</v>
      </c>
      <c r="AA1656" t="s">
        <v>5630</v>
      </c>
      <c r="AB1656">
        <v>59.901378200000003</v>
      </c>
      <c r="AC1656" t="s">
        <v>5631</v>
      </c>
      <c r="AD1656">
        <v>15.5587994</v>
      </c>
      <c r="AE1656">
        <v>125.529</v>
      </c>
      <c r="AF1656">
        <v>14.522</v>
      </c>
      <c r="AG1656">
        <v>10.765000000000001</v>
      </c>
      <c r="AH1656">
        <v>13.8042</v>
      </c>
    </row>
    <row r="1657" spans="1:34" x14ac:dyDescent="0.25">
      <c r="A1657" t="s">
        <v>5632</v>
      </c>
      <c r="B1657" t="s">
        <v>5629</v>
      </c>
      <c r="C1657">
        <v>1</v>
      </c>
      <c r="D1657">
        <v>2</v>
      </c>
      <c r="E1657" t="s">
        <v>284</v>
      </c>
      <c r="F1657">
        <v>2016</v>
      </c>
      <c r="G1657" t="s">
        <v>321</v>
      </c>
      <c r="H1657">
        <v>0</v>
      </c>
      <c r="I1657">
        <v>9.9976699999999994</v>
      </c>
      <c r="J1657">
        <v>7.1309999999999998E-2</v>
      </c>
      <c r="K1657">
        <v>1.4830000000000001</v>
      </c>
      <c r="L1657">
        <v>0.13200000000000001</v>
      </c>
      <c r="M1657">
        <v>2.8</v>
      </c>
      <c r="N1657">
        <v>8.8199999999999997E-3</v>
      </c>
      <c r="O1657" t="s">
        <v>614</v>
      </c>
      <c r="P1657">
        <v>0.06</v>
      </c>
      <c r="Q1657">
        <v>7.42</v>
      </c>
      <c r="S1657">
        <v>0</v>
      </c>
      <c r="U1657">
        <v>3910</v>
      </c>
      <c r="V1657">
        <v>0.42</v>
      </c>
      <c r="W1657">
        <v>0.48</v>
      </c>
      <c r="Z1657">
        <v>4.8600000000000003</v>
      </c>
      <c r="AA1657" t="s">
        <v>5630</v>
      </c>
      <c r="AB1657">
        <v>59.901378200000003</v>
      </c>
      <c r="AC1657" t="s">
        <v>5631</v>
      </c>
      <c r="AD1657">
        <v>15.5587994</v>
      </c>
      <c r="AE1657">
        <v>125.529</v>
      </c>
      <c r="AF1657">
        <v>14.522</v>
      </c>
      <c r="AG1657">
        <v>10.765000000000001</v>
      </c>
      <c r="AH1657">
        <v>13.8042</v>
      </c>
    </row>
    <row r="1658" spans="1:34" x14ac:dyDescent="0.25">
      <c r="A1658" t="s">
        <v>5633</v>
      </c>
      <c r="B1658" t="s">
        <v>5634</v>
      </c>
      <c r="C1658">
        <v>1</v>
      </c>
      <c r="D1658">
        <v>2</v>
      </c>
      <c r="E1658" t="s">
        <v>284</v>
      </c>
      <c r="F1658">
        <v>2016</v>
      </c>
      <c r="G1658" t="s">
        <v>321</v>
      </c>
      <c r="H1658">
        <v>0</v>
      </c>
      <c r="I1658">
        <v>6.4215</v>
      </c>
      <c r="J1658">
        <v>6.6500000000000004E-2</v>
      </c>
      <c r="K1658">
        <v>2.41</v>
      </c>
      <c r="L1658">
        <v>0.215</v>
      </c>
      <c r="M1658">
        <v>6.39</v>
      </c>
      <c r="N1658">
        <v>2.01E-2</v>
      </c>
      <c r="O1658" t="s">
        <v>614</v>
      </c>
      <c r="Q1658">
        <v>178</v>
      </c>
      <c r="S1658">
        <v>0</v>
      </c>
      <c r="U1658">
        <v>5652</v>
      </c>
      <c r="V1658">
        <v>0.93</v>
      </c>
      <c r="W1658">
        <v>0.95</v>
      </c>
      <c r="X1658">
        <v>0.27800000000000002</v>
      </c>
      <c r="Y1658" t="s">
        <v>200</v>
      </c>
      <c r="Z1658">
        <v>4.4800000000000004</v>
      </c>
      <c r="AA1658" t="s">
        <v>5635</v>
      </c>
      <c r="AB1658">
        <v>55.809356600000001</v>
      </c>
      <c r="AC1658" t="s">
        <v>5636</v>
      </c>
      <c r="AD1658">
        <v>16.6344396</v>
      </c>
      <c r="AE1658">
        <v>284.87599999999998</v>
      </c>
      <c r="AF1658">
        <v>13.385999999999999</v>
      </c>
      <c r="AG1658">
        <v>11.058999999999999</v>
      </c>
      <c r="AH1658">
        <v>13.147399999999999</v>
      </c>
    </row>
    <row r="1659" spans="1:34" x14ac:dyDescent="0.25">
      <c r="A1659" t="s">
        <v>5637</v>
      </c>
      <c r="B1659" t="s">
        <v>5634</v>
      </c>
      <c r="C1659">
        <v>1</v>
      </c>
      <c r="D1659">
        <v>2</v>
      </c>
      <c r="E1659" t="s">
        <v>284</v>
      </c>
      <c r="F1659">
        <v>2016</v>
      </c>
      <c r="G1659" t="s">
        <v>321</v>
      </c>
      <c r="H1659">
        <v>0</v>
      </c>
      <c r="I1659">
        <v>27.86</v>
      </c>
      <c r="J1659">
        <v>0.17680000000000001</v>
      </c>
      <c r="K1659">
        <v>2.0299999999999998</v>
      </c>
      <c r="L1659">
        <v>0.18099999999999999</v>
      </c>
      <c r="M1659">
        <v>4.78</v>
      </c>
      <c r="N1659">
        <v>1.4999999999999999E-2</v>
      </c>
      <c r="O1659" t="s">
        <v>614</v>
      </c>
      <c r="Q1659">
        <v>25.3</v>
      </c>
      <c r="S1659">
        <v>0</v>
      </c>
      <c r="U1659">
        <v>5652</v>
      </c>
      <c r="V1659">
        <v>0.93</v>
      </c>
      <c r="W1659">
        <v>0.95</v>
      </c>
      <c r="X1659">
        <v>0.27800000000000002</v>
      </c>
      <c r="Y1659" t="s">
        <v>200</v>
      </c>
      <c r="Z1659">
        <v>4.4800000000000004</v>
      </c>
      <c r="AA1659" t="s">
        <v>5635</v>
      </c>
      <c r="AB1659">
        <v>55.809356600000001</v>
      </c>
      <c r="AC1659" t="s">
        <v>5636</v>
      </c>
      <c r="AD1659">
        <v>16.6344396</v>
      </c>
      <c r="AE1659">
        <v>284.87599999999998</v>
      </c>
      <c r="AF1659">
        <v>13.385999999999999</v>
      </c>
      <c r="AG1659">
        <v>11.058999999999999</v>
      </c>
      <c r="AH1659">
        <v>13.147399999999999</v>
      </c>
    </row>
    <row r="1660" spans="1:34" x14ac:dyDescent="0.25">
      <c r="A1660" t="s">
        <v>5638</v>
      </c>
      <c r="B1660" t="s">
        <v>5639</v>
      </c>
      <c r="C1660">
        <v>1</v>
      </c>
      <c r="D1660">
        <v>1</v>
      </c>
      <c r="E1660" t="s">
        <v>284</v>
      </c>
      <c r="F1660">
        <v>2016</v>
      </c>
      <c r="G1660" t="s">
        <v>321</v>
      </c>
      <c r="H1660">
        <v>0</v>
      </c>
      <c r="I1660">
        <v>0.68455900000000003</v>
      </c>
      <c r="J1660">
        <v>1.2999999999999999E-2</v>
      </c>
      <c r="K1660">
        <v>1.2</v>
      </c>
      <c r="L1660">
        <v>0.107</v>
      </c>
      <c r="M1660">
        <v>1.87</v>
      </c>
      <c r="N1660">
        <v>5.8799999999999998E-3</v>
      </c>
      <c r="O1660" t="s">
        <v>614</v>
      </c>
      <c r="P1660">
        <v>0.24</v>
      </c>
      <c r="Q1660">
        <v>479</v>
      </c>
      <c r="S1660">
        <v>0</v>
      </c>
      <c r="U1660">
        <v>4427</v>
      </c>
      <c r="V1660">
        <v>0.68</v>
      </c>
      <c r="W1660">
        <v>0.68</v>
      </c>
      <c r="X1660">
        <v>-0.36</v>
      </c>
      <c r="Y1660" t="s">
        <v>77</v>
      </c>
      <c r="Z1660">
        <v>4.3</v>
      </c>
      <c r="AA1660" t="s">
        <v>5640</v>
      </c>
      <c r="AB1660">
        <v>59.464829000000002</v>
      </c>
      <c r="AC1660" t="s">
        <v>5641</v>
      </c>
      <c r="AD1660">
        <v>18.4649505</v>
      </c>
      <c r="AE1660">
        <v>97.2179</v>
      </c>
      <c r="AF1660">
        <v>12.416</v>
      </c>
      <c r="AG1660">
        <v>9.4659999999999993</v>
      </c>
      <c r="AH1660">
        <v>12.06</v>
      </c>
    </row>
    <row r="1661" spans="1:34" x14ac:dyDescent="0.25">
      <c r="A1661" t="s">
        <v>5642</v>
      </c>
      <c r="B1661" t="s">
        <v>5643</v>
      </c>
      <c r="C1661">
        <v>1</v>
      </c>
      <c r="D1661">
        <v>1</v>
      </c>
      <c r="E1661" t="s">
        <v>284</v>
      </c>
      <c r="F1661">
        <v>2016</v>
      </c>
      <c r="G1661" t="s">
        <v>321</v>
      </c>
      <c r="H1661">
        <v>0</v>
      </c>
      <c r="I1661">
        <v>8.7768300000000004</v>
      </c>
      <c r="J1661">
        <v>7.6999999999999999E-2</v>
      </c>
      <c r="K1661">
        <v>1.96</v>
      </c>
      <c r="L1661">
        <v>0.17499999999999999</v>
      </c>
      <c r="M1661">
        <v>4.5</v>
      </c>
      <c r="N1661">
        <v>1.4200000000000001E-2</v>
      </c>
      <c r="O1661" t="s">
        <v>614</v>
      </c>
      <c r="Q1661">
        <v>78</v>
      </c>
      <c r="S1661">
        <v>0</v>
      </c>
      <c r="U1661">
        <v>5482</v>
      </c>
      <c r="V1661">
        <v>0.76</v>
      </c>
      <c r="W1661">
        <v>0.79</v>
      </c>
      <c r="X1661">
        <v>-0.35</v>
      </c>
      <c r="Y1661" t="s">
        <v>77</v>
      </c>
      <c r="Z1661">
        <v>4.58</v>
      </c>
      <c r="AA1661" t="s">
        <v>5644</v>
      </c>
      <c r="AB1661">
        <v>51.553105299999999</v>
      </c>
      <c r="AC1661" t="s">
        <v>5645</v>
      </c>
      <c r="AD1661">
        <v>18.635571800000001</v>
      </c>
      <c r="AE1661">
        <v>258.69900000000001</v>
      </c>
      <c r="AF1661">
        <v>13.041</v>
      </c>
      <c r="AG1661">
        <v>10.927</v>
      </c>
      <c r="AH1661">
        <v>12.797800000000001</v>
      </c>
    </row>
    <row r="1662" spans="1:34" x14ac:dyDescent="0.25">
      <c r="A1662" t="s">
        <v>5646</v>
      </c>
      <c r="B1662" t="s">
        <v>5647</v>
      </c>
      <c r="C1662">
        <v>1</v>
      </c>
      <c r="D1662">
        <v>1</v>
      </c>
      <c r="E1662" t="s">
        <v>284</v>
      </c>
      <c r="F1662">
        <v>2016</v>
      </c>
      <c r="G1662" t="s">
        <v>321</v>
      </c>
      <c r="H1662">
        <v>0</v>
      </c>
      <c r="I1662">
        <v>9.7266180000000002</v>
      </c>
      <c r="J1662">
        <v>9.4E-2</v>
      </c>
      <c r="K1662">
        <v>7.6</v>
      </c>
      <c r="L1662">
        <v>0.67800000000000005</v>
      </c>
      <c r="M1662">
        <v>44.9</v>
      </c>
      <c r="N1662">
        <v>0.14099999999999999</v>
      </c>
      <c r="O1662" t="s">
        <v>614</v>
      </c>
      <c r="Q1662">
        <v>85</v>
      </c>
      <c r="R1662">
        <v>979</v>
      </c>
      <c r="S1662">
        <v>0</v>
      </c>
      <c r="U1662">
        <v>5747</v>
      </c>
      <c r="V1662">
        <v>1.4</v>
      </c>
      <c r="W1662">
        <v>1.1599999999999999</v>
      </c>
      <c r="X1662">
        <v>0.32800000000000001</v>
      </c>
      <c r="Y1662" t="s">
        <v>77</v>
      </c>
      <c r="Z1662">
        <v>4.21</v>
      </c>
      <c r="AA1662" t="s">
        <v>5648</v>
      </c>
      <c r="AB1662">
        <v>66.236363800000007</v>
      </c>
      <c r="AC1662" t="s">
        <v>5649</v>
      </c>
      <c r="AD1662">
        <v>18.827361700000001</v>
      </c>
      <c r="AE1662">
        <v>491.24200000000002</v>
      </c>
      <c r="AF1662">
        <v>14.135999999999999</v>
      </c>
      <c r="AG1662">
        <v>11.196999999999999</v>
      </c>
      <c r="AH1662">
        <v>13.707800000000001</v>
      </c>
    </row>
    <row r="1663" spans="1:34" x14ac:dyDescent="0.25">
      <c r="A1663" t="s">
        <v>5650</v>
      </c>
      <c r="B1663" t="s">
        <v>5651</v>
      </c>
      <c r="C1663">
        <v>1</v>
      </c>
      <c r="D1663">
        <v>1</v>
      </c>
      <c r="E1663" t="s">
        <v>284</v>
      </c>
      <c r="F1663">
        <v>2016</v>
      </c>
      <c r="G1663" t="s">
        <v>321</v>
      </c>
      <c r="H1663">
        <v>0</v>
      </c>
      <c r="I1663">
        <v>4.6121999999999996</v>
      </c>
      <c r="J1663">
        <v>3.4500000000000003E-2</v>
      </c>
      <c r="K1663">
        <v>1.23</v>
      </c>
      <c r="L1663">
        <v>0.11</v>
      </c>
      <c r="M1663">
        <v>2.04</v>
      </c>
      <c r="N1663">
        <v>6.4200000000000004E-3</v>
      </c>
      <c r="O1663" t="s">
        <v>614</v>
      </c>
      <c r="P1663">
        <v>0.26</v>
      </c>
      <c r="Q1663">
        <v>7.8</v>
      </c>
      <c r="S1663">
        <v>0</v>
      </c>
      <c r="U1663">
        <v>3537</v>
      </c>
      <c r="V1663">
        <v>0.26</v>
      </c>
      <c r="W1663">
        <v>0.26</v>
      </c>
      <c r="Z1663">
        <v>5.0199999999999996</v>
      </c>
      <c r="AA1663" t="s">
        <v>5652</v>
      </c>
      <c r="AB1663">
        <v>54.751456599999997</v>
      </c>
      <c r="AC1663" t="s">
        <v>5653</v>
      </c>
      <c r="AD1663">
        <v>19.119966699999999</v>
      </c>
      <c r="AE1663">
        <v>110.56100000000001</v>
      </c>
      <c r="AF1663">
        <v>15.523</v>
      </c>
      <c r="AG1663">
        <v>11.24</v>
      </c>
      <c r="AH1663">
        <v>14.5451</v>
      </c>
    </row>
    <row r="1664" spans="1:34" x14ac:dyDescent="0.25">
      <c r="A1664" t="s">
        <v>5654</v>
      </c>
      <c r="B1664" t="s">
        <v>5655</v>
      </c>
      <c r="C1664">
        <v>1</v>
      </c>
      <c r="D1664">
        <v>1</v>
      </c>
      <c r="E1664" t="s">
        <v>284</v>
      </c>
      <c r="F1664">
        <v>2016</v>
      </c>
      <c r="G1664" t="s">
        <v>321</v>
      </c>
      <c r="H1664">
        <v>0</v>
      </c>
      <c r="I1664">
        <v>1.0960259999999999</v>
      </c>
      <c r="J1664">
        <v>1.4619999999999999E-2</v>
      </c>
      <c r="K1664">
        <v>0.61499999999999999</v>
      </c>
      <c r="L1664">
        <v>5.5E-2</v>
      </c>
      <c r="M1664">
        <v>0.17</v>
      </c>
      <c r="N1664">
        <v>5.2999999999999998E-4</v>
      </c>
      <c r="O1664" t="s">
        <v>614</v>
      </c>
      <c r="P1664">
        <v>0.15</v>
      </c>
      <c r="Q1664">
        <v>78</v>
      </c>
      <c r="S1664">
        <v>0</v>
      </c>
      <c r="U1664">
        <v>3691</v>
      </c>
      <c r="V1664">
        <v>0.32</v>
      </c>
      <c r="W1664">
        <v>0.35</v>
      </c>
      <c r="Z1664">
        <v>4.96</v>
      </c>
      <c r="AA1664" t="s">
        <v>5656</v>
      </c>
      <c r="AB1664">
        <v>57.0671234</v>
      </c>
      <c r="AC1664" t="s">
        <v>5657</v>
      </c>
      <c r="AD1664">
        <v>20.459488499999999</v>
      </c>
      <c r="AE1664">
        <v>86.038600000000002</v>
      </c>
      <c r="AF1664">
        <v>14.162000000000001</v>
      </c>
      <c r="AG1664">
        <v>10.106</v>
      </c>
      <c r="AH1664">
        <v>13.3216</v>
      </c>
    </row>
    <row r="1665" spans="1:34" x14ac:dyDescent="0.25">
      <c r="A1665" t="s">
        <v>5658</v>
      </c>
      <c r="B1665" t="s">
        <v>5659</v>
      </c>
      <c r="C1665">
        <v>1</v>
      </c>
      <c r="D1665">
        <v>1</v>
      </c>
      <c r="E1665" t="s">
        <v>284</v>
      </c>
      <c r="F1665">
        <v>2015</v>
      </c>
      <c r="G1665" t="s">
        <v>321</v>
      </c>
      <c r="H1665">
        <v>0</v>
      </c>
      <c r="I1665">
        <v>18.4498</v>
      </c>
      <c r="J1665">
        <v>9.0999999999999998E-2</v>
      </c>
      <c r="K1665">
        <v>2.25</v>
      </c>
      <c r="L1665">
        <v>0.20100000000000001</v>
      </c>
      <c r="M1665">
        <v>5.69</v>
      </c>
      <c r="N1665">
        <v>1.7899999999999999E-2</v>
      </c>
      <c r="O1665" t="s">
        <v>614</v>
      </c>
      <c r="Q1665">
        <v>1.36</v>
      </c>
      <c r="R1665">
        <v>314</v>
      </c>
      <c r="S1665">
        <v>0</v>
      </c>
      <c r="T1665" t="s">
        <v>764</v>
      </c>
      <c r="U1665">
        <v>3390</v>
      </c>
      <c r="V1665">
        <v>0.31</v>
      </c>
      <c r="W1665">
        <v>0.3</v>
      </c>
      <c r="X1665">
        <v>-0.25</v>
      </c>
      <c r="Y1665" t="s">
        <v>77</v>
      </c>
      <c r="Z1665">
        <v>4.82</v>
      </c>
      <c r="AA1665" t="s">
        <v>5660</v>
      </c>
      <c r="AB1665">
        <v>176.263724</v>
      </c>
      <c r="AC1665" t="s">
        <v>5661</v>
      </c>
      <c r="AD1665">
        <v>5.4085000000000001E-3</v>
      </c>
      <c r="AE1665">
        <v>82.963099999999997</v>
      </c>
      <c r="AF1665">
        <v>15.86</v>
      </c>
      <c r="AG1665">
        <v>11.494999999999999</v>
      </c>
      <c r="AH1665">
        <v>14.8665</v>
      </c>
    </row>
    <row r="1666" spans="1:34" x14ac:dyDescent="0.25">
      <c r="A1666" t="s">
        <v>5662</v>
      </c>
      <c r="B1666" t="s">
        <v>5663</v>
      </c>
      <c r="C1666">
        <v>1</v>
      </c>
      <c r="D1666">
        <v>2</v>
      </c>
      <c r="E1666" t="s">
        <v>284</v>
      </c>
      <c r="F1666">
        <v>2016</v>
      </c>
      <c r="G1666" t="s">
        <v>321</v>
      </c>
      <c r="H1666">
        <v>0</v>
      </c>
      <c r="I1666">
        <v>13.733314</v>
      </c>
      <c r="J1666">
        <v>9.6000000000000002E-2</v>
      </c>
      <c r="K1666">
        <v>2.6</v>
      </c>
      <c r="L1666">
        <v>0.23200000000000001</v>
      </c>
      <c r="M1666">
        <v>7.27</v>
      </c>
      <c r="N1666">
        <v>2.29E-2</v>
      </c>
      <c r="O1666" t="s">
        <v>614</v>
      </c>
      <c r="P1666">
        <v>7.0000000000000007E-2</v>
      </c>
      <c r="Q1666">
        <v>10.199999999999999</v>
      </c>
      <c r="R1666">
        <v>502</v>
      </c>
      <c r="S1666">
        <v>0</v>
      </c>
      <c r="U1666">
        <v>4484</v>
      </c>
      <c r="V1666">
        <v>0.62</v>
      </c>
      <c r="W1666">
        <v>0.63</v>
      </c>
      <c r="X1666">
        <v>-0.22500000000000001</v>
      </c>
      <c r="Y1666" t="s">
        <v>77</v>
      </c>
      <c r="Z1666">
        <v>4.6500000000000004</v>
      </c>
      <c r="AA1666" t="s">
        <v>5664</v>
      </c>
      <c r="AB1666">
        <v>59.152739099999998</v>
      </c>
      <c r="AC1666" t="s">
        <v>5665</v>
      </c>
      <c r="AD1666">
        <v>22.472451700000001</v>
      </c>
      <c r="AE1666">
        <v>134.18799999999999</v>
      </c>
      <c r="AF1666">
        <v>13.707000000000001</v>
      </c>
      <c r="AG1666">
        <v>10.36</v>
      </c>
      <c r="AH1666">
        <v>13.229200000000001</v>
      </c>
    </row>
    <row r="1667" spans="1:34" x14ac:dyDescent="0.25">
      <c r="A1667" t="s">
        <v>5666</v>
      </c>
      <c r="B1667" t="s">
        <v>5663</v>
      </c>
      <c r="C1667">
        <v>1</v>
      </c>
      <c r="D1667">
        <v>2</v>
      </c>
      <c r="E1667" t="s">
        <v>284</v>
      </c>
      <c r="F1667">
        <v>2016</v>
      </c>
      <c r="G1667" t="s">
        <v>321</v>
      </c>
      <c r="H1667">
        <v>0</v>
      </c>
      <c r="I1667">
        <v>2.900706</v>
      </c>
      <c r="J1667">
        <v>3.5000000000000003E-2</v>
      </c>
      <c r="K1667">
        <v>1.3</v>
      </c>
      <c r="L1667">
        <v>0.11600000000000001</v>
      </c>
      <c r="M1667">
        <v>2.2400000000000002</v>
      </c>
      <c r="N1667">
        <v>7.0499999999999998E-3</v>
      </c>
      <c r="O1667" t="s">
        <v>614</v>
      </c>
      <c r="P1667">
        <v>0.19</v>
      </c>
      <c r="Q1667">
        <v>80.8</v>
      </c>
      <c r="S1667">
        <v>0</v>
      </c>
      <c r="U1667">
        <v>4421.9799999999996</v>
      </c>
      <c r="V1667">
        <v>0.63</v>
      </c>
      <c r="W1667">
        <v>0.7</v>
      </c>
      <c r="X1667">
        <v>-0.22500000000000001</v>
      </c>
      <c r="Y1667" t="s">
        <v>77</v>
      </c>
      <c r="Z1667">
        <v>4.79</v>
      </c>
      <c r="AA1667" t="s">
        <v>5664</v>
      </c>
      <c r="AB1667">
        <v>59.152739099999998</v>
      </c>
      <c r="AC1667" t="s">
        <v>5665</v>
      </c>
      <c r="AD1667">
        <v>22.472451700000001</v>
      </c>
      <c r="AE1667">
        <v>134.18799999999999</v>
      </c>
      <c r="AF1667">
        <v>13.707000000000001</v>
      </c>
      <c r="AG1667">
        <v>10.36</v>
      </c>
      <c r="AH1667">
        <v>13.229200000000001</v>
      </c>
    </row>
    <row r="1668" spans="1:34" x14ac:dyDescent="0.25">
      <c r="A1668" t="s">
        <v>5667</v>
      </c>
      <c r="B1668" t="s">
        <v>5668</v>
      </c>
      <c r="C1668">
        <v>1</v>
      </c>
      <c r="D1668">
        <v>1</v>
      </c>
      <c r="E1668" t="s">
        <v>284</v>
      </c>
      <c r="F1668">
        <v>2016</v>
      </c>
      <c r="G1668" t="s">
        <v>321</v>
      </c>
      <c r="H1668">
        <v>0</v>
      </c>
      <c r="I1668">
        <v>1.4195489999999999</v>
      </c>
      <c r="J1668">
        <v>1.6400000000000001E-2</v>
      </c>
      <c r="K1668">
        <v>1.1000000000000001</v>
      </c>
      <c r="L1668">
        <v>9.8000000000000004E-2</v>
      </c>
      <c r="M1668">
        <v>1.37</v>
      </c>
      <c r="N1668">
        <v>4.3E-3</v>
      </c>
      <c r="O1668" t="s">
        <v>614</v>
      </c>
      <c r="P1668">
        <v>0.09</v>
      </c>
      <c r="Q1668">
        <v>46</v>
      </c>
      <c r="S1668">
        <v>0</v>
      </c>
      <c r="U1668">
        <v>3622</v>
      </c>
      <c r="V1668">
        <v>0.28000000000000003</v>
      </c>
      <c r="W1668">
        <v>0.28999999999999998</v>
      </c>
      <c r="Z1668">
        <v>5</v>
      </c>
      <c r="AA1668" t="s">
        <v>5669</v>
      </c>
      <c r="AB1668">
        <v>63.218234799999998</v>
      </c>
      <c r="AC1668" t="s">
        <v>5670</v>
      </c>
      <c r="AD1668">
        <v>24.204721800000002</v>
      </c>
      <c r="AE1668">
        <v>62.578499999999998</v>
      </c>
      <c r="AF1668">
        <v>15.622</v>
      </c>
      <c r="AG1668">
        <v>10.571</v>
      </c>
      <c r="AH1668">
        <v>14.321899999999999</v>
      </c>
    </row>
    <row r="1669" spans="1:34" x14ac:dyDescent="0.25">
      <c r="A1669" t="s">
        <v>5671</v>
      </c>
      <c r="B1669" t="s">
        <v>5672</v>
      </c>
      <c r="C1669">
        <v>1</v>
      </c>
      <c r="D1669">
        <v>1</v>
      </c>
      <c r="E1669" t="s">
        <v>284</v>
      </c>
      <c r="F1669">
        <v>2016</v>
      </c>
      <c r="G1669" t="s">
        <v>321</v>
      </c>
      <c r="H1669">
        <v>0</v>
      </c>
      <c r="I1669">
        <v>10.1346454</v>
      </c>
      <c r="J1669">
        <v>5.2499999999999998E-2</v>
      </c>
      <c r="K1669">
        <v>3.31</v>
      </c>
      <c r="L1669">
        <v>0.29499999999999998</v>
      </c>
      <c r="M1669">
        <v>11</v>
      </c>
      <c r="N1669">
        <v>3.4500000000000003E-2</v>
      </c>
      <c r="O1669" t="s">
        <v>614</v>
      </c>
      <c r="P1669">
        <v>0.16</v>
      </c>
      <c r="R1669">
        <v>474</v>
      </c>
      <c r="S1669">
        <v>0</v>
      </c>
      <c r="T1669" t="s">
        <v>5673</v>
      </c>
      <c r="U1669">
        <v>3566</v>
      </c>
      <c r="V1669">
        <v>0.4</v>
      </c>
      <c r="W1669">
        <v>0.41</v>
      </c>
      <c r="X1669">
        <v>0.1</v>
      </c>
      <c r="Y1669" t="s">
        <v>77</v>
      </c>
      <c r="Z1669">
        <v>4.8499999999999996</v>
      </c>
      <c r="AA1669" t="s">
        <v>5674</v>
      </c>
      <c r="AB1669">
        <v>129.36257169999999</v>
      </c>
      <c r="AC1669" t="s">
        <v>5675</v>
      </c>
      <c r="AD1669">
        <v>18.976619700000001</v>
      </c>
      <c r="AE1669">
        <v>179.85400000000001</v>
      </c>
      <c r="AF1669">
        <v>17.236000000000001</v>
      </c>
      <c r="AG1669">
        <v>12.474</v>
      </c>
      <c r="AH1669">
        <v>16.083600000000001</v>
      </c>
    </row>
    <row r="1670" spans="1:34" x14ac:dyDescent="0.25">
      <c r="A1670" t="s">
        <v>5676</v>
      </c>
      <c r="B1670" t="s">
        <v>5677</v>
      </c>
      <c r="C1670">
        <v>1</v>
      </c>
      <c r="D1670">
        <v>1</v>
      </c>
      <c r="E1670" t="s">
        <v>284</v>
      </c>
      <c r="F1670">
        <v>2016</v>
      </c>
      <c r="G1670" t="s">
        <v>321</v>
      </c>
      <c r="H1670">
        <v>0</v>
      </c>
      <c r="I1670">
        <v>8.4067260000000008</v>
      </c>
      <c r="J1670">
        <v>8.5999999999999993E-2</v>
      </c>
      <c r="K1670">
        <v>10.61</v>
      </c>
      <c r="L1670">
        <v>0.94699999999999995</v>
      </c>
      <c r="M1670">
        <v>152.55840000000001</v>
      </c>
      <c r="N1670">
        <v>0.48</v>
      </c>
      <c r="O1670" t="s">
        <v>119</v>
      </c>
      <c r="P1670">
        <v>0.22</v>
      </c>
      <c r="R1670">
        <v>1499</v>
      </c>
      <c r="S1670">
        <v>0</v>
      </c>
      <c r="U1670">
        <v>4717</v>
      </c>
      <c r="V1670">
        <v>4.47</v>
      </c>
      <c r="W1670">
        <v>1.2</v>
      </c>
      <c r="X1670">
        <v>0.33</v>
      </c>
      <c r="Y1670" t="s">
        <v>77</v>
      </c>
      <c r="Z1670">
        <v>3.22</v>
      </c>
      <c r="AA1670" t="s">
        <v>5678</v>
      </c>
      <c r="AB1670">
        <v>127.762837</v>
      </c>
      <c r="AC1670" t="s">
        <v>5679</v>
      </c>
      <c r="AD1670">
        <v>10.8475571</v>
      </c>
      <c r="AE1670">
        <v>878.43</v>
      </c>
      <c r="AF1670">
        <v>12.486000000000001</v>
      </c>
      <c r="AG1670">
        <v>10.035</v>
      </c>
      <c r="AH1670">
        <v>12.305899999999999</v>
      </c>
    </row>
    <row r="1671" spans="1:34" x14ac:dyDescent="0.25">
      <c r="A1671" t="s">
        <v>5680</v>
      </c>
      <c r="B1671" t="s">
        <v>5681</v>
      </c>
      <c r="C1671">
        <v>1</v>
      </c>
      <c r="D1671">
        <v>1</v>
      </c>
      <c r="E1671" t="s">
        <v>284</v>
      </c>
      <c r="F1671">
        <v>2016</v>
      </c>
      <c r="G1671" t="s">
        <v>321</v>
      </c>
      <c r="H1671">
        <v>0</v>
      </c>
      <c r="I1671">
        <v>10.136448</v>
      </c>
      <c r="J1671">
        <v>9.74E-2</v>
      </c>
      <c r="K1671">
        <v>5.2</v>
      </c>
      <c r="L1671">
        <v>0.46400000000000002</v>
      </c>
      <c r="M1671">
        <v>32.200000000000003</v>
      </c>
      <c r="N1671">
        <v>0.10131</v>
      </c>
      <c r="O1671" t="s">
        <v>119</v>
      </c>
      <c r="P1671">
        <v>0</v>
      </c>
      <c r="R1671">
        <v>1092</v>
      </c>
      <c r="S1671">
        <v>0</v>
      </c>
      <c r="T1671" t="s">
        <v>587</v>
      </c>
      <c r="U1671">
        <v>6172</v>
      </c>
      <c r="V1671">
        <v>1.57</v>
      </c>
      <c r="W1671">
        <v>1.2</v>
      </c>
      <c r="X1671">
        <v>-0.06</v>
      </c>
      <c r="Y1671" t="s">
        <v>77</v>
      </c>
      <c r="Z1671">
        <v>4.13</v>
      </c>
      <c r="AA1671" t="s">
        <v>5682</v>
      </c>
      <c r="AB1671">
        <v>126.4882114</v>
      </c>
      <c r="AC1671" t="s">
        <v>5683</v>
      </c>
      <c r="AD1671">
        <v>11.511093300000001</v>
      </c>
      <c r="AE1671">
        <v>518.625</v>
      </c>
      <c r="AF1671">
        <v>12.215999999999999</v>
      </c>
      <c r="AG1671">
        <v>10.869</v>
      </c>
      <c r="AH1671">
        <v>12.0398</v>
      </c>
    </row>
    <row r="1672" spans="1:34" x14ac:dyDescent="0.25">
      <c r="A1672" t="s">
        <v>5684</v>
      </c>
      <c r="B1672" t="s">
        <v>5685</v>
      </c>
      <c r="C1672">
        <v>1</v>
      </c>
      <c r="D1672">
        <v>1</v>
      </c>
      <c r="E1672" t="s">
        <v>284</v>
      </c>
      <c r="F1672">
        <v>2016</v>
      </c>
      <c r="G1672" t="s">
        <v>321</v>
      </c>
      <c r="H1672">
        <v>0</v>
      </c>
      <c r="I1672">
        <v>18.251985000000001</v>
      </c>
      <c r="J1672">
        <v>0.15970000000000001</v>
      </c>
      <c r="K1672">
        <v>11.73</v>
      </c>
      <c r="L1672">
        <v>1.046</v>
      </c>
      <c r="M1672">
        <v>308.29509999999999</v>
      </c>
      <c r="N1672">
        <v>0.97</v>
      </c>
      <c r="O1672" t="s">
        <v>119</v>
      </c>
      <c r="P1672">
        <v>0.19</v>
      </c>
      <c r="R1672">
        <v>1113</v>
      </c>
      <c r="S1672">
        <v>0</v>
      </c>
      <c r="T1672" t="s">
        <v>2628</v>
      </c>
      <c r="U1672">
        <v>6217</v>
      </c>
      <c r="V1672">
        <v>2.63</v>
      </c>
      <c r="W1672">
        <v>1.63</v>
      </c>
      <c r="X1672">
        <v>0.21</v>
      </c>
      <c r="Y1672" t="s">
        <v>77</v>
      </c>
      <c r="Z1672">
        <v>3.81</v>
      </c>
      <c r="AA1672" t="s">
        <v>5686</v>
      </c>
      <c r="AB1672">
        <v>208.77376240000001</v>
      </c>
      <c r="AC1672" t="s">
        <v>5687</v>
      </c>
      <c r="AD1672">
        <v>-5.4424942999999999</v>
      </c>
      <c r="AE1672">
        <v>519.22900000000004</v>
      </c>
      <c r="AF1672">
        <v>11.148999999999999</v>
      </c>
      <c r="AG1672">
        <v>9.7200000000000006</v>
      </c>
      <c r="AH1672">
        <v>10.948499999999999</v>
      </c>
    </row>
    <row r="1673" spans="1:34" x14ac:dyDescent="0.25">
      <c r="A1673" t="s">
        <v>5688</v>
      </c>
      <c r="B1673" t="s">
        <v>5689</v>
      </c>
      <c r="C1673">
        <v>1</v>
      </c>
      <c r="D1673">
        <v>1</v>
      </c>
      <c r="E1673" t="s">
        <v>284</v>
      </c>
      <c r="F1673">
        <v>2012</v>
      </c>
      <c r="G1673" t="s">
        <v>5690</v>
      </c>
      <c r="H1673">
        <v>0</v>
      </c>
      <c r="I1673">
        <v>1.217514</v>
      </c>
      <c r="J1673">
        <v>2.4660000000000001E-2</v>
      </c>
      <c r="K1673">
        <v>12.442</v>
      </c>
      <c r="L1673">
        <v>1.1100000000000001</v>
      </c>
      <c r="M1673">
        <v>8654.15</v>
      </c>
      <c r="N1673">
        <v>27.23</v>
      </c>
      <c r="O1673" t="s">
        <v>119</v>
      </c>
      <c r="P1673">
        <v>9.9000000000000008E-3</v>
      </c>
      <c r="S1673">
        <v>0</v>
      </c>
      <c r="U1673">
        <v>6518</v>
      </c>
      <c r="V1673">
        <v>1.46</v>
      </c>
      <c r="W1673">
        <v>1.32</v>
      </c>
      <c r="X1673">
        <v>0.13100000000000001</v>
      </c>
      <c r="Y1673" t="s">
        <v>200</v>
      </c>
      <c r="Z1673">
        <v>4.25</v>
      </c>
      <c r="AA1673" t="s">
        <v>5691</v>
      </c>
      <c r="AB1673">
        <v>0.36209950000000002</v>
      </c>
      <c r="AC1673" t="s">
        <v>5692</v>
      </c>
      <c r="AD1673">
        <v>39.383795300000003</v>
      </c>
      <c r="AE1673">
        <v>268.43</v>
      </c>
      <c r="AF1673">
        <v>10.632</v>
      </c>
      <c r="AG1673">
        <v>9.4369999999999994</v>
      </c>
      <c r="AH1673">
        <v>10.5905</v>
      </c>
    </row>
    <row r="1674" spans="1:34" x14ac:dyDescent="0.25">
      <c r="A1674" t="s">
        <v>5693</v>
      </c>
      <c r="B1674" t="s">
        <v>5694</v>
      </c>
      <c r="C1674">
        <v>1</v>
      </c>
      <c r="D1674">
        <v>1</v>
      </c>
      <c r="E1674" t="s">
        <v>284</v>
      </c>
      <c r="F1674">
        <v>2016</v>
      </c>
      <c r="G1674" t="s">
        <v>5695</v>
      </c>
      <c r="H1674">
        <v>0</v>
      </c>
      <c r="I1674">
        <v>4.1662739000000002</v>
      </c>
      <c r="J1674">
        <v>5.2499999999999998E-2</v>
      </c>
      <c r="K1674">
        <v>15.680999999999999</v>
      </c>
      <c r="L1674">
        <v>1.399</v>
      </c>
      <c r="M1674">
        <v>215.80656999999999</v>
      </c>
      <c r="N1674">
        <v>0.67900000000000005</v>
      </c>
      <c r="O1674" t="s">
        <v>119</v>
      </c>
      <c r="Q1674">
        <v>600</v>
      </c>
      <c r="R1674">
        <v>1377</v>
      </c>
      <c r="S1674">
        <v>0</v>
      </c>
      <c r="T1674" t="s">
        <v>199</v>
      </c>
      <c r="U1674">
        <v>5948</v>
      </c>
      <c r="V1674">
        <v>1.21</v>
      </c>
      <c r="W1674">
        <v>1.1100000000000001</v>
      </c>
      <c r="X1674">
        <v>0.09</v>
      </c>
      <c r="Y1674" t="s">
        <v>77</v>
      </c>
      <c r="Z1674">
        <v>4.32</v>
      </c>
      <c r="AA1674" t="s">
        <v>5696</v>
      </c>
      <c r="AB1674">
        <v>284.54838230000001</v>
      </c>
      <c r="AC1674" t="s">
        <v>5697</v>
      </c>
      <c r="AD1674">
        <v>-47.003307200000002</v>
      </c>
      <c r="AE1674">
        <v>188.404</v>
      </c>
      <c r="AF1674">
        <v>10.617000000000001</v>
      </c>
      <c r="AG1674">
        <v>9.3379999999999992</v>
      </c>
      <c r="AH1674">
        <v>10.700900000000001</v>
      </c>
    </row>
    <row r="1675" spans="1:34" x14ac:dyDescent="0.25">
      <c r="A1675" t="s">
        <v>5698</v>
      </c>
      <c r="B1675" t="s">
        <v>5699</v>
      </c>
      <c r="C1675">
        <v>1</v>
      </c>
      <c r="D1675">
        <v>1</v>
      </c>
      <c r="E1675" t="s">
        <v>284</v>
      </c>
      <c r="F1675">
        <v>2017</v>
      </c>
      <c r="G1675" t="s">
        <v>5695</v>
      </c>
      <c r="H1675">
        <v>0</v>
      </c>
      <c r="I1675">
        <v>4.7361000000000004</v>
      </c>
      <c r="J1675">
        <v>6.2289999999999998E-2</v>
      </c>
      <c r="K1675">
        <v>15.132</v>
      </c>
      <c r="L1675">
        <v>1.35</v>
      </c>
      <c r="M1675">
        <v>54.348930000000003</v>
      </c>
      <c r="N1675">
        <v>0.17100000000000001</v>
      </c>
      <c r="O1675" t="s">
        <v>119</v>
      </c>
      <c r="P1675">
        <v>6.9999999999999999E-4</v>
      </c>
      <c r="Q1675">
        <v>1433</v>
      </c>
      <c r="R1675">
        <v>1712</v>
      </c>
      <c r="S1675">
        <v>0</v>
      </c>
      <c r="T1675" t="s">
        <v>2642</v>
      </c>
      <c r="U1675">
        <v>5375</v>
      </c>
      <c r="V1675">
        <v>2.69</v>
      </c>
      <c r="W1675">
        <v>1.44</v>
      </c>
      <c r="X1675">
        <v>0.17</v>
      </c>
      <c r="Y1675" t="s">
        <v>77</v>
      </c>
      <c r="Z1675">
        <v>3.7</v>
      </c>
      <c r="AA1675" t="s">
        <v>5700</v>
      </c>
      <c r="AB1675">
        <v>161.70690529999999</v>
      </c>
      <c r="AC1675" t="s">
        <v>5701</v>
      </c>
      <c r="AD1675">
        <v>-9.3993646000000002</v>
      </c>
      <c r="AE1675">
        <v>99.159599999999998</v>
      </c>
      <c r="AF1675">
        <v>8.0399999999999991</v>
      </c>
      <c r="AG1675">
        <v>6.1219999999999999</v>
      </c>
      <c r="AH1675">
        <v>7.8311200000000003</v>
      </c>
    </row>
    <row r="1676" spans="1:34" x14ac:dyDescent="0.25">
      <c r="A1676" t="s">
        <v>5702</v>
      </c>
      <c r="B1676" t="s">
        <v>5703</v>
      </c>
      <c r="C1676">
        <v>1</v>
      </c>
      <c r="D1676">
        <v>1</v>
      </c>
      <c r="E1676" t="s">
        <v>284</v>
      </c>
      <c r="F1676">
        <v>2017</v>
      </c>
      <c r="G1676" t="s">
        <v>5704</v>
      </c>
      <c r="H1676">
        <v>0</v>
      </c>
      <c r="I1676">
        <v>5.0316229999999997</v>
      </c>
      <c r="J1676">
        <v>6.7080000000000001E-2</v>
      </c>
      <c r="K1676">
        <v>19.952000000000002</v>
      </c>
      <c r="L1676">
        <v>1.78</v>
      </c>
      <c r="M1676">
        <v>301.93849999999998</v>
      </c>
      <c r="N1676">
        <v>0.95</v>
      </c>
      <c r="O1676" t="s">
        <v>119</v>
      </c>
      <c r="P1676">
        <v>0</v>
      </c>
      <c r="Q1676">
        <v>1749</v>
      </c>
      <c r="R1676">
        <v>1800</v>
      </c>
      <c r="S1676">
        <v>0</v>
      </c>
      <c r="U1676">
        <v>6279</v>
      </c>
      <c r="V1676">
        <v>2.37</v>
      </c>
      <c r="W1676">
        <v>1.59</v>
      </c>
      <c r="X1676">
        <v>0.19</v>
      </c>
      <c r="Y1676" t="s">
        <v>77</v>
      </c>
      <c r="Z1676">
        <v>3.89</v>
      </c>
      <c r="AA1676" t="s">
        <v>5705</v>
      </c>
      <c r="AB1676">
        <v>267.64049060000002</v>
      </c>
      <c r="AC1676" t="s">
        <v>5706</v>
      </c>
      <c r="AD1676">
        <v>36.570176099999998</v>
      </c>
      <c r="AE1676">
        <v>368.03</v>
      </c>
      <c r="AF1676">
        <v>10.585000000000001</v>
      </c>
      <c r="AG1676">
        <v>9.3620009999999994</v>
      </c>
      <c r="AH1676">
        <v>10.4842</v>
      </c>
    </row>
    <row r="1677" spans="1:34" x14ac:dyDescent="0.25">
      <c r="A1677" t="s">
        <v>5707</v>
      </c>
      <c r="B1677" t="s">
        <v>5708</v>
      </c>
      <c r="C1677">
        <v>1</v>
      </c>
      <c r="D1677">
        <v>1</v>
      </c>
      <c r="E1677" t="s">
        <v>284</v>
      </c>
      <c r="F1677">
        <v>2016</v>
      </c>
      <c r="G1677" t="s">
        <v>5695</v>
      </c>
      <c r="H1677">
        <v>0</v>
      </c>
      <c r="I1677">
        <v>1.7100565999999999</v>
      </c>
      <c r="J1677">
        <v>3.005E-2</v>
      </c>
      <c r="K1677">
        <v>19.536999999999999</v>
      </c>
      <c r="L1677">
        <v>1.7430000000000001</v>
      </c>
      <c r="M1677">
        <v>408.09372000000002</v>
      </c>
      <c r="N1677">
        <v>1.284</v>
      </c>
      <c r="O1677" t="s">
        <v>119</v>
      </c>
      <c r="P1677">
        <v>0</v>
      </c>
      <c r="R1677">
        <v>1970</v>
      </c>
      <c r="S1677">
        <v>0</v>
      </c>
      <c r="T1677" t="s">
        <v>1180</v>
      </c>
      <c r="U1677">
        <v>5720</v>
      </c>
      <c r="V1677">
        <v>1.52</v>
      </c>
      <c r="W1677">
        <v>1.24</v>
      </c>
      <c r="X1677">
        <v>0.32</v>
      </c>
      <c r="Y1677" t="s">
        <v>77</v>
      </c>
      <c r="Z1677">
        <v>4.17</v>
      </c>
      <c r="AA1677" t="s">
        <v>5709</v>
      </c>
      <c r="AB1677">
        <v>108.30140900000001</v>
      </c>
      <c r="AC1677" t="s">
        <v>5710</v>
      </c>
      <c r="AD1677">
        <v>-42.409762299999997</v>
      </c>
      <c r="AE1677">
        <v>250.12100000000001</v>
      </c>
      <c r="AF1677">
        <v>11.000999999999999</v>
      </c>
      <c r="AG1677">
        <v>9.4239999999999995</v>
      </c>
      <c r="AH1677">
        <v>10.8384</v>
      </c>
    </row>
    <row r="1678" spans="1:34" x14ac:dyDescent="0.25">
      <c r="A1678" t="s">
        <v>5711</v>
      </c>
      <c r="B1678" t="s">
        <v>5712</v>
      </c>
      <c r="C1678">
        <v>2</v>
      </c>
      <c r="D1678">
        <v>1</v>
      </c>
      <c r="E1678" t="s">
        <v>284</v>
      </c>
      <c r="F1678">
        <v>2016</v>
      </c>
      <c r="G1678" t="s">
        <v>5695</v>
      </c>
      <c r="H1678">
        <v>0</v>
      </c>
      <c r="I1678">
        <v>3.32944</v>
      </c>
      <c r="J1678">
        <v>4.6129999999999997E-2</v>
      </c>
      <c r="K1678">
        <v>19.504000000000001</v>
      </c>
      <c r="L1678">
        <v>1.74</v>
      </c>
      <c r="M1678">
        <v>416.35730000000001</v>
      </c>
      <c r="N1678">
        <v>1.31</v>
      </c>
      <c r="O1678" t="s">
        <v>119</v>
      </c>
      <c r="P1678">
        <v>0</v>
      </c>
      <c r="R1678">
        <v>1642</v>
      </c>
      <c r="S1678">
        <v>0</v>
      </c>
      <c r="U1678">
        <v>6003</v>
      </c>
      <c r="V1678">
        <v>1.78</v>
      </c>
      <c r="W1678">
        <v>2.06</v>
      </c>
      <c r="X1678">
        <v>0.05</v>
      </c>
      <c r="Y1678" t="s">
        <v>77</v>
      </c>
      <c r="Z1678">
        <v>4.17</v>
      </c>
      <c r="AA1678" t="s">
        <v>5713</v>
      </c>
      <c r="AB1678">
        <v>117.4149764</v>
      </c>
      <c r="AC1678" t="s">
        <v>5714</v>
      </c>
      <c r="AD1678">
        <v>-52.1204471</v>
      </c>
      <c r="AE1678">
        <v>324.68299999999999</v>
      </c>
      <c r="AF1678">
        <v>11.39</v>
      </c>
      <c r="AG1678">
        <v>9.8539999999999992</v>
      </c>
      <c r="AH1678">
        <v>11.0694</v>
      </c>
    </row>
    <row r="1679" spans="1:34" x14ac:dyDescent="0.25">
      <c r="A1679" t="s">
        <v>5715</v>
      </c>
      <c r="B1679" t="s">
        <v>5716</v>
      </c>
      <c r="C1679">
        <v>2</v>
      </c>
      <c r="D1679">
        <v>1</v>
      </c>
      <c r="E1679" t="s">
        <v>284</v>
      </c>
      <c r="F1679">
        <v>2017</v>
      </c>
      <c r="G1679" t="s">
        <v>5690</v>
      </c>
      <c r="H1679">
        <v>0</v>
      </c>
      <c r="I1679">
        <v>0.9689951</v>
      </c>
      <c r="J1679">
        <v>2.044E-2</v>
      </c>
      <c r="K1679">
        <v>15.861000000000001</v>
      </c>
      <c r="L1679">
        <v>1.415</v>
      </c>
      <c r="M1679">
        <v>874.03250000000003</v>
      </c>
      <c r="N1679">
        <v>2.75</v>
      </c>
      <c r="O1679" t="s">
        <v>119</v>
      </c>
      <c r="P1679">
        <v>0</v>
      </c>
      <c r="R1679">
        <v>2453</v>
      </c>
      <c r="S1679">
        <v>0</v>
      </c>
      <c r="T1679" t="s">
        <v>2476</v>
      </c>
      <c r="U1679">
        <v>6236</v>
      </c>
      <c r="V1679">
        <v>1.36</v>
      </c>
      <c r="W1679">
        <v>1.21</v>
      </c>
      <c r="X1679">
        <v>-2E-3</v>
      </c>
      <c r="Y1679" t="s">
        <v>77</v>
      </c>
      <c r="Z1679">
        <v>4.25</v>
      </c>
      <c r="AA1679" t="s">
        <v>5717</v>
      </c>
      <c r="AB1679">
        <v>314.26852270000001</v>
      </c>
      <c r="AC1679" t="s">
        <v>5718</v>
      </c>
      <c r="AD1679">
        <v>31.661018599999998</v>
      </c>
      <c r="AE1679">
        <v>444.58600000000001</v>
      </c>
      <c r="AF1679">
        <v>11.717000000000001</v>
      </c>
      <c r="AG1679">
        <v>10.641999999999999</v>
      </c>
      <c r="AH1679">
        <v>11.7959</v>
      </c>
    </row>
    <row r="1680" spans="1:34" x14ac:dyDescent="0.25">
      <c r="A1680" t="s">
        <v>5719</v>
      </c>
      <c r="B1680" t="s">
        <v>5720</v>
      </c>
      <c r="C1680">
        <v>1</v>
      </c>
      <c r="D1680">
        <v>1</v>
      </c>
      <c r="E1680" t="s">
        <v>284</v>
      </c>
      <c r="F1680">
        <v>2016</v>
      </c>
      <c r="G1680" t="s">
        <v>5690</v>
      </c>
      <c r="H1680">
        <v>0</v>
      </c>
      <c r="I1680">
        <v>3.0801715999999999</v>
      </c>
      <c r="J1680">
        <v>4.8809999999999999E-2</v>
      </c>
      <c r="K1680">
        <v>17.094000000000001</v>
      </c>
      <c r="L1680">
        <v>1.5249999999999999</v>
      </c>
      <c r="M1680">
        <v>416.35730000000001</v>
      </c>
      <c r="N1680">
        <v>1.31</v>
      </c>
      <c r="O1680" t="s">
        <v>119</v>
      </c>
      <c r="R1680">
        <v>2087</v>
      </c>
      <c r="S1680">
        <v>0</v>
      </c>
      <c r="T1680" t="s">
        <v>5721</v>
      </c>
      <c r="U1680">
        <v>7454</v>
      </c>
      <c r="V1680">
        <v>1.65</v>
      </c>
      <c r="W1680">
        <v>1.64</v>
      </c>
      <c r="X1680">
        <v>-1.7999999999999999E-2</v>
      </c>
      <c r="Y1680" t="s">
        <v>77</v>
      </c>
      <c r="Z1680">
        <v>4.22</v>
      </c>
      <c r="AA1680" t="s">
        <v>5722</v>
      </c>
      <c r="AB1680">
        <v>125.617407</v>
      </c>
      <c r="AC1680" t="s">
        <v>5723</v>
      </c>
      <c r="AD1680">
        <v>13.735309300000001</v>
      </c>
      <c r="AE1680">
        <v>226.5</v>
      </c>
      <c r="AF1680">
        <v>9.234</v>
      </c>
      <c r="AG1680">
        <v>8.6460000000000008</v>
      </c>
      <c r="AH1680">
        <v>9.2088699999999992</v>
      </c>
    </row>
    <row r="1681" spans="1:34" x14ac:dyDescent="0.25">
      <c r="A1681" t="s">
        <v>5724</v>
      </c>
      <c r="B1681" t="s">
        <v>5725</v>
      </c>
      <c r="C1681">
        <v>2</v>
      </c>
      <c r="D1681">
        <v>1</v>
      </c>
      <c r="E1681" t="s">
        <v>284</v>
      </c>
      <c r="F1681">
        <v>2017</v>
      </c>
      <c r="G1681" t="s">
        <v>5704</v>
      </c>
      <c r="H1681">
        <v>0</v>
      </c>
      <c r="I1681">
        <v>2.8717518000000002</v>
      </c>
      <c r="J1681">
        <v>4.5499999999999999E-2</v>
      </c>
      <c r="K1681">
        <v>17.597999999999999</v>
      </c>
      <c r="L1681">
        <v>1.57</v>
      </c>
      <c r="M1681">
        <v>375.0394</v>
      </c>
      <c r="N1681">
        <v>1.18</v>
      </c>
      <c r="O1681" t="s">
        <v>119</v>
      </c>
      <c r="P1681">
        <v>0</v>
      </c>
      <c r="Q1681">
        <v>3152</v>
      </c>
      <c r="R1681">
        <v>2085</v>
      </c>
      <c r="S1681">
        <v>0</v>
      </c>
      <c r="T1681" t="s">
        <v>5726</v>
      </c>
      <c r="U1681">
        <v>6670</v>
      </c>
      <c r="V1681">
        <v>1.91</v>
      </c>
      <c r="W1681">
        <v>1.52</v>
      </c>
      <c r="X1681">
        <v>0.09</v>
      </c>
      <c r="Y1681" t="s">
        <v>77</v>
      </c>
      <c r="Z1681">
        <v>4.0599999999999996</v>
      </c>
      <c r="AA1681" t="s">
        <v>5727</v>
      </c>
      <c r="AB1681">
        <v>216.5238248</v>
      </c>
      <c r="AC1681" t="s">
        <v>5728</v>
      </c>
      <c r="AD1681">
        <v>59.444273500000001</v>
      </c>
      <c r="AE1681">
        <v>321.37599999999998</v>
      </c>
      <c r="AF1681">
        <v>10.16</v>
      </c>
      <c r="AG1681">
        <v>9.2100000000000009</v>
      </c>
      <c r="AH1681">
        <v>10.1036</v>
      </c>
    </row>
    <row r="1682" spans="1:34" x14ac:dyDescent="0.25">
      <c r="A1682" t="s">
        <v>5729</v>
      </c>
      <c r="B1682" t="s">
        <v>5730</v>
      </c>
      <c r="C1682">
        <v>2</v>
      </c>
      <c r="D1682">
        <v>1</v>
      </c>
      <c r="E1682" t="s">
        <v>284</v>
      </c>
      <c r="F1682">
        <v>2017</v>
      </c>
      <c r="G1682" t="s">
        <v>5690</v>
      </c>
      <c r="H1682">
        <v>0</v>
      </c>
      <c r="I1682">
        <v>4.6117093000000002</v>
      </c>
      <c r="J1682">
        <v>6.3700000000000007E-2</v>
      </c>
      <c r="K1682">
        <v>21.408999999999999</v>
      </c>
      <c r="L1682">
        <v>1.91</v>
      </c>
      <c r="M1682">
        <v>1293.5681</v>
      </c>
      <c r="N1682">
        <v>4.07</v>
      </c>
      <c r="O1682" t="s">
        <v>119</v>
      </c>
      <c r="Q1682">
        <v>2340</v>
      </c>
      <c r="R1682">
        <v>1935</v>
      </c>
      <c r="S1682">
        <v>1</v>
      </c>
      <c r="T1682" t="s">
        <v>1377</v>
      </c>
      <c r="U1682">
        <v>7500</v>
      </c>
      <c r="V1682">
        <v>1.83</v>
      </c>
      <c r="W1682">
        <v>1.62</v>
      </c>
      <c r="X1682">
        <v>-0.12</v>
      </c>
      <c r="Y1682" t="s">
        <v>77</v>
      </c>
      <c r="Z1682">
        <v>4.13</v>
      </c>
      <c r="AA1682" t="s">
        <v>5731</v>
      </c>
      <c r="AB1682">
        <v>111.5095293</v>
      </c>
      <c r="AC1682" t="s">
        <v>5732</v>
      </c>
      <c r="AD1682">
        <v>7.6157759</v>
      </c>
      <c r="AE1682">
        <v>300.27600000000001</v>
      </c>
      <c r="AF1682">
        <v>9.8569999999999993</v>
      </c>
      <c r="AG1682">
        <v>9.1959999999999997</v>
      </c>
      <c r="AH1682">
        <v>9.8633100000000002</v>
      </c>
    </row>
    <row r="1683" spans="1:34" x14ac:dyDescent="0.25">
      <c r="A1683" t="s">
        <v>5733</v>
      </c>
      <c r="B1683" t="s">
        <v>5734</v>
      </c>
      <c r="C1683">
        <v>2</v>
      </c>
      <c r="D1683">
        <v>1</v>
      </c>
      <c r="E1683" t="s">
        <v>284</v>
      </c>
      <c r="F1683">
        <v>2012</v>
      </c>
      <c r="G1683" t="s">
        <v>5690</v>
      </c>
      <c r="H1683">
        <v>0</v>
      </c>
      <c r="I1683">
        <v>4.1137899999999998</v>
      </c>
      <c r="J1683">
        <v>5.4969999999999998E-2</v>
      </c>
      <c r="K1683">
        <v>15.132</v>
      </c>
      <c r="L1683">
        <v>1.35</v>
      </c>
      <c r="M1683">
        <v>540.31100000000004</v>
      </c>
      <c r="N1683">
        <v>1.7</v>
      </c>
      <c r="O1683" t="s">
        <v>119</v>
      </c>
      <c r="P1683">
        <v>0</v>
      </c>
      <c r="S1683">
        <v>0</v>
      </c>
      <c r="T1683" t="s">
        <v>1194</v>
      </c>
      <c r="U1683">
        <v>6327</v>
      </c>
      <c r="V1683">
        <v>1.93</v>
      </c>
      <c r="W1683">
        <v>1.54</v>
      </c>
      <c r="X1683">
        <v>0</v>
      </c>
      <c r="Y1683" t="s">
        <v>77</v>
      </c>
      <c r="Z1683">
        <v>4.5</v>
      </c>
      <c r="AA1683" t="s">
        <v>5735</v>
      </c>
      <c r="AB1683">
        <v>92.664022599999996</v>
      </c>
      <c r="AC1683" t="s">
        <v>5736</v>
      </c>
      <c r="AD1683">
        <v>30.957133299999999</v>
      </c>
      <c r="AE1683">
        <v>134.05799999999999</v>
      </c>
      <c r="AF1683">
        <v>8.68</v>
      </c>
      <c r="AG1683">
        <v>7.3460000000000001</v>
      </c>
      <c r="AH1683">
        <v>8.5839300000000005</v>
      </c>
    </row>
    <row r="1684" spans="1:34" x14ac:dyDescent="0.25">
      <c r="A1684" t="s">
        <v>5737</v>
      </c>
      <c r="B1684" t="s">
        <v>5738</v>
      </c>
      <c r="C1684">
        <v>1</v>
      </c>
      <c r="D1684">
        <v>1</v>
      </c>
      <c r="E1684" t="s">
        <v>284</v>
      </c>
      <c r="F1684">
        <v>2017</v>
      </c>
      <c r="G1684" t="s">
        <v>5704</v>
      </c>
      <c r="H1684">
        <v>0</v>
      </c>
      <c r="I1684">
        <v>3.4741084999999998</v>
      </c>
      <c r="J1684">
        <v>5.4199999999999998E-2</v>
      </c>
      <c r="K1684">
        <v>19.515000000000001</v>
      </c>
      <c r="L1684">
        <v>1.7410000000000001</v>
      </c>
      <c r="M1684">
        <v>1074.9010599999999</v>
      </c>
      <c r="N1684">
        <v>3.3820000000000001</v>
      </c>
      <c r="O1684" t="s">
        <v>119</v>
      </c>
      <c r="P1684">
        <v>0</v>
      </c>
      <c r="Q1684">
        <v>4362.5</v>
      </c>
      <c r="R1684">
        <v>2262</v>
      </c>
      <c r="S1684">
        <v>0</v>
      </c>
      <c r="T1684" t="s">
        <v>4037</v>
      </c>
      <c r="U1684">
        <v>8720</v>
      </c>
      <c r="V1684">
        <v>1.57</v>
      </c>
      <c r="W1684">
        <v>1.76</v>
      </c>
      <c r="X1684">
        <v>-0.28999999999999998</v>
      </c>
      <c r="Y1684" t="s">
        <v>77</v>
      </c>
      <c r="Z1684">
        <v>4.29</v>
      </c>
      <c r="AA1684" t="s">
        <v>5739</v>
      </c>
      <c r="AB1684">
        <v>294.66141260000001</v>
      </c>
      <c r="AC1684" t="s">
        <v>5740</v>
      </c>
      <c r="AD1684">
        <v>31.219200099999998</v>
      </c>
      <c r="AE1684">
        <v>136.42599999999999</v>
      </c>
      <c r="AF1684">
        <v>7.59</v>
      </c>
      <c r="AG1684">
        <v>7.415</v>
      </c>
      <c r="AH1684">
        <v>7.5749199999999997</v>
      </c>
    </row>
    <row r="1685" spans="1:34" x14ac:dyDescent="0.25">
      <c r="A1685" t="s">
        <v>5741</v>
      </c>
      <c r="B1685" t="s">
        <v>5742</v>
      </c>
      <c r="C1685">
        <v>1</v>
      </c>
      <c r="D1685">
        <v>1</v>
      </c>
      <c r="E1685" t="s">
        <v>284</v>
      </c>
      <c r="F1685">
        <v>2018</v>
      </c>
      <c r="G1685" t="s">
        <v>5704</v>
      </c>
      <c r="H1685">
        <v>0</v>
      </c>
      <c r="I1685">
        <v>3.6127647000000001</v>
      </c>
      <c r="J1685">
        <v>5.2240000000000002E-2</v>
      </c>
      <c r="K1685">
        <v>17.777000000000001</v>
      </c>
      <c r="L1685">
        <v>1.5860000000000001</v>
      </c>
      <c r="M1685">
        <v>1242.7153000000001</v>
      </c>
      <c r="N1685">
        <v>3.91</v>
      </c>
      <c r="O1685" t="s">
        <v>119</v>
      </c>
      <c r="P1685">
        <v>0</v>
      </c>
      <c r="Q1685">
        <v>2950</v>
      </c>
      <c r="R1685">
        <v>2051</v>
      </c>
      <c r="S1685">
        <v>0</v>
      </c>
      <c r="T1685" t="s">
        <v>1377</v>
      </c>
      <c r="U1685">
        <v>7598</v>
      </c>
      <c r="V1685">
        <v>1.64</v>
      </c>
      <c r="W1685">
        <v>1.46</v>
      </c>
      <c r="X1685">
        <v>-0.40500000000000003</v>
      </c>
      <c r="Y1685" t="s">
        <v>77</v>
      </c>
      <c r="Z1685">
        <v>4.17</v>
      </c>
      <c r="AA1685" t="s">
        <v>5743</v>
      </c>
      <c r="AB1685">
        <v>304.80003219999998</v>
      </c>
      <c r="AC1685" t="s">
        <v>5744</v>
      </c>
      <c r="AD1685">
        <v>32.581044599999998</v>
      </c>
      <c r="AE1685">
        <v>470.87799999999999</v>
      </c>
      <c r="AF1685">
        <v>10.484</v>
      </c>
      <c r="AG1685">
        <v>10.09</v>
      </c>
      <c r="AH1685">
        <v>10.541499999999999</v>
      </c>
    </row>
    <row r="1686" spans="1:34" x14ac:dyDescent="0.25">
      <c r="A1686" t="s">
        <v>5745</v>
      </c>
      <c r="B1686" t="s">
        <v>5746</v>
      </c>
      <c r="C1686">
        <v>2</v>
      </c>
      <c r="D1686">
        <v>1</v>
      </c>
      <c r="E1686" t="s">
        <v>284</v>
      </c>
      <c r="F1686">
        <v>2019</v>
      </c>
      <c r="G1686" t="s">
        <v>5704</v>
      </c>
      <c r="H1686">
        <v>0</v>
      </c>
      <c r="I1686">
        <v>2.2552509999999999</v>
      </c>
      <c r="J1686">
        <v>3.3020000000000001E-2</v>
      </c>
      <c r="K1686">
        <v>14.83</v>
      </c>
      <c r="L1686">
        <v>1.323</v>
      </c>
      <c r="M1686">
        <v>298.12454000000002</v>
      </c>
      <c r="N1686">
        <v>0.93799999999999994</v>
      </c>
      <c r="O1686" t="s">
        <v>119</v>
      </c>
      <c r="P1686">
        <v>0</v>
      </c>
      <c r="Q1686">
        <v>991.18</v>
      </c>
      <c r="R1686">
        <v>1561</v>
      </c>
      <c r="S1686">
        <v>0</v>
      </c>
      <c r="T1686" t="s">
        <v>463</v>
      </c>
      <c r="U1686">
        <v>5899</v>
      </c>
      <c r="V1686">
        <v>1</v>
      </c>
      <c r="W1686">
        <v>0.94</v>
      </c>
      <c r="X1686">
        <v>-0.105</v>
      </c>
      <c r="Y1686" t="s">
        <v>77</v>
      </c>
      <c r="Z1686">
        <v>4.42</v>
      </c>
      <c r="AA1686" t="s">
        <v>5747</v>
      </c>
      <c r="AB1686">
        <v>232.14664060000001</v>
      </c>
      <c r="AC1686" t="s">
        <v>5748</v>
      </c>
      <c r="AD1686">
        <v>66.358709700000006</v>
      </c>
      <c r="AE1686">
        <v>126.261</v>
      </c>
      <c r="AF1686">
        <v>10.308</v>
      </c>
      <c r="AG1686">
        <v>8.9039999999999999</v>
      </c>
      <c r="AH1686">
        <v>10.182</v>
      </c>
    </row>
    <row r="1687" spans="1:34" x14ac:dyDescent="0.25">
      <c r="A1687" t="s">
        <v>5749</v>
      </c>
      <c r="B1687" t="s">
        <v>5750</v>
      </c>
      <c r="C1687">
        <v>1</v>
      </c>
      <c r="D1687">
        <v>1</v>
      </c>
      <c r="E1687" t="s">
        <v>284</v>
      </c>
      <c r="F1687">
        <v>2019</v>
      </c>
      <c r="G1687" t="s">
        <v>5704</v>
      </c>
      <c r="H1687">
        <v>0</v>
      </c>
      <c r="I1687">
        <v>5.5514926000000004</v>
      </c>
      <c r="J1687">
        <v>6.9690000000000002E-2</v>
      </c>
      <c r="K1687">
        <v>14.257999999999999</v>
      </c>
      <c r="L1687">
        <v>1.272</v>
      </c>
      <c r="M1687">
        <v>1646.3594000000001</v>
      </c>
      <c r="N1687">
        <v>5.18</v>
      </c>
      <c r="O1687" t="s">
        <v>119</v>
      </c>
      <c r="P1687">
        <v>7.6999999999999999E-2</v>
      </c>
      <c r="Q1687">
        <v>750.9</v>
      </c>
      <c r="R1687">
        <v>1459</v>
      </c>
      <c r="S1687">
        <v>0</v>
      </c>
      <c r="T1687" t="s">
        <v>1263</v>
      </c>
      <c r="U1687">
        <v>6509</v>
      </c>
      <c r="V1687">
        <v>1.51</v>
      </c>
      <c r="W1687">
        <v>1.46</v>
      </c>
      <c r="X1687">
        <v>0.186</v>
      </c>
      <c r="Y1687" t="s">
        <v>77</v>
      </c>
      <c r="Z1687">
        <v>4.25</v>
      </c>
      <c r="AA1687" t="s">
        <v>5751</v>
      </c>
      <c r="AB1687">
        <v>161.90902729999999</v>
      </c>
      <c r="AC1687" t="s">
        <v>5752</v>
      </c>
      <c r="AD1687">
        <v>71.655726999999999</v>
      </c>
      <c r="AE1687">
        <v>96.517300000000006</v>
      </c>
      <c r="AF1687">
        <v>8.34</v>
      </c>
      <c r="AG1687">
        <v>7.1539999999999999</v>
      </c>
      <c r="AH1687">
        <v>8.23752</v>
      </c>
    </row>
    <row r="1688" spans="1:34" x14ac:dyDescent="0.25">
      <c r="A1688" t="s">
        <v>5753</v>
      </c>
      <c r="B1688" t="s">
        <v>5754</v>
      </c>
      <c r="C1688">
        <v>2</v>
      </c>
      <c r="D1688">
        <v>1</v>
      </c>
      <c r="E1688" t="s">
        <v>284</v>
      </c>
      <c r="F1688">
        <v>2013</v>
      </c>
      <c r="G1688" t="s">
        <v>5690</v>
      </c>
      <c r="H1688">
        <v>0</v>
      </c>
      <c r="I1688">
        <v>2.7033900000000002</v>
      </c>
      <c r="J1688">
        <v>4.1230000000000003E-2</v>
      </c>
      <c r="K1688">
        <v>17.486000000000001</v>
      </c>
      <c r="L1688">
        <v>1.56</v>
      </c>
      <c r="M1688">
        <v>616.59019999999998</v>
      </c>
      <c r="N1688">
        <v>1.94</v>
      </c>
      <c r="O1688" t="s">
        <v>119</v>
      </c>
      <c r="P1688">
        <v>0</v>
      </c>
      <c r="R1688">
        <v>1816</v>
      </c>
      <c r="S1688">
        <v>0</v>
      </c>
      <c r="U1688">
        <v>6304</v>
      </c>
      <c r="V1688">
        <v>1.7</v>
      </c>
      <c r="W1688">
        <v>1.96</v>
      </c>
      <c r="X1688">
        <v>0.05</v>
      </c>
      <c r="Y1688" t="s">
        <v>77</v>
      </c>
      <c r="Z1688">
        <v>4.2</v>
      </c>
      <c r="AA1688" t="s">
        <v>5755</v>
      </c>
      <c r="AB1688">
        <v>148.6431193</v>
      </c>
      <c r="AC1688" t="s">
        <v>5756</v>
      </c>
      <c r="AD1688">
        <v>40.387944599999997</v>
      </c>
      <c r="AE1688">
        <v>210.25200000000001</v>
      </c>
      <c r="AF1688">
        <v>9.8160000000000007</v>
      </c>
      <c r="AG1688">
        <v>8.6620000000000008</v>
      </c>
      <c r="AH1688">
        <v>9.7632399999999997</v>
      </c>
    </row>
    <row r="1689" spans="1:34" x14ac:dyDescent="0.25">
      <c r="A1689" t="s">
        <v>5757</v>
      </c>
      <c r="B1689" t="s">
        <v>5758</v>
      </c>
      <c r="C1689">
        <v>3</v>
      </c>
      <c r="D1689">
        <v>1</v>
      </c>
      <c r="E1689" t="s">
        <v>284</v>
      </c>
      <c r="F1689">
        <v>2016</v>
      </c>
      <c r="G1689" t="s">
        <v>5690</v>
      </c>
      <c r="H1689">
        <v>0</v>
      </c>
      <c r="I1689">
        <v>2.9895931999999998</v>
      </c>
      <c r="J1689">
        <v>4.317E-2</v>
      </c>
      <c r="K1689">
        <v>19.044</v>
      </c>
      <c r="L1689">
        <v>1.6990000000000001</v>
      </c>
      <c r="M1689">
        <v>286.68266</v>
      </c>
      <c r="N1689">
        <v>0.90200000000000002</v>
      </c>
      <c r="O1689" t="s">
        <v>119</v>
      </c>
      <c r="P1689">
        <v>0</v>
      </c>
      <c r="Q1689">
        <v>1840</v>
      </c>
      <c r="R1689">
        <v>1823</v>
      </c>
      <c r="S1689">
        <v>0</v>
      </c>
      <c r="T1689" t="s">
        <v>1305</v>
      </c>
      <c r="U1689">
        <v>6206</v>
      </c>
      <c r="V1689">
        <v>1.6</v>
      </c>
      <c r="W1689">
        <v>1.2</v>
      </c>
      <c r="X1689">
        <v>-0.11600000000000001</v>
      </c>
      <c r="Y1689" t="s">
        <v>77</v>
      </c>
      <c r="Z1689">
        <v>4.1100000000000003</v>
      </c>
      <c r="AA1689" t="s">
        <v>5759</v>
      </c>
      <c r="AB1689">
        <v>157.06262000000001</v>
      </c>
      <c r="AC1689" t="s">
        <v>5760</v>
      </c>
      <c r="AD1689">
        <v>25.573136600000002</v>
      </c>
      <c r="AE1689">
        <v>218.05</v>
      </c>
      <c r="AF1689">
        <v>9.98</v>
      </c>
      <c r="AG1689">
        <v>8.6890000000000001</v>
      </c>
      <c r="AH1689">
        <v>9.95702</v>
      </c>
    </row>
    <row r="1690" spans="1:34" x14ac:dyDescent="0.25">
      <c r="A1690" t="s">
        <v>5761</v>
      </c>
      <c r="B1690" t="s">
        <v>5762</v>
      </c>
      <c r="C1690">
        <v>1</v>
      </c>
      <c r="D1690">
        <v>2</v>
      </c>
      <c r="E1690" t="s">
        <v>284</v>
      </c>
      <c r="F1690">
        <v>2014</v>
      </c>
      <c r="G1690" t="s">
        <v>5690</v>
      </c>
      <c r="H1690">
        <v>0</v>
      </c>
      <c r="I1690">
        <v>7.8456999999999999</v>
      </c>
      <c r="J1690">
        <v>7.9390000000000002E-2</v>
      </c>
      <c r="K1690">
        <v>14.571999999999999</v>
      </c>
      <c r="L1690">
        <v>1.3</v>
      </c>
      <c r="M1690">
        <v>165.27160000000001</v>
      </c>
      <c r="N1690">
        <v>0.52</v>
      </c>
      <c r="O1690" t="s">
        <v>119</v>
      </c>
      <c r="P1690">
        <v>0.22</v>
      </c>
      <c r="R1690">
        <v>1313</v>
      </c>
      <c r="S1690">
        <v>0</v>
      </c>
      <c r="T1690" t="s">
        <v>1194</v>
      </c>
      <c r="U1690">
        <v>6102</v>
      </c>
      <c r="V1690">
        <v>1.73</v>
      </c>
      <c r="W1690">
        <v>1.42</v>
      </c>
      <c r="X1690">
        <v>-0.28000000000000003</v>
      </c>
      <c r="Y1690" t="s">
        <v>77</v>
      </c>
      <c r="Z1690">
        <v>4.07</v>
      </c>
      <c r="AA1690" t="s">
        <v>5763</v>
      </c>
      <c r="AB1690">
        <v>195.9818362</v>
      </c>
      <c r="AC1690" t="s">
        <v>5764</v>
      </c>
      <c r="AD1690">
        <v>30.640145</v>
      </c>
      <c r="AE1690">
        <v>240.726</v>
      </c>
      <c r="AF1690">
        <v>10.371</v>
      </c>
      <c r="AG1690">
        <v>9.0830000000000002</v>
      </c>
      <c r="AH1690">
        <v>10.1934</v>
      </c>
    </row>
    <row r="1691" spans="1:34" x14ac:dyDescent="0.25">
      <c r="A1691" t="s">
        <v>5765</v>
      </c>
      <c r="B1691" t="s">
        <v>5762</v>
      </c>
      <c r="C1691">
        <v>1</v>
      </c>
      <c r="D1691">
        <v>2</v>
      </c>
      <c r="E1691" t="s">
        <v>73</v>
      </c>
      <c r="F1691">
        <v>2015</v>
      </c>
      <c r="G1691" t="s">
        <v>100</v>
      </c>
      <c r="H1691">
        <v>0</v>
      </c>
      <c r="I1691">
        <v>1276</v>
      </c>
      <c r="J1691">
        <v>2.39</v>
      </c>
      <c r="K1691">
        <v>13</v>
      </c>
      <c r="L1691">
        <v>1.1599999999999999</v>
      </c>
      <c r="M1691">
        <v>1179.1493</v>
      </c>
      <c r="N1691">
        <v>3.71</v>
      </c>
      <c r="O1691" t="s">
        <v>75</v>
      </c>
      <c r="P1691">
        <v>0.21</v>
      </c>
      <c r="S1691">
        <v>0</v>
      </c>
      <c r="T1691" t="s">
        <v>1194</v>
      </c>
      <c r="U1691">
        <v>6272</v>
      </c>
      <c r="V1691">
        <v>1.53</v>
      </c>
      <c r="W1691">
        <v>1.1299999999999999</v>
      </c>
      <c r="X1691">
        <v>-0.27</v>
      </c>
      <c r="Y1691" t="s">
        <v>77</v>
      </c>
      <c r="Z1691">
        <v>4.12</v>
      </c>
      <c r="AA1691" t="s">
        <v>5763</v>
      </c>
      <c r="AB1691">
        <v>195.9818362</v>
      </c>
      <c r="AC1691" t="s">
        <v>5764</v>
      </c>
      <c r="AD1691">
        <v>30.640145</v>
      </c>
      <c r="AE1691">
        <v>240.726</v>
      </c>
      <c r="AF1691">
        <v>10.371</v>
      </c>
      <c r="AG1691">
        <v>9.0830000000000002</v>
      </c>
      <c r="AH1691">
        <v>10.1934</v>
      </c>
    </row>
    <row r="1692" spans="1:34" x14ac:dyDescent="0.25">
      <c r="A1692" t="s">
        <v>5766</v>
      </c>
      <c r="B1692" t="s">
        <v>5767</v>
      </c>
      <c r="C1692">
        <v>1</v>
      </c>
      <c r="D1692">
        <v>1</v>
      </c>
      <c r="E1692" t="s">
        <v>284</v>
      </c>
      <c r="F1692">
        <v>2015</v>
      </c>
      <c r="G1692" t="s">
        <v>5690</v>
      </c>
      <c r="H1692">
        <v>0</v>
      </c>
      <c r="I1692">
        <v>2.7347700000000001</v>
      </c>
      <c r="J1692">
        <v>4.4150000000000002E-2</v>
      </c>
      <c r="K1692">
        <v>17.934000000000001</v>
      </c>
      <c r="L1692">
        <v>1.6</v>
      </c>
      <c r="M1692">
        <v>441.78370000000001</v>
      </c>
      <c r="N1692">
        <v>1.39</v>
      </c>
      <c r="O1692" t="s">
        <v>119</v>
      </c>
      <c r="P1692">
        <v>0</v>
      </c>
      <c r="R1692">
        <v>2048</v>
      </c>
      <c r="S1692">
        <v>0</v>
      </c>
      <c r="T1692" t="s">
        <v>1305</v>
      </c>
      <c r="U1692">
        <v>6768</v>
      </c>
      <c r="V1692">
        <v>1.81</v>
      </c>
      <c r="W1692">
        <v>1.76</v>
      </c>
      <c r="X1692">
        <v>0</v>
      </c>
      <c r="Y1692" t="s">
        <v>77</v>
      </c>
      <c r="Z1692">
        <v>4.5</v>
      </c>
      <c r="AA1692" t="s">
        <v>5768</v>
      </c>
      <c r="AB1692">
        <v>78.295591200000004</v>
      </c>
      <c r="AC1692" t="s">
        <v>5769</v>
      </c>
      <c r="AD1692">
        <v>33.317953199999998</v>
      </c>
      <c r="AE1692">
        <v>136.68100000000001</v>
      </c>
      <c r="AF1692">
        <v>8.56</v>
      </c>
      <c r="AG1692">
        <v>7.5430000000000001</v>
      </c>
      <c r="AH1692">
        <v>8.4517299999999995</v>
      </c>
    </row>
    <row r="1693" spans="1:34" x14ac:dyDescent="0.25">
      <c r="A1693" t="s">
        <v>5770</v>
      </c>
      <c r="B1693" t="s">
        <v>5771</v>
      </c>
      <c r="C1693">
        <v>1</v>
      </c>
      <c r="D1693">
        <v>1</v>
      </c>
      <c r="E1693" t="s">
        <v>284</v>
      </c>
      <c r="F1693">
        <v>2015</v>
      </c>
      <c r="G1693" t="s">
        <v>5690</v>
      </c>
      <c r="H1693">
        <v>0</v>
      </c>
      <c r="I1693">
        <v>3.2440600000000002</v>
      </c>
      <c r="J1693">
        <v>4.5499999999999999E-2</v>
      </c>
      <c r="K1693">
        <v>18.158999999999999</v>
      </c>
      <c r="L1693">
        <v>1.62</v>
      </c>
      <c r="M1693">
        <v>209.76779999999999</v>
      </c>
      <c r="N1693">
        <v>0.66</v>
      </c>
      <c r="O1693" t="s">
        <v>119</v>
      </c>
      <c r="P1693">
        <v>0.04</v>
      </c>
      <c r="R1693">
        <v>1675</v>
      </c>
      <c r="S1693">
        <v>0</v>
      </c>
      <c r="T1693" t="s">
        <v>463</v>
      </c>
      <c r="U1693">
        <v>5754</v>
      </c>
      <c r="V1693">
        <v>1.46</v>
      </c>
      <c r="W1693">
        <v>0.81</v>
      </c>
      <c r="X1693">
        <v>0.27</v>
      </c>
      <c r="Y1693" t="s">
        <v>77</v>
      </c>
      <c r="Z1693">
        <v>4.08</v>
      </c>
      <c r="AA1693" t="s">
        <v>5772</v>
      </c>
      <c r="AB1693">
        <v>283.30544889999999</v>
      </c>
      <c r="AC1693" t="s">
        <v>5773</v>
      </c>
      <c r="AD1693">
        <v>24.127248300000002</v>
      </c>
      <c r="AE1693">
        <v>197.572</v>
      </c>
      <c r="AF1693">
        <v>10.845000000000001</v>
      </c>
      <c r="AG1693">
        <v>9.1769999999999996</v>
      </c>
      <c r="AH1693">
        <v>10.6699</v>
      </c>
    </row>
    <row r="1694" spans="1:34" x14ac:dyDescent="0.25">
      <c r="A1694" t="s">
        <v>5774</v>
      </c>
      <c r="B1694" t="s">
        <v>5775</v>
      </c>
      <c r="C1694">
        <v>2</v>
      </c>
      <c r="D1694">
        <v>1</v>
      </c>
      <c r="E1694" t="s">
        <v>284</v>
      </c>
      <c r="F1694">
        <v>2017</v>
      </c>
      <c r="G1694" t="s">
        <v>5704</v>
      </c>
      <c r="H1694">
        <v>0</v>
      </c>
      <c r="I1694">
        <v>1.4811235</v>
      </c>
      <c r="J1694">
        <v>3.4619999999999998E-2</v>
      </c>
      <c r="K1694">
        <v>21.196000000000002</v>
      </c>
      <c r="L1694">
        <v>1.891</v>
      </c>
      <c r="M1694">
        <v>915.35040000000004</v>
      </c>
      <c r="N1694">
        <v>2.88</v>
      </c>
      <c r="O1694" t="s">
        <v>119</v>
      </c>
      <c r="P1694">
        <v>0</v>
      </c>
      <c r="Q1694">
        <v>44900</v>
      </c>
      <c r="R1694">
        <v>4050</v>
      </c>
      <c r="S1694">
        <v>0</v>
      </c>
      <c r="T1694" t="s">
        <v>5776</v>
      </c>
      <c r="U1694">
        <v>10170</v>
      </c>
      <c r="V1694">
        <v>2.36</v>
      </c>
      <c r="W1694">
        <v>2.52</v>
      </c>
      <c r="X1694">
        <v>-0.03</v>
      </c>
      <c r="Y1694" t="s">
        <v>77</v>
      </c>
      <c r="Z1694">
        <v>4.09</v>
      </c>
      <c r="AA1694" t="s">
        <v>5777</v>
      </c>
      <c r="AB1694">
        <v>307.85989979999999</v>
      </c>
      <c r="AC1694" t="s">
        <v>5778</v>
      </c>
      <c r="AD1694">
        <v>39.9389161</v>
      </c>
      <c r="AE1694">
        <v>204.45500000000001</v>
      </c>
      <c r="AF1694">
        <v>7.55</v>
      </c>
      <c r="AG1694">
        <v>7.4820000000000002</v>
      </c>
      <c r="AH1694">
        <v>7.5767499999999997</v>
      </c>
    </row>
    <row r="1695" spans="1:34" x14ac:dyDescent="0.25">
      <c r="A1695" t="s">
        <v>5779</v>
      </c>
      <c r="B1695" t="s">
        <v>5780</v>
      </c>
      <c r="C1695">
        <v>1</v>
      </c>
      <c r="D1695">
        <v>3</v>
      </c>
      <c r="E1695" t="s">
        <v>5781</v>
      </c>
      <c r="F1695">
        <v>2014</v>
      </c>
      <c r="G1695" t="s">
        <v>171</v>
      </c>
      <c r="H1695">
        <v>1</v>
      </c>
      <c r="I1695">
        <v>0.21970000000000001</v>
      </c>
      <c r="O1695" t="s">
        <v>75</v>
      </c>
      <c r="S1695">
        <v>0</v>
      </c>
      <c r="U1695">
        <v>27500</v>
      </c>
      <c r="V1695">
        <v>0.18</v>
      </c>
      <c r="W1695">
        <v>0.47</v>
      </c>
      <c r="X1695">
        <v>-9.2999999999999999E-2</v>
      </c>
      <c r="Y1695" t="s">
        <v>77</v>
      </c>
      <c r="Z1695">
        <v>5.35</v>
      </c>
      <c r="AA1695" t="s">
        <v>5782</v>
      </c>
      <c r="AB1695">
        <v>287.38923080000001</v>
      </c>
      <c r="AC1695" t="s">
        <v>5783</v>
      </c>
      <c r="AD1695">
        <v>46.984449099999999</v>
      </c>
      <c r="AE1695">
        <v>1672.94</v>
      </c>
      <c r="AF1695">
        <v>15.829000000000001</v>
      </c>
      <c r="AG1695">
        <v>16.611999999999998</v>
      </c>
      <c r="AH1695">
        <v>15.710900000000001</v>
      </c>
    </row>
    <row r="1696" spans="1:34" x14ac:dyDescent="0.25">
      <c r="A1696" t="s">
        <v>5784</v>
      </c>
      <c r="B1696" t="s">
        <v>5780</v>
      </c>
      <c r="C1696">
        <v>1</v>
      </c>
      <c r="D1696">
        <v>3</v>
      </c>
      <c r="E1696" t="s">
        <v>5781</v>
      </c>
      <c r="F1696">
        <v>2014</v>
      </c>
      <c r="G1696" t="s">
        <v>171</v>
      </c>
      <c r="H1696">
        <v>1</v>
      </c>
      <c r="I1696">
        <v>0.32528000000000001</v>
      </c>
      <c r="O1696" t="s">
        <v>75</v>
      </c>
      <c r="S1696">
        <v>0</v>
      </c>
      <c r="U1696">
        <v>27500</v>
      </c>
      <c r="V1696">
        <v>0.18</v>
      </c>
      <c r="W1696">
        <v>0.47</v>
      </c>
      <c r="X1696">
        <v>-9.2999999999999999E-2</v>
      </c>
      <c r="Y1696" t="s">
        <v>77</v>
      </c>
      <c r="Z1696">
        <v>5.35</v>
      </c>
      <c r="AA1696" t="s">
        <v>5782</v>
      </c>
      <c r="AB1696">
        <v>287.38923080000001</v>
      </c>
      <c r="AC1696" t="s">
        <v>5783</v>
      </c>
      <c r="AD1696">
        <v>46.984449099999999</v>
      </c>
      <c r="AE1696">
        <v>1672.94</v>
      </c>
      <c r="AF1696">
        <v>15.829000000000001</v>
      </c>
      <c r="AG1696">
        <v>16.611999999999998</v>
      </c>
      <c r="AH1696">
        <v>15.710900000000001</v>
      </c>
    </row>
    <row r="1697" spans="1:34" x14ac:dyDescent="0.25">
      <c r="A1697" t="s">
        <v>5785</v>
      </c>
      <c r="B1697" t="s">
        <v>5780</v>
      </c>
      <c r="C1697">
        <v>1</v>
      </c>
      <c r="D1697">
        <v>3</v>
      </c>
      <c r="E1697" t="s">
        <v>5781</v>
      </c>
      <c r="F1697">
        <v>2014</v>
      </c>
      <c r="G1697" t="s">
        <v>171</v>
      </c>
      <c r="H1697">
        <v>1</v>
      </c>
      <c r="I1697">
        <v>0.81161000000000005</v>
      </c>
      <c r="O1697" t="s">
        <v>75</v>
      </c>
      <c r="S1697">
        <v>0</v>
      </c>
      <c r="U1697">
        <v>27500</v>
      </c>
      <c r="V1697">
        <v>0.18</v>
      </c>
      <c r="W1697">
        <v>0.47</v>
      </c>
      <c r="X1697">
        <v>-9.2999999999999999E-2</v>
      </c>
      <c r="Y1697" t="s">
        <v>77</v>
      </c>
      <c r="Z1697">
        <v>5.35</v>
      </c>
      <c r="AA1697" t="s">
        <v>5782</v>
      </c>
      <c r="AB1697">
        <v>287.38923080000001</v>
      </c>
      <c r="AC1697" t="s">
        <v>5783</v>
      </c>
      <c r="AD1697">
        <v>46.984449099999999</v>
      </c>
      <c r="AE1697">
        <v>1672.94</v>
      </c>
      <c r="AF1697">
        <v>15.829000000000001</v>
      </c>
      <c r="AG1697">
        <v>16.611999999999998</v>
      </c>
      <c r="AH1697">
        <v>15.710900000000001</v>
      </c>
    </row>
    <row r="1698" spans="1:34" x14ac:dyDescent="0.25">
      <c r="A1698" t="s">
        <v>5786</v>
      </c>
      <c r="B1698" t="s">
        <v>5787</v>
      </c>
      <c r="C1698">
        <v>1</v>
      </c>
      <c r="D1698">
        <v>1</v>
      </c>
      <c r="E1698" t="s">
        <v>5781</v>
      </c>
      <c r="F1698">
        <v>2021</v>
      </c>
      <c r="G1698" t="s">
        <v>171</v>
      </c>
      <c r="H1698">
        <v>0</v>
      </c>
      <c r="I1698">
        <v>2.0735489999999999</v>
      </c>
      <c r="K1698">
        <v>13.4</v>
      </c>
      <c r="L1698">
        <v>1.19</v>
      </c>
      <c r="M1698">
        <v>635.65680999999995</v>
      </c>
      <c r="N1698">
        <v>2</v>
      </c>
      <c r="O1698" t="s">
        <v>75</v>
      </c>
      <c r="S1698">
        <v>0</v>
      </c>
      <c r="U1698">
        <v>6118.4</v>
      </c>
      <c r="V1698">
        <v>1.57</v>
      </c>
      <c r="W1698">
        <v>1.22</v>
      </c>
      <c r="X1698">
        <v>0.01</v>
      </c>
      <c r="Y1698" t="s">
        <v>77</v>
      </c>
      <c r="Z1698">
        <v>4.09</v>
      </c>
      <c r="AA1698" t="s">
        <v>5788</v>
      </c>
      <c r="AB1698">
        <v>288.8470423</v>
      </c>
      <c r="AC1698" t="s">
        <v>5789</v>
      </c>
      <c r="AD1698">
        <v>47.022860700000003</v>
      </c>
      <c r="AE1698">
        <v>721.10500000000002</v>
      </c>
      <c r="AF1698">
        <v>13.144</v>
      </c>
      <c r="AG1698">
        <v>11.83</v>
      </c>
      <c r="AH1698">
        <v>13.1059</v>
      </c>
    </row>
    <row r="1699" spans="1:34" x14ac:dyDescent="0.25">
      <c r="A1699" t="s">
        <v>5790</v>
      </c>
      <c r="B1699" t="s">
        <v>5791</v>
      </c>
      <c r="C1699">
        <v>1</v>
      </c>
      <c r="D1699">
        <v>1</v>
      </c>
      <c r="E1699" t="s">
        <v>284</v>
      </c>
      <c r="F1699">
        <v>2015</v>
      </c>
      <c r="G1699" t="s">
        <v>171</v>
      </c>
      <c r="H1699">
        <v>0</v>
      </c>
      <c r="I1699">
        <v>854.08299999999997</v>
      </c>
      <c r="K1699">
        <v>5.5</v>
      </c>
      <c r="L1699">
        <v>0.49099999999999999</v>
      </c>
      <c r="M1699">
        <v>25.9</v>
      </c>
      <c r="N1699">
        <v>8.1600000000000006E-2</v>
      </c>
      <c r="O1699" t="s">
        <v>614</v>
      </c>
      <c r="S1699">
        <v>0</v>
      </c>
      <c r="U1699">
        <v>6091</v>
      </c>
      <c r="V1699">
        <v>1.01</v>
      </c>
      <c r="W1699">
        <v>1.01</v>
      </c>
      <c r="X1699">
        <v>-0.04</v>
      </c>
      <c r="Y1699" t="s">
        <v>77</v>
      </c>
      <c r="Z1699">
        <v>4.42</v>
      </c>
      <c r="AA1699" t="s">
        <v>5792</v>
      </c>
      <c r="AB1699">
        <v>287.37811640000001</v>
      </c>
      <c r="AC1699" t="s">
        <v>5793</v>
      </c>
      <c r="AD1699">
        <v>47.771154099999997</v>
      </c>
      <c r="AE1699">
        <v>1461.15</v>
      </c>
      <c r="AF1699">
        <v>15.592000000000001</v>
      </c>
      <c r="AG1699">
        <v>13.754</v>
      </c>
      <c r="AH1699">
        <v>15.3043</v>
      </c>
    </row>
    <row r="1700" spans="1:34" x14ac:dyDescent="0.25">
      <c r="A1700" t="s">
        <v>5794</v>
      </c>
      <c r="B1700" t="s">
        <v>5795</v>
      </c>
      <c r="C1700">
        <v>1</v>
      </c>
      <c r="D1700">
        <v>1</v>
      </c>
      <c r="E1700" t="s">
        <v>284</v>
      </c>
      <c r="F1700">
        <v>2015</v>
      </c>
      <c r="G1700" t="s">
        <v>171</v>
      </c>
      <c r="H1700">
        <v>0</v>
      </c>
      <c r="I1700">
        <v>1322.3</v>
      </c>
      <c r="K1700">
        <v>6.9</v>
      </c>
      <c r="L1700">
        <v>0.61599999999999999</v>
      </c>
      <c r="M1700">
        <v>38.1</v>
      </c>
      <c r="N1700">
        <v>0.12</v>
      </c>
      <c r="O1700" t="s">
        <v>614</v>
      </c>
      <c r="S1700">
        <v>0</v>
      </c>
      <c r="U1700">
        <v>6175</v>
      </c>
      <c r="V1700">
        <v>1.01</v>
      </c>
      <c r="W1700">
        <v>0.98</v>
      </c>
      <c r="X1700">
        <v>-0.42</v>
      </c>
      <c r="Y1700" t="s">
        <v>77</v>
      </c>
      <c r="Z1700">
        <v>4.4400000000000004</v>
      </c>
      <c r="AA1700" t="s">
        <v>5796</v>
      </c>
      <c r="AB1700">
        <v>294.94983810000002</v>
      </c>
      <c r="AC1700" t="s">
        <v>5797</v>
      </c>
      <c r="AD1700">
        <v>38.605186699999997</v>
      </c>
      <c r="AE1700">
        <v>1215.7</v>
      </c>
      <c r="AF1700">
        <v>14.32</v>
      </c>
      <c r="AG1700">
        <v>12.766999999999999</v>
      </c>
      <c r="AH1700">
        <v>14.167400000000001</v>
      </c>
    </row>
    <row r="1701" spans="1:34" x14ac:dyDescent="0.25">
      <c r="A1701" t="s">
        <v>5798</v>
      </c>
      <c r="B1701" t="s">
        <v>5799</v>
      </c>
      <c r="C1701">
        <v>2</v>
      </c>
      <c r="D1701">
        <v>1</v>
      </c>
      <c r="E1701" t="s">
        <v>170</v>
      </c>
      <c r="F1701">
        <v>2017</v>
      </c>
      <c r="G1701" t="s">
        <v>171</v>
      </c>
      <c r="H1701">
        <v>0</v>
      </c>
      <c r="I1701">
        <v>237.68977000000001</v>
      </c>
      <c r="J1701">
        <v>0.8</v>
      </c>
      <c r="K1701">
        <v>12.6</v>
      </c>
      <c r="L1701">
        <v>1.1299999999999999</v>
      </c>
      <c r="M1701">
        <v>2445.06619</v>
      </c>
      <c r="N1701">
        <v>7.6929999999999996</v>
      </c>
      <c r="O1701" t="s">
        <v>119</v>
      </c>
      <c r="P1701">
        <v>6.0299999999999999E-2</v>
      </c>
      <c r="S1701">
        <v>0</v>
      </c>
      <c r="T1701" t="s">
        <v>2476</v>
      </c>
      <c r="U1701">
        <v>6305.24</v>
      </c>
      <c r="V1701">
        <v>1.17</v>
      </c>
      <c r="W1701">
        <v>1.21</v>
      </c>
      <c r="X1701">
        <v>-0.36</v>
      </c>
      <c r="Y1701" t="s">
        <v>200</v>
      </c>
      <c r="Z1701">
        <v>4.32</v>
      </c>
      <c r="AA1701" t="s">
        <v>5800</v>
      </c>
      <c r="AB1701">
        <v>290.55195370000001</v>
      </c>
      <c r="AC1701" t="s">
        <v>5801</v>
      </c>
      <c r="AD1701">
        <v>40.235044500000001</v>
      </c>
      <c r="AE1701">
        <v>1188.54</v>
      </c>
      <c r="AF1701">
        <v>13.595000000000001</v>
      </c>
      <c r="AG1701">
        <v>12.215</v>
      </c>
      <c r="AH1701">
        <v>13.439399999999999</v>
      </c>
    </row>
    <row r="1702" spans="1:34" x14ac:dyDescent="0.25">
      <c r="A1702" t="s">
        <v>5802</v>
      </c>
      <c r="B1702" t="s">
        <v>5803</v>
      </c>
      <c r="C1702">
        <v>1</v>
      </c>
      <c r="D1702">
        <v>2</v>
      </c>
      <c r="E1702" t="s">
        <v>284</v>
      </c>
      <c r="F1702">
        <v>2015</v>
      </c>
      <c r="G1702" t="s">
        <v>171</v>
      </c>
      <c r="H1702">
        <v>0</v>
      </c>
      <c r="I1702">
        <v>440.78129999999999</v>
      </c>
      <c r="J1702">
        <v>1.1455</v>
      </c>
      <c r="K1702">
        <v>6.4</v>
      </c>
      <c r="L1702">
        <v>0.57099999999999995</v>
      </c>
      <c r="M1702">
        <v>33.6</v>
      </c>
      <c r="N1702">
        <v>0.106</v>
      </c>
      <c r="O1702" t="s">
        <v>614</v>
      </c>
      <c r="P1702">
        <v>0</v>
      </c>
      <c r="Q1702">
        <v>2.14</v>
      </c>
      <c r="R1702">
        <v>308</v>
      </c>
      <c r="S1702">
        <v>0</v>
      </c>
      <c r="U1702">
        <v>6340</v>
      </c>
      <c r="V1702">
        <v>1.24</v>
      </c>
      <c r="W1702">
        <v>1.07</v>
      </c>
      <c r="X1702">
        <v>-0.38</v>
      </c>
      <c r="Y1702" t="s">
        <v>77</v>
      </c>
      <c r="Z1702">
        <v>4.16</v>
      </c>
      <c r="AA1702" t="s">
        <v>5804</v>
      </c>
      <c r="AB1702">
        <v>288.4749028</v>
      </c>
      <c r="AC1702" t="s">
        <v>5805</v>
      </c>
      <c r="AD1702">
        <v>40.651284799999999</v>
      </c>
      <c r="AE1702">
        <v>1274.01</v>
      </c>
      <c r="AF1702">
        <v>13.834</v>
      </c>
      <c r="AG1702">
        <v>12.367000000000001</v>
      </c>
      <c r="AH1702">
        <v>13.7506</v>
      </c>
    </row>
    <row r="1703" spans="1:34" x14ac:dyDescent="0.25">
      <c r="A1703" t="s">
        <v>5806</v>
      </c>
      <c r="B1703" t="s">
        <v>5807</v>
      </c>
      <c r="C1703">
        <v>1</v>
      </c>
      <c r="D1703">
        <v>1</v>
      </c>
      <c r="E1703" t="s">
        <v>5781</v>
      </c>
      <c r="F1703">
        <v>2021</v>
      </c>
      <c r="G1703" t="s">
        <v>171</v>
      </c>
      <c r="H1703">
        <v>0</v>
      </c>
      <c r="I1703">
        <v>1.7015309999999999</v>
      </c>
      <c r="K1703">
        <v>14.2</v>
      </c>
      <c r="L1703">
        <v>1.27</v>
      </c>
      <c r="M1703">
        <v>158.91419999999999</v>
      </c>
      <c r="N1703">
        <v>0.5</v>
      </c>
      <c r="O1703" t="s">
        <v>75</v>
      </c>
      <c r="S1703">
        <v>0</v>
      </c>
      <c r="U1703">
        <v>5459.1</v>
      </c>
      <c r="V1703">
        <v>0.89</v>
      </c>
      <c r="W1703">
        <v>0.97</v>
      </c>
      <c r="X1703">
        <v>0.161</v>
      </c>
      <c r="Y1703" t="s">
        <v>77</v>
      </c>
      <c r="Z1703">
        <v>4.5199999999999996</v>
      </c>
      <c r="AA1703" t="s">
        <v>5808</v>
      </c>
      <c r="AB1703">
        <v>299.32549829999999</v>
      </c>
      <c r="AC1703" t="s">
        <v>5809</v>
      </c>
      <c r="AD1703">
        <v>40.638122899999999</v>
      </c>
      <c r="AE1703">
        <v>454.95</v>
      </c>
      <c r="AF1703">
        <v>13.929</v>
      </c>
      <c r="AG1703">
        <v>11.936999999999999</v>
      </c>
      <c r="AH1703">
        <v>13.745900000000001</v>
      </c>
    </row>
    <row r="1704" spans="1:34" x14ac:dyDescent="0.25">
      <c r="A1704" t="s">
        <v>5810</v>
      </c>
      <c r="B1704" t="s">
        <v>5811</v>
      </c>
      <c r="C1704">
        <v>2</v>
      </c>
      <c r="D1704">
        <v>1</v>
      </c>
      <c r="E1704" t="s">
        <v>284</v>
      </c>
      <c r="F1704">
        <v>2015</v>
      </c>
      <c r="G1704" t="s">
        <v>171</v>
      </c>
      <c r="H1704">
        <v>1</v>
      </c>
      <c r="I1704">
        <v>1320.1</v>
      </c>
      <c r="K1704">
        <v>6.6</v>
      </c>
      <c r="L1704">
        <v>0.58899999999999997</v>
      </c>
      <c r="M1704">
        <v>35.4</v>
      </c>
      <c r="N1704">
        <v>0.111</v>
      </c>
      <c r="O1704" t="s">
        <v>614</v>
      </c>
      <c r="S1704">
        <v>0</v>
      </c>
      <c r="U1704">
        <v>6258</v>
      </c>
      <c r="V1704">
        <v>1.52</v>
      </c>
      <c r="W1704">
        <v>0.98</v>
      </c>
      <c r="X1704">
        <v>-0.5</v>
      </c>
      <c r="Y1704" t="s">
        <v>77</v>
      </c>
      <c r="Z1704">
        <v>4.08</v>
      </c>
      <c r="AA1704" t="s">
        <v>5812</v>
      </c>
      <c r="AB1704">
        <v>288.99162180000002</v>
      </c>
      <c r="AC1704" t="s">
        <v>5813</v>
      </c>
      <c r="AD1704">
        <v>41.223068300000001</v>
      </c>
      <c r="AE1704">
        <v>742.68799999999999</v>
      </c>
      <c r="AF1704">
        <v>12.836</v>
      </c>
      <c r="AG1704">
        <v>11.324</v>
      </c>
      <c r="AH1704">
        <v>12.6884</v>
      </c>
    </row>
    <row r="1705" spans="1:34" x14ac:dyDescent="0.25">
      <c r="A1705" t="s">
        <v>5814</v>
      </c>
      <c r="B1705" t="s">
        <v>5815</v>
      </c>
      <c r="C1705">
        <v>1</v>
      </c>
      <c r="D1705">
        <v>1</v>
      </c>
      <c r="E1705" t="s">
        <v>5816</v>
      </c>
      <c r="F1705">
        <v>2016</v>
      </c>
      <c r="G1705" t="s">
        <v>171</v>
      </c>
      <c r="H1705">
        <v>0</v>
      </c>
      <c r="I1705">
        <v>840</v>
      </c>
      <c r="K1705">
        <v>12.4</v>
      </c>
      <c r="L1705">
        <v>1.1000000000000001</v>
      </c>
      <c r="M1705">
        <v>3750.3939999999998</v>
      </c>
      <c r="N1705">
        <v>11.8</v>
      </c>
      <c r="O1705" t="s">
        <v>75</v>
      </c>
      <c r="P1705">
        <v>0.15</v>
      </c>
      <c r="S1705">
        <v>0</v>
      </c>
      <c r="T1705" t="s">
        <v>5721</v>
      </c>
      <c r="U1705">
        <v>7067</v>
      </c>
      <c r="V1705">
        <v>2.0099999999999998</v>
      </c>
      <c r="W1705">
        <v>1.63</v>
      </c>
      <c r="X1705">
        <v>-0.02</v>
      </c>
      <c r="Y1705" t="s">
        <v>77</v>
      </c>
      <c r="Z1705">
        <v>4</v>
      </c>
      <c r="AA1705" t="s">
        <v>5817</v>
      </c>
      <c r="AB1705">
        <v>299.4346094</v>
      </c>
      <c r="AC1705" t="s">
        <v>5818</v>
      </c>
      <c r="AD1705">
        <v>43.632606899999999</v>
      </c>
      <c r="AE1705">
        <v>1382.89</v>
      </c>
      <c r="AF1705">
        <v>13.166</v>
      </c>
      <c r="AG1705">
        <v>12.111000000000001</v>
      </c>
      <c r="AH1705">
        <v>13.1092</v>
      </c>
    </row>
    <row r="1706" spans="1:34" x14ac:dyDescent="0.25">
      <c r="A1706" t="s">
        <v>5819</v>
      </c>
      <c r="B1706" t="s">
        <v>5820</v>
      </c>
      <c r="C1706">
        <v>1</v>
      </c>
      <c r="D1706">
        <v>1</v>
      </c>
      <c r="E1706" t="s">
        <v>5781</v>
      </c>
      <c r="F1706">
        <v>2021</v>
      </c>
      <c r="G1706" t="s">
        <v>171</v>
      </c>
      <c r="H1706">
        <v>0</v>
      </c>
      <c r="I1706">
        <v>3.2946010000000001</v>
      </c>
      <c r="K1706">
        <v>13.4</v>
      </c>
      <c r="L1706">
        <v>1.19</v>
      </c>
      <c r="M1706">
        <v>667.43965000000003</v>
      </c>
      <c r="N1706">
        <v>2.1</v>
      </c>
      <c r="O1706" t="s">
        <v>75</v>
      </c>
      <c r="S1706">
        <v>0</v>
      </c>
      <c r="U1706">
        <v>5975.3</v>
      </c>
      <c r="V1706">
        <v>2.23</v>
      </c>
      <c r="W1706">
        <v>1.46</v>
      </c>
      <c r="X1706">
        <v>0.252</v>
      </c>
      <c r="Y1706" t="s">
        <v>77</v>
      </c>
      <c r="Z1706">
        <v>3.9</v>
      </c>
      <c r="AA1706" t="s">
        <v>5821</v>
      </c>
      <c r="AB1706">
        <v>298.96779809999998</v>
      </c>
      <c r="AC1706" t="s">
        <v>5822</v>
      </c>
      <c r="AD1706">
        <v>43.909377999999997</v>
      </c>
      <c r="AE1706">
        <v>707.303</v>
      </c>
      <c r="AF1706">
        <v>12.38</v>
      </c>
      <c r="AG1706">
        <v>10.763</v>
      </c>
      <c r="AH1706">
        <v>12.3034</v>
      </c>
    </row>
    <row r="1707" spans="1:34" x14ac:dyDescent="0.25">
      <c r="A1707" t="s">
        <v>5823</v>
      </c>
      <c r="B1707" t="s">
        <v>5824</v>
      </c>
      <c r="C1707">
        <v>1</v>
      </c>
      <c r="D1707">
        <v>3</v>
      </c>
      <c r="E1707" t="s">
        <v>284</v>
      </c>
      <c r="F1707">
        <v>2015</v>
      </c>
      <c r="G1707" t="s">
        <v>171</v>
      </c>
      <c r="H1707">
        <v>0</v>
      </c>
      <c r="I1707">
        <v>31.809899999999999</v>
      </c>
      <c r="K1707">
        <v>4.0999999999999996</v>
      </c>
      <c r="L1707">
        <v>0.36599999999999999</v>
      </c>
      <c r="M1707">
        <v>15.8</v>
      </c>
      <c r="N1707">
        <v>4.9599999999999998E-2</v>
      </c>
      <c r="O1707" t="s">
        <v>614</v>
      </c>
      <c r="S1707">
        <v>0</v>
      </c>
      <c r="U1707">
        <v>6474</v>
      </c>
      <c r="V1707">
        <v>1.26</v>
      </c>
      <c r="W1707">
        <v>1.04</v>
      </c>
      <c r="X1707">
        <v>-0.16</v>
      </c>
      <c r="Y1707" t="s">
        <v>77</v>
      </c>
      <c r="Z1707">
        <v>4.3099999999999996</v>
      </c>
      <c r="AA1707" t="s">
        <v>5825</v>
      </c>
      <c r="AB1707">
        <v>282.3775397</v>
      </c>
      <c r="AC1707" t="s">
        <v>5826</v>
      </c>
      <c r="AD1707">
        <v>44.694569000000001</v>
      </c>
      <c r="AE1707">
        <v>1072.3</v>
      </c>
      <c r="AF1707">
        <v>14.411</v>
      </c>
      <c r="AG1707">
        <v>12.965999999999999</v>
      </c>
      <c r="AH1707">
        <v>14.2165</v>
      </c>
    </row>
    <row r="1708" spans="1:34" x14ac:dyDescent="0.25">
      <c r="A1708" t="s">
        <v>5827</v>
      </c>
      <c r="B1708" t="s">
        <v>5824</v>
      </c>
      <c r="C1708">
        <v>1</v>
      </c>
      <c r="D1708">
        <v>3</v>
      </c>
      <c r="E1708" t="s">
        <v>284</v>
      </c>
      <c r="F1708">
        <v>2015</v>
      </c>
      <c r="G1708" t="s">
        <v>171</v>
      </c>
      <c r="H1708">
        <v>0</v>
      </c>
      <c r="I1708">
        <v>75.2</v>
      </c>
      <c r="K1708">
        <v>2.4</v>
      </c>
      <c r="L1708">
        <v>0.214</v>
      </c>
      <c r="M1708">
        <v>6.35</v>
      </c>
      <c r="N1708">
        <v>0.02</v>
      </c>
      <c r="O1708" t="s">
        <v>614</v>
      </c>
      <c r="S1708">
        <v>0</v>
      </c>
      <c r="U1708">
        <v>6474</v>
      </c>
      <c r="V1708">
        <v>1.26</v>
      </c>
      <c r="W1708">
        <v>1.04</v>
      </c>
      <c r="X1708">
        <v>-0.16</v>
      </c>
      <c r="Y1708" t="s">
        <v>77</v>
      </c>
      <c r="Z1708">
        <v>4.3099999999999996</v>
      </c>
      <c r="AA1708" t="s">
        <v>5825</v>
      </c>
      <c r="AB1708">
        <v>282.3775397</v>
      </c>
      <c r="AC1708" t="s">
        <v>5826</v>
      </c>
      <c r="AD1708">
        <v>44.694569000000001</v>
      </c>
      <c r="AE1708">
        <v>1072.3</v>
      </c>
      <c r="AF1708">
        <v>14.411</v>
      </c>
      <c r="AG1708">
        <v>12.965999999999999</v>
      </c>
      <c r="AH1708">
        <v>14.2165</v>
      </c>
    </row>
    <row r="1709" spans="1:34" x14ac:dyDescent="0.25">
      <c r="A1709" t="s">
        <v>5828</v>
      </c>
      <c r="B1709" t="s">
        <v>5829</v>
      </c>
      <c r="C1709">
        <v>1</v>
      </c>
      <c r="D1709">
        <v>2</v>
      </c>
      <c r="E1709" t="s">
        <v>284</v>
      </c>
      <c r="F1709">
        <v>2015</v>
      </c>
      <c r="G1709" t="s">
        <v>171</v>
      </c>
      <c r="H1709">
        <v>0</v>
      </c>
      <c r="I1709">
        <v>572.38469999999995</v>
      </c>
      <c r="J1709">
        <v>1.4061999999999999</v>
      </c>
      <c r="K1709">
        <v>4.5999999999999996</v>
      </c>
      <c r="L1709">
        <v>0.41</v>
      </c>
      <c r="M1709">
        <v>19.2</v>
      </c>
      <c r="N1709">
        <v>6.0299999999999999E-2</v>
      </c>
      <c r="O1709" t="s">
        <v>614</v>
      </c>
      <c r="P1709">
        <v>0</v>
      </c>
      <c r="Q1709">
        <v>3.36</v>
      </c>
      <c r="R1709">
        <v>264</v>
      </c>
      <c r="S1709">
        <v>0</v>
      </c>
      <c r="U1709">
        <v>6065</v>
      </c>
      <c r="V1709">
        <v>1.03</v>
      </c>
      <c r="W1709">
        <v>0.98</v>
      </c>
      <c r="X1709">
        <v>-0.28000000000000003</v>
      </c>
      <c r="Y1709" t="s">
        <v>77</v>
      </c>
      <c r="Z1709">
        <v>4.42</v>
      </c>
      <c r="AA1709" t="s">
        <v>5830</v>
      </c>
      <c r="AB1709">
        <v>297.04540370000001</v>
      </c>
      <c r="AC1709" t="s">
        <v>5831</v>
      </c>
      <c r="AD1709">
        <v>46.328665299999997</v>
      </c>
      <c r="AE1709">
        <v>1594.74</v>
      </c>
      <c r="AF1709">
        <v>14.026999999999999</v>
      </c>
      <c r="AG1709">
        <v>12.502000000000001</v>
      </c>
      <c r="AH1709">
        <v>13.907500000000001</v>
      </c>
    </row>
    <row r="1710" spans="1:34" x14ac:dyDescent="0.25">
      <c r="A1710" t="s">
        <v>5832</v>
      </c>
      <c r="B1710" t="s">
        <v>5833</v>
      </c>
      <c r="C1710">
        <v>1</v>
      </c>
      <c r="D1710">
        <v>1</v>
      </c>
      <c r="E1710" t="s">
        <v>5834</v>
      </c>
      <c r="F1710">
        <v>2018</v>
      </c>
      <c r="G1710" t="s">
        <v>5835</v>
      </c>
      <c r="H1710">
        <v>0</v>
      </c>
      <c r="J1710">
        <v>2.2000000000000002</v>
      </c>
      <c r="K1710">
        <v>12.2</v>
      </c>
      <c r="L1710">
        <v>1.08</v>
      </c>
      <c r="M1710">
        <v>5700</v>
      </c>
      <c r="N1710">
        <v>18</v>
      </c>
      <c r="O1710" t="s">
        <v>119</v>
      </c>
      <c r="S1710">
        <v>0</v>
      </c>
      <c r="W1710">
        <v>0.48</v>
      </c>
      <c r="AA1710" t="s">
        <v>5836</v>
      </c>
      <c r="AB1710">
        <v>268.43925000000002</v>
      </c>
      <c r="AC1710" t="s">
        <v>5837</v>
      </c>
      <c r="AD1710">
        <v>-29.086888900000002</v>
      </c>
      <c r="AE1710">
        <v>6300</v>
      </c>
    </row>
    <row r="1711" spans="1:34" x14ac:dyDescent="0.25">
      <c r="A1711" t="s">
        <v>5838</v>
      </c>
      <c r="B1711" t="s">
        <v>5839</v>
      </c>
      <c r="C1711">
        <v>1</v>
      </c>
      <c r="D1711">
        <v>1</v>
      </c>
      <c r="E1711" t="s">
        <v>5834</v>
      </c>
      <c r="F1711">
        <v>2019</v>
      </c>
      <c r="G1711" t="s">
        <v>5835</v>
      </c>
      <c r="H1711">
        <v>0</v>
      </c>
      <c r="J1711">
        <v>0.34200000000000003</v>
      </c>
      <c r="K1711">
        <v>13.1</v>
      </c>
      <c r="L1711">
        <v>1.17</v>
      </c>
      <c r="M1711">
        <v>1043</v>
      </c>
      <c r="N1711">
        <v>3.2829999999999999</v>
      </c>
      <c r="O1711" t="s">
        <v>119</v>
      </c>
      <c r="S1711">
        <v>0</v>
      </c>
      <c r="W1711">
        <v>0.09</v>
      </c>
      <c r="AA1711" t="s">
        <v>5840</v>
      </c>
      <c r="AB1711">
        <v>266.41775000000001</v>
      </c>
      <c r="AC1711" t="s">
        <v>5841</v>
      </c>
      <c r="AD1711">
        <v>-26.0318</v>
      </c>
      <c r="AE1711">
        <v>6651</v>
      </c>
    </row>
    <row r="1712" spans="1:34" x14ac:dyDescent="0.25">
      <c r="A1712" t="s">
        <v>5842</v>
      </c>
      <c r="B1712" t="s">
        <v>5843</v>
      </c>
      <c r="C1712">
        <v>1</v>
      </c>
      <c r="D1712">
        <v>1</v>
      </c>
      <c r="E1712" t="s">
        <v>5834</v>
      </c>
      <c r="F1712">
        <v>2018</v>
      </c>
      <c r="G1712" t="s">
        <v>5835</v>
      </c>
      <c r="H1712">
        <v>0</v>
      </c>
      <c r="J1712">
        <v>5.0999999999999996</v>
      </c>
      <c r="K1712">
        <v>12.7</v>
      </c>
      <c r="L1712">
        <v>1.1299999999999999</v>
      </c>
      <c r="M1712">
        <v>2200</v>
      </c>
      <c r="N1712">
        <v>7</v>
      </c>
      <c r="O1712" t="s">
        <v>119</v>
      </c>
      <c r="S1712">
        <v>0</v>
      </c>
      <c r="W1712">
        <v>0.45</v>
      </c>
      <c r="AA1712" t="s">
        <v>5844</v>
      </c>
      <c r="AB1712">
        <v>272.66461199999998</v>
      </c>
      <c r="AC1712" t="s">
        <v>5845</v>
      </c>
      <c r="AD1712">
        <v>-24.8577385</v>
      </c>
      <c r="AE1712">
        <v>6600</v>
      </c>
    </row>
    <row r="1713" spans="1:31" x14ac:dyDescent="0.25">
      <c r="A1713" t="s">
        <v>5846</v>
      </c>
      <c r="B1713" t="s">
        <v>5847</v>
      </c>
      <c r="C1713">
        <v>1</v>
      </c>
      <c r="D1713">
        <v>1</v>
      </c>
      <c r="E1713" t="s">
        <v>5834</v>
      </c>
      <c r="F1713">
        <v>2018</v>
      </c>
      <c r="G1713" t="s">
        <v>5835</v>
      </c>
      <c r="H1713">
        <v>0</v>
      </c>
      <c r="J1713">
        <v>1.08</v>
      </c>
      <c r="K1713">
        <v>12.9</v>
      </c>
      <c r="L1713">
        <v>1.1499999999999999</v>
      </c>
      <c r="M1713">
        <v>1450</v>
      </c>
      <c r="N1713">
        <v>4.57</v>
      </c>
      <c r="O1713" t="s">
        <v>119</v>
      </c>
      <c r="S1713">
        <v>0</v>
      </c>
      <c r="W1713">
        <v>0.04</v>
      </c>
      <c r="AA1713" t="s">
        <v>5848</v>
      </c>
      <c r="AB1713">
        <v>268.76474000000002</v>
      </c>
      <c r="AC1713" t="s">
        <v>5849</v>
      </c>
      <c r="AD1713">
        <v>-29.5169201</v>
      </c>
      <c r="AE1713">
        <v>6260</v>
      </c>
    </row>
    <row r="1714" spans="1:31" x14ac:dyDescent="0.25">
      <c r="A1714" t="s">
        <v>5850</v>
      </c>
      <c r="B1714" t="s">
        <v>5851</v>
      </c>
      <c r="C1714">
        <v>1</v>
      </c>
      <c r="D1714">
        <v>1</v>
      </c>
      <c r="E1714" t="s">
        <v>5834</v>
      </c>
      <c r="F1714">
        <v>2019</v>
      </c>
      <c r="G1714" t="s">
        <v>5835</v>
      </c>
      <c r="H1714">
        <v>0</v>
      </c>
      <c r="J1714">
        <v>3.5</v>
      </c>
      <c r="K1714">
        <v>13.3</v>
      </c>
      <c r="L1714">
        <v>1.19</v>
      </c>
      <c r="M1714">
        <v>700</v>
      </c>
      <c r="N1714">
        <v>2.2000000000000002</v>
      </c>
      <c r="O1714" t="s">
        <v>119</v>
      </c>
      <c r="S1714">
        <v>0</v>
      </c>
      <c r="W1714">
        <v>0.49</v>
      </c>
      <c r="AA1714" t="s">
        <v>5852</v>
      </c>
      <c r="AB1714">
        <v>268.25033300000001</v>
      </c>
      <c r="AC1714" t="s">
        <v>5853</v>
      </c>
      <c r="AD1714">
        <v>-30.040749999999999</v>
      </c>
      <c r="AE1714">
        <v>7100</v>
      </c>
    </row>
    <row r="1715" spans="1:31" x14ac:dyDescent="0.25">
      <c r="A1715" t="s">
        <v>5854</v>
      </c>
      <c r="B1715" t="s">
        <v>5855</v>
      </c>
      <c r="C1715">
        <v>1</v>
      </c>
      <c r="D1715">
        <v>1</v>
      </c>
      <c r="E1715" t="s">
        <v>5834</v>
      </c>
      <c r="F1715">
        <v>2018</v>
      </c>
      <c r="G1715" t="s">
        <v>5835</v>
      </c>
      <c r="H1715">
        <v>0</v>
      </c>
      <c r="J1715">
        <v>0.83</v>
      </c>
      <c r="K1715">
        <v>12.2</v>
      </c>
      <c r="L1715">
        <v>1.0900000000000001</v>
      </c>
      <c r="M1715">
        <v>4923</v>
      </c>
      <c r="N1715">
        <v>15.49</v>
      </c>
      <c r="O1715" t="s">
        <v>119</v>
      </c>
      <c r="S1715">
        <v>0</v>
      </c>
      <c r="W1715">
        <v>7.0000000000000007E-2</v>
      </c>
      <c r="AA1715" t="s">
        <v>5856</v>
      </c>
      <c r="AB1715">
        <v>268.11200000000002</v>
      </c>
      <c r="AC1715" t="s">
        <v>5857</v>
      </c>
      <c r="AD1715">
        <v>-29.3845615</v>
      </c>
      <c r="AE1715">
        <v>7010</v>
      </c>
    </row>
    <row r="1716" spans="1:31" x14ac:dyDescent="0.25">
      <c r="A1716" t="s">
        <v>5858</v>
      </c>
      <c r="B1716" t="s">
        <v>5859</v>
      </c>
      <c r="C1716">
        <v>1</v>
      </c>
      <c r="D1716">
        <v>1</v>
      </c>
      <c r="E1716" t="s">
        <v>5834</v>
      </c>
      <c r="F1716">
        <v>2020</v>
      </c>
      <c r="G1716" t="s">
        <v>5835</v>
      </c>
      <c r="H1716">
        <v>0</v>
      </c>
      <c r="J1716">
        <v>2.63</v>
      </c>
      <c r="K1716">
        <v>13</v>
      </c>
      <c r="L1716">
        <v>1.1599999999999999</v>
      </c>
      <c r="M1716">
        <v>1250</v>
      </c>
      <c r="N1716">
        <v>3.93</v>
      </c>
      <c r="O1716" t="s">
        <v>119</v>
      </c>
      <c r="S1716">
        <v>0</v>
      </c>
      <c r="W1716">
        <v>0.5</v>
      </c>
      <c r="AA1716" t="s">
        <v>5860</v>
      </c>
      <c r="AB1716">
        <v>265.715667</v>
      </c>
      <c r="AC1716" t="s">
        <v>5861</v>
      </c>
      <c r="AD1716">
        <v>-27.435561100000001</v>
      </c>
      <c r="AE1716">
        <v>6440</v>
      </c>
    </row>
    <row r="1717" spans="1:31" x14ac:dyDescent="0.25">
      <c r="A1717" t="s">
        <v>5862</v>
      </c>
      <c r="B1717" t="s">
        <v>5863</v>
      </c>
      <c r="C1717">
        <v>1</v>
      </c>
      <c r="D1717">
        <v>1</v>
      </c>
      <c r="E1717" t="s">
        <v>5834</v>
      </c>
      <c r="F1717">
        <v>2020</v>
      </c>
      <c r="G1717" t="s">
        <v>5835</v>
      </c>
      <c r="H1717">
        <v>0</v>
      </c>
      <c r="J1717">
        <v>3.64</v>
      </c>
      <c r="K1717">
        <v>13.2</v>
      </c>
      <c r="L1717">
        <v>1.18</v>
      </c>
      <c r="M1717">
        <v>836</v>
      </c>
      <c r="N1717">
        <v>2.63</v>
      </c>
      <c r="O1717" t="s">
        <v>119</v>
      </c>
      <c r="S1717">
        <v>0</v>
      </c>
      <c r="W1717">
        <v>0.64</v>
      </c>
      <c r="AA1717" t="s">
        <v>5864</v>
      </c>
      <c r="AB1717">
        <v>266.21254199999998</v>
      </c>
      <c r="AC1717" t="s">
        <v>5865</v>
      </c>
      <c r="AD1717">
        <v>-23.2013806</v>
      </c>
      <c r="AE1717">
        <v>4880</v>
      </c>
    </row>
    <row r="1718" spans="1:31" x14ac:dyDescent="0.25">
      <c r="A1718" t="s">
        <v>5866</v>
      </c>
      <c r="B1718" t="s">
        <v>5867</v>
      </c>
      <c r="C1718">
        <v>1</v>
      </c>
      <c r="D1718">
        <v>1</v>
      </c>
      <c r="E1718" t="s">
        <v>5834</v>
      </c>
      <c r="F1718">
        <v>2021</v>
      </c>
      <c r="G1718" t="s">
        <v>5835</v>
      </c>
      <c r="H1718">
        <v>0</v>
      </c>
      <c r="J1718">
        <v>0.68100000000000005</v>
      </c>
      <c r="K1718">
        <v>14</v>
      </c>
      <c r="L1718">
        <v>1.25</v>
      </c>
      <c r="M1718">
        <v>245.04570000000001</v>
      </c>
      <c r="N1718">
        <v>0.77100000000000002</v>
      </c>
      <c r="O1718" t="s">
        <v>119</v>
      </c>
      <c r="S1718">
        <v>0</v>
      </c>
      <c r="W1718">
        <v>0.06</v>
      </c>
      <c r="AA1718" t="s">
        <v>5868</v>
      </c>
      <c r="AB1718">
        <v>269.82308330000001</v>
      </c>
      <c r="AC1718" t="s">
        <v>5869</v>
      </c>
      <c r="AD1718">
        <v>-26.981999999999999</v>
      </c>
      <c r="AE1718">
        <v>6421</v>
      </c>
    </row>
    <row r="1719" spans="1:31" x14ac:dyDescent="0.25">
      <c r="A1719" t="s">
        <v>5870</v>
      </c>
      <c r="B1719" t="s">
        <v>5871</v>
      </c>
      <c r="C1719">
        <v>1</v>
      </c>
      <c r="D1719">
        <v>1</v>
      </c>
      <c r="E1719" t="s">
        <v>5834</v>
      </c>
      <c r="F1719">
        <v>2018</v>
      </c>
      <c r="G1719" t="s">
        <v>5835</v>
      </c>
      <c r="H1719">
        <v>0</v>
      </c>
      <c r="J1719">
        <v>3.45</v>
      </c>
      <c r="K1719">
        <v>6.45</v>
      </c>
      <c r="L1719">
        <v>0.57499999999999996</v>
      </c>
      <c r="M1719">
        <v>34</v>
      </c>
      <c r="N1719">
        <v>0.11</v>
      </c>
      <c r="O1719" t="s">
        <v>119</v>
      </c>
      <c r="S1719">
        <v>0</v>
      </c>
      <c r="W1719">
        <v>0.76</v>
      </c>
      <c r="AA1719" t="s">
        <v>5872</v>
      </c>
      <c r="AB1719">
        <v>269.64966670000001</v>
      </c>
      <c r="AC1719" t="s">
        <v>5873</v>
      </c>
      <c r="AD1719">
        <v>-28.133669399999999</v>
      </c>
      <c r="AE1719">
        <v>4530</v>
      </c>
    </row>
    <row r="1720" spans="1:31" x14ac:dyDescent="0.25">
      <c r="A1720" t="s">
        <v>5874</v>
      </c>
      <c r="B1720" t="s">
        <v>5875</v>
      </c>
      <c r="C1720">
        <v>1</v>
      </c>
      <c r="D1720">
        <v>1</v>
      </c>
      <c r="E1720" t="s">
        <v>5834</v>
      </c>
      <c r="F1720">
        <v>2019</v>
      </c>
      <c r="G1720" t="s">
        <v>5835</v>
      </c>
      <c r="H1720">
        <v>0</v>
      </c>
      <c r="J1720">
        <v>1.8</v>
      </c>
      <c r="K1720">
        <v>13.4</v>
      </c>
      <c r="L1720">
        <v>1.19</v>
      </c>
      <c r="M1720">
        <v>640</v>
      </c>
      <c r="N1720">
        <v>2</v>
      </c>
      <c r="O1720" t="s">
        <v>119</v>
      </c>
      <c r="S1720">
        <v>0</v>
      </c>
      <c r="W1720">
        <v>0.37</v>
      </c>
      <c r="AA1720" t="s">
        <v>5876</v>
      </c>
      <c r="AB1720">
        <v>266.17091699999997</v>
      </c>
      <c r="AC1720" t="s">
        <v>5877</v>
      </c>
      <c r="AD1720">
        <v>-25.143030599999999</v>
      </c>
      <c r="AE1720">
        <v>6000</v>
      </c>
    </row>
    <row r="1721" spans="1:31" x14ac:dyDescent="0.25">
      <c r="A1721" t="s">
        <v>5878</v>
      </c>
      <c r="B1721" t="s">
        <v>5879</v>
      </c>
      <c r="C1721">
        <v>1</v>
      </c>
      <c r="D1721">
        <v>1</v>
      </c>
      <c r="E1721" t="s">
        <v>5834</v>
      </c>
      <c r="F1721">
        <v>2019</v>
      </c>
      <c r="G1721" t="s">
        <v>5835</v>
      </c>
      <c r="H1721">
        <v>0</v>
      </c>
      <c r="J1721">
        <v>1.6</v>
      </c>
      <c r="K1721">
        <v>14</v>
      </c>
      <c r="L1721">
        <v>1.25</v>
      </c>
      <c r="M1721">
        <v>230</v>
      </c>
      <c r="N1721">
        <v>0.71</v>
      </c>
      <c r="O1721" t="s">
        <v>119</v>
      </c>
      <c r="S1721">
        <v>0</v>
      </c>
      <c r="W1721">
        <v>0.33</v>
      </c>
      <c r="AA1721" t="s">
        <v>5880</v>
      </c>
      <c r="AB1721">
        <v>269.10583300000002</v>
      </c>
      <c r="AC1721" t="s">
        <v>5881</v>
      </c>
      <c r="AD1721">
        <v>-33.142469400000003</v>
      </c>
      <c r="AE1721">
        <v>6500</v>
      </c>
    </row>
    <row r="1722" spans="1:31" x14ac:dyDescent="0.25">
      <c r="A1722" t="s">
        <v>5882</v>
      </c>
      <c r="B1722" t="s">
        <v>5883</v>
      </c>
      <c r="C1722">
        <v>1</v>
      </c>
      <c r="D1722">
        <v>1</v>
      </c>
      <c r="E1722" t="s">
        <v>5834</v>
      </c>
      <c r="F1722">
        <v>2021</v>
      </c>
      <c r="G1722" t="s">
        <v>5835</v>
      </c>
      <c r="H1722">
        <v>0</v>
      </c>
      <c r="J1722">
        <v>2.14</v>
      </c>
      <c r="K1722">
        <v>13.4</v>
      </c>
      <c r="L1722">
        <v>1.19</v>
      </c>
      <c r="M1722">
        <v>664.26137000000006</v>
      </c>
      <c r="N1722">
        <v>2.09</v>
      </c>
      <c r="O1722" t="s">
        <v>119</v>
      </c>
      <c r="S1722">
        <v>0</v>
      </c>
      <c r="W1722">
        <v>0.46</v>
      </c>
      <c r="AA1722" t="s">
        <v>5884</v>
      </c>
      <c r="AB1722">
        <v>265.58987500000001</v>
      </c>
      <c r="AC1722" t="s">
        <v>5885</v>
      </c>
      <c r="AD1722">
        <v>-26.317150000000002</v>
      </c>
      <c r="AE1722">
        <v>7040</v>
      </c>
    </row>
    <row r="1723" spans="1:31" x14ac:dyDescent="0.25">
      <c r="A1723" t="s">
        <v>5886</v>
      </c>
      <c r="B1723" t="s">
        <v>5887</v>
      </c>
      <c r="C1723">
        <v>1</v>
      </c>
      <c r="D1723">
        <v>1</v>
      </c>
      <c r="E1723" t="s">
        <v>5834</v>
      </c>
      <c r="F1723">
        <v>2020</v>
      </c>
      <c r="G1723" t="s">
        <v>5835</v>
      </c>
      <c r="H1723">
        <v>0</v>
      </c>
      <c r="J1723">
        <v>4.2699999999999996</v>
      </c>
      <c r="K1723">
        <v>2.67</v>
      </c>
      <c r="L1723">
        <v>0.23799999999999999</v>
      </c>
      <c r="M1723">
        <v>7.59</v>
      </c>
      <c r="N1723">
        <v>2.3900000000000001E-2</v>
      </c>
      <c r="O1723" t="s">
        <v>119</v>
      </c>
      <c r="S1723">
        <v>0</v>
      </c>
      <c r="W1723">
        <v>1.1399999999999999</v>
      </c>
      <c r="AA1723" t="s">
        <v>5888</v>
      </c>
      <c r="AB1723">
        <v>264.46945799999997</v>
      </c>
      <c r="AC1723" t="s">
        <v>5889</v>
      </c>
      <c r="AD1723">
        <v>-27.9847</v>
      </c>
      <c r="AE1723">
        <v>3380</v>
      </c>
    </row>
    <row r="1724" spans="1:31" x14ac:dyDescent="0.25">
      <c r="A1724" t="s">
        <v>5890</v>
      </c>
      <c r="B1724" t="s">
        <v>5891</v>
      </c>
      <c r="C1724">
        <v>1</v>
      </c>
      <c r="D1724">
        <v>1</v>
      </c>
      <c r="E1724" t="s">
        <v>5834</v>
      </c>
      <c r="F1724">
        <v>2020</v>
      </c>
      <c r="G1724" t="s">
        <v>5835</v>
      </c>
      <c r="H1724">
        <v>0</v>
      </c>
      <c r="J1724">
        <v>0.62</v>
      </c>
      <c r="K1724">
        <v>9.01</v>
      </c>
      <c r="L1724">
        <v>0.80400000000000005</v>
      </c>
      <c r="M1724">
        <v>60</v>
      </c>
      <c r="N1724">
        <v>0.19</v>
      </c>
      <c r="O1724" t="s">
        <v>119</v>
      </c>
      <c r="S1724">
        <v>0</v>
      </c>
      <c r="W1724">
        <v>0.09</v>
      </c>
      <c r="AA1724" t="s">
        <v>5892</v>
      </c>
      <c r="AB1724">
        <v>267.87450000000001</v>
      </c>
      <c r="AC1724" t="s">
        <v>5893</v>
      </c>
      <c r="AD1724">
        <v>-30.646388900000002</v>
      </c>
      <c r="AE1724">
        <v>7300</v>
      </c>
    </row>
    <row r="1725" spans="1:31" x14ac:dyDescent="0.25">
      <c r="A1725" t="s">
        <v>5894</v>
      </c>
      <c r="B1725" t="s">
        <v>5895</v>
      </c>
      <c r="C1725">
        <v>1</v>
      </c>
      <c r="D1725">
        <v>1</v>
      </c>
      <c r="E1725" t="s">
        <v>5834</v>
      </c>
      <c r="F1725">
        <v>2021</v>
      </c>
      <c r="G1725" t="s">
        <v>5835</v>
      </c>
      <c r="H1725">
        <v>0</v>
      </c>
      <c r="J1725">
        <v>1.3049999999999999</v>
      </c>
      <c r="K1725">
        <v>2.34</v>
      </c>
      <c r="L1725">
        <v>0.20799999999999999</v>
      </c>
      <c r="M1725">
        <v>6.0590000000000002</v>
      </c>
      <c r="N1725">
        <v>1.9060000000000001E-2</v>
      </c>
      <c r="O1725" t="s">
        <v>119</v>
      </c>
      <c r="S1725">
        <v>0</v>
      </c>
      <c r="W1725">
        <v>0.22</v>
      </c>
      <c r="AA1725" t="s">
        <v>5896</v>
      </c>
      <c r="AB1725">
        <v>269.8664167</v>
      </c>
      <c r="AC1725" t="s">
        <v>5897</v>
      </c>
      <c r="AD1725">
        <v>-27.8780611</v>
      </c>
      <c r="AE1725">
        <v>6705</v>
      </c>
    </row>
    <row r="1726" spans="1:31" x14ac:dyDescent="0.25">
      <c r="A1726" t="s">
        <v>5898</v>
      </c>
      <c r="B1726" t="s">
        <v>5899</v>
      </c>
      <c r="C1726">
        <v>1</v>
      </c>
      <c r="D1726">
        <v>1</v>
      </c>
      <c r="E1726" t="s">
        <v>5834</v>
      </c>
      <c r="F1726">
        <v>2020</v>
      </c>
      <c r="G1726" t="s">
        <v>5835</v>
      </c>
      <c r="H1726">
        <v>0</v>
      </c>
      <c r="J1726">
        <v>6.03</v>
      </c>
      <c r="K1726">
        <v>12.9</v>
      </c>
      <c r="L1726">
        <v>1.1499999999999999</v>
      </c>
      <c r="M1726">
        <v>1400</v>
      </c>
      <c r="N1726">
        <v>4.42</v>
      </c>
      <c r="O1726" t="s">
        <v>119</v>
      </c>
      <c r="S1726">
        <v>0</v>
      </c>
      <c r="W1726">
        <v>1.0900000000000001</v>
      </c>
      <c r="AA1726" t="s">
        <v>5900</v>
      </c>
      <c r="AB1726">
        <v>263.42758300000003</v>
      </c>
      <c r="AC1726" t="s">
        <v>5901</v>
      </c>
      <c r="AD1726">
        <v>-33.520669400000003</v>
      </c>
      <c r="AE1726">
        <v>3460</v>
      </c>
    </row>
    <row r="1727" spans="1:31" x14ac:dyDescent="0.25">
      <c r="A1727" t="s">
        <v>5902</v>
      </c>
      <c r="B1727" t="s">
        <v>5903</v>
      </c>
      <c r="C1727">
        <v>1</v>
      </c>
      <c r="D1727">
        <v>1</v>
      </c>
      <c r="E1727" t="s">
        <v>5834</v>
      </c>
      <c r="F1727">
        <v>2021</v>
      </c>
      <c r="G1727" t="s">
        <v>5835</v>
      </c>
      <c r="H1727">
        <v>0</v>
      </c>
      <c r="J1727">
        <v>1.4490000000000001</v>
      </c>
      <c r="K1727">
        <v>10.5</v>
      </c>
      <c r="L1727">
        <v>0.93700000000000006</v>
      </c>
      <c r="M1727">
        <v>77.867959999999997</v>
      </c>
      <c r="N1727">
        <v>0.245</v>
      </c>
      <c r="O1727" t="s">
        <v>119</v>
      </c>
      <c r="S1727">
        <v>0</v>
      </c>
      <c r="W1727">
        <v>0.19</v>
      </c>
      <c r="AA1727" t="s">
        <v>5904</v>
      </c>
      <c r="AB1727">
        <v>274.28337499999998</v>
      </c>
      <c r="AC1727" t="s">
        <v>5905</v>
      </c>
      <c r="AD1727">
        <v>-26.3596389</v>
      </c>
      <c r="AE1727">
        <v>6483</v>
      </c>
    </row>
    <row r="1728" spans="1:31" x14ac:dyDescent="0.25">
      <c r="A1728" t="s">
        <v>5906</v>
      </c>
      <c r="B1728" t="s">
        <v>5907</v>
      </c>
      <c r="C1728">
        <v>1</v>
      </c>
      <c r="D1728">
        <v>1</v>
      </c>
      <c r="E1728" t="s">
        <v>5834</v>
      </c>
      <c r="F1728">
        <v>2021</v>
      </c>
      <c r="G1728" t="s">
        <v>5835</v>
      </c>
      <c r="H1728">
        <v>0</v>
      </c>
      <c r="J1728">
        <v>3.54</v>
      </c>
      <c r="K1728">
        <v>13.3</v>
      </c>
      <c r="L1728">
        <v>1.19</v>
      </c>
      <c r="M1728">
        <v>705.57906000000003</v>
      </c>
      <c r="N1728">
        <v>2.2200000000000002</v>
      </c>
      <c r="O1728" t="s">
        <v>119</v>
      </c>
      <c r="S1728">
        <v>0</v>
      </c>
      <c r="W1728">
        <v>0.65</v>
      </c>
      <c r="AA1728" t="s">
        <v>5908</v>
      </c>
      <c r="AB1728">
        <v>266.3546667</v>
      </c>
      <c r="AC1728" t="s">
        <v>5909</v>
      </c>
      <c r="AD1728">
        <v>-35.700330600000001</v>
      </c>
      <c r="AE1728">
        <v>5840</v>
      </c>
    </row>
    <row r="1729" spans="1:34" x14ac:dyDescent="0.25">
      <c r="A1729" t="s">
        <v>5910</v>
      </c>
      <c r="B1729" t="s">
        <v>5911</v>
      </c>
      <c r="C1729">
        <v>1</v>
      </c>
      <c r="D1729">
        <v>1</v>
      </c>
      <c r="E1729" t="s">
        <v>5834</v>
      </c>
      <c r="F1729">
        <v>2022</v>
      </c>
      <c r="G1729" t="s">
        <v>5835</v>
      </c>
      <c r="H1729">
        <v>0</v>
      </c>
      <c r="J1729">
        <v>3.09</v>
      </c>
      <c r="K1729">
        <v>2.2200000000000002</v>
      </c>
      <c r="L1729">
        <v>0.19800000000000001</v>
      </c>
      <c r="M1729">
        <v>5.56</v>
      </c>
      <c r="N1729">
        <v>1.7489999999999999E-2</v>
      </c>
      <c r="O1729" t="s">
        <v>119</v>
      </c>
      <c r="S1729">
        <v>0</v>
      </c>
      <c r="W1729">
        <v>0.47</v>
      </c>
      <c r="AA1729" t="s">
        <v>5912</v>
      </c>
      <c r="AB1729">
        <v>265.28254170000002</v>
      </c>
      <c r="AC1729" t="s">
        <v>5913</v>
      </c>
      <c r="AD1729">
        <v>-35.594700000000003</v>
      </c>
      <c r="AE1729">
        <v>4150</v>
      </c>
    </row>
    <row r="1730" spans="1:34" x14ac:dyDescent="0.25">
      <c r="A1730" t="s">
        <v>5914</v>
      </c>
      <c r="B1730" t="s">
        <v>5915</v>
      </c>
      <c r="C1730">
        <v>1</v>
      </c>
      <c r="D1730">
        <v>1</v>
      </c>
      <c r="E1730" t="s">
        <v>5834</v>
      </c>
      <c r="F1730">
        <v>2019</v>
      </c>
      <c r="G1730" t="s">
        <v>5835</v>
      </c>
      <c r="H1730">
        <v>0</v>
      </c>
      <c r="J1730">
        <v>0.76300000000000001</v>
      </c>
      <c r="K1730">
        <v>12.9</v>
      </c>
      <c r="L1730">
        <v>1.1599999999999999</v>
      </c>
      <c r="M1730">
        <v>111</v>
      </c>
      <c r="N1730">
        <v>0.34799999999999998</v>
      </c>
      <c r="O1730" t="s">
        <v>119</v>
      </c>
      <c r="S1730">
        <v>0</v>
      </c>
      <c r="T1730" t="s">
        <v>823</v>
      </c>
      <c r="W1730">
        <v>0.09</v>
      </c>
      <c r="AA1730" t="s">
        <v>5916</v>
      </c>
      <c r="AB1730">
        <v>268.43537500000002</v>
      </c>
      <c r="AC1730" t="s">
        <v>5917</v>
      </c>
      <c r="AD1730">
        <v>-22.1525389</v>
      </c>
      <c r="AE1730">
        <v>967</v>
      </c>
    </row>
    <row r="1731" spans="1:34" x14ac:dyDescent="0.25">
      <c r="A1731" t="s">
        <v>5918</v>
      </c>
      <c r="B1731" t="s">
        <v>5919</v>
      </c>
      <c r="C1731">
        <v>1</v>
      </c>
      <c r="D1731">
        <v>1</v>
      </c>
      <c r="E1731" t="s">
        <v>5834</v>
      </c>
      <c r="F1731">
        <v>2021</v>
      </c>
      <c r="G1731" t="s">
        <v>5835</v>
      </c>
      <c r="H1731">
        <v>0</v>
      </c>
      <c r="J1731">
        <v>4.2699999999999996</v>
      </c>
      <c r="K1731">
        <v>13.7</v>
      </c>
      <c r="L1731">
        <v>1.23</v>
      </c>
      <c r="M1731">
        <v>346.43295999999998</v>
      </c>
      <c r="N1731">
        <v>1.0900000000000001</v>
      </c>
      <c r="O1731" t="s">
        <v>119</v>
      </c>
      <c r="S1731">
        <v>0</v>
      </c>
      <c r="W1731">
        <v>0.69</v>
      </c>
      <c r="AA1731" t="s">
        <v>5920</v>
      </c>
      <c r="AB1731">
        <v>268.67849999999999</v>
      </c>
      <c r="AC1731" t="s">
        <v>5921</v>
      </c>
      <c r="AD1731">
        <v>-22.820411100000001</v>
      </c>
      <c r="AE1731">
        <v>5910</v>
      </c>
    </row>
    <row r="1732" spans="1:34" x14ac:dyDescent="0.25">
      <c r="A1732" t="s">
        <v>5922</v>
      </c>
      <c r="B1732" t="s">
        <v>5923</v>
      </c>
      <c r="C1732">
        <v>1</v>
      </c>
      <c r="D1732">
        <v>1</v>
      </c>
      <c r="E1732" t="s">
        <v>5834</v>
      </c>
      <c r="F1732">
        <v>2021</v>
      </c>
      <c r="G1732" t="s">
        <v>5835</v>
      </c>
      <c r="H1732">
        <v>0</v>
      </c>
      <c r="J1732">
        <v>0.79</v>
      </c>
      <c r="K1732">
        <v>12.6</v>
      </c>
      <c r="L1732">
        <v>1.1299999999999999</v>
      </c>
      <c r="M1732">
        <v>2447.27873</v>
      </c>
      <c r="N1732">
        <v>7.7</v>
      </c>
      <c r="O1732" t="s">
        <v>119</v>
      </c>
      <c r="S1732">
        <v>0</v>
      </c>
      <c r="W1732">
        <v>0.09</v>
      </c>
      <c r="AA1732" t="s">
        <v>5924</v>
      </c>
      <c r="AB1732">
        <v>268.38391669999999</v>
      </c>
      <c r="AC1732" t="s">
        <v>5925</v>
      </c>
      <c r="AD1732">
        <v>-31.5550222</v>
      </c>
      <c r="AE1732">
        <v>7010</v>
      </c>
    </row>
    <row r="1733" spans="1:34" x14ac:dyDescent="0.25">
      <c r="A1733" t="s">
        <v>5926</v>
      </c>
      <c r="B1733" t="s">
        <v>5927</v>
      </c>
      <c r="C1733">
        <v>1</v>
      </c>
      <c r="D1733">
        <v>1</v>
      </c>
      <c r="E1733" t="s">
        <v>5834</v>
      </c>
      <c r="F1733">
        <v>2020</v>
      </c>
      <c r="G1733" t="s">
        <v>5835</v>
      </c>
      <c r="H1733">
        <v>0</v>
      </c>
      <c r="J1733">
        <v>3.31</v>
      </c>
      <c r="K1733">
        <v>3.19</v>
      </c>
      <c r="L1733">
        <v>0.28399999999999997</v>
      </c>
      <c r="M1733">
        <v>10.28</v>
      </c>
      <c r="N1733">
        <v>3.2340000000000001E-2</v>
      </c>
      <c r="O1733" t="s">
        <v>119</v>
      </c>
      <c r="S1733">
        <v>0</v>
      </c>
      <c r="W1733">
        <v>0.76</v>
      </c>
      <c r="AA1733" t="s">
        <v>5928</v>
      </c>
      <c r="AB1733">
        <v>268.45845800000001</v>
      </c>
      <c r="AC1733" t="s">
        <v>5929</v>
      </c>
      <c r="AD1733">
        <v>-29.877438900000001</v>
      </c>
      <c r="AE1733">
        <v>3320</v>
      </c>
    </row>
    <row r="1734" spans="1:34" x14ac:dyDescent="0.25">
      <c r="A1734" t="s">
        <v>5930</v>
      </c>
      <c r="B1734" t="s">
        <v>5931</v>
      </c>
      <c r="C1734">
        <v>1</v>
      </c>
      <c r="D1734">
        <v>1</v>
      </c>
      <c r="E1734" t="s">
        <v>5834</v>
      </c>
      <c r="F1734">
        <v>2020</v>
      </c>
      <c r="G1734" t="s">
        <v>5835</v>
      </c>
      <c r="H1734">
        <v>0</v>
      </c>
      <c r="J1734">
        <v>2.15</v>
      </c>
      <c r="K1734">
        <v>13.7</v>
      </c>
      <c r="L1734">
        <v>1.22</v>
      </c>
      <c r="M1734">
        <v>397</v>
      </c>
      <c r="N1734">
        <v>1.25</v>
      </c>
      <c r="O1734" t="s">
        <v>119</v>
      </c>
      <c r="S1734">
        <v>0</v>
      </c>
      <c r="W1734">
        <v>0.48</v>
      </c>
      <c r="AA1734" t="s">
        <v>5932</v>
      </c>
      <c r="AB1734">
        <v>265.74341700000002</v>
      </c>
      <c r="AC1734" t="s">
        <v>5933</v>
      </c>
      <c r="AD1734">
        <v>-25.573916700000002</v>
      </c>
      <c r="AE1734">
        <v>6120</v>
      </c>
    </row>
    <row r="1735" spans="1:34" x14ac:dyDescent="0.25">
      <c r="A1735" t="s">
        <v>5934</v>
      </c>
      <c r="B1735" t="s">
        <v>5935</v>
      </c>
      <c r="C1735">
        <v>1</v>
      </c>
      <c r="D1735">
        <v>1</v>
      </c>
      <c r="E1735" t="s">
        <v>5834</v>
      </c>
      <c r="F1735">
        <v>2021</v>
      </c>
      <c r="G1735" t="s">
        <v>5835</v>
      </c>
      <c r="H1735">
        <v>0</v>
      </c>
      <c r="J1735">
        <v>3.32</v>
      </c>
      <c r="K1735">
        <v>13.2</v>
      </c>
      <c r="L1735">
        <v>1.18</v>
      </c>
      <c r="M1735">
        <v>813.64071999999999</v>
      </c>
      <c r="N1735">
        <v>2.56</v>
      </c>
      <c r="O1735" t="s">
        <v>119</v>
      </c>
      <c r="S1735">
        <v>0</v>
      </c>
      <c r="W1735">
        <v>0.61</v>
      </c>
      <c r="AA1735" t="s">
        <v>5936</v>
      </c>
      <c r="AB1735">
        <v>270.37170830000002</v>
      </c>
      <c r="AC1735" t="s">
        <v>5937</v>
      </c>
      <c r="AD1735">
        <v>-28.777138900000001</v>
      </c>
      <c r="AE1735">
        <v>3860</v>
      </c>
    </row>
    <row r="1736" spans="1:34" x14ac:dyDescent="0.25">
      <c r="A1736" t="s">
        <v>5938</v>
      </c>
      <c r="B1736" t="s">
        <v>5939</v>
      </c>
      <c r="C1736">
        <v>1</v>
      </c>
      <c r="D1736">
        <v>1</v>
      </c>
      <c r="E1736" t="s">
        <v>5834</v>
      </c>
      <c r="F1736">
        <v>2020</v>
      </c>
      <c r="G1736" t="s">
        <v>5835</v>
      </c>
      <c r="H1736">
        <v>0</v>
      </c>
      <c r="K1736">
        <v>14.1</v>
      </c>
      <c r="L1736">
        <v>1.26</v>
      </c>
      <c r="M1736">
        <v>200</v>
      </c>
      <c r="N1736">
        <v>0.64</v>
      </c>
      <c r="O1736" t="s">
        <v>119</v>
      </c>
      <c r="S1736">
        <v>0</v>
      </c>
      <c r="W1736">
        <v>0.31</v>
      </c>
      <c r="AA1736" t="s">
        <v>5940</v>
      </c>
      <c r="AB1736">
        <v>269.11624999999998</v>
      </c>
      <c r="AC1736" t="s">
        <v>5941</v>
      </c>
      <c r="AD1736">
        <v>-28.201111099999999</v>
      </c>
      <c r="AE1736">
        <v>7040</v>
      </c>
    </row>
    <row r="1737" spans="1:34" x14ac:dyDescent="0.25">
      <c r="A1737" t="s">
        <v>5942</v>
      </c>
      <c r="B1737" t="s">
        <v>5943</v>
      </c>
      <c r="C1737">
        <v>2</v>
      </c>
      <c r="D1737">
        <v>1</v>
      </c>
      <c r="E1737" t="s">
        <v>5834</v>
      </c>
      <c r="F1737">
        <v>2021</v>
      </c>
      <c r="G1737" t="s">
        <v>5835</v>
      </c>
      <c r="H1737">
        <v>0</v>
      </c>
      <c r="K1737">
        <v>12.7</v>
      </c>
      <c r="L1737">
        <v>1.1299999999999999</v>
      </c>
      <c r="M1737">
        <v>2034.1017999999999</v>
      </c>
      <c r="N1737">
        <v>6.4</v>
      </c>
      <c r="O1737" t="s">
        <v>119</v>
      </c>
      <c r="S1737">
        <v>0</v>
      </c>
      <c r="W1737">
        <v>0.62</v>
      </c>
      <c r="AA1737" t="s">
        <v>5944</v>
      </c>
      <c r="AB1737">
        <v>270.91166670000001</v>
      </c>
      <c r="AC1737" t="s">
        <v>5945</v>
      </c>
      <c r="AD1737">
        <v>-29.6043889</v>
      </c>
      <c r="AE1737">
        <v>6600</v>
      </c>
    </row>
    <row r="1738" spans="1:34" x14ac:dyDescent="0.25">
      <c r="A1738" t="s">
        <v>5946</v>
      </c>
      <c r="B1738" t="s">
        <v>5947</v>
      </c>
      <c r="C1738">
        <v>1</v>
      </c>
      <c r="D1738">
        <v>1</v>
      </c>
      <c r="E1738" t="s">
        <v>5834</v>
      </c>
      <c r="F1738">
        <v>2022</v>
      </c>
      <c r="G1738" t="s">
        <v>5835</v>
      </c>
      <c r="H1738">
        <v>0</v>
      </c>
      <c r="J1738">
        <v>3.14</v>
      </c>
      <c r="K1738">
        <v>1.49</v>
      </c>
      <c r="L1738">
        <v>0.13300000000000001</v>
      </c>
      <c r="M1738">
        <v>2.81</v>
      </c>
      <c r="N1738">
        <v>8.8400000000000006E-3</v>
      </c>
      <c r="O1738" t="s">
        <v>119</v>
      </c>
      <c r="S1738">
        <v>0</v>
      </c>
      <c r="T1738" t="s">
        <v>1199</v>
      </c>
      <c r="W1738">
        <v>0.8</v>
      </c>
      <c r="AA1738" t="s">
        <v>5948</v>
      </c>
      <c r="AB1738">
        <v>269.82116669999999</v>
      </c>
      <c r="AC1738" t="s">
        <v>5949</v>
      </c>
      <c r="AD1738">
        <v>-31.997638899999998</v>
      </c>
      <c r="AE1738">
        <v>5560</v>
      </c>
    </row>
    <row r="1739" spans="1:34" x14ac:dyDescent="0.25">
      <c r="A1739" t="s">
        <v>5950</v>
      </c>
      <c r="B1739" t="s">
        <v>5951</v>
      </c>
      <c r="C1739">
        <v>1</v>
      </c>
      <c r="D1739">
        <v>2</v>
      </c>
      <c r="E1739" t="s">
        <v>284</v>
      </c>
      <c r="F1739">
        <v>2015</v>
      </c>
      <c r="G1739" t="s">
        <v>171</v>
      </c>
      <c r="H1739">
        <v>0</v>
      </c>
      <c r="I1739">
        <v>17.855181999999999</v>
      </c>
      <c r="J1739">
        <v>0.154</v>
      </c>
      <c r="K1739">
        <v>13.787000000000001</v>
      </c>
      <c r="L1739">
        <v>1.23</v>
      </c>
      <c r="M1739">
        <v>349.613</v>
      </c>
      <c r="N1739">
        <v>1.1000000000000001</v>
      </c>
      <c r="O1739" t="s">
        <v>119</v>
      </c>
      <c r="P1739">
        <v>0.34</v>
      </c>
      <c r="Q1739">
        <v>196.51</v>
      </c>
      <c r="R1739">
        <v>911</v>
      </c>
      <c r="S1739">
        <v>1</v>
      </c>
      <c r="U1739">
        <v>6635</v>
      </c>
      <c r="V1739">
        <v>1.4</v>
      </c>
      <c r="W1739">
        <v>1.5</v>
      </c>
      <c r="X1739">
        <v>8.1000000000000003E-2</v>
      </c>
      <c r="Y1739" t="s">
        <v>200</v>
      </c>
      <c r="Z1739">
        <v>4.3099999999999996</v>
      </c>
      <c r="AA1739" t="s">
        <v>5952</v>
      </c>
      <c r="AB1739">
        <v>297.45374020000003</v>
      </c>
      <c r="AC1739" t="s">
        <v>5953</v>
      </c>
      <c r="AD1739">
        <v>41.011018800000002</v>
      </c>
      <c r="AE1739">
        <v>399.39800000000002</v>
      </c>
      <c r="AF1739">
        <v>11.51</v>
      </c>
      <c r="AG1739">
        <v>10.234</v>
      </c>
      <c r="AH1739">
        <v>11.253500000000001</v>
      </c>
    </row>
    <row r="1740" spans="1:34" x14ac:dyDescent="0.25">
      <c r="A1740" t="s">
        <v>5954</v>
      </c>
      <c r="B1740" t="s">
        <v>5955</v>
      </c>
      <c r="C1740">
        <v>2</v>
      </c>
      <c r="D1740">
        <v>1</v>
      </c>
      <c r="E1740" t="s">
        <v>284</v>
      </c>
      <c r="F1740">
        <v>2014</v>
      </c>
      <c r="G1740" t="s">
        <v>171</v>
      </c>
      <c r="H1740">
        <v>0</v>
      </c>
      <c r="I1740">
        <v>86.647660999999999</v>
      </c>
      <c r="J1740">
        <v>0.38200000000000001</v>
      </c>
      <c r="K1740">
        <v>10.54</v>
      </c>
      <c r="L1740">
        <v>0.94</v>
      </c>
      <c r="M1740">
        <v>460.83</v>
      </c>
      <c r="N1740">
        <v>1.45</v>
      </c>
      <c r="O1740" t="s">
        <v>119</v>
      </c>
      <c r="P1740">
        <v>0.77200000000000002</v>
      </c>
      <c r="Q1740">
        <v>7.28</v>
      </c>
      <c r="R1740">
        <v>511</v>
      </c>
      <c r="S1740">
        <v>0</v>
      </c>
      <c r="T1740" t="s">
        <v>236</v>
      </c>
      <c r="U1740">
        <v>5520</v>
      </c>
      <c r="V1740">
        <v>1.1299999999999999</v>
      </c>
      <c r="W1740">
        <v>0.99</v>
      </c>
      <c r="X1740">
        <v>0.27</v>
      </c>
      <c r="Y1740" t="s">
        <v>77</v>
      </c>
      <c r="Z1740">
        <v>4.32</v>
      </c>
      <c r="AA1740" t="s">
        <v>5956</v>
      </c>
      <c r="AB1740">
        <v>291.22508879999998</v>
      </c>
      <c r="AC1740" t="s">
        <v>5957</v>
      </c>
      <c r="AD1740">
        <v>44.927291799999999</v>
      </c>
      <c r="AE1740">
        <v>656</v>
      </c>
      <c r="AF1740">
        <v>14.818</v>
      </c>
      <c r="AG1740">
        <v>12.726000000000001</v>
      </c>
      <c r="AH1740">
        <v>14.6419</v>
      </c>
    </row>
    <row r="1741" spans="1:34" x14ac:dyDescent="0.25">
      <c r="A1741" t="s">
        <v>5958</v>
      </c>
      <c r="B1741" t="s">
        <v>5959</v>
      </c>
      <c r="C1741">
        <v>3</v>
      </c>
      <c r="D1741">
        <v>1</v>
      </c>
      <c r="E1741" t="s">
        <v>284</v>
      </c>
      <c r="F1741">
        <v>2011</v>
      </c>
      <c r="G1741" t="s">
        <v>171</v>
      </c>
      <c r="H1741">
        <v>0</v>
      </c>
      <c r="I1741">
        <v>1.7635879999999999</v>
      </c>
      <c r="J1741">
        <v>3.6409999999999998E-2</v>
      </c>
      <c r="K1741">
        <v>16.948</v>
      </c>
      <c r="L1741">
        <v>1.512</v>
      </c>
      <c r="M1741">
        <v>2949.4623999999999</v>
      </c>
      <c r="N1741">
        <v>9.2799999999999994</v>
      </c>
      <c r="O1741" t="s">
        <v>119</v>
      </c>
      <c r="P1741">
        <v>6.4000000000000005E-4</v>
      </c>
      <c r="Q1741">
        <v>25339.9</v>
      </c>
      <c r="R1741">
        <v>2550</v>
      </c>
      <c r="S1741">
        <v>1</v>
      </c>
      <c r="U1741">
        <v>7650</v>
      </c>
      <c r="V1741">
        <v>1.74</v>
      </c>
      <c r="W1741">
        <v>1.72</v>
      </c>
      <c r="X1741">
        <v>0.2</v>
      </c>
      <c r="Y1741" t="s">
        <v>77</v>
      </c>
      <c r="Z1741">
        <v>4.2</v>
      </c>
      <c r="AA1741" t="s">
        <v>5960</v>
      </c>
      <c r="AB1741">
        <v>286.97138760000001</v>
      </c>
      <c r="AC1741" t="s">
        <v>5961</v>
      </c>
      <c r="AD1741">
        <v>46.868246300000003</v>
      </c>
      <c r="AE1741">
        <v>519.096</v>
      </c>
      <c r="AF1741">
        <v>9.7910000000000004</v>
      </c>
      <c r="AG1741">
        <v>9.4250000000000007</v>
      </c>
      <c r="AH1741">
        <v>10.367800000000001</v>
      </c>
    </row>
    <row r="1742" spans="1:34" x14ac:dyDescent="0.25">
      <c r="A1742" t="s">
        <v>5962</v>
      </c>
      <c r="B1742" t="s">
        <v>5963</v>
      </c>
      <c r="C1742">
        <v>1</v>
      </c>
      <c r="D1742">
        <v>3</v>
      </c>
      <c r="E1742" t="s">
        <v>284</v>
      </c>
      <c r="F1742">
        <v>2013</v>
      </c>
      <c r="G1742" t="s">
        <v>171</v>
      </c>
      <c r="H1742">
        <v>0</v>
      </c>
      <c r="I1742">
        <v>10.91647</v>
      </c>
      <c r="J1742">
        <v>9.8000000000000004E-2</v>
      </c>
      <c r="K1742">
        <v>3.4380000000000002</v>
      </c>
      <c r="L1742">
        <v>0.307</v>
      </c>
      <c r="M1742">
        <v>9.5</v>
      </c>
      <c r="N1742">
        <v>0.03</v>
      </c>
      <c r="O1742" t="s">
        <v>119</v>
      </c>
      <c r="P1742">
        <v>5.561E-2</v>
      </c>
      <c r="Q1742">
        <v>68.56</v>
      </c>
      <c r="R1742">
        <v>758</v>
      </c>
      <c r="S1742">
        <v>1</v>
      </c>
      <c r="T1742" t="s">
        <v>609</v>
      </c>
      <c r="U1742">
        <v>5466</v>
      </c>
      <c r="V1742">
        <v>0.9</v>
      </c>
      <c r="W1742">
        <v>0.99</v>
      </c>
      <c r="X1742">
        <v>0.27</v>
      </c>
      <c r="Y1742" t="s">
        <v>77</v>
      </c>
      <c r="Z1742">
        <v>4.53</v>
      </c>
      <c r="AA1742" t="s">
        <v>5964</v>
      </c>
      <c r="AB1742">
        <v>291.1481028</v>
      </c>
      <c r="AC1742" t="s">
        <v>5965</v>
      </c>
      <c r="AD1742">
        <v>40.669412999999999</v>
      </c>
      <c r="AE1742">
        <v>376.863</v>
      </c>
      <c r="AF1742">
        <v>13.209</v>
      </c>
      <c r="AG1742">
        <v>11.454000000000001</v>
      </c>
      <c r="AH1742">
        <v>13.104799999999999</v>
      </c>
    </row>
    <row r="1743" spans="1:34" x14ac:dyDescent="0.25">
      <c r="A1743" t="s">
        <v>5966</v>
      </c>
      <c r="B1743" t="s">
        <v>5963</v>
      </c>
      <c r="C1743">
        <v>1</v>
      </c>
      <c r="D1743">
        <v>3</v>
      </c>
      <c r="E1743" t="s">
        <v>284</v>
      </c>
      <c r="F1743">
        <v>2013</v>
      </c>
      <c r="G1743" t="s">
        <v>171</v>
      </c>
      <c r="H1743">
        <v>0</v>
      </c>
      <c r="I1743">
        <v>22.26492</v>
      </c>
      <c r="J1743">
        <v>0.15525</v>
      </c>
      <c r="K1743">
        <v>14</v>
      </c>
      <c r="L1743">
        <v>1.25</v>
      </c>
      <c r="M1743">
        <v>214.1</v>
      </c>
      <c r="N1743">
        <v>0.67400000000000004</v>
      </c>
      <c r="O1743" t="s">
        <v>119</v>
      </c>
      <c r="P1743">
        <v>5.7239999999999999E-2</v>
      </c>
      <c r="S1743">
        <v>0</v>
      </c>
      <c r="T1743" t="s">
        <v>609</v>
      </c>
      <c r="U1743">
        <v>5466</v>
      </c>
      <c r="V1743">
        <v>0.9</v>
      </c>
      <c r="W1743">
        <v>0.99</v>
      </c>
      <c r="X1743">
        <v>0.27</v>
      </c>
      <c r="Y1743" t="s">
        <v>77</v>
      </c>
      <c r="Z1743">
        <v>4.53</v>
      </c>
      <c r="AA1743" t="s">
        <v>5964</v>
      </c>
      <c r="AB1743">
        <v>291.1481028</v>
      </c>
      <c r="AC1743" t="s">
        <v>5965</v>
      </c>
      <c r="AD1743">
        <v>40.669412999999999</v>
      </c>
      <c r="AE1743">
        <v>376.863</v>
      </c>
      <c r="AF1743">
        <v>13.209</v>
      </c>
      <c r="AG1743">
        <v>11.454000000000001</v>
      </c>
      <c r="AH1743">
        <v>13.104799999999999</v>
      </c>
    </row>
    <row r="1744" spans="1:34" x14ac:dyDescent="0.25">
      <c r="A1744" t="s">
        <v>5967</v>
      </c>
      <c r="B1744" t="s">
        <v>5968</v>
      </c>
      <c r="C1744">
        <v>1</v>
      </c>
      <c r="D1744">
        <v>2</v>
      </c>
      <c r="E1744" t="s">
        <v>284</v>
      </c>
      <c r="F1744">
        <v>2019</v>
      </c>
      <c r="G1744" t="s">
        <v>171</v>
      </c>
      <c r="H1744">
        <v>0</v>
      </c>
      <c r="I1744">
        <v>20.441500000000001</v>
      </c>
      <c r="J1744">
        <v>0.14727999999999999</v>
      </c>
      <c r="K1744">
        <v>1.9</v>
      </c>
      <c r="L1744">
        <v>0.17</v>
      </c>
      <c r="M1744">
        <v>4.5999999999999996</v>
      </c>
      <c r="N1744">
        <v>1.447E-2</v>
      </c>
      <c r="O1744" t="s">
        <v>119</v>
      </c>
      <c r="P1744">
        <v>1.4E-2</v>
      </c>
      <c r="Q1744">
        <v>44.8</v>
      </c>
      <c r="R1744">
        <v>660</v>
      </c>
      <c r="S1744">
        <v>1</v>
      </c>
      <c r="U1744">
        <v>5833</v>
      </c>
      <c r="V1744">
        <v>0.97</v>
      </c>
      <c r="W1744">
        <v>1.02</v>
      </c>
      <c r="X1744">
        <v>0.06</v>
      </c>
      <c r="Y1744" t="s">
        <v>77</v>
      </c>
      <c r="Z1744">
        <v>4.47</v>
      </c>
      <c r="AA1744" t="s">
        <v>5969</v>
      </c>
      <c r="AB1744">
        <v>298.37383829999999</v>
      </c>
      <c r="AC1744" t="s">
        <v>5970</v>
      </c>
      <c r="AD1744">
        <v>40.618448299999997</v>
      </c>
      <c r="AE1744">
        <v>1131.6400000000001</v>
      </c>
      <c r="AF1744">
        <v>14.795</v>
      </c>
      <c r="AG1744">
        <v>13.238</v>
      </c>
      <c r="AH1744">
        <v>14.853999999999999</v>
      </c>
    </row>
    <row r="1745" spans="1:34" x14ac:dyDescent="0.25">
      <c r="A1745" t="s">
        <v>5971</v>
      </c>
      <c r="B1745" t="s">
        <v>5968</v>
      </c>
      <c r="C1745">
        <v>1</v>
      </c>
      <c r="D1745">
        <v>2</v>
      </c>
      <c r="E1745" t="s">
        <v>284</v>
      </c>
      <c r="F1745">
        <v>2019</v>
      </c>
      <c r="G1745" t="s">
        <v>171</v>
      </c>
      <c r="H1745">
        <v>0</v>
      </c>
      <c r="I1745">
        <v>13.6088</v>
      </c>
      <c r="J1745">
        <v>0.112293</v>
      </c>
      <c r="K1745">
        <v>1.9</v>
      </c>
      <c r="L1745">
        <v>0.17</v>
      </c>
      <c r="M1745">
        <v>9</v>
      </c>
      <c r="N1745">
        <v>2.8320000000000001E-2</v>
      </c>
      <c r="O1745" t="s">
        <v>119</v>
      </c>
      <c r="P1745">
        <v>1.14E-2</v>
      </c>
      <c r="Q1745">
        <v>76.81</v>
      </c>
      <c r="R1745">
        <v>755</v>
      </c>
      <c r="S1745">
        <v>1</v>
      </c>
      <c r="U1745">
        <v>5833</v>
      </c>
      <c r="V1745">
        <v>0.97</v>
      </c>
      <c r="W1745">
        <v>1.02</v>
      </c>
      <c r="X1745">
        <v>0.06</v>
      </c>
      <c r="Y1745" t="s">
        <v>77</v>
      </c>
      <c r="Z1745">
        <v>4.47</v>
      </c>
      <c r="AA1745" t="s">
        <v>5969</v>
      </c>
      <c r="AB1745">
        <v>298.37383829999999</v>
      </c>
      <c r="AC1745" t="s">
        <v>5970</v>
      </c>
      <c r="AD1745">
        <v>40.618448299999997</v>
      </c>
      <c r="AE1745">
        <v>1131.6400000000001</v>
      </c>
      <c r="AF1745">
        <v>14.795</v>
      </c>
      <c r="AG1745">
        <v>13.238</v>
      </c>
      <c r="AH1745">
        <v>14.853999999999999</v>
      </c>
    </row>
    <row r="1746" spans="1:34" x14ac:dyDescent="0.25">
      <c r="A1746" t="s">
        <v>5972</v>
      </c>
      <c r="B1746" t="s">
        <v>5973</v>
      </c>
      <c r="C1746">
        <v>1</v>
      </c>
      <c r="D1746">
        <v>2</v>
      </c>
      <c r="E1746" t="s">
        <v>284</v>
      </c>
      <c r="F1746">
        <v>2020</v>
      </c>
      <c r="G1746" t="s">
        <v>171</v>
      </c>
      <c r="H1746">
        <v>0</v>
      </c>
      <c r="I1746">
        <v>134.46279999999999</v>
      </c>
      <c r="J1746">
        <v>0.51349999999999996</v>
      </c>
      <c r="K1746">
        <v>8.86</v>
      </c>
      <c r="L1746">
        <v>0.79</v>
      </c>
      <c r="M1746">
        <v>71</v>
      </c>
      <c r="N1746">
        <v>0.22339000000000001</v>
      </c>
      <c r="O1746" t="s">
        <v>119</v>
      </c>
      <c r="P1746">
        <v>0</v>
      </c>
      <c r="Q1746">
        <v>5.7</v>
      </c>
      <c r="R1746">
        <v>412</v>
      </c>
      <c r="S1746">
        <v>1</v>
      </c>
      <c r="U1746">
        <v>5922</v>
      </c>
      <c r="V1746">
        <v>1.1399999999999999</v>
      </c>
      <c r="W1746">
        <v>1.08</v>
      </c>
      <c r="X1746">
        <v>0.11</v>
      </c>
      <c r="Y1746" t="s">
        <v>77</v>
      </c>
      <c r="Z1746">
        <v>4.3</v>
      </c>
      <c r="AA1746" t="s">
        <v>5974</v>
      </c>
      <c r="AB1746">
        <v>289.34146290000001</v>
      </c>
      <c r="AC1746" t="s">
        <v>5975</v>
      </c>
      <c r="AD1746">
        <v>46.988154999999999</v>
      </c>
      <c r="AE1746">
        <v>865.73</v>
      </c>
      <c r="AF1746">
        <v>13.978</v>
      </c>
      <c r="AG1746">
        <v>12.621</v>
      </c>
      <c r="AH1746">
        <v>13.9061</v>
      </c>
    </row>
    <row r="1747" spans="1:34" x14ac:dyDescent="0.25">
      <c r="A1747" t="s">
        <v>5976</v>
      </c>
      <c r="B1747" t="s">
        <v>5973</v>
      </c>
      <c r="C1747">
        <v>1</v>
      </c>
      <c r="D1747">
        <v>2</v>
      </c>
      <c r="E1747" t="s">
        <v>284</v>
      </c>
      <c r="F1747">
        <v>2020</v>
      </c>
      <c r="G1747" t="s">
        <v>171</v>
      </c>
      <c r="H1747">
        <v>0</v>
      </c>
      <c r="I1747">
        <v>284.21499999999997</v>
      </c>
      <c r="J1747">
        <v>0.84530000000000005</v>
      </c>
      <c r="K1747">
        <v>5.44</v>
      </c>
      <c r="L1747">
        <v>0.48499999999999999</v>
      </c>
      <c r="M1747">
        <v>15</v>
      </c>
      <c r="N1747">
        <v>4.7199999999999999E-2</v>
      </c>
      <c r="O1747" t="s">
        <v>119</v>
      </c>
      <c r="P1747">
        <v>0</v>
      </c>
      <c r="Q1747">
        <v>2.4900000000000002</v>
      </c>
      <c r="R1747">
        <v>321</v>
      </c>
      <c r="S1747">
        <v>1</v>
      </c>
      <c r="U1747">
        <v>5922</v>
      </c>
      <c r="V1747">
        <v>1.1399999999999999</v>
      </c>
      <c r="W1747">
        <v>1.08</v>
      </c>
      <c r="X1747">
        <v>0.11</v>
      </c>
      <c r="Y1747" t="s">
        <v>77</v>
      </c>
      <c r="Z1747">
        <v>4.3</v>
      </c>
      <c r="AA1747" t="s">
        <v>5974</v>
      </c>
      <c r="AB1747">
        <v>289.34146290000001</v>
      </c>
      <c r="AC1747" t="s">
        <v>5975</v>
      </c>
      <c r="AD1747">
        <v>46.988154999999999</v>
      </c>
      <c r="AE1747">
        <v>865.73</v>
      </c>
      <c r="AF1747">
        <v>13.978</v>
      </c>
      <c r="AG1747">
        <v>12.621</v>
      </c>
      <c r="AH1747">
        <v>13.9061</v>
      </c>
    </row>
    <row r="1748" spans="1:34" x14ac:dyDescent="0.25">
      <c r="A1748" t="s">
        <v>5977</v>
      </c>
      <c r="B1748" t="s">
        <v>5978</v>
      </c>
      <c r="C1748">
        <v>1</v>
      </c>
      <c r="D1748">
        <v>4</v>
      </c>
      <c r="E1748" t="s">
        <v>284</v>
      </c>
      <c r="F1748">
        <v>2021</v>
      </c>
      <c r="G1748" t="s">
        <v>171</v>
      </c>
      <c r="H1748">
        <v>0</v>
      </c>
      <c r="I1748">
        <v>34.168999999999997</v>
      </c>
      <c r="J1748">
        <v>0.19489999999999999</v>
      </c>
      <c r="K1748">
        <v>1.1299999999999999</v>
      </c>
      <c r="L1748">
        <v>0.10100000000000001</v>
      </c>
      <c r="M1748">
        <v>2.23</v>
      </c>
      <c r="N1748">
        <v>7.0200000000000002E-3</v>
      </c>
      <c r="O1748" t="s">
        <v>119</v>
      </c>
      <c r="P1748">
        <v>0</v>
      </c>
      <c r="Q1748">
        <v>11.67</v>
      </c>
      <c r="R1748">
        <v>475</v>
      </c>
      <c r="S1748">
        <v>0</v>
      </c>
      <c r="U1748">
        <v>5233</v>
      </c>
      <c r="V1748">
        <v>0.83</v>
      </c>
      <c r="W1748">
        <v>0.9</v>
      </c>
      <c r="X1748">
        <v>0.08</v>
      </c>
      <c r="Y1748" t="s">
        <v>77</v>
      </c>
      <c r="Z1748">
        <v>4.53</v>
      </c>
      <c r="AA1748" t="s">
        <v>5979</v>
      </c>
      <c r="AB1748">
        <v>286.47144730000002</v>
      </c>
      <c r="AC1748" t="s">
        <v>5980</v>
      </c>
      <c r="AD1748">
        <v>49.649093299999997</v>
      </c>
      <c r="AE1748">
        <v>501.57400000000001</v>
      </c>
      <c r="AF1748">
        <v>14.222</v>
      </c>
      <c r="AG1748">
        <v>12.291</v>
      </c>
      <c r="AH1748">
        <v>14.0909</v>
      </c>
    </row>
    <row r="1749" spans="1:34" x14ac:dyDescent="0.25">
      <c r="A1749" t="s">
        <v>5981</v>
      </c>
      <c r="B1749" t="s">
        <v>5982</v>
      </c>
      <c r="C1749">
        <v>1</v>
      </c>
      <c r="D1749">
        <v>3</v>
      </c>
      <c r="E1749" t="s">
        <v>284</v>
      </c>
      <c r="F1749">
        <v>2021</v>
      </c>
      <c r="G1749" t="s">
        <v>171</v>
      </c>
      <c r="H1749">
        <v>0</v>
      </c>
      <c r="I1749">
        <v>7.6849999999999996</v>
      </c>
      <c r="J1749">
        <v>6.3399999999999998E-2</v>
      </c>
      <c r="K1749">
        <v>2.58</v>
      </c>
      <c r="L1749">
        <v>0.23</v>
      </c>
      <c r="M1749">
        <v>11.02</v>
      </c>
      <c r="N1749">
        <v>3.4669999999999999E-2</v>
      </c>
      <c r="O1749" t="s">
        <v>119</v>
      </c>
      <c r="P1749">
        <v>0</v>
      </c>
      <c r="Q1749">
        <v>27.35</v>
      </c>
      <c r="R1749">
        <v>613</v>
      </c>
      <c r="S1749">
        <v>0</v>
      </c>
      <c r="U1749">
        <v>4413</v>
      </c>
      <c r="V1749">
        <v>0.67</v>
      </c>
      <c r="W1749">
        <v>0.68</v>
      </c>
      <c r="X1749">
        <v>-0.57999999999999996</v>
      </c>
      <c r="Y1749" t="s">
        <v>77</v>
      </c>
      <c r="Z1749">
        <v>4.68</v>
      </c>
      <c r="AA1749" t="s">
        <v>5983</v>
      </c>
      <c r="AB1749">
        <v>285.6025889</v>
      </c>
      <c r="AC1749" t="s">
        <v>5984</v>
      </c>
      <c r="AD1749">
        <v>50.112040100000002</v>
      </c>
      <c r="AE1749">
        <v>290.32400000000001</v>
      </c>
      <c r="AF1749">
        <v>14.625999999999999</v>
      </c>
      <c r="AG1749">
        <v>11.831</v>
      </c>
      <c r="AH1749">
        <v>14.2499</v>
      </c>
    </row>
    <row r="1750" spans="1:34" x14ac:dyDescent="0.25">
      <c r="A1750" t="s">
        <v>5985</v>
      </c>
      <c r="B1750" t="s">
        <v>5986</v>
      </c>
      <c r="C1750">
        <v>1</v>
      </c>
      <c r="D1750">
        <v>1</v>
      </c>
      <c r="E1750" t="s">
        <v>284</v>
      </c>
      <c r="F1750">
        <v>2010</v>
      </c>
      <c r="G1750" t="s">
        <v>171</v>
      </c>
      <c r="H1750">
        <v>0</v>
      </c>
      <c r="I1750">
        <v>3.9051200000000001</v>
      </c>
      <c r="J1750">
        <v>4.7699999999999999E-2</v>
      </c>
      <c r="K1750">
        <v>12.442</v>
      </c>
      <c r="L1750">
        <v>1.1100000000000001</v>
      </c>
      <c r="O1750" t="s">
        <v>75</v>
      </c>
      <c r="P1750">
        <v>0</v>
      </c>
      <c r="Q1750">
        <v>272.02999999999997</v>
      </c>
      <c r="R1750">
        <v>1046</v>
      </c>
      <c r="S1750">
        <v>1</v>
      </c>
      <c r="U1750">
        <v>5545</v>
      </c>
      <c r="V1750">
        <v>0.86</v>
      </c>
      <c r="W1750">
        <v>0.95</v>
      </c>
      <c r="X1750">
        <v>0.12</v>
      </c>
      <c r="Y1750" t="s">
        <v>77</v>
      </c>
      <c r="Z1750">
        <v>4.53</v>
      </c>
      <c r="AA1750" t="s">
        <v>5987</v>
      </c>
      <c r="AB1750">
        <v>294.86546670000001</v>
      </c>
      <c r="AC1750" t="s">
        <v>5988</v>
      </c>
      <c r="AD1750">
        <v>46.285812800000002</v>
      </c>
      <c r="AE1750">
        <v>914.69899999999996</v>
      </c>
      <c r="AF1750">
        <v>15.257</v>
      </c>
      <c r="AG1750">
        <v>13.468999999999999</v>
      </c>
      <c r="AH1750">
        <v>15.1013</v>
      </c>
    </row>
    <row r="1751" spans="1:34" x14ac:dyDescent="0.25">
      <c r="A1751" t="s">
        <v>5989</v>
      </c>
      <c r="B1751" t="s">
        <v>5990</v>
      </c>
      <c r="C1751">
        <v>1</v>
      </c>
      <c r="D1751">
        <v>2</v>
      </c>
      <c r="E1751" t="s">
        <v>284</v>
      </c>
      <c r="F1751">
        <v>2021</v>
      </c>
      <c r="G1751" t="s">
        <v>171</v>
      </c>
      <c r="H1751">
        <v>0</v>
      </c>
      <c r="I1751">
        <v>21.184999999999999</v>
      </c>
      <c r="J1751">
        <v>0.1462</v>
      </c>
      <c r="K1751">
        <v>1.19</v>
      </c>
      <c r="L1751">
        <v>0.106</v>
      </c>
      <c r="M1751">
        <v>9.1999999999999993</v>
      </c>
      <c r="N1751">
        <v>2.895E-2</v>
      </c>
      <c r="O1751" t="s">
        <v>119</v>
      </c>
      <c r="P1751">
        <v>0</v>
      </c>
      <c r="Q1751">
        <v>49.23</v>
      </c>
      <c r="R1751">
        <v>785</v>
      </c>
      <c r="S1751">
        <v>1</v>
      </c>
      <c r="U1751">
        <v>6001</v>
      </c>
      <c r="V1751">
        <v>1.25</v>
      </c>
      <c r="W1751">
        <v>0.86</v>
      </c>
      <c r="X1751">
        <v>-0.54300000000000004</v>
      </c>
      <c r="Y1751" t="s">
        <v>200</v>
      </c>
      <c r="Z1751">
        <v>4.55</v>
      </c>
      <c r="AA1751" t="s">
        <v>5991</v>
      </c>
      <c r="AB1751">
        <v>293.15076540000001</v>
      </c>
      <c r="AC1751" t="s">
        <v>5992</v>
      </c>
      <c r="AD1751">
        <v>41.729153199999999</v>
      </c>
      <c r="AE1751">
        <v>887.06399999999996</v>
      </c>
      <c r="AF1751">
        <v>13.831</v>
      </c>
      <c r="AG1751">
        <v>12.483000000000001</v>
      </c>
      <c r="AH1751">
        <v>13.7744</v>
      </c>
    </row>
    <row r="1752" spans="1:34" x14ac:dyDescent="0.25">
      <c r="A1752" t="s">
        <v>5993</v>
      </c>
      <c r="B1752" t="s">
        <v>5990</v>
      </c>
      <c r="C1752">
        <v>1</v>
      </c>
      <c r="D1752">
        <v>2</v>
      </c>
      <c r="E1752" t="s">
        <v>284</v>
      </c>
      <c r="F1752">
        <v>2021</v>
      </c>
      <c r="G1752" t="s">
        <v>171</v>
      </c>
      <c r="H1752">
        <v>0</v>
      </c>
      <c r="I1752">
        <v>31.827999999999999</v>
      </c>
      <c r="J1752">
        <v>0.19109999999999999</v>
      </c>
      <c r="K1752">
        <v>1.21</v>
      </c>
      <c r="L1752">
        <v>0.108</v>
      </c>
      <c r="M1752">
        <v>10.36</v>
      </c>
      <c r="N1752">
        <v>3.2599999999999997E-2</v>
      </c>
      <c r="O1752" t="s">
        <v>119</v>
      </c>
      <c r="P1752">
        <v>0</v>
      </c>
      <c r="Q1752">
        <v>28.37</v>
      </c>
      <c r="R1752">
        <v>686</v>
      </c>
      <c r="S1752">
        <v>1</v>
      </c>
      <c r="U1752">
        <v>6001</v>
      </c>
      <c r="V1752">
        <v>1.25</v>
      </c>
      <c r="W1752">
        <v>0.86</v>
      </c>
      <c r="X1752">
        <v>-0.54300000000000004</v>
      </c>
      <c r="Y1752" t="s">
        <v>200</v>
      </c>
      <c r="Z1752">
        <v>4.54</v>
      </c>
      <c r="AA1752" t="s">
        <v>5991</v>
      </c>
      <c r="AB1752">
        <v>293.15076540000001</v>
      </c>
      <c r="AC1752" t="s">
        <v>5992</v>
      </c>
      <c r="AD1752">
        <v>41.729153199999999</v>
      </c>
      <c r="AE1752">
        <v>887.06399999999996</v>
      </c>
      <c r="AF1752">
        <v>13.831</v>
      </c>
      <c r="AG1752">
        <v>12.483000000000001</v>
      </c>
      <c r="AH1752">
        <v>13.7744</v>
      </c>
    </row>
    <row r="1753" spans="1:34" x14ac:dyDescent="0.25">
      <c r="A1753" t="s">
        <v>5994</v>
      </c>
      <c r="B1753" t="s">
        <v>5995</v>
      </c>
      <c r="C1753">
        <v>1</v>
      </c>
      <c r="D1753">
        <v>8</v>
      </c>
      <c r="E1753" t="s">
        <v>284</v>
      </c>
      <c r="F1753">
        <v>2013</v>
      </c>
      <c r="G1753" t="s">
        <v>171</v>
      </c>
      <c r="H1753">
        <v>0</v>
      </c>
      <c r="I1753">
        <v>7.0081509999999998</v>
      </c>
      <c r="J1753">
        <v>7.3999999999999996E-2</v>
      </c>
      <c r="K1753">
        <v>1.31</v>
      </c>
      <c r="L1753">
        <v>0.11700000000000001</v>
      </c>
      <c r="M1753">
        <v>2.27</v>
      </c>
      <c r="N1753">
        <v>7.1399999999999996E-3</v>
      </c>
      <c r="O1753" t="s">
        <v>614</v>
      </c>
      <c r="P1753">
        <v>0</v>
      </c>
      <c r="Q1753">
        <v>316.44</v>
      </c>
      <c r="R1753">
        <v>1062</v>
      </c>
      <c r="S1753">
        <v>0</v>
      </c>
      <c r="U1753">
        <v>6080</v>
      </c>
      <c r="V1753">
        <v>1.2</v>
      </c>
      <c r="W1753">
        <v>1.2</v>
      </c>
      <c r="X1753">
        <v>-0.12</v>
      </c>
      <c r="Y1753" t="s">
        <v>200</v>
      </c>
      <c r="Z1753">
        <v>4.4000000000000004</v>
      </c>
      <c r="AA1753" t="s">
        <v>5996</v>
      </c>
      <c r="AB1753">
        <v>284.4334642</v>
      </c>
      <c r="AC1753" t="s">
        <v>5997</v>
      </c>
      <c r="AD1753">
        <v>49.305123899999998</v>
      </c>
      <c r="AE1753">
        <v>848.25400000000002</v>
      </c>
      <c r="AF1753">
        <v>13.882999999999999</v>
      </c>
      <c r="AG1753">
        <v>12.481999999999999</v>
      </c>
      <c r="AH1753">
        <v>13.739699999999999</v>
      </c>
    </row>
    <row r="1754" spans="1:34" x14ac:dyDescent="0.25">
      <c r="A1754" t="s">
        <v>5998</v>
      </c>
      <c r="B1754" t="s">
        <v>5995</v>
      </c>
      <c r="C1754">
        <v>1</v>
      </c>
      <c r="D1754">
        <v>8</v>
      </c>
      <c r="E1754" t="s">
        <v>284</v>
      </c>
      <c r="F1754">
        <v>2013</v>
      </c>
      <c r="G1754" t="s">
        <v>171</v>
      </c>
      <c r="H1754">
        <v>0</v>
      </c>
      <c r="I1754">
        <v>8.7193749999999994</v>
      </c>
      <c r="J1754">
        <v>8.8999999999999996E-2</v>
      </c>
      <c r="K1754">
        <v>1.19</v>
      </c>
      <c r="L1754">
        <v>0.106</v>
      </c>
      <c r="M1754">
        <v>1.81</v>
      </c>
      <c r="N1754">
        <v>5.7000000000000002E-3</v>
      </c>
      <c r="O1754" t="s">
        <v>614</v>
      </c>
      <c r="P1754">
        <v>0</v>
      </c>
      <c r="Q1754">
        <v>236.31</v>
      </c>
      <c r="R1754">
        <v>987</v>
      </c>
      <c r="S1754">
        <v>0</v>
      </c>
      <c r="U1754">
        <v>6080</v>
      </c>
      <c r="V1754">
        <v>1.2</v>
      </c>
      <c r="W1754">
        <v>1.2</v>
      </c>
      <c r="X1754">
        <v>-0.12</v>
      </c>
      <c r="Y1754" t="s">
        <v>200</v>
      </c>
      <c r="Z1754">
        <v>4.4000000000000004</v>
      </c>
      <c r="AA1754" t="s">
        <v>5996</v>
      </c>
      <c r="AB1754">
        <v>284.4334642</v>
      </c>
      <c r="AC1754" t="s">
        <v>5997</v>
      </c>
      <c r="AD1754">
        <v>49.305123899999998</v>
      </c>
      <c r="AE1754">
        <v>848.25400000000002</v>
      </c>
      <c r="AF1754">
        <v>13.882999999999999</v>
      </c>
      <c r="AG1754">
        <v>12.481999999999999</v>
      </c>
      <c r="AH1754">
        <v>13.739699999999999</v>
      </c>
    </row>
    <row r="1755" spans="1:34" x14ac:dyDescent="0.25">
      <c r="A1755" t="s">
        <v>5999</v>
      </c>
      <c r="B1755" t="s">
        <v>5995</v>
      </c>
      <c r="C1755">
        <v>1</v>
      </c>
      <c r="D1755">
        <v>8</v>
      </c>
      <c r="E1755" t="s">
        <v>284</v>
      </c>
      <c r="F1755">
        <v>2013</v>
      </c>
      <c r="G1755" t="s">
        <v>171</v>
      </c>
      <c r="H1755">
        <v>0</v>
      </c>
      <c r="I1755">
        <v>59.736669999999997</v>
      </c>
      <c r="J1755">
        <v>0.32</v>
      </c>
      <c r="K1755">
        <v>2.87</v>
      </c>
      <c r="L1755">
        <v>0.25600000000000001</v>
      </c>
      <c r="M1755">
        <v>8.6</v>
      </c>
      <c r="N1755">
        <v>2.7099999999999999E-2</v>
      </c>
      <c r="O1755" t="s">
        <v>614</v>
      </c>
      <c r="P1755">
        <v>0</v>
      </c>
      <c r="Q1755">
        <v>18.170000000000002</v>
      </c>
      <c r="R1755">
        <v>520</v>
      </c>
      <c r="S1755">
        <v>0</v>
      </c>
      <c r="U1755">
        <v>6080</v>
      </c>
      <c r="V1755">
        <v>1.2</v>
      </c>
      <c r="W1755">
        <v>1.2</v>
      </c>
      <c r="X1755">
        <v>-0.12</v>
      </c>
      <c r="Y1755" t="s">
        <v>200</v>
      </c>
      <c r="Z1755">
        <v>4.4000000000000004</v>
      </c>
      <c r="AA1755" t="s">
        <v>5996</v>
      </c>
      <c r="AB1755">
        <v>284.4334642</v>
      </c>
      <c r="AC1755" t="s">
        <v>5997</v>
      </c>
      <c r="AD1755">
        <v>49.305123899999998</v>
      </c>
      <c r="AE1755">
        <v>848.25400000000002</v>
      </c>
      <c r="AF1755">
        <v>13.882999999999999</v>
      </c>
      <c r="AG1755">
        <v>12.481999999999999</v>
      </c>
      <c r="AH1755">
        <v>13.739699999999999</v>
      </c>
    </row>
    <row r="1756" spans="1:34" x14ac:dyDescent="0.25">
      <c r="A1756" t="s">
        <v>6000</v>
      </c>
      <c r="B1756" t="s">
        <v>5995</v>
      </c>
      <c r="C1756">
        <v>1</v>
      </c>
      <c r="D1756">
        <v>8</v>
      </c>
      <c r="E1756" t="s">
        <v>284</v>
      </c>
      <c r="F1756">
        <v>2013</v>
      </c>
      <c r="G1756" t="s">
        <v>171</v>
      </c>
      <c r="H1756">
        <v>0</v>
      </c>
      <c r="I1756">
        <v>91.939130000000006</v>
      </c>
      <c r="J1756">
        <v>0.42</v>
      </c>
      <c r="K1756">
        <v>2.66</v>
      </c>
      <c r="L1756">
        <v>0.23699999999999999</v>
      </c>
      <c r="M1756">
        <v>7.56</v>
      </c>
      <c r="N1756">
        <v>2.3800000000000002E-2</v>
      </c>
      <c r="O1756" t="s">
        <v>614</v>
      </c>
      <c r="P1756">
        <v>0</v>
      </c>
      <c r="Q1756">
        <v>10.23</v>
      </c>
      <c r="R1756">
        <v>450</v>
      </c>
      <c r="S1756">
        <v>0</v>
      </c>
      <c r="U1756">
        <v>6080</v>
      </c>
      <c r="V1756">
        <v>1.2</v>
      </c>
      <c r="W1756">
        <v>1.2</v>
      </c>
      <c r="X1756">
        <v>-0.12</v>
      </c>
      <c r="Y1756" t="s">
        <v>200</v>
      </c>
      <c r="Z1756">
        <v>4.4000000000000004</v>
      </c>
      <c r="AA1756" t="s">
        <v>5996</v>
      </c>
      <c r="AB1756">
        <v>284.4334642</v>
      </c>
      <c r="AC1756" t="s">
        <v>5997</v>
      </c>
      <c r="AD1756">
        <v>49.305123899999998</v>
      </c>
      <c r="AE1756">
        <v>848.25400000000002</v>
      </c>
      <c r="AF1756">
        <v>13.882999999999999</v>
      </c>
      <c r="AG1756">
        <v>12.481999999999999</v>
      </c>
      <c r="AH1756">
        <v>13.739699999999999</v>
      </c>
    </row>
    <row r="1757" spans="1:34" x14ac:dyDescent="0.25">
      <c r="A1757" t="s">
        <v>6001</v>
      </c>
      <c r="B1757" t="s">
        <v>5995</v>
      </c>
      <c r="C1757">
        <v>1</v>
      </c>
      <c r="D1757">
        <v>8</v>
      </c>
      <c r="E1757" t="s">
        <v>284</v>
      </c>
      <c r="F1757">
        <v>2013</v>
      </c>
      <c r="G1757" t="s">
        <v>171</v>
      </c>
      <c r="H1757">
        <v>0</v>
      </c>
      <c r="I1757">
        <v>124.9144</v>
      </c>
      <c r="J1757">
        <v>0.48</v>
      </c>
      <c r="K1757">
        <v>2.88</v>
      </c>
      <c r="L1757">
        <v>0.25700000000000001</v>
      </c>
      <c r="M1757">
        <v>8.65</v>
      </c>
      <c r="N1757">
        <v>2.7199999999999998E-2</v>
      </c>
      <c r="O1757" t="s">
        <v>614</v>
      </c>
      <c r="P1757">
        <v>0</v>
      </c>
      <c r="Q1757">
        <v>6.8</v>
      </c>
      <c r="R1757">
        <v>407</v>
      </c>
      <c r="S1757">
        <v>0</v>
      </c>
      <c r="U1757">
        <v>6080</v>
      </c>
      <c r="V1757">
        <v>1.2</v>
      </c>
      <c r="W1757">
        <v>1.2</v>
      </c>
      <c r="X1757">
        <v>-0.12</v>
      </c>
      <c r="Y1757" t="s">
        <v>200</v>
      </c>
      <c r="Z1757">
        <v>4.4000000000000004</v>
      </c>
      <c r="AA1757" t="s">
        <v>5996</v>
      </c>
      <c r="AB1757">
        <v>284.4334642</v>
      </c>
      <c r="AC1757" t="s">
        <v>5997</v>
      </c>
      <c r="AD1757">
        <v>49.305123899999998</v>
      </c>
      <c r="AE1757">
        <v>848.25400000000002</v>
      </c>
      <c r="AF1757">
        <v>13.882999999999999</v>
      </c>
      <c r="AG1757">
        <v>12.481999999999999</v>
      </c>
      <c r="AH1757">
        <v>13.739699999999999</v>
      </c>
    </row>
    <row r="1758" spans="1:34" x14ac:dyDescent="0.25">
      <c r="A1758" t="s">
        <v>6002</v>
      </c>
      <c r="B1758" t="s">
        <v>5995</v>
      </c>
      <c r="C1758">
        <v>1</v>
      </c>
      <c r="D1758">
        <v>8</v>
      </c>
      <c r="E1758" t="s">
        <v>284</v>
      </c>
      <c r="F1758">
        <v>2013</v>
      </c>
      <c r="G1758" t="s">
        <v>171</v>
      </c>
      <c r="H1758">
        <v>0</v>
      </c>
      <c r="I1758">
        <v>210.60696999999999</v>
      </c>
      <c r="J1758">
        <v>0.71</v>
      </c>
      <c r="K1758">
        <v>8.1</v>
      </c>
      <c r="L1758">
        <v>0.72299999999999998</v>
      </c>
      <c r="M1758">
        <v>254.26400000000001</v>
      </c>
      <c r="N1758">
        <v>0.8</v>
      </c>
      <c r="O1758" t="s">
        <v>119</v>
      </c>
      <c r="P1758">
        <v>0</v>
      </c>
      <c r="Q1758">
        <v>3.39</v>
      </c>
      <c r="R1758">
        <v>342</v>
      </c>
      <c r="S1758">
        <v>0</v>
      </c>
      <c r="U1758">
        <v>6080</v>
      </c>
      <c r="V1758">
        <v>1.2</v>
      </c>
      <c r="W1758">
        <v>1.2</v>
      </c>
      <c r="X1758">
        <v>-0.12</v>
      </c>
      <c r="Y1758" t="s">
        <v>200</v>
      </c>
      <c r="Z1758">
        <v>4.4000000000000004</v>
      </c>
      <c r="AA1758" t="s">
        <v>5996</v>
      </c>
      <c r="AB1758">
        <v>284.4334642</v>
      </c>
      <c r="AC1758" t="s">
        <v>5997</v>
      </c>
      <c r="AD1758">
        <v>49.305123899999998</v>
      </c>
      <c r="AE1758">
        <v>848.25400000000002</v>
      </c>
      <c r="AF1758">
        <v>13.882999999999999</v>
      </c>
      <c r="AG1758">
        <v>12.481999999999999</v>
      </c>
      <c r="AH1758">
        <v>13.739699999999999</v>
      </c>
    </row>
    <row r="1759" spans="1:34" x14ac:dyDescent="0.25">
      <c r="A1759" t="s">
        <v>6003</v>
      </c>
      <c r="B1759" t="s">
        <v>5995</v>
      </c>
      <c r="C1759">
        <v>1</v>
      </c>
      <c r="D1759">
        <v>8</v>
      </c>
      <c r="E1759" t="s">
        <v>284</v>
      </c>
      <c r="F1759">
        <v>2013</v>
      </c>
      <c r="G1759" t="s">
        <v>171</v>
      </c>
      <c r="H1759">
        <v>0</v>
      </c>
      <c r="I1759">
        <v>331.60059000000001</v>
      </c>
      <c r="J1759">
        <v>1.01</v>
      </c>
      <c r="K1759">
        <v>11.3</v>
      </c>
      <c r="L1759">
        <v>1.008</v>
      </c>
      <c r="M1759">
        <v>381.39600000000002</v>
      </c>
      <c r="N1759">
        <v>1.2</v>
      </c>
      <c r="O1759" t="s">
        <v>119</v>
      </c>
      <c r="P1759">
        <v>0</v>
      </c>
      <c r="Q1759">
        <v>1.85</v>
      </c>
      <c r="R1759">
        <v>294</v>
      </c>
      <c r="S1759">
        <v>0</v>
      </c>
      <c r="U1759">
        <v>6080</v>
      </c>
      <c r="V1759">
        <v>1.2</v>
      </c>
      <c r="W1759">
        <v>1.2</v>
      </c>
      <c r="X1759">
        <v>-0.12</v>
      </c>
      <c r="Y1759" t="s">
        <v>200</v>
      </c>
      <c r="Z1759">
        <v>4.4000000000000004</v>
      </c>
      <c r="AA1759" t="s">
        <v>5996</v>
      </c>
      <c r="AB1759">
        <v>284.4334642</v>
      </c>
      <c r="AC1759" t="s">
        <v>5997</v>
      </c>
      <c r="AD1759">
        <v>49.305123899999998</v>
      </c>
      <c r="AE1759">
        <v>848.25400000000002</v>
      </c>
      <c r="AF1759">
        <v>13.882999999999999</v>
      </c>
      <c r="AG1759">
        <v>12.481999999999999</v>
      </c>
      <c r="AH1759">
        <v>13.739699999999999</v>
      </c>
    </row>
    <row r="1760" spans="1:34" x14ac:dyDescent="0.25">
      <c r="A1760" t="s">
        <v>6004</v>
      </c>
      <c r="B1760" t="s">
        <v>6005</v>
      </c>
      <c r="C1760">
        <v>1</v>
      </c>
      <c r="D1760">
        <v>1</v>
      </c>
      <c r="E1760" t="s">
        <v>284</v>
      </c>
      <c r="F1760">
        <v>2018</v>
      </c>
      <c r="G1760" t="s">
        <v>171</v>
      </c>
      <c r="H1760">
        <v>0</v>
      </c>
      <c r="I1760">
        <v>141.241671</v>
      </c>
      <c r="J1760">
        <v>0.53400000000000003</v>
      </c>
      <c r="K1760">
        <v>11.097</v>
      </c>
      <c r="L1760">
        <v>0.99</v>
      </c>
      <c r="M1760">
        <v>613.41189999999995</v>
      </c>
      <c r="N1760">
        <v>1.93</v>
      </c>
      <c r="O1760" t="s">
        <v>119</v>
      </c>
      <c r="P1760">
        <v>0.496</v>
      </c>
      <c r="Q1760">
        <v>3.62</v>
      </c>
      <c r="R1760">
        <v>347</v>
      </c>
      <c r="S1760">
        <v>0</v>
      </c>
      <c r="U1760">
        <v>5830</v>
      </c>
      <c r="V1760">
        <v>0.96</v>
      </c>
      <c r="W1760">
        <v>1.01</v>
      </c>
      <c r="X1760">
        <v>0.16</v>
      </c>
      <c r="Y1760" t="s">
        <v>77</v>
      </c>
      <c r="Z1760">
        <v>4.47</v>
      </c>
      <c r="AA1760" t="s">
        <v>6006</v>
      </c>
      <c r="AB1760">
        <v>293.28152660000001</v>
      </c>
      <c r="AC1760" t="s">
        <v>6007</v>
      </c>
      <c r="AD1760">
        <v>45.309657199999997</v>
      </c>
      <c r="AE1760">
        <v>921.98599999999999</v>
      </c>
      <c r="AF1760">
        <v>14.616</v>
      </c>
      <c r="AG1760">
        <v>13.101000000000001</v>
      </c>
      <c r="AH1760">
        <v>14.502700000000001</v>
      </c>
    </row>
    <row r="1761" spans="1:34" x14ac:dyDescent="0.25">
      <c r="A1761" t="s">
        <v>6008</v>
      </c>
      <c r="B1761" t="s">
        <v>6009</v>
      </c>
      <c r="C1761">
        <v>1</v>
      </c>
      <c r="D1761">
        <v>1</v>
      </c>
      <c r="E1761" t="s">
        <v>284</v>
      </c>
      <c r="F1761">
        <v>2014</v>
      </c>
      <c r="G1761" t="s">
        <v>171</v>
      </c>
      <c r="H1761">
        <v>0</v>
      </c>
      <c r="I1761">
        <v>0.41199999999999998</v>
      </c>
      <c r="J1761">
        <v>8.0000000000000002E-3</v>
      </c>
      <c r="K1761">
        <v>0.51</v>
      </c>
      <c r="L1761">
        <v>4.4999999999999998E-2</v>
      </c>
      <c r="M1761">
        <v>99.2</v>
      </c>
      <c r="N1761">
        <v>0.31212000000000001</v>
      </c>
      <c r="O1761" t="s">
        <v>119</v>
      </c>
      <c r="P1761">
        <v>0</v>
      </c>
      <c r="Q1761">
        <v>320</v>
      </c>
      <c r="R1761">
        <v>1180</v>
      </c>
      <c r="S1761">
        <v>0</v>
      </c>
      <c r="U1761">
        <v>3515</v>
      </c>
      <c r="V1761">
        <v>0.4</v>
      </c>
      <c r="W1761">
        <v>0.41</v>
      </c>
      <c r="X1761">
        <v>0.1</v>
      </c>
      <c r="Y1761" t="s">
        <v>77</v>
      </c>
      <c r="Z1761">
        <v>4.7699999999999996</v>
      </c>
      <c r="AA1761" t="s">
        <v>6010</v>
      </c>
      <c r="AB1761">
        <v>287.2621474</v>
      </c>
      <c r="AC1761" t="s">
        <v>6011</v>
      </c>
      <c r="AD1761">
        <v>42.032225699999998</v>
      </c>
      <c r="AE1761">
        <v>172.245</v>
      </c>
      <c r="AF1761">
        <v>16.413</v>
      </c>
      <c r="AG1761">
        <v>12.449</v>
      </c>
      <c r="AH1761">
        <v>15.852499999999999</v>
      </c>
    </row>
    <row r="1762" spans="1:34" x14ac:dyDescent="0.25">
      <c r="A1762" t="s">
        <v>6012</v>
      </c>
      <c r="B1762" t="s">
        <v>6013</v>
      </c>
      <c r="C1762">
        <v>1</v>
      </c>
      <c r="D1762">
        <v>2</v>
      </c>
      <c r="E1762" t="s">
        <v>5781</v>
      </c>
      <c r="F1762">
        <v>2011</v>
      </c>
      <c r="G1762" t="s">
        <v>171</v>
      </c>
      <c r="H1762">
        <v>1</v>
      </c>
      <c r="I1762">
        <v>0.24010400000000001</v>
      </c>
      <c r="J1762">
        <v>6.0000000000000001E-3</v>
      </c>
      <c r="K1762">
        <v>0.75900000000000001</v>
      </c>
      <c r="L1762">
        <v>6.8000000000000005E-2</v>
      </c>
      <c r="M1762">
        <v>0.44</v>
      </c>
      <c r="N1762">
        <v>1.4E-3</v>
      </c>
      <c r="O1762" t="s">
        <v>119</v>
      </c>
      <c r="S1762">
        <v>0</v>
      </c>
      <c r="T1762" t="s">
        <v>6014</v>
      </c>
      <c r="U1762">
        <v>27730</v>
      </c>
      <c r="V1762">
        <v>0.2</v>
      </c>
      <c r="W1762">
        <v>0.5</v>
      </c>
      <c r="X1762">
        <v>-0.106</v>
      </c>
      <c r="Y1762" t="s">
        <v>77</v>
      </c>
      <c r="Z1762">
        <v>5.52</v>
      </c>
      <c r="AA1762" t="s">
        <v>6015</v>
      </c>
      <c r="AB1762">
        <v>296.35618529999999</v>
      </c>
      <c r="AC1762" t="s">
        <v>6016</v>
      </c>
      <c r="AD1762">
        <v>41.092731499999999</v>
      </c>
      <c r="AE1762">
        <v>1231.02</v>
      </c>
      <c r="AF1762">
        <v>15.154</v>
      </c>
      <c r="AG1762">
        <v>15.494999999999999</v>
      </c>
      <c r="AH1762">
        <v>14.9062</v>
      </c>
    </row>
    <row r="1763" spans="1:34" x14ac:dyDescent="0.25">
      <c r="A1763" t="s">
        <v>6017</v>
      </c>
      <c r="B1763" t="s">
        <v>6013</v>
      </c>
      <c r="C1763">
        <v>1</v>
      </c>
      <c r="D1763">
        <v>2</v>
      </c>
      <c r="E1763" t="s">
        <v>5781</v>
      </c>
      <c r="F1763">
        <v>2011</v>
      </c>
      <c r="G1763" t="s">
        <v>171</v>
      </c>
      <c r="H1763">
        <v>1</v>
      </c>
      <c r="I1763">
        <v>0.342887</v>
      </c>
      <c r="J1763">
        <v>7.6E-3</v>
      </c>
      <c r="K1763">
        <v>0.86699999999999999</v>
      </c>
      <c r="L1763">
        <v>7.6999999999999999E-2</v>
      </c>
      <c r="M1763">
        <v>0.65500000000000003</v>
      </c>
      <c r="N1763">
        <v>2.0999999999999999E-3</v>
      </c>
      <c r="O1763" t="s">
        <v>119</v>
      </c>
      <c r="S1763">
        <v>0</v>
      </c>
      <c r="T1763" t="s">
        <v>6014</v>
      </c>
      <c r="U1763">
        <v>27730</v>
      </c>
      <c r="V1763">
        <v>0.2</v>
      </c>
      <c r="W1763">
        <v>0.5</v>
      </c>
      <c r="X1763">
        <v>-0.106</v>
      </c>
      <c r="Y1763" t="s">
        <v>77</v>
      </c>
      <c r="Z1763">
        <v>5.52</v>
      </c>
      <c r="AA1763" t="s">
        <v>6015</v>
      </c>
      <c r="AB1763">
        <v>296.35618529999999</v>
      </c>
      <c r="AC1763" t="s">
        <v>6016</v>
      </c>
      <c r="AD1763">
        <v>41.092731499999999</v>
      </c>
      <c r="AE1763">
        <v>1231.02</v>
      </c>
      <c r="AF1763">
        <v>15.154</v>
      </c>
      <c r="AG1763">
        <v>15.494999999999999</v>
      </c>
      <c r="AH1763">
        <v>14.9062</v>
      </c>
    </row>
    <row r="1764" spans="1:34" x14ac:dyDescent="0.25">
      <c r="A1764" t="s">
        <v>6018</v>
      </c>
      <c r="B1764" t="s">
        <v>6019</v>
      </c>
      <c r="C1764">
        <v>2</v>
      </c>
      <c r="D1764">
        <v>4</v>
      </c>
      <c r="E1764" t="s">
        <v>284</v>
      </c>
      <c r="F1764">
        <v>2013</v>
      </c>
      <c r="G1764" t="s">
        <v>171</v>
      </c>
      <c r="H1764">
        <v>0</v>
      </c>
      <c r="I1764">
        <v>3.7432080000000001</v>
      </c>
      <c r="J1764">
        <v>5.1189999999999999E-2</v>
      </c>
      <c r="K1764">
        <v>1.71</v>
      </c>
      <c r="L1764">
        <v>0.153</v>
      </c>
      <c r="M1764">
        <v>10.5</v>
      </c>
      <c r="N1764">
        <v>3.3000000000000002E-2</v>
      </c>
      <c r="O1764" t="s">
        <v>119</v>
      </c>
      <c r="P1764">
        <v>0.25</v>
      </c>
      <c r="Q1764">
        <v>1053.18</v>
      </c>
      <c r="R1764">
        <v>1486</v>
      </c>
      <c r="S1764">
        <v>0</v>
      </c>
      <c r="U1764">
        <v>6182</v>
      </c>
      <c r="V1764">
        <v>1.52</v>
      </c>
      <c r="W1764">
        <v>1.28</v>
      </c>
      <c r="X1764">
        <v>2.3E-2</v>
      </c>
      <c r="Y1764" t="s">
        <v>77</v>
      </c>
      <c r="Z1764">
        <v>4.18</v>
      </c>
      <c r="AA1764" t="s">
        <v>6020</v>
      </c>
      <c r="AB1764">
        <v>297.33307159999998</v>
      </c>
      <c r="AC1764" t="s">
        <v>6021</v>
      </c>
      <c r="AD1764">
        <v>41.891118599999999</v>
      </c>
      <c r="AE1764">
        <v>477.05200000000002</v>
      </c>
      <c r="AF1764">
        <v>12.314</v>
      </c>
      <c r="AG1764">
        <v>10.926</v>
      </c>
      <c r="AH1764">
        <v>12.1882</v>
      </c>
    </row>
    <row r="1765" spans="1:34" x14ac:dyDescent="0.25">
      <c r="A1765" t="s">
        <v>6022</v>
      </c>
      <c r="B1765" t="s">
        <v>6019</v>
      </c>
      <c r="C1765">
        <v>2</v>
      </c>
      <c r="D1765">
        <v>4</v>
      </c>
      <c r="E1765" t="s">
        <v>284</v>
      </c>
      <c r="F1765">
        <v>2013</v>
      </c>
      <c r="G1765" t="s">
        <v>171</v>
      </c>
      <c r="H1765">
        <v>0</v>
      </c>
      <c r="I1765">
        <v>10.423648</v>
      </c>
      <c r="J1765">
        <v>0.1013</v>
      </c>
      <c r="K1765">
        <v>4.32</v>
      </c>
      <c r="L1765">
        <v>0.38500000000000001</v>
      </c>
      <c r="M1765">
        <v>15.6</v>
      </c>
      <c r="N1765">
        <v>4.9000000000000002E-2</v>
      </c>
      <c r="O1765" t="s">
        <v>119</v>
      </c>
      <c r="P1765">
        <v>0.43</v>
      </c>
      <c r="Q1765">
        <v>268.22000000000003</v>
      </c>
      <c r="R1765">
        <v>1012</v>
      </c>
      <c r="S1765">
        <v>1</v>
      </c>
      <c r="U1765">
        <v>6182</v>
      </c>
      <c r="V1765">
        <v>1.52</v>
      </c>
      <c r="W1765">
        <v>1.28</v>
      </c>
      <c r="X1765">
        <v>2.3E-2</v>
      </c>
      <c r="Y1765" t="s">
        <v>77</v>
      </c>
      <c r="Z1765">
        <v>4.18</v>
      </c>
      <c r="AA1765" t="s">
        <v>6020</v>
      </c>
      <c r="AB1765">
        <v>297.33307159999998</v>
      </c>
      <c r="AC1765" t="s">
        <v>6021</v>
      </c>
      <c r="AD1765">
        <v>41.891118599999999</v>
      </c>
      <c r="AE1765">
        <v>477.05200000000002</v>
      </c>
      <c r="AF1765">
        <v>12.314</v>
      </c>
      <c r="AG1765">
        <v>10.926</v>
      </c>
      <c r="AH1765">
        <v>12.1882</v>
      </c>
    </row>
    <row r="1766" spans="1:34" x14ac:dyDescent="0.25">
      <c r="A1766" t="s">
        <v>6023</v>
      </c>
      <c r="B1766" t="s">
        <v>6019</v>
      </c>
      <c r="C1766">
        <v>2</v>
      </c>
      <c r="D1766">
        <v>4</v>
      </c>
      <c r="E1766" t="s">
        <v>284</v>
      </c>
      <c r="F1766">
        <v>2013</v>
      </c>
      <c r="G1766" t="s">
        <v>171</v>
      </c>
      <c r="H1766">
        <v>0</v>
      </c>
      <c r="I1766">
        <v>22.342988999999999</v>
      </c>
      <c r="J1766">
        <v>0.16839999999999999</v>
      </c>
      <c r="K1766">
        <v>11.27</v>
      </c>
      <c r="L1766">
        <v>1.0049999999999999</v>
      </c>
      <c r="M1766">
        <v>106</v>
      </c>
      <c r="N1766">
        <v>0.33400000000000002</v>
      </c>
      <c r="O1766" t="s">
        <v>119</v>
      </c>
      <c r="P1766">
        <v>2.1999999999999999E-2</v>
      </c>
      <c r="Q1766">
        <v>97.12</v>
      </c>
      <c r="R1766">
        <v>806</v>
      </c>
      <c r="S1766">
        <v>1</v>
      </c>
      <c r="U1766">
        <v>6182</v>
      </c>
      <c r="V1766">
        <v>1.52</v>
      </c>
      <c r="W1766">
        <v>1.28</v>
      </c>
      <c r="X1766">
        <v>2.3E-2</v>
      </c>
      <c r="Y1766" t="s">
        <v>77</v>
      </c>
      <c r="Z1766">
        <v>4.18</v>
      </c>
      <c r="AA1766" t="s">
        <v>6020</v>
      </c>
      <c r="AB1766">
        <v>297.33307159999998</v>
      </c>
      <c r="AC1766" t="s">
        <v>6021</v>
      </c>
      <c r="AD1766">
        <v>41.891118599999999</v>
      </c>
      <c r="AE1766">
        <v>477.05200000000002</v>
      </c>
      <c r="AF1766">
        <v>12.314</v>
      </c>
      <c r="AG1766">
        <v>10.926</v>
      </c>
      <c r="AH1766">
        <v>12.1882</v>
      </c>
    </row>
    <row r="1767" spans="1:34" x14ac:dyDescent="0.25">
      <c r="A1767" t="s">
        <v>6024</v>
      </c>
      <c r="B1767" t="s">
        <v>6019</v>
      </c>
      <c r="C1767">
        <v>2</v>
      </c>
      <c r="D1767">
        <v>4</v>
      </c>
      <c r="E1767" t="s">
        <v>284</v>
      </c>
      <c r="F1767">
        <v>2013</v>
      </c>
      <c r="G1767" t="s">
        <v>171</v>
      </c>
      <c r="H1767">
        <v>0</v>
      </c>
      <c r="I1767">
        <v>54.320309999999999</v>
      </c>
      <c r="J1767">
        <v>0.30459999999999998</v>
      </c>
      <c r="K1767">
        <v>6.56</v>
      </c>
      <c r="L1767">
        <v>0.58499999999999996</v>
      </c>
      <c r="M1767">
        <v>35</v>
      </c>
      <c r="N1767">
        <v>0.11</v>
      </c>
      <c r="O1767" t="s">
        <v>119</v>
      </c>
      <c r="P1767">
        <v>1.9E-2</v>
      </c>
      <c r="Q1767">
        <v>29.7</v>
      </c>
      <c r="R1767">
        <v>584</v>
      </c>
      <c r="S1767">
        <v>1</v>
      </c>
      <c r="U1767">
        <v>6182</v>
      </c>
      <c r="V1767">
        <v>1.52</v>
      </c>
      <c r="W1767">
        <v>1.28</v>
      </c>
      <c r="X1767">
        <v>2.3E-2</v>
      </c>
      <c r="Y1767" t="s">
        <v>77</v>
      </c>
      <c r="Z1767">
        <v>4.18</v>
      </c>
      <c r="AA1767" t="s">
        <v>6020</v>
      </c>
      <c r="AB1767">
        <v>297.33307159999998</v>
      </c>
      <c r="AC1767" t="s">
        <v>6021</v>
      </c>
      <c r="AD1767">
        <v>41.891118599999999</v>
      </c>
      <c r="AE1767">
        <v>477.05200000000002</v>
      </c>
      <c r="AF1767">
        <v>12.314</v>
      </c>
      <c r="AG1767">
        <v>10.926</v>
      </c>
      <c r="AH1767">
        <v>12.1882</v>
      </c>
    </row>
    <row r="1768" spans="1:34" x14ac:dyDescent="0.25">
      <c r="A1768" t="s">
        <v>6025</v>
      </c>
      <c r="B1768" t="s">
        <v>6026</v>
      </c>
      <c r="C1768">
        <v>1</v>
      </c>
      <c r="D1768">
        <v>1</v>
      </c>
      <c r="E1768" t="s">
        <v>284</v>
      </c>
      <c r="F1768">
        <v>2018</v>
      </c>
      <c r="G1768" t="s">
        <v>1124</v>
      </c>
      <c r="H1768">
        <v>0</v>
      </c>
      <c r="I1768">
        <v>1.706291</v>
      </c>
      <c r="J1768">
        <v>2.69E-2</v>
      </c>
      <c r="K1768">
        <v>11.545</v>
      </c>
      <c r="L1768">
        <v>1.03</v>
      </c>
      <c r="M1768">
        <v>346.43470000000002</v>
      </c>
      <c r="N1768">
        <v>1.0900000000000001</v>
      </c>
      <c r="O1768" t="s">
        <v>119</v>
      </c>
      <c r="P1768">
        <v>0</v>
      </c>
      <c r="Q1768">
        <v>729</v>
      </c>
      <c r="R1768">
        <v>1459</v>
      </c>
      <c r="S1768">
        <v>0</v>
      </c>
      <c r="T1768" t="s">
        <v>437</v>
      </c>
      <c r="U1768">
        <v>5165</v>
      </c>
      <c r="V1768">
        <v>0.91</v>
      </c>
      <c r="W1768">
        <v>0.89</v>
      </c>
      <c r="X1768">
        <v>0.22</v>
      </c>
      <c r="Y1768" t="s">
        <v>77</v>
      </c>
      <c r="Z1768">
        <v>4.47</v>
      </c>
      <c r="AA1768" t="s">
        <v>6027</v>
      </c>
      <c r="AB1768">
        <v>165.16719800000001</v>
      </c>
      <c r="AC1768" t="s">
        <v>6028</v>
      </c>
      <c r="AD1768">
        <v>64.963845199999994</v>
      </c>
      <c r="AE1768">
        <v>262.70600000000002</v>
      </c>
      <c r="AF1768">
        <v>12.97</v>
      </c>
      <c r="AG1768">
        <v>10.930999999999999</v>
      </c>
      <c r="AH1768">
        <v>12.7933</v>
      </c>
    </row>
    <row r="1769" spans="1:34" x14ac:dyDescent="0.25">
      <c r="A1769" t="s">
        <v>6029</v>
      </c>
      <c r="B1769" t="s">
        <v>6030</v>
      </c>
      <c r="C1769">
        <v>1</v>
      </c>
      <c r="D1769">
        <v>1</v>
      </c>
      <c r="E1769" t="s">
        <v>73</v>
      </c>
      <c r="F1769">
        <v>2014</v>
      </c>
      <c r="G1769" t="s">
        <v>100</v>
      </c>
      <c r="H1769">
        <v>0</v>
      </c>
      <c r="I1769">
        <v>121.54</v>
      </c>
      <c r="J1769">
        <v>0.311</v>
      </c>
      <c r="K1769">
        <v>2.54</v>
      </c>
      <c r="L1769">
        <v>0.22700000000000001</v>
      </c>
      <c r="M1769">
        <v>7</v>
      </c>
      <c r="N1769">
        <v>2.1999999999999999E-2</v>
      </c>
      <c r="O1769" t="s">
        <v>75</v>
      </c>
      <c r="P1769">
        <v>0.23</v>
      </c>
      <c r="S1769">
        <v>0</v>
      </c>
      <c r="T1769" t="s">
        <v>6031</v>
      </c>
      <c r="U1769">
        <v>3550</v>
      </c>
      <c r="V1769">
        <v>0.28999999999999998</v>
      </c>
      <c r="W1769">
        <v>0.28000000000000003</v>
      </c>
      <c r="X1769">
        <v>-0.89</v>
      </c>
      <c r="Y1769" t="s">
        <v>200</v>
      </c>
      <c r="Z1769">
        <v>4.92</v>
      </c>
      <c r="AA1769" t="s">
        <v>6032</v>
      </c>
      <c r="AB1769">
        <v>77.958661300000003</v>
      </c>
      <c r="AC1769" t="s">
        <v>6033</v>
      </c>
      <c r="AD1769">
        <v>-45.043019800000003</v>
      </c>
      <c r="AE1769">
        <v>3.9330500000000002</v>
      </c>
      <c r="AF1769">
        <v>8.86</v>
      </c>
      <c r="AG1769">
        <v>5.0490000000000004</v>
      </c>
      <c r="AH1769">
        <v>8.0619800000000001</v>
      </c>
    </row>
    <row r="1770" spans="1:34" x14ac:dyDescent="0.25">
      <c r="A1770" t="s">
        <v>6034</v>
      </c>
      <c r="B1770" t="s">
        <v>6035</v>
      </c>
      <c r="C1770">
        <v>1</v>
      </c>
      <c r="D1770">
        <v>2</v>
      </c>
      <c r="E1770" t="s">
        <v>284</v>
      </c>
      <c r="F1770">
        <v>2011</v>
      </c>
      <c r="G1770" t="s">
        <v>171</v>
      </c>
      <c r="H1770">
        <v>0</v>
      </c>
      <c r="I1770">
        <v>0.83749099999999999</v>
      </c>
      <c r="J1770">
        <v>1.72E-2</v>
      </c>
      <c r="K1770">
        <v>1.4810000000000001</v>
      </c>
      <c r="L1770">
        <v>0.13200000000000001</v>
      </c>
      <c r="M1770">
        <v>4.60853</v>
      </c>
      <c r="N1770">
        <v>1.4500000000000001E-2</v>
      </c>
      <c r="O1770" t="s">
        <v>119</v>
      </c>
      <c r="P1770">
        <v>0.06</v>
      </c>
      <c r="Q1770">
        <v>3741.78</v>
      </c>
      <c r="R1770">
        <v>2130</v>
      </c>
      <c r="S1770">
        <v>0</v>
      </c>
      <c r="U1770">
        <v>5627</v>
      </c>
      <c r="V1770">
        <v>1.06</v>
      </c>
      <c r="W1770">
        <v>0.91</v>
      </c>
      <c r="X1770">
        <v>-0.15</v>
      </c>
      <c r="Y1770" t="s">
        <v>77</v>
      </c>
      <c r="Z1770">
        <v>4.3499999999999996</v>
      </c>
      <c r="AA1770" t="s">
        <v>6036</v>
      </c>
      <c r="AB1770">
        <v>285.67929800000002</v>
      </c>
      <c r="AC1770" t="s">
        <v>6037</v>
      </c>
      <c r="AD1770">
        <v>50.241484200000002</v>
      </c>
      <c r="AE1770">
        <v>185.506</v>
      </c>
      <c r="AF1770">
        <v>11.042999999999999</v>
      </c>
      <c r="AG1770">
        <v>9.4960000000000004</v>
      </c>
      <c r="AH1770">
        <v>10.9191</v>
      </c>
    </row>
    <row r="1771" spans="1:34" x14ac:dyDescent="0.25">
      <c r="A1771" t="s">
        <v>6038</v>
      </c>
      <c r="B1771" t="s">
        <v>6035</v>
      </c>
      <c r="C1771">
        <v>1</v>
      </c>
      <c r="D1771">
        <v>2</v>
      </c>
      <c r="E1771" t="s">
        <v>284</v>
      </c>
      <c r="F1771">
        <v>2011</v>
      </c>
      <c r="G1771" t="s">
        <v>171</v>
      </c>
      <c r="H1771">
        <v>0</v>
      </c>
      <c r="I1771">
        <v>45.294600000000003</v>
      </c>
      <c r="J1771">
        <v>0.24099999999999999</v>
      </c>
      <c r="K1771">
        <v>2.323</v>
      </c>
      <c r="L1771">
        <v>0.20699999999999999</v>
      </c>
      <c r="M1771">
        <v>7.37</v>
      </c>
      <c r="N1771">
        <v>2.3189999999999999E-2</v>
      </c>
      <c r="O1771" t="s">
        <v>119</v>
      </c>
      <c r="P1771">
        <v>2.5000000000000001E-2</v>
      </c>
      <c r="Q1771">
        <v>18.3</v>
      </c>
      <c r="R1771">
        <v>584</v>
      </c>
      <c r="S1771">
        <v>1</v>
      </c>
      <c r="U1771">
        <v>5706</v>
      </c>
      <c r="V1771">
        <v>1.0900000000000001</v>
      </c>
      <c r="W1771">
        <v>1.02</v>
      </c>
      <c r="X1771">
        <v>-0.12</v>
      </c>
      <c r="Y1771" t="s">
        <v>200</v>
      </c>
      <c r="Z1771">
        <v>4.37</v>
      </c>
      <c r="AA1771" t="s">
        <v>6036</v>
      </c>
      <c r="AB1771">
        <v>285.67929800000002</v>
      </c>
      <c r="AC1771" t="s">
        <v>6037</v>
      </c>
      <c r="AD1771">
        <v>50.241484200000002</v>
      </c>
      <c r="AE1771">
        <v>185.506</v>
      </c>
      <c r="AF1771">
        <v>11.042999999999999</v>
      </c>
      <c r="AG1771">
        <v>9.4960000000000004</v>
      </c>
      <c r="AH1771">
        <v>10.9191</v>
      </c>
    </row>
    <row r="1772" spans="1:34" x14ac:dyDescent="0.25">
      <c r="A1772" t="s">
        <v>6039</v>
      </c>
      <c r="B1772" t="s">
        <v>6040</v>
      </c>
      <c r="C1772">
        <v>1</v>
      </c>
      <c r="D1772">
        <v>3</v>
      </c>
      <c r="E1772" t="s">
        <v>284</v>
      </c>
      <c r="F1772">
        <v>2014</v>
      </c>
      <c r="G1772" t="s">
        <v>171</v>
      </c>
      <c r="H1772">
        <v>0</v>
      </c>
      <c r="I1772">
        <v>6.8870500000000003</v>
      </c>
      <c r="J1772">
        <v>7.1999999999999995E-2</v>
      </c>
      <c r="K1772">
        <v>1.32</v>
      </c>
      <c r="L1772">
        <v>0.11799999999999999</v>
      </c>
      <c r="M1772">
        <v>7.34</v>
      </c>
      <c r="N1772">
        <v>2.3E-2</v>
      </c>
      <c r="O1772" t="s">
        <v>119</v>
      </c>
      <c r="P1772">
        <v>0.13</v>
      </c>
      <c r="Q1772">
        <v>478.21</v>
      </c>
      <c r="R1772">
        <v>1155</v>
      </c>
      <c r="S1772">
        <v>0</v>
      </c>
      <c r="U1772">
        <v>5825</v>
      </c>
      <c r="V1772">
        <v>1.49</v>
      </c>
      <c r="W1772">
        <v>1.08</v>
      </c>
      <c r="X1772">
        <v>0.02</v>
      </c>
      <c r="Y1772" t="s">
        <v>77</v>
      </c>
      <c r="Z1772">
        <v>4.12</v>
      </c>
      <c r="AA1772" t="s">
        <v>6041</v>
      </c>
      <c r="AB1772">
        <v>291.38612940000002</v>
      </c>
      <c r="AC1772" t="s">
        <v>6042</v>
      </c>
      <c r="AD1772">
        <v>41.990139399999997</v>
      </c>
      <c r="AE1772">
        <v>304.64499999999998</v>
      </c>
      <c r="AF1772">
        <v>11.055</v>
      </c>
      <c r="AG1772">
        <v>9.7680000000000007</v>
      </c>
      <c r="AH1772">
        <v>11.129300000000001</v>
      </c>
    </row>
    <row r="1773" spans="1:34" x14ac:dyDescent="0.25">
      <c r="A1773" t="s">
        <v>6043</v>
      </c>
      <c r="B1773" t="s">
        <v>6040</v>
      </c>
      <c r="C1773">
        <v>1</v>
      </c>
      <c r="D1773">
        <v>3</v>
      </c>
      <c r="E1773" t="s">
        <v>284</v>
      </c>
      <c r="F1773">
        <v>2014</v>
      </c>
      <c r="G1773" t="s">
        <v>171</v>
      </c>
      <c r="H1773">
        <v>0</v>
      </c>
      <c r="I1773">
        <v>12.815899999999999</v>
      </c>
      <c r="J1773">
        <v>0.109</v>
      </c>
      <c r="K1773">
        <v>2.2000000000000002</v>
      </c>
      <c r="L1773">
        <v>0.19600000000000001</v>
      </c>
      <c r="M1773">
        <v>7.05</v>
      </c>
      <c r="N1773">
        <v>2.2179999999999998E-2</v>
      </c>
      <c r="O1773" t="s">
        <v>119</v>
      </c>
      <c r="P1773">
        <v>0.02</v>
      </c>
      <c r="Q1773">
        <v>208.66</v>
      </c>
      <c r="R1773">
        <v>939</v>
      </c>
      <c r="S1773">
        <v>0</v>
      </c>
      <c r="U1773">
        <v>5825</v>
      </c>
      <c r="V1773">
        <v>1.49</v>
      </c>
      <c r="W1773">
        <v>1.08</v>
      </c>
      <c r="X1773">
        <v>0.02</v>
      </c>
      <c r="Y1773" t="s">
        <v>77</v>
      </c>
      <c r="Z1773">
        <v>4.12</v>
      </c>
      <c r="AA1773" t="s">
        <v>6041</v>
      </c>
      <c r="AB1773">
        <v>291.38612940000002</v>
      </c>
      <c r="AC1773" t="s">
        <v>6042</v>
      </c>
      <c r="AD1773">
        <v>41.990139399999997</v>
      </c>
      <c r="AE1773">
        <v>304.64499999999998</v>
      </c>
      <c r="AF1773">
        <v>11.055</v>
      </c>
      <c r="AG1773">
        <v>9.7680000000000007</v>
      </c>
      <c r="AH1773">
        <v>11.129300000000001</v>
      </c>
    </row>
    <row r="1774" spans="1:34" x14ac:dyDescent="0.25">
      <c r="A1774" t="s">
        <v>6044</v>
      </c>
      <c r="B1774" t="s">
        <v>6040</v>
      </c>
      <c r="C1774">
        <v>1</v>
      </c>
      <c r="D1774">
        <v>3</v>
      </c>
      <c r="E1774" t="s">
        <v>284</v>
      </c>
      <c r="F1774">
        <v>2014</v>
      </c>
      <c r="G1774" t="s">
        <v>171</v>
      </c>
      <c r="H1774">
        <v>0</v>
      </c>
      <c r="I1774">
        <v>35.333100000000002</v>
      </c>
      <c r="J1774">
        <v>0.21429999999999999</v>
      </c>
      <c r="K1774">
        <v>1.61</v>
      </c>
      <c r="L1774">
        <v>0.14399999999999999</v>
      </c>
      <c r="M1774">
        <v>3</v>
      </c>
      <c r="N1774">
        <v>9.4400000000000005E-3</v>
      </c>
      <c r="O1774" t="s">
        <v>119</v>
      </c>
      <c r="P1774">
        <v>0.38</v>
      </c>
      <c r="Q1774">
        <v>53.98</v>
      </c>
      <c r="R1774">
        <v>670</v>
      </c>
      <c r="S1774">
        <v>0</v>
      </c>
      <c r="U1774">
        <v>5825</v>
      </c>
      <c r="V1774">
        <v>1.49</v>
      </c>
      <c r="W1774">
        <v>1.08</v>
      </c>
      <c r="X1774">
        <v>0.02</v>
      </c>
      <c r="Y1774" t="s">
        <v>77</v>
      </c>
      <c r="Z1774">
        <v>4.12</v>
      </c>
      <c r="AA1774" t="s">
        <v>6041</v>
      </c>
      <c r="AB1774">
        <v>291.38612940000002</v>
      </c>
      <c r="AC1774" t="s">
        <v>6042</v>
      </c>
      <c r="AD1774">
        <v>41.990139399999997</v>
      </c>
      <c r="AE1774">
        <v>304.64499999999998</v>
      </c>
      <c r="AF1774">
        <v>11.055</v>
      </c>
      <c r="AG1774">
        <v>9.7680000000000007</v>
      </c>
      <c r="AH1774">
        <v>11.129300000000001</v>
      </c>
    </row>
    <row r="1775" spans="1:34" x14ac:dyDescent="0.25">
      <c r="A1775" t="s">
        <v>6045</v>
      </c>
      <c r="B1775" t="s">
        <v>6046</v>
      </c>
      <c r="C1775">
        <v>1</v>
      </c>
      <c r="D1775">
        <v>1</v>
      </c>
      <c r="E1775" t="s">
        <v>284</v>
      </c>
      <c r="F1775">
        <v>2016</v>
      </c>
      <c r="G1775" t="s">
        <v>171</v>
      </c>
      <c r="H1775">
        <v>0</v>
      </c>
      <c r="I1775">
        <v>120.0181272</v>
      </c>
      <c r="J1775">
        <v>0.53369999999999995</v>
      </c>
      <c r="K1775">
        <v>4.76</v>
      </c>
      <c r="L1775">
        <v>0.42499999999999999</v>
      </c>
      <c r="M1775">
        <v>20.3</v>
      </c>
      <c r="N1775">
        <v>6.3899999999999998E-2</v>
      </c>
      <c r="O1775" t="s">
        <v>614</v>
      </c>
      <c r="P1775">
        <v>0</v>
      </c>
      <c r="Q1775">
        <v>18</v>
      </c>
      <c r="R1775">
        <v>473</v>
      </c>
      <c r="S1775">
        <v>0</v>
      </c>
      <c r="U1775">
        <v>6453</v>
      </c>
      <c r="V1775">
        <v>1.51</v>
      </c>
      <c r="W1775">
        <v>1.4</v>
      </c>
      <c r="X1775">
        <v>0.35</v>
      </c>
      <c r="Y1775" t="s">
        <v>77</v>
      </c>
      <c r="Z1775">
        <v>4.2300000000000004</v>
      </c>
      <c r="AA1775" t="s">
        <v>6047</v>
      </c>
      <c r="AB1775">
        <v>286.68547289999998</v>
      </c>
      <c r="AC1775" t="s">
        <v>6048</v>
      </c>
      <c r="AD1775">
        <v>47.098194800000002</v>
      </c>
      <c r="AE1775">
        <v>1115.6199999999999</v>
      </c>
      <c r="AF1775">
        <v>13.23</v>
      </c>
      <c r="AG1775">
        <v>12.093999999999999</v>
      </c>
      <c r="AH1775">
        <v>13.192299999999999</v>
      </c>
    </row>
    <row r="1776" spans="1:34" x14ac:dyDescent="0.25">
      <c r="A1776" t="s">
        <v>6049</v>
      </c>
      <c r="B1776" t="s">
        <v>6050</v>
      </c>
      <c r="C1776">
        <v>1</v>
      </c>
      <c r="D1776">
        <v>2</v>
      </c>
      <c r="E1776" t="s">
        <v>284</v>
      </c>
      <c r="F1776">
        <v>2016</v>
      </c>
      <c r="G1776" t="s">
        <v>171</v>
      </c>
      <c r="H1776">
        <v>0</v>
      </c>
      <c r="I1776">
        <v>14.305119830000001</v>
      </c>
      <c r="J1776">
        <v>0.1129</v>
      </c>
      <c r="K1776">
        <v>3.15</v>
      </c>
      <c r="L1776">
        <v>0.28100000000000003</v>
      </c>
      <c r="M1776">
        <v>10.1</v>
      </c>
      <c r="N1776">
        <v>3.1699999999999999E-2</v>
      </c>
      <c r="O1776" t="s">
        <v>614</v>
      </c>
      <c r="P1776">
        <v>0</v>
      </c>
      <c r="Q1776">
        <v>40.85</v>
      </c>
      <c r="R1776">
        <v>693</v>
      </c>
      <c r="S1776">
        <v>0</v>
      </c>
      <c r="U1776">
        <v>5491</v>
      </c>
      <c r="V1776">
        <v>0.88</v>
      </c>
      <c r="W1776">
        <v>0.9</v>
      </c>
      <c r="X1776">
        <v>-0.03</v>
      </c>
      <c r="Y1776" t="s">
        <v>77</v>
      </c>
      <c r="Z1776">
        <v>4.5199999999999996</v>
      </c>
      <c r="AA1776" t="s">
        <v>6051</v>
      </c>
      <c r="AB1776">
        <v>286.27391510000001</v>
      </c>
      <c r="AC1776" t="s">
        <v>6052</v>
      </c>
      <c r="AD1776">
        <v>48.6186972</v>
      </c>
      <c r="AE1776">
        <v>928.97799999999995</v>
      </c>
      <c r="AF1776">
        <v>15.582000000000001</v>
      </c>
      <c r="AG1776">
        <v>13.662000000000001</v>
      </c>
      <c r="AH1776">
        <v>15.3302</v>
      </c>
    </row>
    <row r="1777" spans="1:34" x14ac:dyDescent="0.25">
      <c r="A1777" t="s">
        <v>6053</v>
      </c>
      <c r="B1777" t="s">
        <v>6050</v>
      </c>
      <c r="C1777">
        <v>1</v>
      </c>
      <c r="D1777">
        <v>2</v>
      </c>
      <c r="E1777" t="s">
        <v>284</v>
      </c>
      <c r="F1777">
        <v>2020</v>
      </c>
      <c r="G1777" t="s">
        <v>171</v>
      </c>
      <c r="H1777">
        <v>0</v>
      </c>
      <c r="I1777">
        <v>9.1818600000000004</v>
      </c>
      <c r="J1777">
        <v>8.4000000000000005E-2</v>
      </c>
      <c r="K1777">
        <v>1.5780000000000001</v>
      </c>
      <c r="L1777">
        <v>0.14099999999999999</v>
      </c>
      <c r="M1777">
        <v>3.11</v>
      </c>
      <c r="N1777">
        <v>9.7999999999999997E-3</v>
      </c>
      <c r="O1777" t="s">
        <v>614</v>
      </c>
      <c r="P1777">
        <v>0</v>
      </c>
      <c r="Q1777">
        <v>98.61</v>
      </c>
      <c r="R1777">
        <v>804</v>
      </c>
      <c r="S1777">
        <v>0</v>
      </c>
      <c r="U1777">
        <v>5376</v>
      </c>
      <c r="V1777">
        <v>0.84</v>
      </c>
      <c r="W1777">
        <v>0.93</v>
      </c>
      <c r="X1777">
        <v>-0.16</v>
      </c>
      <c r="Y1777" t="s">
        <v>77</v>
      </c>
      <c r="Z1777">
        <v>4.5599999999999996</v>
      </c>
      <c r="AA1777" t="s">
        <v>6051</v>
      </c>
      <c r="AB1777">
        <v>286.27391510000001</v>
      </c>
      <c r="AC1777" t="s">
        <v>6052</v>
      </c>
      <c r="AD1777">
        <v>48.6186972</v>
      </c>
      <c r="AE1777">
        <v>928.97799999999995</v>
      </c>
      <c r="AF1777">
        <v>15.582000000000001</v>
      </c>
      <c r="AG1777">
        <v>13.662000000000001</v>
      </c>
      <c r="AH1777">
        <v>15.3302</v>
      </c>
    </row>
    <row r="1778" spans="1:34" x14ac:dyDescent="0.25">
      <c r="A1778" t="s">
        <v>6054</v>
      </c>
      <c r="B1778" t="s">
        <v>6055</v>
      </c>
      <c r="C1778">
        <v>1</v>
      </c>
      <c r="D1778">
        <v>1</v>
      </c>
      <c r="E1778" t="s">
        <v>284</v>
      </c>
      <c r="F1778">
        <v>2016</v>
      </c>
      <c r="G1778" t="s">
        <v>171</v>
      </c>
      <c r="H1778">
        <v>0</v>
      </c>
      <c r="I1778">
        <v>4.3364293299999996</v>
      </c>
      <c r="J1778">
        <v>5.6399999999999999E-2</v>
      </c>
      <c r="K1778">
        <v>1.71</v>
      </c>
      <c r="L1778">
        <v>0.153</v>
      </c>
      <c r="M1778">
        <v>3.57</v>
      </c>
      <c r="N1778">
        <v>1.12E-2</v>
      </c>
      <c r="O1778" t="s">
        <v>614</v>
      </c>
      <c r="P1778">
        <v>0</v>
      </c>
      <c r="Q1778">
        <v>981.68</v>
      </c>
      <c r="R1778">
        <v>1453</v>
      </c>
      <c r="S1778">
        <v>0</v>
      </c>
      <c r="U1778">
        <v>6144</v>
      </c>
      <c r="V1778">
        <v>1.57</v>
      </c>
      <c r="W1778">
        <v>1.22</v>
      </c>
      <c r="X1778">
        <v>0.04</v>
      </c>
      <c r="Y1778" t="s">
        <v>77</v>
      </c>
      <c r="Z1778">
        <v>4.13</v>
      </c>
      <c r="AA1778" t="s">
        <v>6056</v>
      </c>
      <c r="AB1778">
        <v>293.07946290000001</v>
      </c>
      <c r="AC1778" t="s">
        <v>6057</v>
      </c>
      <c r="AD1778">
        <v>43.073677000000004</v>
      </c>
      <c r="AE1778">
        <v>408.303</v>
      </c>
      <c r="AF1778">
        <v>11.821</v>
      </c>
      <c r="AG1778">
        <v>10.374000000000001</v>
      </c>
      <c r="AH1778">
        <v>11.647500000000001</v>
      </c>
    </row>
    <row r="1779" spans="1:34" x14ac:dyDescent="0.25">
      <c r="A1779" t="s">
        <v>6058</v>
      </c>
      <c r="B1779" t="s">
        <v>6059</v>
      </c>
      <c r="C1779">
        <v>1</v>
      </c>
      <c r="D1779">
        <v>1</v>
      </c>
      <c r="E1779" t="s">
        <v>284</v>
      </c>
      <c r="F1779">
        <v>2016</v>
      </c>
      <c r="G1779" t="s">
        <v>171</v>
      </c>
      <c r="H1779">
        <v>0</v>
      </c>
      <c r="I1779">
        <v>3.5548569099999998</v>
      </c>
      <c r="J1779">
        <v>4.4400000000000002E-2</v>
      </c>
      <c r="K1779">
        <v>1.78</v>
      </c>
      <c r="L1779">
        <v>0.159</v>
      </c>
      <c r="M1779">
        <v>3.82</v>
      </c>
      <c r="N1779">
        <v>1.2E-2</v>
      </c>
      <c r="O1779" t="s">
        <v>614</v>
      </c>
      <c r="P1779">
        <v>0</v>
      </c>
      <c r="Q1779">
        <v>814.92</v>
      </c>
      <c r="R1779">
        <v>1157</v>
      </c>
      <c r="S1779">
        <v>0</v>
      </c>
      <c r="U1779">
        <v>6109</v>
      </c>
      <c r="V1779">
        <v>1.17</v>
      </c>
      <c r="W1779">
        <v>1.1100000000000001</v>
      </c>
      <c r="X1779">
        <v>0.01</v>
      </c>
      <c r="Y1779" t="s">
        <v>77</v>
      </c>
      <c r="Z1779">
        <v>4.3499999999999996</v>
      </c>
      <c r="AA1779" t="s">
        <v>6060</v>
      </c>
      <c r="AB1779">
        <v>292.0204349</v>
      </c>
      <c r="AC1779" t="s">
        <v>6061</v>
      </c>
      <c r="AD1779">
        <v>44.876242699999999</v>
      </c>
      <c r="AE1779">
        <v>941.90200000000004</v>
      </c>
      <c r="AF1779">
        <v>14.132</v>
      </c>
      <c r="AG1779">
        <v>12.622999999999999</v>
      </c>
      <c r="AH1779">
        <v>14.022500000000001</v>
      </c>
    </row>
    <row r="1780" spans="1:34" x14ac:dyDescent="0.25">
      <c r="A1780" t="s">
        <v>6062</v>
      </c>
      <c r="B1780" t="s">
        <v>6063</v>
      </c>
      <c r="C1780">
        <v>1</v>
      </c>
      <c r="D1780">
        <v>1</v>
      </c>
      <c r="E1780" t="s">
        <v>284</v>
      </c>
      <c r="F1780">
        <v>2016</v>
      </c>
      <c r="G1780" t="s">
        <v>171</v>
      </c>
      <c r="H1780">
        <v>0</v>
      </c>
      <c r="I1780">
        <v>5.2878978700000001</v>
      </c>
      <c r="J1780">
        <v>6.7100000000000007E-2</v>
      </c>
      <c r="K1780">
        <v>6.28</v>
      </c>
      <c r="L1780">
        <v>0.56000000000000005</v>
      </c>
      <c r="M1780">
        <v>32.5</v>
      </c>
      <c r="N1780">
        <v>0.10199999999999999</v>
      </c>
      <c r="O1780" t="s">
        <v>614</v>
      </c>
      <c r="P1780">
        <v>0</v>
      </c>
      <c r="Q1780">
        <v>1610.09</v>
      </c>
      <c r="R1780">
        <v>1661</v>
      </c>
      <c r="S1780">
        <v>0</v>
      </c>
      <c r="U1780">
        <v>4972</v>
      </c>
      <c r="V1780">
        <v>3.39</v>
      </c>
      <c r="W1780">
        <v>1.1100000000000001</v>
      </c>
      <c r="X1780">
        <v>-0.04</v>
      </c>
      <c r="Y1780" t="s">
        <v>77</v>
      </c>
      <c r="Z1780">
        <v>3.43</v>
      </c>
      <c r="AA1780" t="s">
        <v>6064</v>
      </c>
      <c r="AB1780">
        <v>297.35934270000001</v>
      </c>
      <c r="AC1780" t="s">
        <v>6065</v>
      </c>
      <c r="AD1780">
        <v>49.797546400000002</v>
      </c>
      <c r="AE1780">
        <v>1152.68</v>
      </c>
      <c r="AF1780">
        <v>13.705</v>
      </c>
      <c r="AG1780">
        <v>11.06</v>
      </c>
      <c r="AH1780">
        <v>13.399800000000001</v>
      </c>
    </row>
    <row r="1781" spans="1:34" x14ac:dyDescent="0.25">
      <c r="A1781" t="s">
        <v>6066</v>
      </c>
      <c r="B1781" t="s">
        <v>6067</v>
      </c>
      <c r="C1781">
        <v>1</v>
      </c>
      <c r="D1781">
        <v>1</v>
      </c>
      <c r="E1781" t="s">
        <v>284</v>
      </c>
      <c r="F1781">
        <v>2016</v>
      </c>
      <c r="G1781" t="s">
        <v>171</v>
      </c>
      <c r="H1781">
        <v>0</v>
      </c>
      <c r="I1781">
        <v>6.4980152499999999</v>
      </c>
      <c r="J1781">
        <v>6.6900000000000001E-2</v>
      </c>
      <c r="K1781">
        <v>1.5</v>
      </c>
      <c r="L1781">
        <v>0.13400000000000001</v>
      </c>
      <c r="M1781">
        <v>2.86</v>
      </c>
      <c r="N1781">
        <v>8.9899999999999997E-3</v>
      </c>
      <c r="O1781" t="s">
        <v>614</v>
      </c>
      <c r="P1781">
        <v>0</v>
      </c>
      <c r="Q1781">
        <v>301.33</v>
      </c>
      <c r="R1781">
        <v>1026</v>
      </c>
      <c r="S1781">
        <v>0</v>
      </c>
      <c r="U1781">
        <v>5782</v>
      </c>
      <c r="V1781">
        <v>1.06</v>
      </c>
      <c r="W1781">
        <v>1</v>
      </c>
      <c r="X1781">
        <v>0.02</v>
      </c>
      <c r="Y1781" t="s">
        <v>77</v>
      </c>
      <c r="Z1781">
        <v>4.38</v>
      </c>
      <c r="AA1781" t="s">
        <v>6068</v>
      </c>
      <c r="AB1781">
        <v>286.28589979999998</v>
      </c>
      <c r="AC1781" t="s">
        <v>6069</v>
      </c>
      <c r="AD1781">
        <v>43.320508500000003</v>
      </c>
      <c r="AE1781">
        <v>567.80600000000004</v>
      </c>
      <c r="AF1781">
        <v>13.371</v>
      </c>
      <c r="AG1781">
        <v>11.718</v>
      </c>
      <c r="AH1781">
        <v>13.1838</v>
      </c>
    </row>
    <row r="1782" spans="1:34" x14ac:dyDescent="0.25">
      <c r="A1782" t="s">
        <v>6070</v>
      </c>
      <c r="B1782" t="s">
        <v>6071</v>
      </c>
      <c r="C1782">
        <v>1</v>
      </c>
      <c r="D1782">
        <v>1</v>
      </c>
      <c r="E1782" t="s">
        <v>284</v>
      </c>
      <c r="F1782">
        <v>2016</v>
      </c>
      <c r="G1782" t="s">
        <v>171</v>
      </c>
      <c r="H1782">
        <v>0</v>
      </c>
      <c r="I1782">
        <v>19.76172042</v>
      </c>
      <c r="J1782">
        <v>0.1464</v>
      </c>
      <c r="K1782">
        <v>1.54</v>
      </c>
      <c r="L1782">
        <v>0.13700000000000001</v>
      </c>
      <c r="M1782">
        <v>2.99</v>
      </c>
      <c r="N1782">
        <v>9.4000000000000004E-3</v>
      </c>
      <c r="O1782" t="s">
        <v>614</v>
      </c>
      <c r="P1782">
        <v>0</v>
      </c>
      <c r="Q1782">
        <v>153.49</v>
      </c>
      <c r="R1782">
        <v>791</v>
      </c>
      <c r="S1782">
        <v>0</v>
      </c>
      <c r="U1782">
        <v>5328</v>
      </c>
      <c r="V1782">
        <v>0.74</v>
      </c>
      <c r="W1782">
        <v>0.78</v>
      </c>
      <c r="X1782">
        <v>-0.4</v>
      </c>
      <c r="Y1782" t="s">
        <v>77</v>
      </c>
      <c r="Z1782">
        <v>4.59</v>
      </c>
      <c r="AA1782" t="s">
        <v>6072</v>
      </c>
      <c r="AB1782">
        <v>295.75420630000002</v>
      </c>
      <c r="AC1782" t="s">
        <v>6073</v>
      </c>
      <c r="AD1782">
        <v>42.5373065</v>
      </c>
      <c r="AE1782">
        <v>1081.7380000000001</v>
      </c>
      <c r="AF1782">
        <v>14.467000000000001</v>
      </c>
      <c r="AG1782">
        <v>12.502000000000001</v>
      </c>
    </row>
    <row r="1783" spans="1:34" x14ac:dyDescent="0.25">
      <c r="A1783" t="s">
        <v>6074</v>
      </c>
      <c r="B1783" t="s">
        <v>6075</v>
      </c>
      <c r="C1783">
        <v>1</v>
      </c>
      <c r="D1783">
        <v>1</v>
      </c>
      <c r="E1783" t="s">
        <v>284</v>
      </c>
      <c r="F1783">
        <v>2016</v>
      </c>
      <c r="G1783" t="s">
        <v>171</v>
      </c>
      <c r="H1783">
        <v>0</v>
      </c>
      <c r="I1783">
        <v>5.1850020700000004</v>
      </c>
      <c r="J1783">
        <v>4.8000000000000001E-2</v>
      </c>
      <c r="K1783">
        <v>1.44</v>
      </c>
      <c r="L1783">
        <v>0.128</v>
      </c>
      <c r="M1783">
        <v>2.67</v>
      </c>
      <c r="N1783">
        <v>8.3899999999999999E-3</v>
      </c>
      <c r="O1783" t="s">
        <v>614</v>
      </c>
      <c r="P1783">
        <v>0</v>
      </c>
      <c r="Q1783">
        <v>42.62</v>
      </c>
      <c r="R1783">
        <v>652</v>
      </c>
      <c r="S1783">
        <v>0</v>
      </c>
      <c r="U1783">
        <v>4587</v>
      </c>
      <c r="V1783">
        <v>0.7</v>
      </c>
      <c r="W1783">
        <v>0.73</v>
      </c>
      <c r="X1783">
        <v>0.03</v>
      </c>
      <c r="Y1783" t="s">
        <v>77</v>
      </c>
      <c r="Z1783">
        <v>4.62</v>
      </c>
      <c r="AA1783" t="s">
        <v>6076</v>
      </c>
      <c r="AB1783">
        <v>295.90652970000002</v>
      </c>
      <c r="AC1783" t="s">
        <v>6077</v>
      </c>
      <c r="AD1783">
        <v>45.809089299999997</v>
      </c>
      <c r="AE1783">
        <v>365</v>
      </c>
      <c r="AF1783">
        <v>14.981</v>
      </c>
      <c r="AG1783">
        <v>12.224</v>
      </c>
      <c r="AH1783">
        <v>14.7347</v>
      </c>
    </row>
    <row r="1784" spans="1:34" x14ac:dyDescent="0.25">
      <c r="A1784" t="s">
        <v>6078</v>
      </c>
      <c r="B1784" t="s">
        <v>6079</v>
      </c>
      <c r="C1784">
        <v>2</v>
      </c>
      <c r="D1784">
        <v>1</v>
      </c>
      <c r="E1784" t="s">
        <v>284</v>
      </c>
      <c r="F1784">
        <v>2016</v>
      </c>
      <c r="G1784" t="s">
        <v>171</v>
      </c>
      <c r="H1784">
        <v>0</v>
      </c>
      <c r="I1784">
        <v>12.439311930000001</v>
      </c>
      <c r="J1784">
        <v>9.5100000000000004E-2</v>
      </c>
      <c r="K1784">
        <v>1.28</v>
      </c>
      <c r="L1784">
        <v>0.114</v>
      </c>
      <c r="M1784">
        <v>2.1800000000000002</v>
      </c>
      <c r="N1784">
        <v>6.8700000000000002E-3</v>
      </c>
      <c r="O1784" t="s">
        <v>614</v>
      </c>
      <c r="P1784">
        <v>0</v>
      </c>
      <c r="Q1784">
        <v>35.409999999999997</v>
      </c>
      <c r="R1784">
        <v>627</v>
      </c>
      <c r="S1784">
        <v>0</v>
      </c>
      <c r="U1784">
        <v>5066</v>
      </c>
      <c r="V1784">
        <v>0.78</v>
      </c>
      <c r="W1784">
        <v>0.81</v>
      </c>
      <c r="X1784">
        <v>-0.01</v>
      </c>
      <c r="Y1784" t="s">
        <v>77</v>
      </c>
      <c r="Z1784">
        <v>4.5599999999999996</v>
      </c>
      <c r="AA1784" t="s">
        <v>6080</v>
      </c>
      <c r="AB1784">
        <v>296.5476395</v>
      </c>
      <c r="AC1784" t="s">
        <v>6081</v>
      </c>
      <c r="AD1784">
        <v>44.941830699999997</v>
      </c>
      <c r="AE1784">
        <v>282.565</v>
      </c>
      <c r="AF1784">
        <v>13.59</v>
      </c>
      <c r="AG1784">
        <v>11.378</v>
      </c>
      <c r="AH1784">
        <v>13.379</v>
      </c>
    </row>
    <row r="1785" spans="1:34" x14ac:dyDescent="0.25">
      <c r="A1785" t="s">
        <v>6082</v>
      </c>
      <c r="B1785" t="s">
        <v>6083</v>
      </c>
      <c r="C1785">
        <v>1</v>
      </c>
      <c r="D1785">
        <v>1</v>
      </c>
      <c r="E1785" t="s">
        <v>284</v>
      </c>
      <c r="F1785">
        <v>2016</v>
      </c>
      <c r="G1785" t="s">
        <v>171</v>
      </c>
      <c r="H1785">
        <v>0</v>
      </c>
      <c r="I1785">
        <v>11.350119169999999</v>
      </c>
      <c r="J1785">
        <v>7.9600000000000004E-2</v>
      </c>
      <c r="K1785">
        <v>2.17</v>
      </c>
      <c r="L1785">
        <v>0.19400000000000001</v>
      </c>
      <c r="M1785">
        <v>5.35</v>
      </c>
      <c r="N1785">
        <v>1.6799999999999999E-2</v>
      </c>
      <c r="O1785" t="s">
        <v>614</v>
      </c>
      <c r="P1785">
        <v>0</v>
      </c>
      <c r="Q1785">
        <v>11.56</v>
      </c>
      <c r="R1785">
        <v>403</v>
      </c>
      <c r="S1785">
        <v>0</v>
      </c>
      <c r="U1785">
        <v>4027</v>
      </c>
      <c r="V1785">
        <v>0.56999999999999995</v>
      </c>
      <c r="W1785">
        <v>0.59</v>
      </c>
      <c r="X1785">
        <v>-0.12</v>
      </c>
      <c r="Y1785" t="s">
        <v>77</v>
      </c>
      <c r="Z1785">
        <v>4.7</v>
      </c>
      <c r="AA1785" t="s">
        <v>6084</v>
      </c>
      <c r="AB1785">
        <v>282.8598614</v>
      </c>
      <c r="AC1785" t="s">
        <v>6085</v>
      </c>
      <c r="AD1785">
        <v>42.665833599999999</v>
      </c>
      <c r="AE1785">
        <v>355.01900000000001</v>
      </c>
      <c r="AF1785">
        <v>15.757999999999999</v>
      </c>
      <c r="AG1785">
        <v>12.347</v>
      </c>
      <c r="AH1785">
        <v>15.301399999999999</v>
      </c>
    </row>
    <row r="1786" spans="1:34" x14ac:dyDescent="0.25">
      <c r="A1786" t="s">
        <v>6086</v>
      </c>
      <c r="B1786" t="s">
        <v>6087</v>
      </c>
      <c r="C1786">
        <v>1</v>
      </c>
      <c r="D1786">
        <v>2</v>
      </c>
      <c r="E1786" t="s">
        <v>284</v>
      </c>
      <c r="F1786">
        <v>2014</v>
      </c>
      <c r="G1786" t="s">
        <v>171</v>
      </c>
      <c r="H1786">
        <v>0</v>
      </c>
      <c r="I1786">
        <v>3.4876811999999999</v>
      </c>
      <c r="J1786">
        <v>4.7399999999999998E-2</v>
      </c>
      <c r="K1786">
        <v>5.77</v>
      </c>
      <c r="L1786">
        <v>0.51</v>
      </c>
      <c r="M1786">
        <v>51.1</v>
      </c>
      <c r="N1786">
        <v>0.16</v>
      </c>
      <c r="O1786" t="s">
        <v>119</v>
      </c>
      <c r="P1786">
        <v>8.5999999999999993E-2</v>
      </c>
      <c r="Q1786">
        <v>1240.33</v>
      </c>
      <c r="R1786">
        <v>1513</v>
      </c>
      <c r="S1786">
        <v>0</v>
      </c>
      <c r="T1786" t="s">
        <v>125</v>
      </c>
      <c r="U1786">
        <v>5667</v>
      </c>
      <c r="V1786">
        <v>1.56</v>
      </c>
      <c r="W1786">
        <v>1.17</v>
      </c>
      <c r="X1786">
        <v>0.33</v>
      </c>
      <c r="Y1786" t="s">
        <v>77</v>
      </c>
      <c r="Z1786">
        <v>4.12</v>
      </c>
      <c r="AA1786" t="s">
        <v>6088</v>
      </c>
      <c r="AB1786">
        <v>283.25550700000002</v>
      </c>
      <c r="AC1786" t="s">
        <v>6089</v>
      </c>
      <c r="AD1786">
        <v>48.355247400000003</v>
      </c>
      <c r="AE1786">
        <v>927.98099999999999</v>
      </c>
      <c r="AF1786">
        <v>13.7</v>
      </c>
      <c r="AG1786">
        <v>12.010999999999999</v>
      </c>
      <c r="AH1786">
        <v>13.5672</v>
      </c>
    </row>
    <row r="1787" spans="1:34" x14ac:dyDescent="0.25">
      <c r="A1787" t="s">
        <v>6090</v>
      </c>
      <c r="B1787" t="s">
        <v>6087</v>
      </c>
      <c r="C1787">
        <v>1</v>
      </c>
      <c r="D1787">
        <v>2</v>
      </c>
      <c r="E1787" t="s">
        <v>284</v>
      </c>
      <c r="F1787">
        <v>2014</v>
      </c>
      <c r="G1787" t="s">
        <v>171</v>
      </c>
      <c r="H1787">
        <v>0</v>
      </c>
      <c r="I1787">
        <v>6.0297599999999996</v>
      </c>
      <c r="J1787">
        <v>6.8400000000000002E-2</v>
      </c>
      <c r="K1787">
        <v>1.25</v>
      </c>
      <c r="L1787">
        <v>0.112</v>
      </c>
      <c r="M1787">
        <v>3.78</v>
      </c>
      <c r="N1787">
        <v>0.01</v>
      </c>
      <c r="O1787" t="s">
        <v>119</v>
      </c>
      <c r="P1787">
        <v>0</v>
      </c>
      <c r="Q1787">
        <v>596.07000000000005</v>
      </c>
      <c r="R1787">
        <v>1413</v>
      </c>
      <c r="S1787">
        <v>0</v>
      </c>
      <c r="T1787" t="s">
        <v>125</v>
      </c>
      <c r="U1787">
        <v>5667</v>
      </c>
      <c r="V1787">
        <v>1.56</v>
      </c>
      <c r="W1787">
        <v>1.17</v>
      </c>
      <c r="X1787">
        <v>0.33</v>
      </c>
      <c r="Y1787" t="s">
        <v>77</v>
      </c>
      <c r="Z1787">
        <v>4.12</v>
      </c>
      <c r="AA1787" t="s">
        <v>6088</v>
      </c>
      <c r="AB1787">
        <v>283.25550700000002</v>
      </c>
      <c r="AC1787" t="s">
        <v>6089</v>
      </c>
      <c r="AD1787">
        <v>48.355247400000003</v>
      </c>
      <c r="AE1787">
        <v>927.98099999999999</v>
      </c>
      <c r="AF1787">
        <v>13.7</v>
      </c>
      <c r="AG1787">
        <v>12.010999999999999</v>
      </c>
      <c r="AH1787">
        <v>13.5672</v>
      </c>
    </row>
    <row r="1788" spans="1:34" x14ac:dyDescent="0.25">
      <c r="A1788" t="s">
        <v>6091</v>
      </c>
      <c r="B1788" t="s">
        <v>6092</v>
      </c>
      <c r="C1788">
        <v>1</v>
      </c>
      <c r="D1788">
        <v>1</v>
      </c>
      <c r="E1788" t="s">
        <v>284</v>
      </c>
      <c r="F1788">
        <v>2016</v>
      </c>
      <c r="G1788" t="s">
        <v>171</v>
      </c>
      <c r="H1788">
        <v>0</v>
      </c>
      <c r="I1788">
        <v>34.268570500000003</v>
      </c>
      <c r="J1788">
        <v>0.193</v>
      </c>
      <c r="K1788">
        <v>2.3199999999999998</v>
      </c>
      <c r="L1788">
        <v>0.20699999999999999</v>
      </c>
      <c r="M1788">
        <v>5.99</v>
      </c>
      <c r="N1788">
        <v>1.89E-2</v>
      </c>
      <c r="O1788" t="s">
        <v>614</v>
      </c>
      <c r="P1788">
        <v>0</v>
      </c>
      <c r="Q1788">
        <v>10.17</v>
      </c>
      <c r="R1788">
        <v>477</v>
      </c>
      <c r="S1788">
        <v>0</v>
      </c>
      <c r="U1788">
        <v>5253</v>
      </c>
      <c r="V1788">
        <v>0.82</v>
      </c>
      <c r="W1788">
        <v>0.86</v>
      </c>
      <c r="X1788">
        <v>-0.01</v>
      </c>
      <c r="Y1788" t="s">
        <v>77</v>
      </c>
      <c r="Z1788">
        <v>4.55</v>
      </c>
      <c r="AA1788" t="s">
        <v>6093</v>
      </c>
      <c r="AB1788">
        <v>289.19260259999999</v>
      </c>
      <c r="AC1788" t="s">
        <v>6094</v>
      </c>
      <c r="AD1788">
        <v>44.149316499999998</v>
      </c>
      <c r="AE1788">
        <v>579.27300000000002</v>
      </c>
      <c r="AF1788">
        <v>14.964</v>
      </c>
      <c r="AG1788">
        <v>12.771000000000001</v>
      </c>
      <c r="AH1788">
        <v>14.6875</v>
      </c>
    </row>
    <row r="1789" spans="1:34" x14ac:dyDescent="0.25">
      <c r="A1789" t="s">
        <v>6095</v>
      </c>
      <c r="B1789" t="s">
        <v>6096</v>
      </c>
      <c r="C1789">
        <v>1</v>
      </c>
      <c r="D1789">
        <v>1</v>
      </c>
      <c r="E1789" t="s">
        <v>284</v>
      </c>
      <c r="F1789">
        <v>2016</v>
      </c>
      <c r="G1789" t="s">
        <v>171</v>
      </c>
      <c r="H1789">
        <v>0</v>
      </c>
      <c r="I1789">
        <v>5.7532219700000002</v>
      </c>
      <c r="J1789">
        <v>6.3299999999999995E-2</v>
      </c>
      <c r="K1789">
        <v>2.87</v>
      </c>
      <c r="L1789">
        <v>0.25600000000000001</v>
      </c>
      <c r="M1789">
        <v>8.6</v>
      </c>
      <c r="N1789">
        <v>2.7099999999999999E-2</v>
      </c>
      <c r="O1789" t="s">
        <v>614</v>
      </c>
      <c r="P1789">
        <v>0</v>
      </c>
      <c r="Q1789">
        <v>108.79</v>
      </c>
      <c r="R1789">
        <v>920</v>
      </c>
      <c r="S1789">
        <v>0</v>
      </c>
      <c r="U1789">
        <v>5416</v>
      </c>
      <c r="V1789">
        <v>0.88</v>
      </c>
      <c r="W1789">
        <v>0.91</v>
      </c>
      <c r="X1789">
        <v>0.08</v>
      </c>
      <c r="Y1789" t="s">
        <v>77</v>
      </c>
      <c r="Z1789">
        <v>4.5199999999999996</v>
      </c>
      <c r="AA1789" t="s">
        <v>6097</v>
      </c>
      <c r="AB1789">
        <v>297.40154910000001</v>
      </c>
      <c r="AC1789" t="s">
        <v>6098</v>
      </c>
      <c r="AD1789">
        <v>46.823997599999998</v>
      </c>
      <c r="AE1789">
        <v>736.779</v>
      </c>
      <c r="AF1789">
        <v>15.294</v>
      </c>
      <c r="AG1789">
        <v>13.361000000000001</v>
      </c>
      <c r="AH1789">
        <v>15.2028</v>
      </c>
    </row>
    <row r="1790" spans="1:34" x14ac:dyDescent="0.25">
      <c r="A1790" t="s">
        <v>6099</v>
      </c>
      <c r="B1790" t="s">
        <v>6100</v>
      </c>
      <c r="C1790">
        <v>1</v>
      </c>
      <c r="D1790">
        <v>1</v>
      </c>
      <c r="E1790" t="s">
        <v>284</v>
      </c>
      <c r="F1790">
        <v>2016</v>
      </c>
      <c r="G1790" t="s">
        <v>171</v>
      </c>
      <c r="H1790">
        <v>0</v>
      </c>
      <c r="I1790">
        <v>5.5086043900000004</v>
      </c>
      <c r="J1790">
        <v>5.8500000000000003E-2</v>
      </c>
      <c r="K1790">
        <v>1.29</v>
      </c>
      <c r="L1790">
        <v>0.115</v>
      </c>
      <c r="M1790">
        <v>2.21</v>
      </c>
      <c r="N1790">
        <v>6.96E-3</v>
      </c>
      <c r="O1790" t="s">
        <v>614</v>
      </c>
      <c r="P1790">
        <v>0</v>
      </c>
      <c r="Q1790">
        <v>191.81</v>
      </c>
      <c r="R1790">
        <v>934</v>
      </c>
      <c r="S1790">
        <v>0</v>
      </c>
      <c r="U1790">
        <v>5556</v>
      </c>
      <c r="V1790">
        <v>0.91</v>
      </c>
      <c r="W1790">
        <v>0.95</v>
      </c>
      <c r="X1790">
        <v>0.05</v>
      </c>
      <c r="Y1790" t="s">
        <v>77</v>
      </c>
      <c r="Z1790">
        <v>4.5</v>
      </c>
      <c r="AA1790" t="s">
        <v>6101</v>
      </c>
      <c r="AB1790">
        <v>289.2962253</v>
      </c>
      <c r="AC1790" t="s">
        <v>6102</v>
      </c>
      <c r="AD1790">
        <v>46.457988899999997</v>
      </c>
      <c r="AE1790">
        <v>411.077</v>
      </c>
      <c r="AF1790">
        <v>13.486000000000001</v>
      </c>
      <c r="AG1790">
        <v>11.664</v>
      </c>
      <c r="AH1790">
        <v>13.3154</v>
      </c>
    </row>
    <row r="1791" spans="1:34" x14ac:dyDescent="0.25">
      <c r="A1791" t="s">
        <v>6103</v>
      </c>
      <c r="B1791" t="s">
        <v>6104</v>
      </c>
      <c r="C1791">
        <v>1</v>
      </c>
      <c r="D1791">
        <v>1</v>
      </c>
      <c r="E1791" t="s">
        <v>284</v>
      </c>
      <c r="F1791">
        <v>2016</v>
      </c>
      <c r="G1791" t="s">
        <v>171</v>
      </c>
      <c r="H1791">
        <v>0</v>
      </c>
      <c r="I1791">
        <v>18.930549589999998</v>
      </c>
      <c r="J1791">
        <v>0.13700000000000001</v>
      </c>
      <c r="K1791">
        <v>2.15</v>
      </c>
      <c r="L1791">
        <v>0.192</v>
      </c>
      <c r="M1791">
        <v>5.27</v>
      </c>
      <c r="N1791">
        <v>1.66E-2</v>
      </c>
      <c r="O1791" t="s">
        <v>614</v>
      </c>
      <c r="P1791">
        <v>0</v>
      </c>
      <c r="Q1791">
        <v>16.100000000000001</v>
      </c>
      <c r="R1791">
        <v>766</v>
      </c>
      <c r="S1791">
        <v>0</v>
      </c>
      <c r="U1791">
        <v>4954</v>
      </c>
      <c r="V1791">
        <v>0.76</v>
      </c>
      <c r="W1791">
        <v>0.81</v>
      </c>
      <c r="X1791">
        <v>0.04</v>
      </c>
      <c r="Y1791" t="s">
        <v>77</v>
      </c>
      <c r="Z1791">
        <v>4.59</v>
      </c>
      <c r="AA1791" t="s">
        <v>6105</v>
      </c>
      <c r="AB1791">
        <v>290.24810230000003</v>
      </c>
      <c r="AC1791" t="s">
        <v>6106</v>
      </c>
      <c r="AD1791">
        <v>44.4352935</v>
      </c>
      <c r="AE1791">
        <v>422.24599999999998</v>
      </c>
      <c r="AF1791">
        <v>14.563000000000001</v>
      </c>
      <c r="AG1791">
        <v>12.289</v>
      </c>
      <c r="AH1791">
        <v>14.4077</v>
      </c>
    </row>
    <row r="1792" spans="1:34" x14ac:dyDescent="0.25">
      <c r="A1792" t="s">
        <v>6107</v>
      </c>
      <c r="B1792" t="s">
        <v>6108</v>
      </c>
      <c r="C1792">
        <v>1</v>
      </c>
      <c r="D1792">
        <v>1</v>
      </c>
      <c r="E1792" t="s">
        <v>284</v>
      </c>
      <c r="F1792">
        <v>2016</v>
      </c>
      <c r="G1792" t="s">
        <v>171</v>
      </c>
      <c r="H1792">
        <v>0</v>
      </c>
      <c r="I1792">
        <v>16.57110363</v>
      </c>
      <c r="J1792">
        <v>0.121</v>
      </c>
      <c r="K1792">
        <v>2.39</v>
      </c>
      <c r="L1792">
        <v>0.21299999999999999</v>
      </c>
      <c r="M1792">
        <v>6.3</v>
      </c>
      <c r="N1792">
        <v>1.9800000000000002E-2</v>
      </c>
      <c r="O1792" t="s">
        <v>614</v>
      </c>
      <c r="P1792">
        <v>0</v>
      </c>
      <c r="Q1792">
        <v>33.479999999999997</v>
      </c>
      <c r="R1792">
        <v>614</v>
      </c>
      <c r="S1792">
        <v>0</v>
      </c>
      <c r="U1792">
        <v>5388</v>
      </c>
      <c r="V1792">
        <v>0.84</v>
      </c>
      <c r="W1792">
        <v>0.88</v>
      </c>
      <c r="X1792">
        <v>-0.06</v>
      </c>
      <c r="Y1792" t="s">
        <v>77</v>
      </c>
      <c r="Z1792">
        <v>4.54</v>
      </c>
      <c r="AA1792" t="s">
        <v>6109</v>
      </c>
      <c r="AB1792">
        <v>285.12198749999999</v>
      </c>
      <c r="AC1792" t="s">
        <v>6110</v>
      </c>
      <c r="AD1792">
        <v>44.110533099999998</v>
      </c>
      <c r="AE1792">
        <v>624.79999999999995</v>
      </c>
      <c r="AF1792">
        <v>14.866</v>
      </c>
      <c r="AG1792">
        <v>12.898</v>
      </c>
      <c r="AH1792">
        <v>14.6265</v>
      </c>
    </row>
    <row r="1793" spans="1:34" x14ac:dyDescent="0.25">
      <c r="A1793" t="s">
        <v>6111</v>
      </c>
      <c r="B1793" t="s">
        <v>6112</v>
      </c>
      <c r="C1793">
        <v>1</v>
      </c>
      <c r="D1793">
        <v>1</v>
      </c>
      <c r="E1793" t="s">
        <v>284</v>
      </c>
      <c r="F1793">
        <v>2016</v>
      </c>
      <c r="G1793" t="s">
        <v>171</v>
      </c>
      <c r="H1793">
        <v>0</v>
      </c>
      <c r="I1793">
        <v>16.004942140000001</v>
      </c>
      <c r="J1793">
        <v>0.1396</v>
      </c>
      <c r="K1793">
        <v>3.55</v>
      </c>
      <c r="L1793">
        <v>0.317</v>
      </c>
      <c r="M1793">
        <v>12.3</v>
      </c>
      <c r="N1793">
        <v>3.8800000000000001E-2</v>
      </c>
      <c r="O1793" t="s">
        <v>614</v>
      </c>
      <c r="P1793">
        <v>0</v>
      </c>
      <c r="Q1793">
        <v>172.11</v>
      </c>
      <c r="R1793">
        <v>1040</v>
      </c>
      <c r="S1793">
        <v>0</v>
      </c>
      <c r="U1793">
        <v>6769</v>
      </c>
      <c r="V1793">
        <v>1.81</v>
      </c>
      <c r="W1793">
        <v>1.49</v>
      </c>
      <c r="X1793">
        <v>0.06</v>
      </c>
      <c r="Y1793" t="s">
        <v>77</v>
      </c>
      <c r="Z1793">
        <v>4.09</v>
      </c>
      <c r="AA1793" t="s">
        <v>6113</v>
      </c>
      <c r="AB1793">
        <v>292.75730879999998</v>
      </c>
      <c r="AC1793" t="s">
        <v>6114</v>
      </c>
      <c r="AD1793">
        <v>43.426843900000001</v>
      </c>
      <c r="AE1793">
        <v>739.35699999999997</v>
      </c>
      <c r="AF1793">
        <v>12.824999999999999</v>
      </c>
      <c r="AG1793">
        <v>11.683999999999999</v>
      </c>
      <c r="AH1793">
        <v>12.758599999999999</v>
      </c>
    </row>
    <row r="1794" spans="1:34" x14ac:dyDescent="0.25">
      <c r="A1794" t="s">
        <v>6115</v>
      </c>
      <c r="B1794" t="s">
        <v>6116</v>
      </c>
      <c r="C1794">
        <v>1</v>
      </c>
      <c r="D1794">
        <v>2</v>
      </c>
      <c r="E1794" t="s">
        <v>284</v>
      </c>
      <c r="F1794">
        <v>2016</v>
      </c>
      <c r="G1794" t="s">
        <v>171</v>
      </c>
      <c r="H1794">
        <v>0</v>
      </c>
      <c r="I1794">
        <v>1.9545243400000001</v>
      </c>
      <c r="J1794">
        <v>3.0700000000000002E-2</v>
      </c>
      <c r="K1794">
        <v>2.1800000000000002</v>
      </c>
      <c r="L1794">
        <v>0.19400000000000001</v>
      </c>
      <c r="M1794">
        <v>5.39</v>
      </c>
      <c r="N1794">
        <v>1.7000000000000001E-2</v>
      </c>
      <c r="O1794" t="s">
        <v>614</v>
      </c>
      <c r="P1794">
        <v>0</v>
      </c>
      <c r="Q1794">
        <v>1445.2</v>
      </c>
      <c r="R1794">
        <v>1540</v>
      </c>
      <c r="S1794">
        <v>0</v>
      </c>
      <c r="U1794">
        <v>5821</v>
      </c>
      <c r="V1794">
        <v>1</v>
      </c>
      <c r="W1794">
        <v>0.99</v>
      </c>
      <c r="X1794">
        <v>-0.03</v>
      </c>
      <c r="Y1794" t="s">
        <v>77</v>
      </c>
      <c r="Z1794">
        <v>4.4400000000000004</v>
      </c>
      <c r="AA1794" t="s">
        <v>6117</v>
      </c>
      <c r="AB1794">
        <v>294.61368900000002</v>
      </c>
      <c r="AC1794" t="s">
        <v>6118</v>
      </c>
      <c r="AD1794">
        <v>45.984626499999997</v>
      </c>
      <c r="AE1794">
        <v>1402.82</v>
      </c>
      <c r="AF1794">
        <v>15.531000000000001</v>
      </c>
      <c r="AG1794">
        <v>13.728</v>
      </c>
      <c r="AH1794">
        <v>15.3193</v>
      </c>
    </row>
    <row r="1795" spans="1:34" x14ac:dyDescent="0.25">
      <c r="A1795" t="s">
        <v>6119</v>
      </c>
      <c r="B1795" t="s">
        <v>6116</v>
      </c>
      <c r="C1795">
        <v>1</v>
      </c>
      <c r="D1795">
        <v>2</v>
      </c>
      <c r="E1795" t="s">
        <v>284</v>
      </c>
      <c r="F1795">
        <v>2016</v>
      </c>
      <c r="G1795" t="s">
        <v>171</v>
      </c>
      <c r="H1795">
        <v>0</v>
      </c>
      <c r="I1795">
        <v>105.6551369</v>
      </c>
      <c r="J1795">
        <v>0.43890000000000001</v>
      </c>
      <c r="K1795">
        <v>3.68</v>
      </c>
      <c r="L1795">
        <v>0.32800000000000001</v>
      </c>
      <c r="M1795">
        <v>13.1</v>
      </c>
      <c r="N1795">
        <v>4.1300000000000003E-2</v>
      </c>
      <c r="O1795" t="s">
        <v>614</v>
      </c>
      <c r="P1795">
        <v>0</v>
      </c>
      <c r="Q1795">
        <v>7.07</v>
      </c>
      <c r="R1795">
        <v>407</v>
      </c>
      <c r="S1795">
        <v>0</v>
      </c>
      <c r="U1795">
        <v>5821</v>
      </c>
      <c r="V1795">
        <v>1</v>
      </c>
      <c r="W1795">
        <v>0.99</v>
      </c>
      <c r="X1795">
        <v>-0.03</v>
      </c>
      <c r="Y1795" t="s">
        <v>77</v>
      </c>
      <c r="Z1795">
        <v>4.4400000000000004</v>
      </c>
      <c r="AA1795" t="s">
        <v>6117</v>
      </c>
      <c r="AB1795">
        <v>294.61368900000002</v>
      </c>
      <c r="AC1795" t="s">
        <v>6118</v>
      </c>
      <c r="AD1795">
        <v>45.984626499999997</v>
      </c>
      <c r="AE1795">
        <v>1402.82</v>
      </c>
      <c r="AF1795">
        <v>15.531000000000001</v>
      </c>
      <c r="AG1795">
        <v>13.728</v>
      </c>
      <c r="AH1795">
        <v>15.3193</v>
      </c>
    </row>
    <row r="1796" spans="1:34" x14ac:dyDescent="0.25">
      <c r="A1796" t="s">
        <v>6120</v>
      </c>
      <c r="B1796" t="s">
        <v>6121</v>
      </c>
      <c r="C1796">
        <v>1</v>
      </c>
      <c r="D1796">
        <v>1</v>
      </c>
      <c r="E1796" t="s">
        <v>284</v>
      </c>
      <c r="F1796">
        <v>2016</v>
      </c>
      <c r="G1796" t="s">
        <v>171</v>
      </c>
      <c r="H1796">
        <v>0</v>
      </c>
      <c r="I1796">
        <v>7.2340046899999999</v>
      </c>
      <c r="J1796">
        <v>7.0199999999999999E-2</v>
      </c>
      <c r="K1796">
        <v>1.99</v>
      </c>
      <c r="L1796">
        <v>0.17799999999999999</v>
      </c>
      <c r="M1796">
        <v>4.62</v>
      </c>
      <c r="N1796">
        <v>1.4500000000000001E-2</v>
      </c>
      <c r="O1796" t="s">
        <v>614</v>
      </c>
      <c r="P1796">
        <v>0</v>
      </c>
      <c r="Q1796">
        <v>119.6</v>
      </c>
      <c r="R1796">
        <v>831</v>
      </c>
      <c r="S1796">
        <v>0</v>
      </c>
      <c r="U1796">
        <v>5473</v>
      </c>
      <c r="V1796">
        <v>0.87</v>
      </c>
      <c r="W1796">
        <v>0.93</v>
      </c>
      <c r="X1796">
        <v>0.04</v>
      </c>
      <c r="Y1796" t="s">
        <v>77</v>
      </c>
      <c r="Z1796">
        <v>4.53</v>
      </c>
      <c r="AA1796" t="s">
        <v>6122</v>
      </c>
      <c r="AB1796">
        <v>283.46929899999998</v>
      </c>
      <c r="AC1796" t="s">
        <v>6123</v>
      </c>
      <c r="AD1796">
        <v>40.132518500000003</v>
      </c>
      <c r="AE1796">
        <v>552.05799999999999</v>
      </c>
      <c r="AF1796">
        <v>14.315</v>
      </c>
      <c r="AG1796">
        <v>12.396000000000001</v>
      </c>
      <c r="AH1796">
        <v>14.1153</v>
      </c>
    </row>
    <row r="1797" spans="1:34" x14ac:dyDescent="0.25">
      <c r="A1797" t="s">
        <v>6124</v>
      </c>
      <c r="B1797" t="s">
        <v>6125</v>
      </c>
      <c r="C1797">
        <v>1</v>
      </c>
      <c r="D1797">
        <v>1</v>
      </c>
      <c r="E1797" t="s">
        <v>284</v>
      </c>
      <c r="F1797">
        <v>2016</v>
      </c>
      <c r="G1797" t="s">
        <v>171</v>
      </c>
      <c r="H1797">
        <v>0</v>
      </c>
      <c r="I1797">
        <v>49.101351399999999</v>
      </c>
      <c r="J1797">
        <v>0.253</v>
      </c>
      <c r="K1797">
        <v>2.58</v>
      </c>
      <c r="L1797">
        <v>0.23</v>
      </c>
      <c r="M1797">
        <v>7.18</v>
      </c>
      <c r="N1797">
        <v>2.2599999999999999E-2</v>
      </c>
      <c r="O1797" t="s">
        <v>614</v>
      </c>
      <c r="P1797">
        <v>0</v>
      </c>
      <c r="Q1797">
        <v>12.1</v>
      </c>
      <c r="R1797">
        <v>498</v>
      </c>
      <c r="S1797">
        <v>0</v>
      </c>
      <c r="U1797">
        <v>5518</v>
      </c>
      <c r="V1797">
        <v>0.88</v>
      </c>
      <c r="W1797">
        <v>0.91</v>
      </c>
      <c r="X1797">
        <v>-0.05</v>
      </c>
      <c r="Y1797" t="s">
        <v>77</v>
      </c>
      <c r="Z1797">
        <v>4.5199999999999996</v>
      </c>
      <c r="AA1797" t="s">
        <v>6126</v>
      </c>
      <c r="AB1797">
        <v>283.59673170000002</v>
      </c>
      <c r="AC1797" t="s">
        <v>6127</v>
      </c>
      <c r="AD1797">
        <v>45.407865399999999</v>
      </c>
      <c r="AE1797">
        <v>1010.01</v>
      </c>
      <c r="AF1797">
        <v>15.103</v>
      </c>
      <c r="AG1797">
        <v>13.372999999999999</v>
      </c>
      <c r="AH1797">
        <v>15.014200000000001</v>
      </c>
    </row>
    <row r="1798" spans="1:34" x14ac:dyDescent="0.25">
      <c r="A1798" t="s">
        <v>6128</v>
      </c>
      <c r="B1798" t="s">
        <v>6129</v>
      </c>
      <c r="C1798">
        <v>1</v>
      </c>
      <c r="D1798">
        <v>1</v>
      </c>
      <c r="E1798" t="s">
        <v>284</v>
      </c>
      <c r="F1798">
        <v>2016</v>
      </c>
      <c r="G1798" t="s">
        <v>171</v>
      </c>
      <c r="H1798">
        <v>0</v>
      </c>
      <c r="I1798">
        <v>1.41122985</v>
      </c>
      <c r="J1798">
        <v>2.2100000000000002E-2</v>
      </c>
      <c r="K1798">
        <v>1.46</v>
      </c>
      <c r="L1798">
        <v>0.13</v>
      </c>
      <c r="M1798">
        <v>2.73</v>
      </c>
      <c r="N1798">
        <v>8.5900000000000004E-3</v>
      </c>
      <c r="O1798" t="s">
        <v>614</v>
      </c>
      <c r="P1798">
        <v>0</v>
      </c>
      <c r="Q1798">
        <v>330.25</v>
      </c>
      <c r="R1798">
        <v>1164</v>
      </c>
      <c r="S1798">
        <v>0</v>
      </c>
      <c r="U1798">
        <v>4433</v>
      </c>
      <c r="V1798">
        <v>0.67</v>
      </c>
      <c r="W1798">
        <v>0.7</v>
      </c>
      <c r="X1798">
        <v>0.01</v>
      </c>
      <c r="Y1798" t="s">
        <v>77</v>
      </c>
      <c r="Z1798">
        <v>4.6399999999999997</v>
      </c>
      <c r="AA1798" t="s">
        <v>6130</v>
      </c>
      <c r="AB1798">
        <v>283.7175909</v>
      </c>
      <c r="AC1798" t="s">
        <v>6131</v>
      </c>
      <c r="AD1798">
        <v>47.2043818</v>
      </c>
      <c r="AE1798">
        <v>194.18199999999999</v>
      </c>
      <c r="AF1798">
        <v>13.882</v>
      </c>
      <c r="AG1798">
        <v>11.003</v>
      </c>
      <c r="AH1798">
        <v>13.593400000000001</v>
      </c>
    </row>
    <row r="1799" spans="1:34" x14ac:dyDescent="0.25">
      <c r="A1799" t="s">
        <v>6132</v>
      </c>
      <c r="B1799" t="s">
        <v>6133</v>
      </c>
      <c r="C1799">
        <v>1</v>
      </c>
      <c r="D1799">
        <v>5</v>
      </c>
      <c r="E1799" t="s">
        <v>284</v>
      </c>
      <c r="F1799">
        <v>2014</v>
      </c>
      <c r="G1799" t="s">
        <v>171</v>
      </c>
      <c r="H1799">
        <v>0</v>
      </c>
      <c r="I1799">
        <v>5.2869599999999997</v>
      </c>
      <c r="J1799">
        <v>5.5199999999999999E-2</v>
      </c>
      <c r="K1799">
        <v>0.47</v>
      </c>
      <c r="L1799">
        <v>4.2000000000000003E-2</v>
      </c>
      <c r="M1799">
        <v>4.3</v>
      </c>
      <c r="N1799">
        <v>1.353E-2</v>
      </c>
      <c r="O1799" t="s">
        <v>119</v>
      </c>
      <c r="P1799">
        <v>0</v>
      </c>
      <c r="Q1799">
        <v>90.33</v>
      </c>
      <c r="R1799">
        <v>792</v>
      </c>
      <c r="S1799">
        <v>0</v>
      </c>
      <c r="U1799">
        <v>4903</v>
      </c>
      <c r="V1799">
        <v>0.74</v>
      </c>
      <c r="W1799">
        <v>0.8</v>
      </c>
      <c r="X1799">
        <v>0.08</v>
      </c>
      <c r="Y1799" t="s">
        <v>77</v>
      </c>
      <c r="Z1799">
        <v>4.6100000000000003</v>
      </c>
      <c r="AA1799" t="s">
        <v>6134</v>
      </c>
      <c r="AB1799">
        <v>281.48247309999999</v>
      </c>
      <c r="AC1799" t="s">
        <v>6135</v>
      </c>
      <c r="AD1799">
        <v>47.207826300000001</v>
      </c>
      <c r="AE1799">
        <v>107.79600000000001</v>
      </c>
      <c r="AF1799">
        <v>12.071999999999999</v>
      </c>
      <c r="AG1799">
        <v>9.3510000000000009</v>
      </c>
      <c r="AH1799">
        <v>11.478400000000001</v>
      </c>
    </row>
    <row r="1800" spans="1:34" x14ac:dyDescent="0.25">
      <c r="A1800" t="s">
        <v>6136</v>
      </c>
      <c r="B1800" t="s">
        <v>6133</v>
      </c>
      <c r="C1800">
        <v>1</v>
      </c>
      <c r="D1800">
        <v>5</v>
      </c>
      <c r="E1800" t="s">
        <v>284</v>
      </c>
      <c r="F1800">
        <v>2014</v>
      </c>
      <c r="G1800" t="s">
        <v>171</v>
      </c>
      <c r="H1800">
        <v>0</v>
      </c>
      <c r="I1800">
        <v>7.0714199999999998</v>
      </c>
      <c r="J1800">
        <v>6.7000000000000004E-2</v>
      </c>
      <c r="K1800">
        <v>0.57999999999999996</v>
      </c>
      <c r="L1800">
        <v>5.1999999999999998E-2</v>
      </c>
      <c r="M1800">
        <v>3</v>
      </c>
      <c r="N1800">
        <v>9.4400000000000005E-3</v>
      </c>
      <c r="O1800" t="s">
        <v>119</v>
      </c>
      <c r="P1800">
        <v>0</v>
      </c>
      <c r="Q1800">
        <v>61.32</v>
      </c>
      <c r="R1800">
        <v>719</v>
      </c>
      <c r="S1800">
        <v>0</v>
      </c>
      <c r="U1800">
        <v>4903</v>
      </c>
      <c r="V1800">
        <v>0.74</v>
      </c>
      <c r="W1800">
        <v>0.8</v>
      </c>
      <c r="X1800">
        <v>0.08</v>
      </c>
      <c r="Y1800" t="s">
        <v>77</v>
      </c>
      <c r="Z1800">
        <v>4.6100000000000003</v>
      </c>
      <c r="AA1800" t="s">
        <v>6134</v>
      </c>
      <c r="AB1800">
        <v>281.48247309999999</v>
      </c>
      <c r="AC1800" t="s">
        <v>6135</v>
      </c>
      <c r="AD1800">
        <v>47.207826300000001</v>
      </c>
      <c r="AE1800">
        <v>107.79600000000001</v>
      </c>
      <c r="AF1800">
        <v>12.071999999999999</v>
      </c>
      <c r="AG1800">
        <v>9.3510000000000009</v>
      </c>
      <c r="AH1800">
        <v>11.478400000000001</v>
      </c>
    </row>
    <row r="1801" spans="1:34" x14ac:dyDescent="0.25">
      <c r="A1801" t="s">
        <v>6137</v>
      </c>
      <c r="B1801" t="s">
        <v>6133</v>
      </c>
      <c r="C1801">
        <v>1</v>
      </c>
      <c r="D1801">
        <v>5</v>
      </c>
      <c r="E1801" t="s">
        <v>284</v>
      </c>
      <c r="F1801">
        <v>2014</v>
      </c>
      <c r="G1801" t="s">
        <v>171</v>
      </c>
      <c r="H1801">
        <v>0</v>
      </c>
      <c r="I1801">
        <v>10.3117</v>
      </c>
      <c r="J1801">
        <v>8.6199999999999999E-2</v>
      </c>
      <c r="K1801">
        <v>1.18</v>
      </c>
      <c r="L1801">
        <v>0.105</v>
      </c>
      <c r="M1801">
        <v>3.8</v>
      </c>
      <c r="N1801">
        <v>1.2E-2</v>
      </c>
      <c r="O1801" t="s">
        <v>119</v>
      </c>
      <c r="P1801">
        <v>0</v>
      </c>
      <c r="Q1801">
        <v>37.04</v>
      </c>
      <c r="R1801">
        <v>634</v>
      </c>
      <c r="S1801">
        <v>0</v>
      </c>
      <c r="U1801">
        <v>4903</v>
      </c>
      <c r="V1801">
        <v>0.74</v>
      </c>
      <c r="W1801">
        <v>0.8</v>
      </c>
      <c r="X1801">
        <v>0.08</v>
      </c>
      <c r="Y1801" t="s">
        <v>77</v>
      </c>
      <c r="Z1801">
        <v>4.6100000000000003</v>
      </c>
      <c r="AA1801" t="s">
        <v>6134</v>
      </c>
      <c r="AB1801">
        <v>281.48247309999999</v>
      </c>
      <c r="AC1801" t="s">
        <v>6135</v>
      </c>
      <c r="AD1801">
        <v>47.207826300000001</v>
      </c>
      <c r="AE1801">
        <v>107.79600000000001</v>
      </c>
      <c r="AF1801">
        <v>12.071999999999999</v>
      </c>
      <c r="AG1801">
        <v>9.3510000000000009</v>
      </c>
      <c r="AH1801">
        <v>11.478400000000001</v>
      </c>
    </row>
    <row r="1802" spans="1:34" x14ac:dyDescent="0.25">
      <c r="A1802" t="s">
        <v>6138</v>
      </c>
      <c r="B1802" t="s">
        <v>6133</v>
      </c>
      <c r="C1802">
        <v>1</v>
      </c>
      <c r="D1802">
        <v>5</v>
      </c>
      <c r="E1802" t="s">
        <v>284</v>
      </c>
      <c r="F1802">
        <v>2013</v>
      </c>
      <c r="G1802" t="s">
        <v>171</v>
      </c>
      <c r="H1802">
        <v>0</v>
      </c>
      <c r="I1802">
        <v>16.145700000000001</v>
      </c>
      <c r="J1802">
        <v>0.1162</v>
      </c>
      <c r="K1802">
        <v>2.2200000000000002</v>
      </c>
      <c r="L1802">
        <v>0.19800000000000001</v>
      </c>
      <c r="M1802">
        <v>8.93</v>
      </c>
      <c r="N1802">
        <v>2.8000000000000001E-2</v>
      </c>
      <c r="O1802" t="s">
        <v>119</v>
      </c>
      <c r="P1802">
        <v>0</v>
      </c>
      <c r="Q1802">
        <v>20.39</v>
      </c>
      <c r="R1802">
        <v>546</v>
      </c>
      <c r="S1802">
        <v>0</v>
      </c>
      <c r="U1802">
        <v>4903</v>
      </c>
      <c r="V1802">
        <v>0.74</v>
      </c>
      <c r="W1802">
        <v>0.8</v>
      </c>
      <c r="X1802">
        <v>0.08</v>
      </c>
      <c r="Y1802" t="s">
        <v>77</v>
      </c>
      <c r="Z1802">
        <v>4.6100000000000003</v>
      </c>
      <c r="AA1802" t="s">
        <v>6134</v>
      </c>
      <c r="AB1802">
        <v>281.48247309999999</v>
      </c>
      <c r="AC1802" t="s">
        <v>6135</v>
      </c>
      <c r="AD1802">
        <v>47.207826300000001</v>
      </c>
      <c r="AE1802">
        <v>107.79600000000001</v>
      </c>
      <c r="AF1802">
        <v>12.071999999999999</v>
      </c>
      <c r="AG1802">
        <v>9.3510000000000009</v>
      </c>
      <c r="AH1802">
        <v>11.478400000000001</v>
      </c>
    </row>
    <row r="1803" spans="1:34" x14ac:dyDescent="0.25">
      <c r="A1803" t="s">
        <v>6139</v>
      </c>
      <c r="B1803" t="s">
        <v>6133</v>
      </c>
      <c r="C1803">
        <v>1</v>
      </c>
      <c r="D1803">
        <v>5</v>
      </c>
      <c r="E1803" t="s">
        <v>284</v>
      </c>
      <c r="F1803">
        <v>2014</v>
      </c>
      <c r="G1803" t="s">
        <v>171</v>
      </c>
      <c r="H1803">
        <v>0</v>
      </c>
      <c r="I1803">
        <v>27.453600000000002</v>
      </c>
      <c r="J1803">
        <v>0.16550000000000001</v>
      </c>
      <c r="K1803">
        <v>0.88</v>
      </c>
      <c r="L1803">
        <v>7.9000000000000001E-2</v>
      </c>
      <c r="M1803">
        <v>5.2</v>
      </c>
      <c r="N1803">
        <v>1.636E-2</v>
      </c>
      <c r="O1803" t="s">
        <v>119</v>
      </c>
      <c r="P1803">
        <v>0</v>
      </c>
      <c r="Q1803">
        <v>10.050000000000001</v>
      </c>
      <c r="R1803">
        <v>457</v>
      </c>
      <c r="S1803">
        <v>0</v>
      </c>
      <c r="U1803">
        <v>4903</v>
      </c>
      <c r="V1803">
        <v>0.74</v>
      </c>
      <c r="W1803">
        <v>0.8</v>
      </c>
      <c r="X1803">
        <v>0.08</v>
      </c>
      <c r="Y1803" t="s">
        <v>77</v>
      </c>
      <c r="Z1803">
        <v>4.6100000000000003</v>
      </c>
      <c r="AA1803" t="s">
        <v>6134</v>
      </c>
      <c r="AB1803">
        <v>281.48247309999999</v>
      </c>
      <c r="AC1803" t="s">
        <v>6135</v>
      </c>
      <c r="AD1803">
        <v>47.207826300000001</v>
      </c>
      <c r="AE1803">
        <v>107.79600000000001</v>
      </c>
      <c r="AF1803">
        <v>12.071999999999999</v>
      </c>
      <c r="AG1803">
        <v>9.3510000000000009</v>
      </c>
      <c r="AH1803">
        <v>11.478400000000001</v>
      </c>
    </row>
    <row r="1804" spans="1:34" x14ac:dyDescent="0.25">
      <c r="A1804" t="s">
        <v>6140</v>
      </c>
      <c r="B1804" t="s">
        <v>6141</v>
      </c>
      <c r="C1804">
        <v>1</v>
      </c>
      <c r="D1804">
        <v>1</v>
      </c>
      <c r="E1804" t="s">
        <v>284</v>
      </c>
      <c r="F1804">
        <v>2016</v>
      </c>
      <c r="G1804" t="s">
        <v>171</v>
      </c>
      <c r="H1804">
        <v>0</v>
      </c>
      <c r="I1804">
        <v>96.915149600000007</v>
      </c>
      <c r="J1804">
        <v>0.38779999999999998</v>
      </c>
      <c r="K1804">
        <v>2.2799999999999998</v>
      </c>
      <c r="L1804">
        <v>0.20300000000000001</v>
      </c>
      <c r="M1804">
        <v>5.82</v>
      </c>
      <c r="N1804">
        <v>1.83E-2</v>
      </c>
      <c r="O1804" t="s">
        <v>614</v>
      </c>
      <c r="P1804">
        <v>0</v>
      </c>
      <c r="Q1804">
        <v>2.34</v>
      </c>
      <c r="R1804">
        <v>325</v>
      </c>
      <c r="S1804">
        <v>0</v>
      </c>
      <c r="U1804">
        <v>5227</v>
      </c>
      <c r="V1804">
        <v>0.8</v>
      </c>
      <c r="W1804">
        <v>0.87</v>
      </c>
      <c r="X1804">
        <v>0</v>
      </c>
      <c r="Y1804" t="s">
        <v>77</v>
      </c>
      <c r="Z1804">
        <v>4.57</v>
      </c>
      <c r="AA1804" t="s">
        <v>6142</v>
      </c>
      <c r="AB1804">
        <v>292.67247099999997</v>
      </c>
      <c r="AC1804" t="s">
        <v>6143</v>
      </c>
      <c r="AD1804">
        <v>46.377277599999999</v>
      </c>
      <c r="AE1804">
        <v>415.358</v>
      </c>
      <c r="AF1804">
        <v>14.211</v>
      </c>
      <c r="AG1804">
        <v>12.15</v>
      </c>
      <c r="AH1804">
        <v>13.9833</v>
      </c>
    </row>
    <row r="1805" spans="1:34" x14ac:dyDescent="0.25">
      <c r="A1805" t="s">
        <v>6144</v>
      </c>
      <c r="B1805" t="s">
        <v>6145</v>
      </c>
      <c r="C1805">
        <v>1</v>
      </c>
      <c r="D1805">
        <v>1</v>
      </c>
      <c r="E1805" t="s">
        <v>284</v>
      </c>
      <c r="F1805">
        <v>2016</v>
      </c>
      <c r="G1805" t="s">
        <v>171</v>
      </c>
      <c r="H1805">
        <v>0</v>
      </c>
      <c r="I1805">
        <v>13.474695710000001</v>
      </c>
      <c r="J1805">
        <v>0.10340000000000001</v>
      </c>
      <c r="K1805">
        <v>2.33</v>
      </c>
      <c r="L1805">
        <v>0.20799999999999999</v>
      </c>
      <c r="M1805">
        <v>6.04</v>
      </c>
      <c r="N1805">
        <v>1.9E-2</v>
      </c>
      <c r="O1805" t="s">
        <v>614</v>
      </c>
      <c r="P1805">
        <v>0</v>
      </c>
      <c r="Q1805">
        <v>50.37</v>
      </c>
      <c r="R1805">
        <v>634</v>
      </c>
      <c r="S1805">
        <v>0</v>
      </c>
      <c r="U1805">
        <v>5431</v>
      </c>
      <c r="V1805">
        <v>0.86</v>
      </c>
      <c r="W1805">
        <v>0.89</v>
      </c>
      <c r="X1805">
        <v>-0.05</v>
      </c>
      <c r="Y1805" t="s">
        <v>77</v>
      </c>
      <c r="Z1805">
        <v>4.53</v>
      </c>
      <c r="AA1805" t="s">
        <v>6146</v>
      </c>
      <c r="AB1805">
        <v>295.20489989999999</v>
      </c>
      <c r="AC1805" t="s">
        <v>6147</v>
      </c>
      <c r="AD1805">
        <v>42.559669900000003</v>
      </c>
      <c r="AE1805">
        <v>810.08199999999999</v>
      </c>
      <c r="AF1805">
        <v>15.207000000000001</v>
      </c>
      <c r="AG1805">
        <v>13.332000000000001</v>
      </c>
      <c r="AH1805">
        <v>15.173400000000001</v>
      </c>
    </row>
    <row r="1806" spans="1:34" x14ac:dyDescent="0.25">
      <c r="A1806" t="s">
        <v>6148</v>
      </c>
      <c r="B1806" t="s">
        <v>6149</v>
      </c>
      <c r="C1806">
        <v>1</v>
      </c>
      <c r="D1806">
        <v>1</v>
      </c>
      <c r="E1806" t="s">
        <v>284</v>
      </c>
      <c r="F1806">
        <v>2016</v>
      </c>
      <c r="G1806" t="s">
        <v>171</v>
      </c>
      <c r="H1806">
        <v>0</v>
      </c>
      <c r="I1806">
        <v>10.99469878</v>
      </c>
      <c r="J1806">
        <v>8.0500000000000002E-2</v>
      </c>
      <c r="K1806">
        <v>2.36</v>
      </c>
      <c r="L1806">
        <v>0.21099999999999999</v>
      </c>
      <c r="M1806">
        <v>6.17</v>
      </c>
      <c r="N1806">
        <v>1.9400000000000001E-2</v>
      </c>
      <c r="O1806" t="s">
        <v>614</v>
      </c>
      <c r="P1806">
        <v>0</v>
      </c>
      <c r="Q1806">
        <v>19.260000000000002</v>
      </c>
      <c r="R1806">
        <v>512</v>
      </c>
      <c r="S1806">
        <v>0</v>
      </c>
      <c r="U1806">
        <v>4445</v>
      </c>
      <c r="V1806">
        <v>0.68</v>
      </c>
      <c r="W1806">
        <v>0.71</v>
      </c>
      <c r="X1806">
        <v>0.06</v>
      </c>
      <c r="Y1806" t="s">
        <v>77</v>
      </c>
      <c r="Z1806">
        <v>4.6399999999999997</v>
      </c>
      <c r="AA1806" t="s">
        <v>6150</v>
      </c>
      <c r="AB1806">
        <v>289.3520595</v>
      </c>
      <c r="AC1806" t="s">
        <v>6151</v>
      </c>
      <c r="AD1806">
        <v>46.973634500000003</v>
      </c>
      <c r="AE1806">
        <v>420.04199999999997</v>
      </c>
      <c r="AF1806">
        <v>15.757999999999999</v>
      </c>
      <c r="AG1806">
        <v>12.821</v>
      </c>
      <c r="AH1806">
        <v>15.3772</v>
      </c>
    </row>
    <row r="1807" spans="1:34" x14ac:dyDescent="0.25">
      <c r="A1807" t="s">
        <v>6152</v>
      </c>
      <c r="B1807" t="s">
        <v>6153</v>
      </c>
      <c r="C1807">
        <v>1</v>
      </c>
      <c r="D1807">
        <v>1</v>
      </c>
      <c r="E1807" t="s">
        <v>284</v>
      </c>
      <c r="F1807">
        <v>2016</v>
      </c>
      <c r="G1807" t="s">
        <v>171</v>
      </c>
      <c r="H1807">
        <v>0</v>
      </c>
      <c r="I1807">
        <v>62.138771400000003</v>
      </c>
      <c r="J1807">
        <v>0.30099999999999999</v>
      </c>
      <c r="K1807">
        <v>2.63</v>
      </c>
      <c r="L1807">
        <v>0.23499999999999999</v>
      </c>
      <c r="M1807">
        <v>7.41</v>
      </c>
      <c r="N1807">
        <v>2.3300000000000001E-2</v>
      </c>
      <c r="O1807" t="s">
        <v>614</v>
      </c>
      <c r="P1807">
        <v>0</v>
      </c>
      <c r="Q1807">
        <v>6.98</v>
      </c>
      <c r="R1807">
        <v>524</v>
      </c>
      <c r="S1807">
        <v>0</v>
      </c>
      <c r="U1807">
        <v>5494</v>
      </c>
      <c r="V1807">
        <v>0.89</v>
      </c>
      <c r="W1807">
        <v>0.93</v>
      </c>
      <c r="X1807">
        <v>0.05</v>
      </c>
      <c r="Y1807" t="s">
        <v>77</v>
      </c>
      <c r="Z1807">
        <v>4.51</v>
      </c>
      <c r="AA1807" t="s">
        <v>6154</v>
      </c>
      <c r="AB1807">
        <v>289.02972319999998</v>
      </c>
      <c r="AC1807" t="s">
        <v>6155</v>
      </c>
      <c r="AD1807">
        <v>49.769703399999997</v>
      </c>
      <c r="AE1807">
        <v>694.17499999999995</v>
      </c>
      <c r="AF1807">
        <v>14.7121</v>
      </c>
      <c r="AG1807">
        <v>12.762</v>
      </c>
      <c r="AH1807">
        <v>14.502000000000001</v>
      </c>
    </row>
    <row r="1808" spans="1:34" x14ac:dyDescent="0.25">
      <c r="A1808" t="s">
        <v>6156</v>
      </c>
      <c r="B1808" t="s">
        <v>6157</v>
      </c>
      <c r="C1808">
        <v>1</v>
      </c>
      <c r="D1808">
        <v>1</v>
      </c>
      <c r="E1808" t="s">
        <v>284</v>
      </c>
      <c r="F1808">
        <v>2016</v>
      </c>
      <c r="G1808" t="s">
        <v>171</v>
      </c>
      <c r="H1808">
        <v>0</v>
      </c>
      <c r="I1808">
        <v>66.416213299999995</v>
      </c>
      <c r="J1808">
        <v>0.30330000000000001</v>
      </c>
      <c r="K1808">
        <v>3.91</v>
      </c>
      <c r="L1808">
        <v>0.34899999999999998</v>
      </c>
      <c r="M1808">
        <v>14.5</v>
      </c>
      <c r="N1808">
        <v>4.5699999999999998E-2</v>
      </c>
      <c r="O1808" t="s">
        <v>614</v>
      </c>
      <c r="P1808">
        <v>0</v>
      </c>
      <c r="Q1808">
        <v>5.45</v>
      </c>
      <c r="R1808">
        <v>376</v>
      </c>
      <c r="S1808">
        <v>0</v>
      </c>
      <c r="U1808">
        <v>5143</v>
      </c>
      <c r="V1808">
        <v>0.78</v>
      </c>
      <c r="W1808">
        <v>0.81</v>
      </c>
      <c r="X1808">
        <v>-0.1</v>
      </c>
      <c r="Y1808" t="s">
        <v>77</v>
      </c>
      <c r="Z1808">
        <v>4.57</v>
      </c>
      <c r="AA1808" t="s">
        <v>6158</v>
      </c>
      <c r="AB1808">
        <v>291.9510277</v>
      </c>
      <c r="AC1808" t="s">
        <v>6159</v>
      </c>
      <c r="AD1808">
        <v>38.251641900000003</v>
      </c>
      <c r="AE1808">
        <v>1087.4000000000001</v>
      </c>
      <c r="AF1808">
        <v>16.271999999999998</v>
      </c>
      <c r="AG1808">
        <v>14.05</v>
      </c>
      <c r="AH1808">
        <v>16.006399999999999</v>
      </c>
    </row>
    <row r="1809" spans="1:34" x14ac:dyDescent="0.25">
      <c r="A1809" t="s">
        <v>6160</v>
      </c>
      <c r="B1809" t="s">
        <v>6161</v>
      </c>
      <c r="C1809">
        <v>1</v>
      </c>
      <c r="D1809">
        <v>1</v>
      </c>
      <c r="E1809" t="s">
        <v>284</v>
      </c>
      <c r="F1809">
        <v>2016</v>
      </c>
      <c r="G1809" t="s">
        <v>171</v>
      </c>
      <c r="H1809">
        <v>0</v>
      </c>
      <c r="I1809">
        <v>37.322949299999998</v>
      </c>
      <c r="J1809">
        <v>0.33439999999999998</v>
      </c>
      <c r="K1809">
        <v>1.98</v>
      </c>
      <c r="L1809">
        <v>0.17699999999999999</v>
      </c>
      <c r="M1809">
        <v>4.58</v>
      </c>
      <c r="N1809">
        <v>1.44E-2</v>
      </c>
      <c r="O1809" t="s">
        <v>614</v>
      </c>
      <c r="P1809">
        <v>0</v>
      </c>
      <c r="Q1809">
        <v>17.95</v>
      </c>
      <c r="R1809">
        <v>1654</v>
      </c>
      <c r="S1809">
        <v>0</v>
      </c>
      <c r="U1809">
        <v>6089</v>
      </c>
      <c r="V1809">
        <v>1.1299999999999999</v>
      </c>
      <c r="W1809">
        <v>1.0900000000000001</v>
      </c>
      <c r="X1809">
        <v>-0.03</v>
      </c>
      <c r="Y1809" t="s">
        <v>77</v>
      </c>
      <c r="Z1809">
        <v>4.37</v>
      </c>
      <c r="AA1809" t="s">
        <v>6162</v>
      </c>
      <c r="AB1809">
        <v>284.51021400000002</v>
      </c>
      <c r="AC1809" t="s">
        <v>6163</v>
      </c>
      <c r="AD1809">
        <v>43.961562800000003</v>
      </c>
      <c r="AE1809">
        <v>803.77599999999995</v>
      </c>
      <c r="AF1809">
        <v>13.695</v>
      </c>
      <c r="AG1809">
        <v>12.217000000000001</v>
      </c>
      <c r="AH1809">
        <v>13.5557</v>
      </c>
    </row>
    <row r="1810" spans="1:34" x14ac:dyDescent="0.25">
      <c r="A1810" t="s">
        <v>6164</v>
      </c>
      <c r="B1810" t="s">
        <v>6165</v>
      </c>
      <c r="C1810">
        <v>1</v>
      </c>
      <c r="D1810">
        <v>1</v>
      </c>
      <c r="E1810" t="s">
        <v>284</v>
      </c>
      <c r="F1810">
        <v>2016</v>
      </c>
      <c r="G1810" t="s">
        <v>171</v>
      </c>
      <c r="H1810">
        <v>0</v>
      </c>
      <c r="I1810">
        <v>36.515605299999997</v>
      </c>
      <c r="J1810">
        <v>0.19769999999999999</v>
      </c>
      <c r="K1810">
        <v>2.21</v>
      </c>
      <c r="L1810">
        <v>0.19700000000000001</v>
      </c>
      <c r="M1810">
        <v>5.52</v>
      </c>
      <c r="N1810">
        <v>1.7399999999999999E-2</v>
      </c>
      <c r="O1810" t="s">
        <v>614</v>
      </c>
      <c r="P1810">
        <v>0</v>
      </c>
      <c r="Q1810">
        <v>5.99</v>
      </c>
      <c r="R1810">
        <v>425</v>
      </c>
      <c r="S1810">
        <v>0</v>
      </c>
      <c r="U1810">
        <v>4948</v>
      </c>
      <c r="V1810">
        <v>0.75</v>
      </c>
      <c r="W1810">
        <v>0.79</v>
      </c>
      <c r="X1810">
        <v>-0.02</v>
      </c>
      <c r="Y1810" t="s">
        <v>77</v>
      </c>
      <c r="Z1810">
        <v>4.59</v>
      </c>
      <c r="AA1810" t="s">
        <v>6166</v>
      </c>
      <c r="AB1810">
        <v>283.60530119999999</v>
      </c>
      <c r="AC1810" t="s">
        <v>6167</v>
      </c>
      <c r="AD1810">
        <v>39.997928600000002</v>
      </c>
      <c r="AE1810">
        <v>351.23899999999998</v>
      </c>
      <c r="AF1810">
        <v>14.462999999999999</v>
      </c>
      <c r="AG1810">
        <v>12.077</v>
      </c>
      <c r="AH1810">
        <v>14.2019</v>
      </c>
    </row>
    <row r="1811" spans="1:34" x14ac:dyDescent="0.25">
      <c r="A1811" t="s">
        <v>6168</v>
      </c>
      <c r="B1811" t="s">
        <v>6169</v>
      </c>
      <c r="C1811">
        <v>2</v>
      </c>
      <c r="D1811">
        <v>1</v>
      </c>
      <c r="E1811" t="s">
        <v>284</v>
      </c>
      <c r="F1811">
        <v>2016</v>
      </c>
      <c r="G1811" t="s">
        <v>171</v>
      </c>
      <c r="H1811">
        <v>0</v>
      </c>
      <c r="I1811">
        <v>1.9078052000000001</v>
      </c>
      <c r="J1811">
        <v>2.9499999999999998E-2</v>
      </c>
      <c r="K1811">
        <v>0.89</v>
      </c>
      <c r="L1811">
        <v>7.9000000000000001E-2</v>
      </c>
      <c r="M1811">
        <v>0.64</v>
      </c>
      <c r="N1811">
        <v>2.0100000000000001E-3</v>
      </c>
      <c r="O1811" t="s">
        <v>614</v>
      </c>
      <c r="P1811">
        <v>0</v>
      </c>
      <c r="Q1811">
        <v>1162.51</v>
      </c>
      <c r="R1811">
        <v>1268</v>
      </c>
      <c r="S1811">
        <v>0</v>
      </c>
      <c r="U1811">
        <v>5436</v>
      </c>
      <c r="V1811">
        <v>0.82</v>
      </c>
      <c r="W1811">
        <v>0.91</v>
      </c>
      <c r="X1811">
        <v>-0.06</v>
      </c>
      <c r="Y1811" t="s">
        <v>77</v>
      </c>
      <c r="Z1811">
        <v>4.57</v>
      </c>
      <c r="AA1811" t="s">
        <v>6170</v>
      </c>
      <c r="AB1811">
        <v>287.57117460000001</v>
      </c>
      <c r="AC1811" t="s">
        <v>6171</v>
      </c>
      <c r="AD1811">
        <v>42.813815900000002</v>
      </c>
      <c r="AE1811">
        <v>405.10399999999998</v>
      </c>
      <c r="AF1811">
        <v>12.994</v>
      </c>
      <c r="AG1811">
        <v>11.119</v>
      </c>
      <c r="AH1811">
        <v>12.8401</v>
      </c>
    </row>
    <row r="1812" spans="1:34" x14ac:dyDescent="0.25">
      <c r="A1812" t="s">
        <v>6172</v>
      </c>
      <c r="B1812" t="s">
        <v>6173</v>
      </c>
      <c r="C1812">
        <v>1</v>
      </c>
      <c r="D1812">
        <v>1</v>
      </c>
      <c r="E1812" t="s">
        <v>284</v>
      </c>
      <c r="F1812">
        <v>2016</v>
      </c>
      <c r="G1812" t="s">
        <v>171</v>
      </c>
      <c r="H1812">
        <v>0</v>
      </c>
      <c r="I1812">
        <v>2.5146243199999998</v>
      </c>
      <c r="J1812">
        <v>3.5400000000000001E-2</v>
      </c>
      <c r="K1812">
        <v>1.33</v>
      </c>
      <c r="L1812">
        <v>0.11899999999999999</v>
      </c>
      <c r="M1812">
        <v>2.33</v>
      </c>
      <c r="N1812">
        <v>7.3299999999999997E-3</v>
      </c>
      <c r="O1812" t="s">
        <v>614</v>
      </c>
      <c r="P1812">
        <v>0</v>
      </c>
      <c r="Q1812">
        <v>519.64</v>
      </c>
      <c r="R1812">
        <v>1217</v>
      </c>
      <c r="S1812">
        <v>0</v>
      </c>
      <c r="U1812">
        <v>5522</v>
      </c>
      <c r="V1812">
        <v>0.87</v>
      </c>
      <c r="W1812">
        <v>0.9</v>
      </c>
      <c r="X1812">
        <v>-0.09</v>
      </c>
      <c r="Y1812" t="s">
        <v>77</v>
      </c>
      <c r="Z1812">
        <v>4.5199999999999996</v>
      </c>
      <c r="AA1812" t="s">
        <v>6174</v>
      </c>
      <c r="AB1812">
        <v>289.59310040000003</v>
      </c>
      <c r="AC1812" t="s">
        <v>6175</v>
      </c>
      <c r="AD1812">
        <v>49.781244700000002</v>
      </c>
      <c r="AE1812">
        <v>607.91600000000005</v>
      </c>
      <c r="AF1812">
        <v>14.611000000000001</v>
      </c>
      <c r="AG1812">
        <v>12.63</v>
      </c>
      <c r="AH1812">
        <v>14.309799999999999</v>
      </c>
    </row>
    <row r="1813" spans="1:34" x14ac:dyDescent="0.25">
      <c r="A1813" t="s">
        <v>6176</v>
      </c>
      <c r="B1813" t="s">
        <v>6177</v>
      </c>
      <c r="C1813">
        <v>1</v>
      </c>
      <c r="D1813">
        <v>1</v>
      </c>
      <c r="E1813" t="s">
        <v>284</v>
      </c>
      <c r="F1813">
        <v>2016</v>
      </c>
      <c r="G1813" t="s">
        <v>171</v>
      </c>
      <c r="H1813">
        <v>0</v>
      </c>
      <c r="I1813">
        <v>4.41769648</v>
      </c>
      <c r="J1813">
        <v>4.7E-2</v>
      </c>
      <c r="K1813">
        <v>1.26</v>
      </c>
      <c r="L1813">
        <v>0.112</v>
      </c>
      <c r="M1813">
        <v>2.13</v>
      </c>
      <c r="N1813">
        <v>6.6899999999999998E-3</v>
      </c>
      <c r="O1813" t="s">
        <v>614</v>
      </c>
      <c r="P1813">
        <v>0</v>
      </c>
      <c r="Q1813">
        <v>92.16</v>
      </c>
      <c r="R1813">
        <v>790</v>
      </c>
      <c r="S1813">
        <v>0</v>
      </c>
      <c r="U1813">
        <v>5030</v>
      </c>
      <c r="V1813">
        <v>0.77</v>
      </c>
      <c r="W1813">
        <v>0.82</v>
      </c>
      <c r="X1813">
        <v>0.01</v>
      </c>
      <c r="Y1813" t="s">
        <v>77</v>
      </c>
      <c r="Z1813">
        <v>4.58</v>
      </c>
      <c r="AA1813" t="s">
        <v>6178</v>
      </c>
      <c r="AB1813">
        <v>292.13287380000003</v>
      </c>
      <c r="AC1813" t="s">
        <v>6179</v>
      </c>
      <c r="AD1813">
        <v>41.547478599999998</v>
      </c>
      <c r="AE1813">
        <v>366.65600000000001</v>
      </c>
      <c r="AF1813">
        <v>14.433999999999999</v>
      </c>
      <c r="AG1813">
        <v>12.169</v>
      </c>
      <c r="AH1813">
        <v>14.3009</v>
      </c>
    </row>
    <row r="1814" spans="1:34" x14ac:dyDescent="0.25">
      <c r="A1814" t="s">
        <v>6180</v>
      </c>
      <c r="B1814" t="s">
        <v>6181</v>
      </c>
      <c r="C1814">
        <v>1</v>
      </c>
      <c r="D1814">
        <v>2</v>
      </c>
      <c r="E1814" t="s">
        <v>284</v>
      </c>
      <c r="F1814">
        <v>2014</v>
      </c>
      <c r="G1814" t="s">
        <v>171</v>
      </c>
      <c r="H1814">
        <v>0</v>
      </c>
      <c r="I1814">
        <v>15.965400000000001</v>
      </c>
      <c r="J1814">
        <v>0.12690000000000001</v>
      </c>
      <c r="K1814">
        <v>3.37</v>
      </c>
      <c r="L1814">
        <v>0.30099999999999999</v>
      </c>
      <c r="M1814">
        <v>9.6999999999999993</v>
      </c>
      <c r="N1814">
        <v>3.1E-2</v>
      </c>
      <c r="O1814" t="s">
        <v>119</v>
      </c>
      <c r="P1814">
        <v>0.03</v>
      </c>
      <c r="Q1814">
        <v>150.54</v>
      </c>
      <c r="R1814">
        <v>872</v>
      </c>
      <c r="S1814">
        <v>1</v>
      </c>
      <c r="U1814">
        <v>5845</v>
      </c>
      <c r="V1814">
        <v>1.44</v>
      </c>
      <c r="W1814">
        <v>1.0900000000000001</v>
      </c>
      <c r="X1814">
        <v>7.0000000000000007E-2</v>
      </c>
      <c r="Y1814" t="s">
        <v>77</v>
      </c>
      <c r="Z1814">
        <v>4.16</v>
      </c>
      <c r="AA1814" t="s">
        <v>6182</v>
      </c>
      <c r="AB1814">
        <v>288.9845512</v>
      </c>
      <c r="AC1814" t="s">
        <v>6183</v>
      </c>
      <c r="AD1814">
        <v>40.064485699999999</v>
      </c>
      <c r="AE1814">
        <v>494.83199999999999</v>
      </c>
      <c r="AF1814">
        <v>11.882999999999999</v>
      </c>
      <c r="AG1814">
        <v>10.872999999999999</v>
      </c>
      <c r="AH1814">
        <v>12.246600000000001</v>
      </c>
    </row>
    <row r="1815" spans="1:34" x14ac:dyDescent="0.25">
      <c r="A1815" t="s">
        <v>6184</v>
      </c>
      <c r="B1815" t="s">
        <v>6181</v>
      </c>
      <c r="C1815">
        <v>1</v>
      </c>
      <c r="D1815">
        <v>2</v>
      </c>
      <c r="E1815" t="s">
        <v>284</v>
      </c>
      <c r="F1815">
        <v>2014</v>
      </c>
      <c r="G1815" t="s">
        <v>171</v>
      </c>
      <c r="H1815">
        <v>0</v>
      </c>
      <c r="I1815">
        <v>179.61199999999999</v>
      </c>
      <c r="J1815">
        <v>0.63719999999999999</v>
      </c>
      <c r="K1815">
        <v>5.14</v>
      </c>
      <c r="L1815">
        <v>0.45900000000000002</v>
      </c>
      <c r="M1815">
        <v>36.1</v>
      </c>
      <c r="N1815">
        <v>0.114</v>
      </c>
      <c r="O1815" t="s">
        <v>119</v>
      </c>
      <c r="P1815">
        <v>0.02</v>
      </c>
      <c r="Q1815">
        <v>5.97</v>
      </c>
      <c r="R1815">
        <v>389</v>
      </c>
      <c r="S1815">
        <v>1</v>
      </c>
      <c r="U1815">
        <v>5845</v>
      </c>
      <c r="V1815">
        <v>1.44</v>
      </c>
      <c r="W1815">
        <v>1.0900000000000001</v>
      </c>
      <c r="X1815">
        <v>7.0000000000000007E-2</v>
      </c>
      <c r="Y1815" t="s">
        <v>77</v>
      </c>
      <c r="Z1815">
        <v>4.16</v>
      </c>
      <c r="AA1815" t="s">
        <v>6182</v>
      </c>
      <c r="AB1815">
        <v>288.9845512</v>
      </c>
      <c r="AC1815" t="s">
        <v>6183</v>
      </c>
      <c r="AD1815">
        <v>40.064485699999999</v>
      </c>
      <c r="AE1815">
        <v>494.83199999999999</v>
      </c>
      <c r="AF1815">
        <v>11.882999999999999</v>
      </c>
      <c r="AG1815">
        <v>10.872999999999999</v>
      </c>
      <c r="AH1815">
        <v>12.246600000000001</v>
      </c>
    </row>
    <row r="1816" spans="1:34" x14ac:dyDescent="0.25">
      <c r="A1816" t="s">
        <v>6185</v>
      </c>
      <c r="B1816" t="s">
        <v>6186</v>
      </c>
      <c r="C1816">
        <v>1</v>
      </c>
      <c r="D1816">
        <v>1</v>
      </c>
      <c r="E1816" t="s">
        <v>284</v>
      </c>
      <c r="F1816">
        <v>2016</v>
      </c>
      <c r="G1816" t="s">
        <v>171</v>
      </c>
      <c r="H1816">
        <v>0</v>
      </c>
      <c r="I1816">
        <v>19.329524159999998</v>
      </c>
      <c r="J1816">
        <v>0.1338</v>
      </c>
      <c r="K1816">
        <v>2.48</v>
      </c>
      <c r="L1816">
        <v>0.221</v>
      </c>
      <c r="M1816">
        <v>6.71</v>
      </c>
      <c r="N1816">
        <v>2.1100000000000001E-2</v>
      </c>
      <c r="O1816" t="s">
        <v>614</v>
      </c>
      <c r="P1816">
        <v>0</v>
      </c>
      <c r="Q1816">
        <v>16.88</v>
      </c>
      <c r="R1816">
        <v>529</v>
      </c>
      <c r="S1816">
        <v>0</v>
      </c>
      <c r="U1816">
        <v>4983</v>
      </c>
      <c r="V1816">
        <v>0.76</v>
      </c>
      <c r="W1816">
        <v>0.8</v>
      </c>
      <c r="X1816">
        <v>-0.01</v>
      </c>
      <c r="Y1816" t="s">
        <v>77</v>
      </c>
      <c r="Z1816">
        <v>4.59</v>
      </c>
      <c r="AA1816" t="s">
        <v>6187</v>
      </c>
      <c r="AB1816">
        <v>293.68190980000003</v>
      </c>
      <c r="AC1816" t="s">
        <v>6188</v>
      </c>
      <c r="AD1816">
        <v>45.8175241</v>
      </c>
      <c r="AE1816">
        <v>758.702</v>
      </c>
      <c r="AF1816">
        <v>16.003</v>
      </c>
      <c r="AG1816">
        <v>13.577999999999999</v>
      </c>
      <c r="AH1816">
        <v>15.7163</v>
      </c>
    </row>
    <row r="1817" spans="1:34" x14ac:dyDescent="0.25">
      <c r="A1817" t="s">
        <v>6189</v>
      </c>
      <c r="B1817" t="s">
        <v>6190</v>
      </c>
      <c r="C1817">
        <v>1</v>
      </c>
      <c r="D1817">
        <v>1</v>
      </c>
      <c r="E1817" t="s">
        <v>284</v>
      </c>
      <c r="F1817">
        <v>2016</v>
      </c>
      <c r="G1817" t="s">
        <v>171</v>
      </c>
      <c r="H1817">
        <v>0</v>
      </c>
      <c r="I1817">
        <v>1.2262173199999999</v>
      </c>
      <c r="J1817">
        <v>2.18E-2</v>
      </c>
      <c r="K1817">
        <v>0.87</v>
      </c>
      <c r="L1817">
        <v>7.8E-2</v>
      </c>
      <c r="M1817">
        <v>0.59</v>
      </c>
      <c r="N1817">
        <v>1.8600000000000001E-3</v>
      </c>
      <c r="O1817" t="s">
        <v>614</v>
      </c>
      <c r="P1817">
        <v>0</v>
      </c>
      <c r="Q1817">
        <v>3973.86</v>
      </c>
      <c r="R1817">
        <v>2024</v>
      </c>
      <c r="S1817">
        <v>0</v>
      </c>
      <c r="U1817">
        <v>6011</v>
      </c>
      <c r="V1817">
        <v>1.1200000000000001</v>
      </c>
      <c r="W1817">
        <v>1.0900000000000001</v>
      </c>
      <c r="X1817">
        <v>0.03</v>
      </c>
      <c r="Y1817" t="s">
        <v>77</v>
      </c>
      <c r="Z1817">
        <v>4.38</v>
      </c>
      <c r="AA1817" t="s">
        <v>6191</v>
      </c>
      <c r="AB1817">
        <v>296.08987960000002</v>
      </c>
      <c r="AC1817" t="s">
        <v>6192</v>
      </c>
      <c r="AD1817">
        <v>48.955412099999997</v>
      </c>
      <c r="AE1817">
        <v>682.88199999999995</v>
      </c>
      <c r="AF1817">
        <v>13.877000000000001</v>
      </c>
      <c r="AG1817">
        <v>12.353</v>
      </c>
    </row>
    <row r="1818" spans="1:34" x14ac:dyDescent="0.25">
      <c r="A1818" t="s">
        <v>6193</v>
      </c>
      <c r="B1818" t="s">
        <v>6194</v>
      </c>
      <c r="C1818">
        <v>1</v>
      </c>
      <c r="D1818">
        <v>1</v>
      </c>
      <c r="E1818" t="s">
        <v>284</v>
      </c>
      <c r="F1818">
        <v>2016</v>
      </c>
      <c r="G1818" t="s">
        <v>171</v>
      </c>
      <c r="H1818">
        <v>0</v>
      </c>
      <c r="I1818">
        <v>3.29011795</v>
      </c>
      <c r="J1818">
        <v>3.61E-2</v>
      </c>
      <c r="K1818">
        <v>1.87</v>
      </c>
      <c r="L1818">
        <v>0.16700000000000001</v>
      </c>
      <c r="M1818">
        <v>4.16</v>
      </c>
      <c r="N1818">
        <v>1.3100000000000001E-2</v>
      </c>
      <c r="O1818" t="s">
        <v>614</v>
      </c>
      <c r="P1818">
        <v>0</v>
      </c>
      <c r="Q1818">
        <v>176.14</v>
      </c>
      <c r="R1818">
        <v>802</v>
      </c>
      <c r="S1818">
        <v>0</v>
      </c>
      <c r="U1818">
        <v>4647</v>
      </c>
      <c r="V1818">
        <v>0.71</v>
      </c>
      <c r="W1818">
        <v>0.77</v>
      </c>
      <c r="X1818">
        <v>0.16</v>
      </c>
      <c r="Y1818" t="s">
        <v>77</v>
      </c>
      <c r="Z1818">
        <v>4.62</v>
      </c>
      <c r="AA1818" t="s">
        <v>6195</v>
      </c>
      <c r="AB1818">
        <v>289.93087789999998</v>
      </c>
      <c r="AC1818" t="s">
        <v>6196</v>
      </c>
      <c r="AD1818">
        <v>40.097710900000003</v>
      </c>
      <c r="AE1818">
        <v>673.01</v>
      </c>
      <c r="AF1818">
        <v>16.007000000000001</v>
      </c>
      <c r="AG1818">
        <v>13.301</v>
      </c>
      <c r="AH1818">
        <v>15.799300000000001</v>
      </c>
    </row>
    <row r="1819" spans="1:34" x14ac:dyDescent="0.25">
      <c r="A1819" t="s">
        <v>6197</v>
      </c>
      <c r="B1819" t="s">
        <v>6198</v>
      </c>
      <c r="C1819">
        <v>1</v>
      </c>
      <c r="D1819">
        <v>1</v>
      </c>
      <c r="E1819" t="s">
        <v>284</v>
      </c>
      <c r="F1819">
        <v>2016</v>
      </c>
      <c r="G1819" t="s">
        <v>171</v>
      </c>
      <c r="H1819">
        <v>0</v>
      </c>
      <c r="I1819">
        <v>7.5605280600000002</v>
      </c>
      <c r="J1819">
        <v>7.6100000000000001E-2</v>
      </c>
      <c r="K1819">
        <v>2.5099999999999998</v>
      </c>
      <c r="L1819">
        <v>0.224</v>
      </c>
      <c r="M1819">
        <v>6.85</v>
      </c>
      <c r="N1819">
        <v>2.1499999999999998E-2</v>
      </c>
      <c r="O1819" t="s">
        <v>614</v>
      </c>
      <c r="P1819">
        <v>0</v>
      </c>
      <c r="Q1819">
        <v>159.41999999999999</v>
      </c>
      <c r="R1819">
        <v>914</v>
      </c>
      <c r="S1819">
        <v>0</v>
      </c>
      <c r="U1819">
        <v>5547</v>
      </c>
      <c r="V1819">
        <v>0.92</v>
      </c>
      <c r="W1819">
        <v>0.94</v>
      </c>
      <c r="X1819">
        <v>0.06</v>
      </c>
      <c r="Y1819" t="s">
        <v>77</v>
      </c>
      <c r="Z1819">
        <v>4.49</v>
      </c>
      <c r="AA1819" t="s">
        <v>6199</v>
      </c>
      <c r="AB1819">
        <v>283.84509630000002</v>
      </c>
      <c r="AC1819" t="s">
        <v>6200</v>
      </c>
      <c r="AD1819">
        <v>44.609025099999997</v>
      </c>
      <c r="AE1819">
        <v>1455.5</v>
      </c>
      <c r="AF1819">
        <v>16.186</v>
      </c>
      <c r="AG1819">
        <v>14.282999999999999</v>
      </c>
      <c r="AH1819">
        <v>15.928900000000001</v>
      </c>
    </row>
    <row r="1820" spans="1:34" x14ac:dyDescent="0.25">
      <c r="A1820" t="s">
        <v>6201</v>
      </c>
      <c r="B1820" t="s">
        <v>6202</v>
      </c>
      <c r="C1820">
        <v>1</v>
      </c>
      <c r="D1820">
        <v>1</v>
      </c>
      <c r="E1820" t="s">
        <v>284</v>
      </c>
      <c r="F1820">
        <v>2016</v>
      </c>
      <c r="G1820" t="s">
        <v>171</v>
      </c>
      <c r="H1820">
        <v>0</v>
      </c>
      <c r="I1820">
        <v>12.124009429999999</v>
      </c>
      <c r="J1820">
        <v>9.6500000000000002E-2</v>
      </c>
      <c r="K1820">
        <v>2.2599999999999998</v>
      </c>
      <c r="L1820">
        <v>0.20200000000000001</v>
      </c>
      <c r="M1820">
        <v>5.73</v>
      </c>
      <c r="N1820">
        <v>1.7999999999999999E-2</v>
      </c>
      <c r="O1820" t="s">
        <v>614</v>
      </c>
      <c r="P1820">
        <v>0</v>
      </c>
      <c r="Q1820">
        <v>36.79</v>
      </c>
      <c r="R1820">
        <v>675</v>
      </c>
      <c r="S1820">
        <v>0</v>
      </c>
      <c r="U1820">
        <v>5198</v>
      </c>
      <c r="V1820">
        <v>0.8</v>
      </c>
      <c r="W1820">
        <v>0.83</v>
      </c>
      <c r="X1820">
        <v>-0.06</v>
      </c>
      <c r="Y1820" t="s">
        <v>77</v>
      </c>
      <c r="Z1820">
        <v>4.57</v>
      </c>
      <c r="AA1820" t="s">
        <v>6203</v>
      </c>
      <c r="AB1820">
        <v>286.11540930000001</v>
      </c>
      <c r="AC1820" t="s">
        <v>6204</v>
      </c>
      <c r="AD1820">
        <v>37.966946399999998</v>
      </c>
      <c r="AE1820">
        <v>654.54899999999998</v>
      </c>
      <c r="AF1820">
        <v>15.269</v>
      </c>
      <c r="AG1820">
        <v>13.157999999999999</v>
      </c>
      <c r="AH1820">
        <v>15.074</v>
      </c>
    </row>
    <row r="1821" spans="1:34" x14ac:dyDescent="0.25">
      <c r="A1821" t="s">
        <v>6205</v>
      </c>
      <c r="B1821" t="s">
        <v>6206</v>
      </c>
      <c r="C1821">
        <v>1</v>
      </c>
      <c r="D1821">
        <v>1</v>
      </c>
      <c r="E1821" t="s">
        <v>284</v>
      </c>
      <c r="F1821">
        <v>2016</v>
      </c>
      <c r="G1821" t="s">
        <v>171</v>
      </c>
      <c r="H1821">
        <v>0</v>
      </c>
      <c r="I1821">
        <v>2.7140775499999998</v>
      </c>
      <c r="J1821">
        <v>3.8600000000000002E-2</v>
      </c>
      <c r="K1821">
        <v>1.17</v>
      </c>
      <c r="L1821">
        <v>0.104</v>
      </c>
      <c r="M1821">
        <v>1.71</v>
      </c>
      <c r="N1821">
        <v>5.3699999999999998E-3</v>
      </c>
      <c r="O1821" t="s">
        <v>614</v>
      </c>
      <c r="P1821">
        <v>0</v>
      </c>
      <c r="Q1821">
        <v>1180.06</v>
      </c>
      <c r="R1821">
        <v>1301</v>
      </c>
      <c r="S1821">
        <v>0</v>
      </c>
      <c r="U1821">
        <v>5763</v>
      </c>
      <c r="V1821">
        <v>0.97</v>
      </c>
      <c r="W1821">
        <v>0.98</v>
      </c>
      <c r="X1821">
        <v>-0.03</v>
      </c>
      <c r="Y1821" t="s">
        <v>77</v>
      </c>
      <c r="Z1821">
        <v>4.45</v>
      </c>
      <c r="AA1821" t="s">
        <v>6207</v>
      </c>
      <c r="AB1821">
        <v>289.04224299999998</v>
      </c>
      <c r="AC1821" t="s">
        <v>6208</v>
      </c>
      <c r="AD1821">
        <v>42.882499099999997</v>
      </c>
      <c r="AE1821">
        <v>562.11599999999999</v>
      </c>
      <c r="AF1821">
        <v>13.097</v>
      </c>
      <c r="AG1821">
        <v>11.416</v>
      </c>
      <c r="AH1821">
        <v>13.0054</v>
      </c>
    </row>
    <row r="1822" spans="1:34" x14ac:dyDescent="0.25">
      <c r="A1822" t="s">
        <v>6209</v>
      </c>
      <c r="B1822" t="s">
        <v>6210</v>
      </c>
      <c r="C1822">
        <v>1</v>
      </c>
      <c r="D1822">
        <v>1</v>
      </c>
      <c r="E1822" t="s">
        <v>284</v>
      </c>
      <c r="F1822">
        <v>2016</v>
      </c>
      <c r="G1822" t="s">
        <v>171</v>
      </c>
      <c r="H1822">
        <v>0</v>
      </c>
      <c r="I1822">
        <v>122.8808058</v>
      </c>
      <c r="J1822">
        <v>0.46289999999999998</v>
      </c>
      <c r="K1822">
        <v>3.01</v>
      </c>
      <c r="L1822">
        <v>0.26900000000000002</v>
      </c>
      <c r="M1822">
        <v>9.32</v>
      </c>
      <c r="N1822">
        <v>2.93E-2</v>
      </c>
      <c r="O1822" t="s">
        <v>614</v>
      </c>
      <c r="P1822">
        <v>0</v>
      </c>
      <c r="Q1822">
        <v>2.82</v>
      </c>
      <c r="R1822">
        <v>326</v>
      </c>
      <c r="S1822">
        <v>1</v>
      </c>
      <c r="U1822">
        <v>5533</v>
      </c>
      <c r="V1822">
        <v>0.89</v>
      </c>
      <c r="W1822">
        <v>0.95</v>
      </c>
      <c r="X1822">
        <v>0.04</v>
      </c>
      <c r="Y1822" t="s">
        <v>77</v>
      </c>
      <c r="Z1822">
        <v>4.5199999999999996</v>
      </c>
      <c r="AA1822" t="s">
        <v>6211</v>
      </c>
      <c r="AB1822">
        <v>295.18170930000002</v>
      </c>
      <c r="AC1822" t="s">
        <v>6212</v>
      </c>
      <c r="AD1822">
        <v>49.9458172</v>
      </c>
      <c r="AE1822">
        <v>489.435</v>
      </c>
      <c r="AF1822">
        <v>13.87</v>
      </c>
      <c r="AG1822">
        <v>12.124000000000001</v>
      </c>
      <c r="AH1822">
        <v>13.763500000000001</v>
      </c>
    </row>
    <row r="1823" spans="1:34" x14ac:dyDescent="0.25">
      <c r="A1823" t="s">
        <v>6213</v>
      </c>
      <c r="B1823" t="s">
        <v>6214</v>
      </c>
      <c r="C1823">
        <v>1</v>
      </c>
      <c r="D1823">
        <v>1</v>
      </c>
      <c r="E1823" t="s">
        <v>284</v>
      </c>
      <c r="F1823">
        <v>2016</v>
      </c>
      <c r="G1823" t="s">
        <v>171</v>
      </c>
      <c r="H1823">
        <v>0</v>
      </c>
      <c r="I1823">
        <v>1.0637886700000001</v>
      </c>
      <c r="J1823">
        <v>1.9800000000000002E-2</v>
      </c>
      <c r="K1823">
        <v>1.28</v>
      </c>
      <c r="L1823">
        <v>0.114</v>
      </c>
      <c r="M1823">
        <v>2.1800000000000002</v>
      </c>
      <c r="N1823">
        <v>6.8700000000000002E-3</v>
      </c>
      <c r="O1823" t="s">
        <v>614</v>
      </c>
      <c r="P1823">
        <v>0</v>
      </c>
      <c r="Q1823">
        <v>1015.43</v>
      </c>
      <c r="R1823">
        <v>1650</v>
      </c>
      <c r="S1823">
        <v>0</v>
      </c>
      <c r="U1823">
        <v>5105</v>
      </c>
      <c r="V1823">
        <v>0.78</v>
      </c>
      <c r="W1823">
        <v>0.82</v>
      </c>
      <c r="X1823">
        <v>-0.03</v>
      </c>
      <c r="Y1823" t="s">
        <v>77</v>
      </c>
      <c r="Z1823">
        <v>4.57</v>
      </c>
      <c r="AA1823" t="s">
        <v>6215</v>
      </c>
      <c r="AB1823">
        <v>296.34103420000002</v>
      </c>
      <c r="AC1823" t="s">
        <v>6216</v>
      </c>
      <c r="AD1823">
        <v>47.170933499999997</v>
      </c>
      <c r="AE1823">
        <v>446.91399999999999</v>
      </c>
      <c r="AF1823">
        <v>14.475</v>
      </c>
      <c r="AG1823">
        <v>12.247999999999999</v>
      </c>
      <c r="AH1823">
        <v>14.2311</v>
      </c>
    </row>
    <row r="1824" spans="1:34" x14ac:dyDescent="0.25">
      <c r="A1824" t="s">
        <v>6217</v>
      </c>
      <c r="B1824" t="s">
        <v>6218</v>
      </c>
      <c r="C1824">
        <v>1</v>
      </c>
      <c r="D1824">
        <v>2</v>
      </c>
      <c r="E1824" t="s">
        <v>284</v>
      </c>
      <c r="F1824">
        <v>2016</v>
      </c>
      <c r="G1824" t="s">
        <v>171</v>
      </c>
      <c r="H1824">
        <v>0</v>
      </c>
      <c r="I1824">
        <v>148.4603382</v>
      </c>
      <c r="J1824">
        <v>0.52380000000000004</v>
      </c>
      <c r="K1824">
        <v>3.53</v>
      </c>
      <c r="L1824">
        <v>0.315</v>
      </c>
      <c r="M1824">
        <v>12.2</v>
      </c>
      <c r="N1824">
        <v>3.8399999999999997E-2</v>
      </c>
      <c r="O1824" t="s">
        <v>614</v>
      </c>
      <c r="P1824">
        <v>0</v>
      </c>
      <c r="Q1824">
        <v>1.51</v>
      </c>
      <c r="R1824">
        <v>285</v>
      </c>
      <c r="S1824">
        <v>0</v>
      </c>
      <c r="U1824">
        <v>5335</v>
      </c>
      <c r="V1824">
        <v>0.83</v>
      </c>
      <c r="W1824">
        <v>0.87</v>
      </c>
      <c r="X1824">
        <v>-0.04</v>
      </c>
      <c r="Y1824" t="s">
        <v>77</v>
      </c>
      <c r="Z1824">
        <v>4.55</v>
      </c>
      <c r="AA1824" t="s">
        <v>6219</v>
      </c>
      <c r="AB1824">
        <v>298.97214719999999</v>
      </c>
      <c r="AC1824" t="s">
        <v>6220</v>
      </c>
      <c r="AD1824">
        <v>44.132349900000001</v>
      </c>
      <c r="AE1824">
        <v>584.13599999999997</v>
      </c>
      <c r="AF1824">
        <v>15.03</v>
      </c>
      <c r="AG1824">
        <v>12.782</v>
      </c>
      <c r="AH1824">
        <v>14.8561</v>
      </c>
    </row>
    <row r="1825" spans="1:34" x14ac:dyDescent="0.25">
      <c r="A1825" t="s">
        <v>6221</v>
      </c>
      <c r="B1825" t="s">
        <v>6218</v>
      </c>
      <c r="C1825">
        <v>1</v>
      </c>
      <c r="D1825">
        <v>2</v>
      </c>
      <c r="E1825" t="s">
        <v>284</v>
      </c>
      <c r="F1825">
        <v>2021</v>
      </c>
      <c r="G1825" t="s">
        <v>171</v>
      </c>
      <c r="H1825">
        <v>0</v>
      </c>
      <c r="I1825">
        <v>7.1276598</v>
      </c>
      <c r="J1825">
        <v>6.9199999999999998E-2</v>
      </c>
      <c r="K1825">
        <v>1.4159999999999999</v>
      </c>
      <c r="L1825">
        <v>0.126</v>
      </c>
      <c r="M1825">
        <v>2.59</v>
      </c>
      <c r="N1825">
        <v>8.1600000000000006E-3</v>
      </c>
      <c r="O1825" t="s">
        <v>614</v>
      </c>
      <c r="P1825">
        <v>0</v>
      </c>
      <c r="Q1825">
        <v>89.24</v>
      </c>
      <c r="R1825">
        <v>784</v>
      </c>
      <c r="S1825">
        <v>0</v>
      </c>
      <c r="U1825">
        <v>5159</v>
      </c>
      <c r="V1825">
        <v>0.82</v>
      </c>
      <c r="W1825">
        <v>0.87</v>
      </c>
      <c r="X1825">
        <v>0.16</v>
      </c>
      <c r="Y1825" t="s">
        <v>77</v>
      </c>
      <c r="Z1825">
        <v>4.55</v>
      </c>
      <c r="AA1825" t="s">
        <v>6219</v>
      </c>
      <c r="AB1825">
        <v>298.97214719999999</v>
      </c>
      <c r="AC1825" t="s">
        <v>6220</v>
      </c>
      <c r="AD1825">
        <v>44.132349900000001</v>
      </c>
      <c r="AE1825">
        <v>584.13599999999997</v>
      </c>
      <c r="AF1825">
        <v>15.03</v>
      </c>
      <c r="AG1825">
        <v>12.782</v>
      </c>
      <c r="AH1825">
        <v>14.8561</v>
      </c>
    </row>
    <row r="1826" spans="1:34" x14ac:dyDescent="0.25">
      <c r="A1826" t="s">
        <v>6222</v>
      </c>
      <c r="B1826" t="s">
        <v>6223</v>
      </c>
      <c r="C1826">
        <v>1</v>
      </c>
      <c r="D1826">
        <v>1</v>
      </c>
      <c r="E1826" t="s">
        <v>284</v>
      </c>
      <c r="F1826">
        <v>2016</v>
      </c>
      <c r="G1826" t="s">
        <v>171</v>
      </c>
      <c r="H1826">
        <v>0</v>
      </c>
      <c r="I1826">
        <v>0.93488424000000003</v>
      </c>
      <c r="J1826">
        <v>1.84E-2</v>
      </c>
      <c r="K1826">
        <v>1.46</v>
      </c>
      <c r="L1826">
        <v>0.13</v>
      </c>
      <c r="M1826">
        <v>2.73</v>
      </c>
      <c r="N1826">
        <v>8.5900000000000004E-3</v>
      </c>
      <c r="O1826" t="s">
        <v>614</v>
      </c>
      <c r="P1826">
        <v>0</v>
      </c>
      <c r="Q1826">
        <v>668.13</v>
      </c>
      <c r="R1826">
        <v>2080</v>
      </c>
      <c r="S1826">
        <v>0</v>
      </c>
      <c r="U1826">
        <v>4870</v>
      </c>
      <c r="V1826">
        <v>0.74</v>
      </c>
      <c r="W1826">
        <v>0.79</v>
      </c>
      <c r="X1826">
        <v>0.01</v>
      </c>
      <c r="Y1826" t="s">
        <v>77</v>
      </c>
      <c r="Z1826">
        <v>4.5999999999999996</v>
      </c>
      <c r="AA1826" t="s">
        <v>6224</v>
      </c>
      <c r="AB1826">
        <v>298.32661689999998</v>
      </c>
      <c r="AC1826" t="s">
        <v>6225</v>
      </c>
      <c r="AD1826">
        <v>45.315421200000003</v>
      </c>
      <c r="AE1826">
        <v>306.91000000000003</v>
      </c>
      <c r="AF1826">
        <v>14.438000000000001</v>
      </c>
      <c r="AG1826">
        <v>11.753</v>
      </c>
      <c r="AH1826">
        <v>14.095800000000001</v>
      </c>
    </row>
    <row r="1827" spans="1:34" x14ac:dyDescent="0.25">
      <c r="A1827" t="s">
        <v>6226</v>
      </c>
      <c r="B1827" t="s">
        <v>6227</v>
      </c>
      <c r="C1827">
        <v>2</v>
      </c>
      <c r="D1827">
        <v>3</v>
      </c>
      <c r="E1827" t="s">
        <v>284</v>
      </c>
      <c r="F1827">
        <v>2014</v>
      </c>
      <c r="G1827" t="s">
        <v>171</v>
      </c>
      <c r="H1827">
        <v>0</v>
      </c>
      <c r="I1827">
        <v>11.427548</v>
      </c>
      <c r="J1827">
        <v>9.4E-2</v>
      </c>
      <c r="K1827">
        <v>3.1</v>
      </c>
      <c r="L1827">
        <v>0.27700000000000002</v>
      </c>
      <c r="M1827">
        <v>19.600000000000001</v>
      </c>
      <c r="N1827">
        <v>6.2E-2</v>
      </c>
      <c r="O1827" t="s">
        <v>119</v>
      </c>
      <c r="P1827">
        <v>0</v>
      </c>
      <c r="Q1827">
        <v>119.91</v>
      </c>
      <c r="R1827">
        <v>852</v>
      </c>
      <c r="S1827">
        <v>0</v>
      </c>
      <c r="U1827">
        <v>5711</v>
      </c>
      <c r="V1827">
        <v>1.35</v>
      </c>
      <c r="W1827">
        <v>0.81</v>
      </c>
      <c r="X1827">
        <v>-0.38</v>
      </c>
      <c r="Y1827" t="s">
        <v>200</v>
      </c>
      <c r="Z1827">
        <v>4.1100000000000003</v>
      </c>
      <c r="AA1827" t="s">
        <v>6228</v>
      </c>
      <c r="AB1827">
        <v>287.60466209999998</v>
      </c>
      <c r="AC1827" t="s">
        <v>6229</v>
      </c>
      <c r="AD1827">
        <v>42.1665104</v>
      </c>
      <c r="AE1827">
        <v>400.78500000000003</v>
      </c>
      <c r="AF1827">
        <v>12.696999999999999</v>
      </c>
      <c r="AG1827">
        <v>11.209</v>
      </c>
      <c r="AH1827">
        <v>12.569699999999999</v>
      </c>
    </row>
    <row r="1828" spans="1:34" x14ac:dyDescent="0.25">
      <c r="A1828" t="s">
        <v>6230</v>
      </c>
      <c r="B1828" t="s">
        <v>6227</v>
      </c>
      <c r="C1828">
        <v>2</v>
      </c>
      <c r="D1828">
        <v>3</v>
      </c>
      <c r="E1828" t="s">
        <v>284</v>
      </c>
      <c r="F1828">
        <v>2014</v>
      </c>
      <c r="G1828" t="s">
        <v>171</v>
      </c>
      <c r="H1828">
        <v>0</v>
      </c>
      <c r="I1828">
        <v>23.668205</v>
      </c>
      <c r="J1828">
        <v>0.153</v>
      </c>
      <c r="K1828">
        <v>3.13</v>
      </c>
      <c r="L1828">
        <v>0.27900000000000003</v>
      </c>
      <c r="M1828">
        <v>9.9600000000000009</v>
      </c>
      <c r="N1828">
        <v>3.1300000000000001E-2</v>
      </c>
      <c r="O1828" t="s">
        <v>614</v>
      </c>
      <c r="P1828">
        <v>0</v>
      </c>
      <c r="Q1828">
        <v>45.44</v>
      </c>
      <c r="R1828">
        <v>668</v>
      </c>
      <c r="S1828">
        <v>0</v>
      </c>
      <c r="U1828">
        <v>5711</v>
      </c>
      <c r="V1828">
        <v>1.35</v>
      </c>
      <c r="W1828">
        <v>0.81</v>
      </c>
      <c r="X1828">
        <v>-0.38</v>
      </c>
      <c r="Y1828" t="s">
        <v>200</v>
      </c>
      <c r="Z1828">
        <v>4.1100000000000003</v>
      </c>
      <c r="AA1828" t="s">
        <v>6228</v>
      </c>
      <c r="AB1828">
        <v>287.60466209999998</v>
      </c>
      <c r="AC1828" t="s">
        <v>6229</v>
      </c>
      <c r="AD1828">
        <v>42.1665104</v>
      </c>
      <c r="AE1828">
        <v>400.78500000000003</v>
      </c>
      <c r="AF1828">
        <v>12.696999999999999</v>
      </c>
      <c r="AG1828">
        <v>11.209</v>
      </c>
      <c r="AH1828">
        <v>12.569699999999999</v>
      </c>
    </row>
    <row r="1829" spans="1:34" x14ac:dyDescent="0.25">
      <c r="A1829" t="s">
        <v>6231</v>
      </c>
      <c r="B1829" t="s">
        <v>6227</v>
      </c>
      <c r="C1829">
        <v>2</v>
      </c>
      <c r="D1829">
        <v>3</v>
      </c>
      <c r="E1829" t="s">
        <v>284</v>
      </c>
      <c r="F1829">
        <v>2014</v>
      </c>
      <c r="G1829" t="s">
        <v>171</v>
      </c>
      <c r="H1829">
        <v>0</v>
      </c>
      <c r="I1829">
        <v>51.755394000000003</v>
      </c>
      <c r="J1829">
        <v>0.25700000000000001</v>
      </c>
      <c r="K1829">
        <v>3.58</v>
      </c>
      <c r="L1829">
        <v>0.31900000000000001</v>
      </c>
      <c r="M1829">
        <v>12.5</v>
      </c>
      <c r="N1829">
        <v>3.9399999999999998E-2</v>
      </c>
      <c r="O1829" t="s">
        <v>614</v>
      </c>
      <c r="P1829">
        <v>0</v>
      </c>
      <c r="Q1829">
        <v>16.010000000000002</v>
      </c>
      <c r="R1829">
        <v>515</v>
      </c>
      <c r="S1829">
        <v>0</v>
      </c>
      <c r="U1829">
        <v>5711</v>
      </c>
      <c r="V1829">
        <v>1.35</v>
      </c>
      <c r="W1829">
        <v>0.81</v>
      </c>
      <c r="X1829">
        <v>-0.38</v>
      </c>
      <c r="Y1829" t="s">
        <v>200</v>
      </c>
      <c r="Z1829">
        <v>4.1100000000000003</v>
      </c>
      <c r="AA1829" t="s">
        <v>6228</v>
      </c>
      <c r="AB1829">
        <v>287.60466209999998</v>
      </c>
      <c r="AC1829" t="s">
        <v>6229</v>
      </c>
      <c r="AD1829">
        <v>42.1665104</v>
      </c>
      <c r="AE1829">
        <v>400.78500000000003</v>
      </c>
      <c r="AF1829">
        <v>12.696999999999999</v>
      </c>
      <c r="AG1829">
        <v>11.209</v>
      </c>
      <c r="AH1829">
        <v>12.569699999999999</v>
      </c>
    </row>
    <row r="1830" spans="1:34" x14ac:dyDescent="0.25">
      <c r="A1830" t="s">
        <v>6232</v>
      </c>
      <c r="B1830" t="s">
        <v>6233</v>
      </c>
      <c r="C1830">
        <v>1</v>
      </c>
      <c r="D1830">
        <v>1</v>
      </c>
      <c r="E1830" t="s">
        <v>284</v>
      </c>
      <c r="F1830">
        <v>2016</v>
      </c>
      <c r="G1830" t="s">
        <v>171</v>
      </c>
      <c r="H1830">
        <v>0</v>
      </c>
      <c r="I1830">
        <v>201.12139999999999</v>
      </c>
      <c r="J1830">
        <v>0.65590000000000004</v>
      </c>
      <c r="K1830">
        <v>2.08</v>
      </c>
      <c r="L1830">
        <v>0.186</v>
      </c>
      <c r="M1830">
        <v>4.9800000000000004</v>
      </c>
      <c r="N1830">
        <v>1.5699999999999999E-2</v>
      </c>
      <c r="O1830" t="s">
        <v>614</v>
      </c>
      <c r="P1830">
        <v>0</v>
      </c>
      <c r="Q1830">
        <v>2.12</v>
      </c>
      <c r="R1830">
        <v>300</v>
      </c>
      <c r="S1830">
        <v>1</v>
      </c>
      <c r="U1830">
        <v>5694</v>
      </c>
      <c r="V1830">
        <v>0.96</v>
      </c>
      <c r="W1830">
        <v>0.98</v>
      </c>
      <c r="X1830">
        <v>0.01</v>
      </c>
      <c r="Y1830" t="s">
        <v>77</v>
      </c>
      <c r="Z1830">
        <v>4.47</v>
      </c>
      <c r="AA1830" t="s">
        <v>6234</v>
      </c>
      <c r="AB1830">
        <v>283.11376630000001</v>
      </c>
      <c r="AC1830" t="s">
        <v>6235</v>
      </c>
      <c r="AD1830">
        <v>48.131277400000002</v>
      </c>
      <c r="AE1830">
        <v>482.11900000000003</v>
      </c>
      <c r="AF1830">
        <v>13.614000000000001</v>
      </c>
      <c r="AG1830">
        <v>11.772</v>
      </c>
      <c r="AH1830">
        <v>13.3216</v>
      </c>
    </row>
    <row r="1831" spans="1:34" x14ac:dyDescent="0.25">
      <c r="A1831" t="s">
        <v>6236</v>
      </c>
      <c r="B1831" t="s">
        <v>6237</v>
      </c>
      <c r="C1831">
        <v>1</v>
      </c>
      <c r="D1831">
        <v>1</v>
      </c>
      <c r="E1831" t="s">
        <v>284</v>
      </c>
      <c r="F1831">
        <v>2016</v>
      </c>
      <c r="G1831" t="s">
        <v>171</v>
      </c>
      <c r="H1831">
        <v>0</v>
      </c>
      <c r="I1831">
        <v>24.757642100000002</v>
      </c>
      <c r="J1831">
        <v>0.16880000000000001</v>
      </c>
      <c r="K1831">
        <v>2.94</v>
      </c>
      <c r="L1831">
        <v>0.26200000000000001</v>
      </c>
      <c r="M1831">
        <v>8.9600000000000009</v>
      </c>
      <c r="N1831">
        <v>2.8199999999999999E-2</v>
      </c>
      <c r="O1831" t="s">
        <v>614</v>
      </c>
      <c r="P1831">
        <v>0</v>
      </c>
      <c r="Q1831">
        <v>117.96</v>
      </c>
      <c r="R1831">
        <v>644</v>
      </c>
      <c r="S1831">
        <v>0</v>
      </c>
      <c r="U1831">
        <v>5957</v>
      </c>
      <c r="V1831">
        <v>1.08</v>
      </c>
      <c r="W1831">
        <v>1.06</v>
      </c>
      <c r="X1831">
        <v>0.01</v>
      </c>
      <c r="Y1831" t="s">
        <v>77</v>
      </c>
      <c r="Z1831">
        <v>4.4000000000000004</v>
      </c>
      <c r="AA1831" t="s">
        <v>6238</v>
      </c>
      <c r="AB1831">
        <v>293.88173610000001</v>
      </c>
      <c r="AC1831" t="s">
        <v>6239</v>
      </c>
      <c r="AD1831">
        <v>49.683141900000003</v>
      </c>
      <c r="AE1831">
        <v>1485.82</v>
      </c>
      <c r="AF1831">
        <v>14.576000000000001</v>
      </c>
      <c r="AG1831">
        <v>13.034000000000001</v>
      </c>
      <c r="AH1831">
        <v>14.4422</v>
      </c>
    </row>
    <row r="1832" spans="1:34" x14ac:dyDescent="0.25">
      <c r="A1832" t="s">
        <v>6240</v>
      </c>
      <c r="B1832" t="s">
        <v>6241</v>
      </c>
      <c r="C1832">
        <v>1</v>
      </c>
      <c r="D1832">
        <v>1</v>
      </c>
      <c r="E1832" t="s">
        <v>284</v>
      </c>
      <c r="F1832">
        <v>2016</v>
      </c>
      <c r="G1832" t="s">
        <v>171</v>
      </c>
      <c r="H1832">
        <v>0</v>
      </c>
      <c r="I1832">
        <v>10.13202575</v>
      </c>
      <c r="J1832">
        <v>7.5600000000000001E-2</v>
      </c>
      <c r="K1832">
        <v>2.19</v>
      </c>
      <c r="L1832">
        <v>0.19500000000000001</v>
      </c>
      <c r="M1832">
        <v>5.43</v>
      </c>
      <c r="N1832">
        <v>1.7100000000000001E-2</v>
      </c>
      <c r="O1832" t="s">
        <v>614</v>
      </c>
      <c r="P1832">
        <v>0</v>
      </c>
      <c r="Q1832">
        <v>25.66</v>
      </c>
      <c r="R1832">
        <v>574</v>
      </c>
      <c r="S1832">
        <v>0</v>
      </c>
      <c r="U1832">
        <v>4815</v>
      </c>
      <c r="V1832">
        <v>0.72</v>
      </c>
      <c r="W1832">
        <v>0.75</v>
      </c>
      <c r="X1832">
        <v>-0.1</v>
      </c>
      <c r="Y1832" t="s">
        <v>77</v>
      </c>
      <c r="Z1832">
        <v>4.6100000000000003</v>
      </c>
      <c r="AA1832" t="s">
        <v>6242</v>
      </c>
      <c r="AB1832">
        <v>288.66894280000002</v>
      </c>
      <c r="AC1832" t="s">
        <v>6243</v>
      </c>
      <c r="AD1832">
        <v>39.8239935</v>
      </c>
      <c r="AE1832">
        <v>659</v>
      </c>
      <c r="AF1832">
        <v>16.004000000000001</v>
      </c>
      <c r="AG1832">
        <v>13.368</v>
      </c>
      <c r="AH1832">
        <v>15.6716</v>
      </c>
    </row>
    <row r="1833" spans="1:34" x14ac:dyDescent="0.25">
      <c r="A1833" t="s">
        <v>6244</v>
      </c>
      <c r="B1833" t="s">
        <v>6245</v>
      </c>
      <c r="C1833">
        <v>1</v>
      </c>
      <c r="D1833">
        <v>1</v>
      </c>
      <c r="E1833" t="s">
        <v>284</v>
      </c>
      <c r="F1833">
        <v>2016</v>
      </c>
      <c r="G1833" t="s">
        <v>171</v>
      </c>
      <c r="H1833">
        <v>0</v>
      </c>
      <c r="I1833">
        <v>38.505339800000002</v>
      </c>
      <c r="J1833">
        <v>0.21590000000000001</v>
      </c>
      <c r="K1833">
        <v>2.5499999999999998</v>
      </c>
      <c r="L1833">
        <v>0.22700000000000001</v>
      </c>
      <c r="M1833">
        <v>7.04</v>
      </c>
      <c r="N1833">
        <v>2.2100000000000002E-2</v>
      </c>
      <c r="O1833" t="s">
        <v>614</v>
      </c>
      <c r="P1833">
        <v>0</v>
      </c>
      <c r="Q1833">
        <v>21.69</v>
      </c>
      <c r="R1833">
        <v>532</v>
      </c>
      <c r="S1833">
        <v>0</v>
      </c>
      <c r="U1833">
        <v>5629</v>
      </c>
      <c r="V1833">
        <v>0.9</v>
      </c>
      <c r="W1833">
        <v>0.92</v>
      </c>
      <c r="X1833">
        <v>-0.11</v>
      </c>
      <c r="Y1833" t="s">
        <v>77</v>
      </c>
      <c r="Z1833">
        <v>4.5</v>
      </c>
      <c r="AA1833" t="s">
        <v>6246</v>
      </c>
      <c r="AB1833">
        <v>281.66295789999998</v>
      </c>
      <c r="AC1833" t="s">
        <v>6247</v>
      </c>
      <c r="AD1833">
        <v>47.568592700000004</v>
      </c>
      <c r="AE1833">
        <v>903.33199999999999</v>
      </c>
      <c r="AF1833">
        <v>14.949</v>
      </c>
      <c r="AG1833">
        <v>13.195</v>
      </c>
      <c r="AH1833">
        <v>14.761699999999999</v>
      </c>
    </row>
    <row r="1834" spans="1:34" x14ac:dyDescent="0.25">
      <c r="A1834" t="s">
        <v>6248</v>
      </c>
      <c r="B1834" t="s">
        <v>6249</v>
      </c>
      <c r="C1834">
        <v>1</v>
      </c>
      <c r="D1834">
        <v>1</v>
      </c>
      <c r="E1834" t="s">
        <v>284</v>
      </c>
      <c r="F1834">
        <v>2016</v>
      </c>
      <c r="G1834" t="s">
        <v>171</v>
      </c>
      <c r="H1834">
        <v>0</v>
      </c>
      <c r="I1834">
        <v>6.7740886800000002</v>
      </c>
      <c r="J1834">
        <v>7.4099999999999999E-2</v>
      </c>
      <c r="K1834">
        <v>2.67</v>
      </c>
      <c r="L1834">
        <v>0.23799999999999999</v>
      </c>
      <c r="M1834">
        <v>7.61</v>
      </c>
      <c r="N1834">
        <v>2.3900000000000001E-2</v>
      </c>
      <c r="O1834" t="s">
        <v>614</v>
      </c>
      <c r="P1834">
        <v>0</v>
      </c>
      <c r="Q1834">
        <v>218.5</v>
      </c>
      <c r="R1834">
        <v>1058</v>
      </c>
      <c r="S1834">
        <v>0</v>
      </c>
      <c r="U1834">
        <v>5985</v>
      </c>
      <c r="V1834">
        <v>1.1100000000000001</v>
      </c>
      <c r="W1834">
        <v>1.08</v>
      </c>
      <c r="X1834">
        <v>0.04</v>
      </c>
      <c r="Y1834" t="s">
        <v>77</v>
      </c>
      <c r="Z1834">
        <v>4.38</v>
      </c>
      <c r="AA1834" t="s">
        <v>6250</v>
      </c>
      <c r="AB1834">
        <v>293.1444017</v>
      </c>
      <c r="AC1834" t="s">
        <v>6251</v>
      </c>
      <c r="AD1834">
        <v>46.6662155</v>
      </c>
      <c r="AE1834">
        <v>1278.96</v>
      </c>
      <c r="AF1834">
        <v>15.478</v>
      </c>
      <c r="AG1834">
        <v>13.903</v>
      </c>
      <c r="AH1834">
        <v>15.306100000000001</v>
      </c>
    </row>
    <row r="1835" spans="1:34" x14ac:dyDescent="0.25">
      <c r="A1835" t="s">
        <v>6252</v>
      </c>
      <c r="B1835" t="s">
        <v>6253</v>
      </c>
      <c r="C1835">
        <v>1</v>
      </c>
      <c r="D1835">
        <v>1</v>
      </c>
      <c r="E1835" t="s">
        <v>284</v>
      </c>
      <c r="F1835">
        <v>2016</v>
      </c>
      <c r="G1835" t="s">
        <v>171</v>
      </c>
      <c r="H1835">
        <v>0</v>
      </c>
      <c r="I1835">
        <v>26.410454779999998</v>
      </c>
      <c r="J1835">
        <v>0.16159999999999999</v>
      </c>
      <c r="K1835">
        <v>2.69</v>
      </c>
      <c r="L1835">
        <v>0.24</v>
      </c>
      <c r="M1835">
        <v>7.7</v>
      </c>
      <c r="N1835">
        <v>2.4199999999999999E-2</v>
      </c>
      <c r="O1835" t="s">
        <v>614</v>
      </c>
      <c r="P1835">
        <v>0</v>
      </c>
      <c r="Q1835">
        <v>19.13</v>
      </c>
      <c r="R1835">
        <v>512</v>
      </c>
      <c r="S1835">
        <v>0</v>
      </c>
      <c r="U1835">
        <v>5301</v>
      </c>
      <c r="V1835">
        <v>0.82</v>
      </c>
      <c r="W1835">
        <v>0.86</v>
      </c>
      <c r="X1835">
        <v>-0.03</v>
      </c>
      <c r="Y1835" t="s">
        <v>77</v>
      </c>
      <c r="Z1835">
        <v>4.55</v>
      </c>
      <c r="AA1835" t="s">
        <v>6254</v>
      </c>
      <c r="AB1835">
        <v>284.18326680000001</v>
      </c>
      <c r="AC1835" t="s">
        <v>6255</v>
      </c>
      <c r="AD1835">
        <v>45.074089700000002</v>
      </c>
      <c r="AE1835">
        <v>942.48500000000001</v>
      </c>
      <c r="AF1835">
        <v>15.879</v>
      </c>
      <c r="AG1835">
        <v>13.757</v>
      </c>
      <c r="AH1835">
        <v>15.548999999999999</v>
      </c>
    </row>
    <row r="1836" spans="1:34" x14ac:dyDescent="0.25">
      <c r="A1836" t="s">
        <v>6256</v>
      </c>
      <c r="B1836" t="s">
        <v>6257</v>
      </c>
      <c r="C1836">
        <v>1</v>
      </c>
      <c r="D1836">
        <v>1</v>
      </c>
      <c r="E1836" t="s">
        <v>284</v>
      </c>
      <c r="F1836">
        <v>2016</v>
      </c>
      <c r="G1836" t="s">
        <v>171</v>
      </c>
      <c r="H1836">
        <v>0</v>
      </c>
      <c r="I1836">
        <v>14.375080349999999</v>
      </c>
      <c r="J1836">
        <v>0.1167</v>
      </c>
      <c r="K1836">
        <v>1.71</v>
      </c>
      <c r="L1836">
        <v>0.153</v>
      </c>
      <c r="M1836">
        <v>3.57</v>
      </c>
      <c r="N1836">
        <v>1.12E-2</v>
      </c>
      <c r="O1836" t="s">
        <v>614</v>
      </c>
      <c r="P1836">
        <v>0</v>
      </c>
      <c r="Q1836">
        <v>90.16</v>
      </c>
      <c r="R1836">
        <v>786</v>
      </c>
      <c r="S1836">
        <v>0</v>
      </c>
      <c r="U1836">
        <v>5913</v>
      </c>
      <c r="V1836">
        <v>1.04</v>
      </c>
      <c r="W1836">
        <v>1.04</v>
      </c>
      <c r="X1836">
        <v>0</v>
      </c>
      <c r="Y1836" t="s">
        <v>77</v>
      </c>
      <c r="Z1836">
        <v>4.42</v>
      </c>
      <c r="AA1836" t="s">
        <v>6258</v>
      </c>
      <c r="AB1836">
        <v>296.75580559999997</v>
      </c>
      <c r="AC1836" t="s">
        <v>6259</v>
      </c>
      <c r="AD1836">
        <v>46.9982799</v>
      </c>
      <c r="AE1836">
        <v>721.53399999999999</v>
      </c>
      <c r="AF1836">
        <v>13.347</v>
      </c>
      <c r="AG1836">
        <v>11.73</v>
      </c>
      <c r="AH1836">
        <v>13.2479</v>
      </c>
    </row>
    <row r="1837" spans="1:34" x14ac:dyDescent="0.25">
      <c r="A1837" t="s">
        <v>6260</v>
      </c>
      <c r="B1837" t="s">
        <v>6261</v>
      </c>
      <c r="C1837">
        <v>1</v>
      </c>
      <c r="D1837">
        <v>2</v>
      </c>
      <c r="E1837" t="s">
        <v>284</v>
      </c>
      <c r="F1837">
        <v>2016</v>
      </c>
      <c r="G1837" t="s">
        <v>171</v>
      </c>
      <c r="H1837">
        <v>0</v>
      </c>
      <c r="I1837">
        <v>56.1886887</v>
      </c>
      <c r="J1837">
        <v>0.29389999999999999</v>
      </c>
      <c r="K1837">
        <v>2.09</v>
      </c>
      <c r="L1837">
        <v>0.186</v>
      </c>
      <c r="M1837">
        <v>5.0199999999999996</v>
      </c>
      <c r="N1837">
        <v>1.5800000000000002E-2</v>
      </c>
      <c r="O1837" t="s">
        <v>614</v>
      </c>
      <c r="P1837">
        <v>0</v>
      </c>
      <c r="Q1837">
        <v>28.85</v>
      </c>
      <c r="R1837">
        <v>503</v>
      </c>
      <c r="S1837">
        <v>0</v>
      </c>
      <c r="U1837">
        <v>5754</v>
      </c>
      <c r="V1837">
        <v>1.1299999999999999</v>
      </c>
      <c r="W1837">
        <v>1.08</v>
      </c>
      <c r="X1837">
        <v>0.28999999999999998</v>
      </c>
      <c r="Y1837" t="s">
        <v>77</v>
      </c>
      <c r="Z1837">
        <v>4.37</v>
      </c>
      <c r="AA1837" t="s">
        <v>6262</v>
      </c>
      <c r="AB1837">
        <v>288.64625640000003</v>
      </c>
      <c r="AC1837" t="s">
        <v>6263</v>
      </c>
      <c r="AD1837">
        <v>50.788964499999999</v>
      </c>
      <c r="AE1837">
        <v>817.64700000000005</v>
      </c>
      <c r="AF1837">
        <v>13.46</v>
      </c>
      <c r="AG1837">
        <v>11.803000000000001</v>
      </c>
      <c r="AH1837">
        <v>13.3291</v>
      </c>
    </row>
    <row r="1838" spans="1:34" x14ac:dyDescent="0.25">
      <c r="A1838" t="s">
        <v>6264</v>
      </c>
      <c r="B1838" t="s">
        <v>6261</v>
      </c>
      <c r="C1838">
        <v>1</v>
      </c>
      <c r="D1838">
        <v>2</v>
      </c>
      <c r="E1838" t="s">
        <v>284</v>
      </c>
      <c r="F1838">
        <v>2016</v>
      </c>
      <c r="G1838" t="s">
        <v>171</v>
      </c>
      <c r="H1838">
        <v>0</v>
      </c>
      <c r="I1838">
        <v>3.1889760100000002</v>
      </c>
      <c r="J1838">
        <v>4.3400000000000001E-2</v>
      </c>
      <c r="K1838">
        <v>0.99</v>
      </c>
      <c r="L1838">
        <v>8.7999999999999995E-2</v>
      </c>
      <c r="M1838">
        <v>0.93700000000000006</v>
      </c>
      <c r="N1838">
        <v>2.9499999999999999E-3</v>
      </c>
      <c r="O1838" t="s">
        <v>614</v>
      </c>
      <c r="P1838">
        <v>0</v>
      </c>
      <c r="Q1838">
        <v>1323.07</v>
      </c>
      <c r="R1838">
        <v>1309</v>
      </c>
      <c r="S1838">
        <v>0</v>
      </c>
      <c r="U1838">
        <v>5754</v>
      </c>
      <c r="V1838">
        <v>1.1299999999999999</v>
      </c>
      <c r="W1838">
        <v>1.08</v>
      </c>
      <c r="X1838">
        <v>0.28999999999999998</v>
      </c>
      <c r="Y1838" t="s">
        <v>77</v>
      </c>
      <c r="Z1838">
        <v>4.37</v>
      </c>
      <c r="AA1838" t="s">
        <v>6262</v>
      </c>
      <c r="AB1838">
        <v>288.64625640000003</v>
      </c>
      <c r="AC1838" t="s">
        <v>6263</v>
      </c>
      <c r="AD1838">
        <v>50.788964499999999</v>
      </c>
      <c r="AE1838">
        <v>817.64700000000005</v>
      </c>
      <c r="AF1838">
        <v>13.46</v>
      </c>
      <c r="AG1838">
        <v>11.803000000000001</v>
      </c>
      <c r="AH1838">
        <v>13.3291</v>
      </c>
    </row>
    <row r="1839" spans="1:34" x14ac:dyDescent="0.25">
      <c r="A1839" t="s">
        <v>6265</v>
      </c>
      <c r="B1839" t="s">
        <v>6266</v>
      </c>
      <c r="C1839">
        <v>1</v>
      </c>
      <c r="D1839">
        <v>1</v>
      </c>
      <c r="E1839" t="s">
        <v>284</v>
      </c>
      <c r="F1839">
        <v>2016</v>
      </c>
      <c r="G1839" t="s">
        <v>171</v>
      </c>
      <c r="H1839">
        <v>0</v>
      </c>
      <c r="I1839">
        <v>6.9210102100000004</v>
      </c>
      <c r="J1839">
        <v>5.8999999999999997E-2</v>
      </c>
      <c r="K1839">
        <v>1.61</v>
      </c>
      <c r="L1839">
        <v>0.14399999999999999</v>
      </c>
      <c r="M1839">
        <v>3.22</v>
      </c>
      <c r="N1839">
        <v>1.01E-2</v>
      </c>
      <c r="O1839" t="s">
        <v>614</v>
      </c>
      <c r="P1839">
        <v>0</v>
      </c>
      <c r="Q1839">
        <v>96.98</v>
      </c>
      <c r="R1839">
        <v>619</v>
      </c>
      <c r="S1839">
        <v>0</v>
      </c>
      <c r="U1839">
        <v>4651</v>
      </c>
      <c r="V1839">
        <v>0.7</v>
      </c>
      <c r="W1839">
        <v>0.75</v>
      </c>
      <c r="X1839">
        <v>0.01</v>
      </c>
      <c r="Y1839" t="s">
        <v>77</v>
      </c>
      <c r="Z1839">
        <v>4.62</v>
      </c>
      <c r="AA1839" t="s">
        <v>6267</v>
      </c>
      <c r="AB1839">
        <v>281.89830419999998</v>
      </c>
      <c r="AC1839" t="s">
        <v>6268</v>
      </c>
      <c r="AD1839">
        <v>42.165711199999997</v>
      </c>
      <c r="AE1839">
        <v>556.00599999999997</v>
      </c>
      <c r="AF1839">
        <v>15.138</v>
      </c>
      <c r="AG1839">
        <v>12.446999999999999</v>
      </c>
      <c r="AH1839">
        <v>14.8444</v>
      </c>
    </row>
    <row r="1840" spans="1:34" x14ac:dyDescent="0.25">
      <c r="A1840" t="s">
        <v>6269</v>
      </c>
      <c r="B1840" t="s">
        <v>6270</v>
      </c>
      <c r="C1840">
        <v>1</v>
      </c>
      <c r="D1840">
        <v>1</v>
      </c>
      <c r="E1840" t="s">
        <v>284</v>
      </c>
      <c r="F1840">
        <v>2016</v>
      </c>
      <c r="G1840" t="s">
        <v>171</v>
      </c>
      <c r="H1840">
        <v>0</v>
      </c>
      <c r="I1840">
        <v>3.27346074</v>
      </c>
      <c r="J1840">
        <v>3.49E-2</v>
      </c>
      <c r="K1840">
        <v>0.95</v>
      </c>
      <c r="L1840">
        <v>8.5000000000000006E-2</v>
      </c>
      <c r="M1840">
        <v>0.80900000000000005</v>
      </c>
      <c r="N1840">
        <v>2.5400000000000002E-3</v>
      </c>
      <c r="O1840" t="s">
        <v>614</v>
      </c>
      <c r="P1840">
        <v>0</v>
      </c>
      <c r="Q1840">
        <v>50.43</v>
      </c>
      <c r="R1840">
        <v>625</v>
      </c>
      <c r="S1840">
        <v>0</v>
      </c>
      <c r="U1840">
        <v>3864</v>
      </c>
      <c r="V1840">
        <v>0.49</v>
      </c>
      <c r="W1840">
        <v>0.51</v>
      </c>
      <c r="X1840">
        <v>-0.33</v>
      </c>
      <c r="Y1840" t="s">
        <v>77</v>
      </c>
      <c r="Z1840">
        <v>4.7699999999999996</v>
      </c>
      <c r="AA1840" t="s">
        <v>6271</v>
      </c>
      <c r="AB1840">
        <v>287.34695670000002</v>
      </c>
      <c r="AC1840" t="s">
        <v>6272</v>
      </c>
      <c r="AD1840">
        <v>47.772907799999999</v>
      </c>
      <c r="AE1840">
        <v>162.006</v>
      </c>
      <c r="AF1840">
        <v>14.695</v>
      </c>
      <c r="AG1840">
        <v>11.18</v>
      </c>
      <c r="AH1840">
        <v>14.155900000000001</v>
      </c>
    </row>
    <row r="1841" spans="1:34" x14ac:dyDescent="0.25">
      <c r="A1841" t="s">
        <v>6273</v>
      </c>
      <c r="B1841" t="s">
        <v>6274</v>
      </c>
      <c r="C1841">
        <v>1</v>
      </c>
      <c r="D1841">
        <v>2</v>
      </c>
      <c r="E1841" t="s">
        <v>284</v>
      </c>
      <c r="F1841">
        <v>2013</v>
      </c>
      <c r="G1841" t="s">
        <v>171</v>
      </c>
      <c r="H1841">
        <v>0</v>
      </c>
      <c r="I1841">
        <v>5.4122000000000003</v>
      </c>
      <c r="J1841">
        <v>6.6000000000000003E-2</v>
      </c>
      <c r="K1841">
        <v>4.8099999999999996</v>
      </c>
      <c r="L1841">
        <v>0.42899999999999999</v>
      </c>
      <c r="M1841">
        <v>5.0999999999999996</v>
      </c>
      <c r="N1841">
        <v>1.6E-2</v>
      </c>
      <c r="O1841" t="s">
        <v>119</v>
      </c>
      <c r="P1841">
        <v>0.47</v>
      </c>
      <c r="Q1841">
        <v>341.81</v>
      </c>
      <c r="R1841">
        <v>1418</v>
      </c>
      <c r="S1841">
        <v>0</v>
      </c>
      <c r="U1841">
        <v>6397</v>
      </c>
      <c r="V1841">
        <v>1.58</v>
      </c>
      <c r="W1841">
        <v>1.28</v>
      </c>
      <c r="X1841">
        <v>-0.22</v>
      </c>
      <c r="Y1841" t="s">
        <v>77</v>
      </c>
      <c r="Z1841">
        <v>4.1500000000000004</v>
      </c>
      <c r="AA1841" t="s">
        <v>6275</v>
      </c>
      <c r="AB1841">
        <v>287.88723759999999</v>
      </c>
      <c r="AC1841" t="s">
        <v>6276</v>
      </c>
      <c r="AD1841">
        <v>46.276122399999998</v>
      </c>
      <c r="AE1841">
        <v>459.22300000000001</v>
      </c>
      <c r="AF1841">
        <v>12.981</v>
      </c>
      <c r="AG1841">
        <v>11.503</v>
      </c>
      <c r="AH1841">
        <v>12.8025</v>
      </c>
    </row>
    <row r="1842" spans="1:34" x14ac:dyDescent="0.25">
      <c r="A1842" t="s">
        <v>6277</v>
      </c>
      <c r="B1842" t="s">
        <v>6274</v>
      </c>
      <c r="C1842">
        <v>1</v>
      </c>
      <c r="D1842">
        <v>2</v>
      </c>
      <c r="E1842" t="s">
        <v>284</v>
      </c>
      <c r="F1842">
        <v>2014</v>
      </c>
      <c r="G1842" t="s">
        <v>171</v>
      </c>
      <c r="H1842">
        <v>0</v>
      </c>
      <c r="I1842">
        <v>7.1261999999999999</v>
      </c>
      <c r="J1842">
        <v>7.1099999999999997E-2</v>
      </c>
      <c r="K1842">
        <v>1.31</v>
      </c>
      <c r="L1842">
        <v>0.11700000000000001</v>
      </c>
      <c r="M1842">
        <v>4.5999999999999996</v>
      </c>
      <c r="N1842">
        <v>1.447E-2</v>
      </c>
      <c r="O1842" t="s">
        <v>119</v>
      </c>
      <c r="P1842">
        <v>0</v>
      </c>
      <c r="Q1842">
        <v>161</v>
      </c>
      <c r="R1842">
        <v>997</v>
      </c>
      <c r="S1842">
        <v>1</v>
      </c>
      <c r="U1842">
        <v>5827</v>
      </c>
      <c r="V1842">
        <v>0.89</v>
      </c>
      <c r="W1842">
        <v>0.96</v>
      </c>
      <c r="X1842">
        <v>-0.19</v>
      </c>
      <c r="Y1842" t="s">
        <v>77</v>
      </c>
      <c r="Z1842">
        <v>4.43</v>
      </c>
      <c r="AA1842" t="s">
        <v>6275</v>
      </c>
      <c r="AB1842">
        <v>287.88723759999999</v>
      </c>
      <c r="AC1842" t="s">
        <v>6276</v>
      </c>
      <c r="AD1842">
        <v>46.276122399999998</v>
      </c>
      <c r="AE1842">
        <v>459.22300000000001</v>
      </c>
      <c r="AF1842">
        <v>12.981</v>
      </c>
      <c r="AG1842">
        <v>11.503</v>
      </c>
      <c r="AH1842">
        <v>12.8025</v>
      </c>
    </row>
    <row r="1843" spans="1:34" x14ac:dyDescent="0.25">
      <c r="A1843" t="s">
        <v>6278</v>
      </c>
      <c r="B1843" t="s">
        <v>6279</v>
      </c>
      <c r="C1843">
        <v>1</v>
      </c>
      <c r="D1843">
        <v>2</v>
      </c>
      <c r="E1843" t="s">
        <v>284</v>
      </c>
      <c r="F1843">
        <v>2016</v>
      </c>
      <c r="G1843" t="s">
        <v>171</v>
      </c>
      <c r="H1843">
        <v>0</v>
      </c>
      <c r="I1843">
        <v>15.378754600000001</v>
      </c>
      <c r="J1843">
        <v>0.1313</v>
      </c>
      <c r="K1843">
        <v>1.6</v>
      </c>
      <c r="L1843">
        <v>0.14299999999999999</v>
      </c>
      <c r="M1843">
        <v>3.19</v>
      </c>
      <c r="N1843">
        <v>0.01</v>
      </c>
      <c r="O1843" t="s">
        <v>614</v>
      </c>
      <c r="P1843">
        <v>0</v>
      </c>
      <c r="Q1843">
        <v>62.02</v>
      </c>
      <c r="R1843">
        <v>1039</v>
      </c>
      <c r="S1843">
        <v>0</v>
      </c>
      <c r="U1843">
        <v>6010</v>
      </c>
      <c r="V1843">
        <v>1.1299999999999999</v>
      </c>
      <c r="W1843">
        <v>1.0900000000000001</v>
      </c>
      <c r="X1843">
        <v>0.03</v>
      </c>
      <c r="Y1843" t="s">
        <v>77</v>
      </c>
      <c r="Z1843">
        <v>4.37</v>
      </c>
      <c r="AA1843" t="s">
        <v>6280</v>
      </c>
      <c r="AB1843">
        <v>282.92498469999998</v>
      </c>
      <c r="AC1843" t="s">
        <v>6281</v>
      </c>
      <c r="AD1843">
        <v>48.6264015</v>
      </c>
      <c r="AE1843">
        <v>490.488</v>
      </c>
      <c r="AF1843">
        <v>13.198</v>
      </c>
      <c r="AG1843">
        <v>11.717000000000001</v>
      </c>
      <c r="AH1843">
        <v>13.0723</v>
      </c>
    </row>
    <row r="1844" spans="1:34" x14ac:dyDescent="0.25">
      <c r="A1844" t="s">
        <v>6282</v>
      </c>
      <c r="B1844" t="s">
        <v>6279</v>
      </c>
      <c r="C1844">
        <v>1</v>
      </c>
      <c r="D1844">
        <v>2</v>
      </c>
      <c r="E1844" t="s">
        <v>284</v>
      </c>
      <c r="F1844">
        <v>2016</v>
      </c>
      <c r="G1844" t="s">
        <v>171</v>
      </c>
      <c r="H1844">
        <v>0</v>
      </c>
      <c r="I1844">
        <v>21.1284569</v>
      </c>
      <c r="J1844">
        <v>0.16220000000000001</v>
      </c>
      <c r="K1844">
        <v>1.48</v>
      </c>
      <c r="L1844">
        <v>0.13200000000000001</v>
      </c>
      <c r="M1844">
        <v>2.79</v>
      </c>
      <c r="N1844">
        <v>8.7899999999999992E-3</v>
      </c>
      <c r="O1844" t="s">
        <v>614</v>
      </c>
      <c r="P1844">
        <v>0</v>
      </c>
      <c r="Q1844">
        <v>40.64</v>
      </c>
      <c r="R1844">
        <v>935</v>
      </c>
      <c r="S1844">
        <v>0</v>
      </c>
      <c r="U1844">
        <v>6010</v>
      </c>
      <c r="V1844">
        <v>1.1299999999999999</v>
      </c>
      <c r="W1844">
        <v>1.0900000000000001</v>
      </c>
      <c r="X1844">
        <v>0.03</v>
      </c>
      <c r="Y1844" t="s">
        <v>77</v>
      </c>
      <c r="Z1844">
        <v>4.37</v>
      </c>
      <c r="AA1844" t="s">
        <v>6280</v>
      </c>
      <c r="AB1844">
        <v>282.92498469999998</v>
      </c>
      <c r="AC1844" t="s">
        <v>6281</v>
      </c>
      <c r="AD1844">
        <v>48.6264015</v>
      </c>
      <c r="AE1844">
        <v>490.488</v>
      </c>
      <c r="AF1844">
        <v>13.198</v>
      </c>
      <c r="AG1844">
        <v>11.717000000000001</v>
      </c>
      <c r="AH1844">
        <v>13.0723</v>
      </c>
    </row>
    <row r="1845" spans="1:34" x14ac:dyDescent="0.25">
      <c r="A1845" t="s">
        <v>6283</v>
      </c>
      <c r="B1845" t="s">
        <v>6284</v>
      </c>
      <c r="C1845">
        <v>1</v>
      </c>
      <c r="D1845">
        <v>1</v>
      </c>
      <c r="E1845" t="s">
        <v>284</v>
      </c>
      <c r="F1845">
        <v>2016</v>
      </c>
      <c r="G1845" t="s">
        <v>171</v>
      </c>
      <c r="H1845">
        <v>0</v>
      </c>
      <c r="I1845">
        <v>25.96200249</v>
      </c>
      <c r="J1845">
        <v>0.18909999999999999</v>
      </c>
      <c r="K1845">
        <v>3.4</v>
      </c>
      <c r="L1845">
        <v>0.30299999999999999</v>
      </c>
      <c r="M1845">
        <v>11.5</v>
      </c>
      <c r="N1845">
        <v>3.61E-2</v>
      </c>
      <c r="O1845" t="s">
        <v>614</v>
      </c>
      <c r="P1845">
        <v>0</v>
      </c>
      <c r="Q1845">
        <v>87.46</v>
      </c>
      <c r="R1845">
        <v>850</v>
      </c>
      <c r="S1845">
        <v>0</v>
      </c>
      <c r="U1845">
        <v>6675</v>
      </c>
      <c r="V1845">
        <v>1.73</v>
      </c>
      <c r="W1845">
        <v>1.43</v>
      </c>
      <c r="X1845">
        <v>0.04</v>
      </c>
      <c r="Y1845" t="s">
        <v>77</v>
      </c>
      <c r="Z1845">
        <v>4.12</v>
      </c>
      <c r="AA1845" t="s">
        <v>6285</v>
      </c>
      <c r="AB1845">
        <v>295.15810620000002</v>
      </c>
      <c r="AC1845" t="s">
        <v>6286</v>
      </c>
      <c r="AD1845">
        <v>40.898818599999998</v>
      </c>
      <c r="AE1845">
        <v>829.34299999999996</v>
      </c>
      <c r="AF1845">
        <v>13.212</v>
      </c>
      <c r="AG1845">
        <v>12.01</v>
      </c>
      <c r="AH1845">
        <v>13.1159</v>
      </c>
    </row>
    <row r="1846" spans="1:34" x14ac:dyDescent="0.25">
      <c r="A1846" t="s">
        <v>6287</v>
      </c>
      <c r="B1846" t="s">
        <v>6288</v>
      </c>
      <c r="C1846">
        <v>1</v>
      </c>
      <c r="D1846">
        <v>1</v>
      </c>
      <c r="E1846" t="s">
        <v>284</v>
      </c>
      <c r="F1846">
        <v>2016</v>
      </c>
      <c r="G1846" t="s">
        <v>171</v>
      </c>
      <c r="H1846">
        <v>0</v>
      </c>
      <c r="I1846">
        <v>34.853827600000002</v>
      </c>
      <c r="J1846">
        <v>0.2046</v>
      </c>
      <c r="K1846">
        <v>2.93</v>
      </c>
      <c r="L1846">
        <v>0.26100000000000001</v>
      </c>
      <c r="M1846">
        <v>8.91</v>
      </c>
      <c r="N1846">
        <v>2.8000000000000001E-2</v>
      </c>
      <c r="O1846" t="s">
        <v>614</v>
      </c>
      <c r="P1846">
        <v>0</v>
      </c>
      <c r="Q1846">
        <v>20.98</v>
      </c>
      <c r="R1846">
        <v>522</v>
      </c>
      <c r="S1846">
        <v>0</v>
      </c>
      <c r="U1846">
        <v>5888</v>
      </c>
      <c r="V1846">
        <v>1.03</v>
      </c>
      <c r="W1846">
        <v>1.03</v>
      </c>
      <c r="X1846">
        <v>0</v>
      </c>
      <c r="Y1846" t="s">
        <v>77</v>
      </c>
      <c r="Z1846">
        <v>4.42</v>
      </c>
      <c r="AA1846" t="s">
        <v>6289</v>
      </c>
      <c r="AB1846">
        <v>295.34273000000002</v>
      </c>
      <c r="AC1846" t="s">
        <v>6290</v>
      </c>
      <c r="AD1846">
        <v>46.602213399999997</v>
      </c>
      <c r="AE1846">
        <v>943.44399999999996</v>
      </c>
      <c r="AF1846">
        <v>14.932</v>
      </c>
      <c r="AG1846">
        <v>13.305</v>
      </c>
      <c r="AH1846">
        <v>14.8614</v>
      </c>
    </row>
    <row r="1847" spans="1:34" x14ac:dyDescent="0.25">
      <c r="A1847" t="s">
        <v>6291</v>
      </c>
      <c r="B1847" t="s">
        <v>6292</v>
      </c>
      <c r="C1847">
        <v>1</v>
      </c>
      <c r="D1847">
        <v>1</v>
      </c>
      <c r="E1847" t="s">
        <v>284</v>
      </c>
      <c r="F1847">
        <v>2016</v>
      </c>
      <c r="G1847" t="s">
        <v>171</v>
      </c>
      <c r="H1847">
        <v>0</v>
      </c>
      <c r="I1847">
        <v>2.41435165</v>
      </c>
      <c r="J1847">
        <v>3.15E-2</v>
      </c>
      <c r="K1847">
        <v>0.98</v>
      </c>
      <c r="L1847">
        <v>8.6999999999999994E-2</v>
      </c>
      <c r="M1847">
        <v>0.90400000000000003</v>
      </c>
      <c r="N1847">
        <v>2.8400000000000001E-3</v>
      </c>
      <c r="O1847" t="s">
        <v>614</v>
      </c>
      <c r="P1847">
        <v>0</v>
      </c>
      <c r="Q1847">
        <v>139.82</v>
      </c>
      <c r="R1847">
        <v>953</v>
      </c>
      <c r="S1847">
        <v>0</v>
      </c>
      <c r="U1847">
        <v>4529</v>
      </c>
      <c r="V1847">
        <v>0.69</v>
      </c>
      <c r="W1847">
        <v>0.74</v>
      </c>
      <c r="X1847">
        <v>0.1</v>
      </c>
      <c r="Y1847" t="s">
        <v>77</v>
      </c>
      <c r="Z1847">
        <v>4.63</v>
      </c>
      <c r="AA1847" t="s">
        <v>6293</v>
      </c>
      <c r="AB1847">
        <v>291.41863489999997</v>
      </c>
      <c r="AC1847" t="s">
        <v>6294</v>
      </c>
      <c r="AD1847">
        <v>39.1273664</v>
      </c>
      <c r="AE1847">
        <v>151.12899999999999</v>
      </c>
      <c r="AF1847">
        <v>13.576000000000001</v>
      </c>
      <c r="AG1847">
        <v>10.585000000000001</v>
      </c>
      <c r="AH1847">
        <v>13.2088</v>
      </c>
    </row>
    <row r="1848" spans="1:34" x14ac:dyDescent="0.25">
      <c r="A1848" t="s">
        <v>6295</v>
      </c>
      <c r="B1848" t="s">
        <v>6296</v>
      </c>
      <c r="C1848">
        <v>1</v>
      </c>
      <c r="D1848">
        <v>1</v>
      </c>
      <c r="E1848" t="s">
        <v>284</v>
      </c>
      <c r="F1848">
        <v>2016</v>
      </c>
      <c r="G1848" t="s">
        <v>171</v>
      </c>
      <c r="H1848">
        <v>0</v>
      </c>
      <c r="I1848">
        <v>4.3065568900000004</v>
      </c>
      <c r="J1848">
        <v>5.3999999999999999E-2</v>
      </c>
      <c r="K1848">
        <v>2.63</v>
      </c>
      <c r="L1848">
        <v>0.23499999999999999</v>
      </c>
      <c r="M1848">
        <v>7.41</v>
      </c>
      <c r="N1848">
        <v>2.3300000000000001E-2</v>
      </c>
      <c r="O1848" t="s">
        <v>614</v>
      </c>
      <c r="P1848">
        <v>0</v>
      </c>
      <c r="Q1848">
        <v>760.52</v>
      </c>
      <c r="R1848">
        <v>1177</v>
      </c>
      <c r="S1848">
        <v>0</v>
      </c>
      <c r="U1848">
        <v>6209</v>
      </c>
      <c r="V1848">
        <v>1.34</v>
      </c>
      <c r="W1848">
        <v>1.22</v>
      </c>
      <c r="X1848">
        <v>0.09</v>
      </c>
      <c r="Y1848" t="s">
        <v>77</v>
      </c>
      <c r="Z1848">
        <v>4.26</v>
      </c>
      <c r="AA1848" t="s">
        <v>6297</v>
      </c>
      <c r="AB1848">
        <v>290.60110850000001</v>
      </c>
      <c r="AC1848" t="s">
        <v>6298</v>
      </c>
      <c r="AD1848">
        <v>44.556360400000003</v>
      </c>
      <c r="AE1848">
        <v>1090.51</v>
      </c>
      <c r="AF1848">
        <v>14.143000000000001</v>
      </c>
      <c r="AG1848">
        <v>12.693</v>
      </c>
      <c r="AH1848">
        <v>14.085000000000001</v>
      </c>
    </row>
    <row r="1849" spans="1:34" x14ac:dyDescent="0.25">
      <c r="A1849" t="s">
        <v>6299</v>
      </c>
      <c r="B1849" t="s">
        <v>6300</v>
      </c>
      <c r="C1849">
        <v>1</v>
      </c>
      <c r="D1849">
        <v>1</v>
      </c>
      <c r="E1849" t="s">
        <v>284</v>
      </c>
      <c r="F1849">
        <v>2016</v>
      </c>
      <c r="G1849" t="s">
        <v>171</v>
      </c>
      <c r="H1849">
        <v>0</v>
      </c>
      <c r="I1849">
        <v>2.29503623</v>
      </c>
      <c r="J1849">
        <v>3.3099999999999997E-2</v>
      </c>
      <c r="K1849">
        <v>1.23</v>
      </c>
      <c r="L1849">
        <v>0.11</v>
      </c>
      <c r="M1849">
        <v>2.04</v>
      </c>
      <c r="N1849">
        <v>6.4200000000000004E-3</v>
      </c>
      <c r="O1849" t="s">
        <v>614</v>
      </c>
      <c r="P1849">
        <v>0</v>
      </c>
      <c r="Q1849">
        <v>647.26</v>
      </c>
      <c r="R1849">
        <v>1304</v>
      </c>
      <c r="S1849">
        <v>0</v>
      </c>
      <c r="U1849">
        <v>5723</v>
      </c>
      <c r="V1849">
        <v>0.94</v>
      </c>
      <c r="W1849">
        <v>0.98</v>
      </c>
      <c r="X1849">
        <v>-0.02</v>
      </c>
      <c r="Y1849" t="s">
        <v>77</v>
      </c>
      <c r="Z1849">
        <v>4.49</v>
      </c>
      <c r="AA1849" t="s">
        <v>6301</v>
      </c>
      <c r="AB1849">
        <v>290.48678380000001</v>
      </c>
      <c r="AC1849" t="s">
        <v>6302</v>
      </c>
      <c r="AD1849">
        <v>44.932541000000001</v>
      </c>
      <c r="AE1849">
        <v>389.39699999999999</v>
      </c>
      <c r="AF1849">
        <v>13.194000000000001</v>
      </c>
      <c r="AG1849">
        <v>11.569000000000001</v>
      </c>
      <c r="AH1849">
        <v>13.072800000000001</v>
      </c>
    </row>
    <row r="1850" spans="1:34" x14ac:dyDescent="0.25">
      <c r="A1850" t="s">
        <v>6303</v>
      </c>
      <c r="B1850" t="s">
        <v>6304</v>
      </c>
      <c r="C1850">
        <v>1</v>
      </c>
      <c r="D1850">
        <v>1</v>
      </c>
      <c r="E1850" t="s">
        <v>284</v>
      </c>
      <c r="F1850">
        <v>2016</v>
      </c>
      <c r="G1850" t="s">
        <v>171</v>
      </c>
      <c r="H1850">
        <v>0</v>
      </c>
      <c r="I1850">
        <v>27.495605999999999</v>
      </c>
      <c r="J1850">
        <v>0.16289999999999999</v>
      </c>
      <c r="K1850">
        <v>3.01</v>
      </c>
      <c r="L1850">
        <v>0.26900000000000002</v>
      </c>
      <c r="M1850">
        <v>9.32</v>
      </c>
      <c r="N1850">
        <v>2.93E-2</v>
      </c>
      <c r="O1850" t="s">
        <v>614</v>
      </c>
      <c r="P1850">
        <v>0</v>
      </c>
      <c r="Q1850">
        <v>56.91</v>
      </c>
      <c r="R1850">
        <v>590</v>
      </c>
      <c r="S1850">
        <v>0</v>
      </c>
      <c r="U1850">
        <v>6127</v>
      </c>
      <c r="V1850">
        <v>1.2</v>
      </c>
      <c r="W1850">
        <v>1.1200000000000001</v>
      </c>
      <c r="X1850">
        <v>0.02</v>
      </c>
      <c r="Y1850" t="s">
        <v>77</v>
      </c>
      <c r="Z1850">
        <v>4.33</v>
      </c>
      <c r="AA1850" t="s">
        <v>6305</v>
      </c>
      <c r="AB1850">
        <v>299.52598319999998</v>
      </c>
      <c r="AC1850" t="s">
        <v>6306</v>
      </c>
      <c r="AD1850">
        <v>46.899256100000002</v>
      </c>
      <c r="AE1850">
        <v>982.51</v>
      </c>
      <c r="AF1850">
        <v>14.772</v>
      </c>
      <c r="AG1850">
        <v>12.827</v>
      </c>
      <c r="AH1850">
        <v>14.5601</v>
      </c>
    </row>
    <row r="1851" spans="1:34" x14ac:dyDescent="0.25">
      <c r="A1851" t="s">
        <v>6307</v>
      </c>
      <c r="B1851" t="s">
        <v>6308</v>
      </c>
      <c r="C1851">
        <v>1</v>
      </c>
      <c r="D1851">
        <v>1</v>
      </c>
      <c r="E1851" t="s">
        <v>284</v>
      </c>
      <c r="F1851">
        <v>2016</v>
      </c>
      <c r="G1851" t="s">
        <v>171</v>
      </c>
      <c r="H1851">
        <v>0</v>
      </c>
      <c r="I1851">
        <v>14.088274480000001</v>
      </c>
      <c r="J1851">
        <v>0.1138</v>
      </c>
      <c r="K1851">
        <v>3.36</v>
      </c>
      <c r="L1851">
        <v>0.3</v>
      </c>
      <c r="M1851">
        <v>11.2</v>
      </c>
      <c r="N1851">
        <v>3.5400000000000001E-2</v>
      </c>
      <c r="O1851" t="s">
        <v>614</v>
      </c>
      <c r="P1851">
        <v>0</v>
      </c>
      <c r="Q1851">
        <v>69.209999999999994</v>
      </c>
      <c r="R1851">
        <v>724</v>
      </c>
      <c r="S1851">
        <v>0</v>
      </c>
      <c r="U1851">
        <v>5987</v>
      </c>
      <c r="V1851">
        <v>1.1000000000000001</v>
      </c>
      <c r="W1851">
        <v>1.07</v>
      </c>
      <c r="X1851">
        <v>0.01</v>
      </c>
      <c r="Y1851" t="s">
        <v>77</v>
      </c>
      <c r="Z1851">
        <v>4.38</v>
      </c>
      <c r="AA1851" t="s">
        <v>6309</v>
      </c>
      <c r="AB1851">
        <v>297.45213109999997</v>
      </c>
      <c r="AC1851" t="s">
        <v>6310</v>
      </c>
      <c r="AD1851">
        <v>41.558081600000001</v>
      </c>
      <c r="AE1851">
        <v>1201.82</v>
      </c>
      <c r="AF1851">
        <v>15.824999999999999</v>
      </c>
      <c r="AG1851">
        <v>13.923999999999999</v>
      </c>
      <c r="AH1851">
        <v>15.6076</v>
      </c>
    </row>
    <row r="1852" spans="1:34" x14ac:dyDescent="0.25">
      <c r="A1852" t="s">
        <v>6311</v>
      </c>
      <c r="B1852" t="s">
        <v>6312</v>
      </c>
      <c r="C1852">
        <v>1</v>
      </c>
      <c r="D1852">
        <v>1</v>
      </c>
      <c r="E1852" t="s">
        <v>284</v>
      </c>
      <c r="F1852">
        <v>2016</v>
      </c>
      <c r="G1852" t="s">
        <v>171</v>
      </c>
      <c r="H1852">
        <v>0</v>
      </c>
      <c r="I1852">
        <v>110.96545999999999</v>
      </c>
      <c r="J1852">
        <v>0.3679</v>
      </c>
      <c r="K1852">
        <v>2.72</v>
      </c>
      <c r="L1852">
        <v>0.24299999999999999</v>
      </c>
      <c r="M1852">
        <v>7.85</v>
      </c>
      <c r="N1852">
        <v>2.47E-2</v>
      </c>
      <c r="O1852" t="s">
        <v>614</v>
      </c>
      <c r="P1852">
        <v>0</v>
      </c>
      <c r="Q1852">
        <v>0.77</v>
      </c>
      <c r="R1852">
        <v>239</v>
      </c>
      <c r="S1852">
        <v>0</v>
      </c>
      <c r="U1852">
        <v>4644</v>
      </c>
      <c r="V1852">
        <v>0.69</v>
      </c>
      <c r="W1852">
        <v>0.73</v>
      </c>
      <c r="X1852">
        <v>-0.06</v>
      </c>
      <c r="Y1852" t="s">
        <v>77</v>
      </c>
      <c r="Z1852">
        <v>4.63</v>
      </c>
      <c r="AA1852" t="s">
        <v>6313</v>
      </c>
      <c r="AB1852">
        <v>294.59562560000001</v>
      </c>
      <c r="AC1852" t="s">
        <v>6314</v>
      </c>
      <c r="AD1852">
        <v>45.875055600000003</v>
      </c>
      <c r="AE1852">
        <v>491.99700000000001</v>
      </c>
      <c r="AF1852">
        <v>15.869</v>
      </c>
      <c r="AG1852">
        <v>13.005000000000001</v>
      </c>
      <c r="AH1852">
        <v>15.5037</v>
      </c>
    </row>
    <row r="1853" spans="1:34" x14ac:dyDescent="0.25">
      <c r="A1853" t="s">
        <v>6315</v>
      </c>
      <c r="B1853" t="s">
        <v>6316</v>
      </c>
      <c r="C1853">
        <v>1</v>
      </c>
      <c r="D1853">
        <v>1</v>
      </c>
      <c r="E1853" t="s">
        <v>284</v>
      </c>
      <c r="F1853">
        <v>2016</v>
      </c>
      <c r="G1853" t="s">
        <v>171</v>
      </c>
      <c r="H1853">
        <v>0</v>
      </c>
      <c r="I1853">
        <v>3.76419105</v>
      </c>
      <c r="J1853">
        <v>4.3999999999999997E-2</v>
      </c>
      <c r="K1853">
        <v>1.73</v>
      </c>
      <c r="L1853">
        <v>0.154</v>
      </c>
      <c r="M1853">
        <v>3.64</v>
      </c>
      <c r="N1853">
        <v>1.15E-2</v>
      </c>
      <c r="O1853" t="s">
        <v>614</v>
      </c>
      <c r="P1853">
        <v>0</v>
      </c>
      <c r="Q1853">
        <v>174.07</v>
      </c>
      <c r="R1853">
        <v>908</v>
      </c>
      <c r="S1853">
        <v>0</v>
      </c>
      <c r="U1853">
        <v>4906</v>
      </c>
      <c r="V1853">
        <v>0.72</v>
      </c>
      <c r="W1853">
        <v>0.75</v>
      </c>
      <c r="X1853">
        <v>-0.15</v>
      </c>
      <c r="Y1853" t="s">
        <v>77</v>
      </c>
      <c r="Z1853">
        <v>4.6100000000000003</v>
      </c>
      <c r="AA1853" t="s">
        <v>6317</v>
      </c>
      <c r="AB1853">
        <v>289.22021469999999</v>
      </c>
      <c r="AC1853" t="s">
        <v>6318</v>
      </c>
      <c r="AD1853">
        <v>41.706438499999997</v>
      </c>
      <c r="AE1853">
        <v>713.16700000000003</v>
      </c>
      <c r="AF1853">
        <v>15.785</v>
      </c>
      <c r="AG1853">
        <v>13.351000000000001</v>
      </c>
      <c r="AH1853">
        <v>15.4894</v>
      </c>
    </row>
    <row r="1854" spans="1:34" x14ac:dyDescent="0.25">
      <c r="A1854" t="s">
        <v>6319</v>
      </c>
      <c r="B1854" t="s">
        <v>6320</v>
      </c>
      <c r="C1854">
        <v>1</v>
      </c>
      <c r="D1854">
        <v>4</v>
      </c>
      <c r="E1854" t="s">
        <v>284</v>
      </c>
      <c r="F1854">
        <v>2014</v>
      </c>
      <c r="G1854" t="s">
        <v>171</v>
      </c>
      <c r="H1854">
        <v>0</v>
      </c>
      <c r="I1854">
        <v>6.16486</v>
      </c>
      <c r="J1854">
        <v>6.4799999999999996E-2</v>
      </c>
      <c r="K1854">
        <v>0.82</v>
      </c>
      <c r="L1854">
        <v>7.2999999999999995E-2</v>
      </c>
      <c r="M1854">
        <v>5.3</v>
      </c>
      <c r="N1854">
        <v>1.668E-2</v>
      </c>
      <c r="O1854" t="s">
        <v>119</v>
      </c>
      <c r="P1854">
        <v>0</v>
      </c>
      <c r="Q1854">
        <v>277.22000000000003</v>
      </c>
      <c r="R1854">
        <v>1021</v>
      </c>
      <c r="S1854">
        <v>0</v>
      </c>
      <c r="U1854">
        <v>5858</v>
      </c>
      <c r="V1854">
        <v>1.04</v>
      </c>
      <c r="W1854">
        <v>1</v>
      </c>
      <c r="X1854">
        <v>-0.12</v>
      </c>
      <c r="Y1854" t="s">
        <v>77</v>
      </c>
      <c r="Z1854">
        <v>4.41</v>
      </c>
      <c r="AA1854" t="s">
        <v>6321</v>
      </c>
      <c r="AB1854">
        <v>300.86400600000002</v>
      </c>
      <c r="AC1854" t="s">
        <v>6322</v>
      </c>
      <c r="AD1854">
        <v>44.337549699999997</v>
      </c>
      <c r="AE1854">
        <v>444.322</v>
      </c>
      <c r="AF1854">
        <v>12.923</v>
      </c>
      <c r="AG1854">
        <v>11.430999999999999</v>
      </c>
      <c r="AH1854">
        <v>12.8391</v>
      </c>
    </row>
    <row r="1855" spans="1:34" x14ac:dyDescent="0.25">
      <c r="A1855" t="s">
        <v>6323</v>
      </c>
      <c r="B1855" t="s">
        <v>6320</v>
      </c>
      <c r="C1855">
        <v>1</v>
      </c>
      <c r="D1855">
        <v>4</v>
      </c>
      <c r="E1855" t="s">
        <v>284</v>
      </c>
      <c r="F1855">
        <v>2014</v>
      </c>
      <c r="G1855" t="s">
        <v>171</v>
      </c>
      <c r="H1855">
        <v>0</v>
      </c>
      <c r="I1855">
        <v>13.5708</v>
      </c>
      <c r="J1855">
        <v>0.1096</v>
      </c>
      <c r="K1855">
        <v>2.5</v>
      </c>
      <c r="L1855">
        <v>0.223</v>
      </c>
      <c r="M1855">
        <v>10.44</v>
      </c>
      <c r="N1855">
        <v>3.3000000000000002E-2</v>
      </c>
      <c r="O1855" t="s">
        <v>119</v>
      </c>
      <c r="P1855">
        <v>0</v>
      </c>
      <c r="Q1855">
        <v>96.91</v>
      </c>
      <c r="R1855">
        <v>785</v>
      </c>
      <c r="S1855">
        <v>0</v>
      </c>
      <c r="U1855">
        <v>5858</v>
      </c>
      <c r="V1855">
        <v>1.04</v>
      </c>
      <c r="W1855">
        <v>1</v>
      </c>
      <c r="X1855">
        <v>-0.12</v>
      </c>
      <c r="Y1855" t="s">
        <v>77</v>
      </c>
      <c r="Z1855">
        <v>4.41</v>
      </c>
      <c r="AA1855" t="s">
        <v>6321</v>
      </c>
      <c r="AB1855">
        <v>300.86400600000002</v>
      </c>
      <c r="AC1855" t="s">
        <v>6322</v>
      </c>
      <c r="AD1855">
        <v>44.337549699999997</v>
      </c>
      <c r="AE1855">
        <v>444.322</v>
      </c>
      <c r="AF1855">
        <v>12.923</v>
      </c>
      <c r="AG1855">
        <v>11.430999999999999</v>
      </c>
      <c r="AH1855">
        <v>12.8391</v>
      </c>
    </row>
    <row r="1856" spans="1:34" x14ac:dyDescent="0.25">
      <c r="A1856" t="s">
        <v>6324</v>
      </c>
      <c r="B1856" t="s">
        <v>6320</v>
      </c>
      <c r="C1856">
        <v>1</v>
      </c>
      <c r="D1856">
        <v>4</v>
      </c>
      <c r="E1856" t="s">
        <v>284</v>
      </c>
      <c r="F1856">
        <v>2014</v>
      </c>
      <c r="G1856" t="s">
        <v>171</v>
      </c>
      <c r="H1856">
        <v>0</v>
      </c>
      <c r="I1856">
        <v>23.9802</v>
      </c>
      <c r="J1856">
        <v>0.16020000000000001</v>
      </c>
      <c r="K1856">
        <v>0.95</v>
      </c>
      <c r="L1856">
        <v>8.5000000000000006E-2</v>
      </c>
      <c r="M1856">
        <v>8.1</v>
      </c>
      <c r="N1856">
        <v>2.5489999999999999E-2</v>
      </c>
      <c r="O1856" t="s">
        <v>119</v>
      </c>
      <c r="P1856">
        <v>0</v>
      </c>
      <c r="Q1856">
        <v>45.36</v>
      </c>
      <c r="R1856">
        <v>649</v>
      </c>
      <c r="S1856">
        <v>0</v>
      </c>
      <c r="U1856">
        <v>5858</v>
      </c>
      <c r="V1856">
        <v>1.04</v>
      </c>
      <c r="W1856">
        <v>1</v>
      </c>
      <c r="X1856">
        <v>-0.12</v>
      </c>
      <c r="Y1856" t="s">
        <v>77</v>
      </c>
      <c r="Z1856">
        <v>4.41</v>
      </c>
      <c r="AA1856" t="s">
        <v>6321</v>
      </c>
      <c r="AB1856">
        <v>300.86400600000002</v>
      </c>
      <c r="AC1856" t="s">
        <v>6322</v>
      </c>
      <c r="AD1856">
        <v>44.337549699999997</v>
      </c>
      <c r="AE1856">
        <v>444.322</v>
      </c>
      <c r="AF1856">
        <v>12.923</v>
      </c>
      <c r="AG1856">
        <v>11.430999999999999</v>
      </c>
      <c r="AH1856">
        <v>12.8391</v>
      </c>
    </row>
    <row r="1857" spans="1:34" x14ac:dyDescent="0.25">
      <c r="A1857" t="s">
        <v>6325</v>
      </c>
      <c r="B1857" t="s">
        <v>6320</v>
      </c>
      <c r="C1857">
        <v>1</v>
      </c>
      <c r="D1857">
        <v>4</v>
      </c>
      <c r="E1857" t="s">
        <v>284</v>
      </c>
      <c r="F1857">
        <v>2014</v>
      </c>
      <c r="G1857" t="s">
        <v>171</v>
      </c>
      <c r="H1857">
        <v>0</v>
      </c>
      <c r="I1857">
        <v>43.844499999999996</v>
      </c>
      <c r="J1857">
        <v>0.23949999999999999</v>
      </c>
      <c r="K1857">
        <v>2.56</v>
      </c>
      <c r="L1857">
        <v>0.22800000000000001</v>
      </c>
      <c r="M1857">
        <v>11.17</v>
      </c>
      <c r="N1857">
        <v>3.5000000000000003E-2</v>
      </c>
      <c r="O1857" t="s">
        <v>119</v>
      </c>
      <c r="P1857">
        <v>0</v>
      </c>
      <c r="Q1857">
        <v>20.29</v>
      </c>
      <c r="R1857">
        <v>531</v>
      </c>
      <c r="S1857">
        <v>0</v>
      </c>
      <c r="U1857">
        <v>5858</v>
      </c>
      <c r="V1857">
        <v>1.04</v>
      </c>
      <c r="W1857">
        <v>1</v>
      </c>
      <c r="X1857">
        <v>-0.12</v>
      </c>
      <c r="Y1857" t="s">
        <v>77</v>
      </c>
      <c r="Z1857">
        <v>4.41</v>
      </c>
      <c r="AA1857" t="s">
        <v>6321</v>
      </c>
      <c r="AB1857">
        <v>300.86400600000002</v>
      </c>
      <c r="AC1857" t="s">
        <v>6322</v>
      </c>
      <c r="AD1857">
        <v>44.337549699999997</v>
      </c>
      <c r="AE1857">
        <v>444.322</v>
      </c>
      <c r="AF1857">
        <v>12.923</v>
      </c>
      <c r="AG1857">
        <v>11.430999999999999</v>
      </c>
      <c r="AH1857">
        <v>12.8391</v>
      </c>
    </row>
    <row r="1858" spans="1:34" x14ac:dyDescent="0.25">
      <c r="A1858" t="s">
        <v>6326</v>
      </c>
      <c r="B1858" t="s">
        <v>6327</v>
      </c>
      <c r="C1858">
        <v>1</v>
      </c>
      <c r="D1858">
        <v>1</v>
      </c>
      <c r="E1858" t="s">
        <v>284</v>
      </c>
      <c r="F1858">
        <v>2016</v>
      </c>
      <c r="G1858" t="s">
        <v>171</v>
      </c>
      <c r="H1858">
        <v>0</v>
      </c>
      <c r="I1858">
        <v>46.877936699999999</v>
      </c>
      <c r="J1858">
        <v>0.2495</v>
      </c>
      <c r="K1858">
        <v>2.38</v>
      </c>
      <c r="L1858">
        <v>0.21199999999999999</v>
      </c>
      <c r="M1858">
        <v>6.26</v>
      </c>
      <c r="N1858">
        <v>1.9699999999999999E-2</v>
      </c>
      <c r="O1858" t="s">
        <v>614</v>
      </c>
      <c r="P1858">
        <v>0</v>
      </c>
      <c r="Q1858">
        <v>17.420000000000002</v>
      </c>
      <c r="R1858">
        <v>484</v>
      </c>
      <c r="S1858">
        <v>0</v>
      </c>
      <c r="U1858">
        <v>5797</v>
      </c>
      <c r="V1858">
        <v>0.99</v>
      </c>
      <c r="W1858">
        <v>0.99</v>
      </c>
      <c r="X1858">
        <v>-0.03</v>
      </c>
      <c r="Y1858" t="s">
        <v>77</v>
      </c>
      <c r="Z1858">
        <v>4.4400000000000004</v>
      </c>
      <c r="AA1858" t="s">
        <v>6328</v>
      </c>
      <c r="AB1858">
        <v>286.02522850000003</v>
      </c>
      <c r="AC1858" t="s">
        <v>6329</v>
      </c>
      <c r="AD1858">
        <v>39.630920400000001</v>
      </c>
      <c r="AE1858">
        <v>946.56500000000005</v>
      </c>
      <c r="AF1858">
        <v>14.827</v>
      </c>
      <c r="AG1858">
        <v>12.964</v>
      </c>
      <c r="AH1858">
        <v>14.6366</v>
      </c>
    </row>
    <row r="1859" spans="1:34" x14ac:dyDescent="0.25">
      <c r="A1859" t="s">
        <v>6330</v>
      </c>
      <c r="B1859" t="s">
        <v>6331</v>
      </c>
      <c r="C1859">
        <v>1</v>
      </c>
      <c r="D1859">
        <v>1</v>
      </c>
      <c r="E1859" t="s">
        <v>284</v>
      </c>
      <c r="F1859">
        <v>2016</v>
      </c>
      <c r="G1859" t="s">
        <v>171</v>
      </c>
      <c r="H1859">
        <v>0</v>
      </c>
      <c r="I1859">
        <v>2.7579826700000001</v>
      </c>
      <c r="J1859">
        <v>3.8399999999999997E-2</v>
      </c>
      <c r="K1859">
        <v>1.98</v>
      </c>
      <c r="L1859">
        <v>0.17699999999999999</v>
      </c>
      <c r="M1859">
        <v>4.58</v>
      </c>
      <c r="N1859">
        <v>1.44E-2</v>
      </c>
      <c r="O1859" t="s">
        <v>614</v>
      </c>
      <c r="P1859">
        <v>0</v>
      </c>
      <c r="Q1859">
        <v>788.5</v>
      </c>
      <c r="R1859">
        <v>1332</v>
      </c>
      <c r="S1859">
        <v>0</v>
      </c>
      <c r="U1859">
        <v>6067</v>
      </c>
      <c r="V1859">
        <v>1.07</v>
      </c>
      <c r="W1859">
        <v>1.0900000000000001</v>
      </c>
      <c r="X1859">
        <v>-0.03</v>
      </c>
      <c r="Y1859" t="s">
        <v>77</v>
      </c>
      <c r="Z1859">
        <v>4.42</v>
      </c>
      <c r="AA1859" t="s">
        <v>6332</v>
      </c>
      <c r="AB1859">
        <v>296.23003060000002</v>
      </c>
      <c r="AC1859" t="s">
        <v>6333</v>
      </c>
      <c r="AD1859">
        <v>50.275209099999998</v>
      </c>
      <c r="AE1859">
        <v>543.375</v>
      </c>
      <c r="AF1859">
        <v>13.319000000000001</v>
      </c>
      <c r="AG1859">
        <v>11.933999999999999</v>
      </c>
      <c r="AH1859">
        <v>13.2037</v>
      </c>
    </row>
    <row r="1860" spans="1:34" x14ac:dyDescent="0.25">
      <c r="A1860" t="s">
        <v>6334</v>
      </c>
      <c r="B1860" t="s">
        <v>6335</v>
      </c>
      <c r="C1860">
        <v>1</v>
      </c>
      <c r="D1860">
        <v>1</v>
      </c>
      <c r="E1860" t="s">
        <v>284</v>
      </c>
      <c r="F1860">
        <v>2016</v>
      </c>
      <c r="G1860" t="s">
        <v>171</v>
      </c>
      <c r="H1860">
        <v>0</v>
      </c>
      <c r="I1860">
        <v>9.3041207799999999</v>
      </c>
      <c r="J1860">
        <v>7.4800000000000005E-2</v>
      </c>
      <c r="K1860">
        <v>1.76</v>
      </c>
      <c r="L1860">
        <v>0.157</v>
      </c>
      <c r="M1860">
        <v>3.75</v>
      </c>
      <c r="N1860">
        <v>1.18E-2</v>
      </c>
      <c r="O1860" t="s">
        <v>614</v>
      </c>
      <c r="P1860">
        <v>0</v>
      </c>
      <c r="Q1860">
        <v>33.76</v>
      </c>
      <c r="R1860">
        <v>583</v>
      </c>
      <c r="S1860">
        <v>0</v>
      </c>
      <c r="U1860">
        <v>4597</v>
      </c>
      <c r="V1860">
        <v>0.7</v>
      </c>
      <c r="W1860">
        <v>0.75</v>
      </c>
      <c r="X1860">
        <v>0.11</v>
      </c>
      <c r="Y1860" t="s">
        <v>77</v>
      </c>
      <c r="Z1860">
        <v>4.62</v>
      </c>
      <c r="AA1860" t="s">
        <v>6336</v>
      </c>
      <c r="AB1860">
        <v>283.89941870000001</v>
      </c>
      <c r="AC1860" t="s">
        <v>6337</v>
      </c>
      <c r="AD1860">
        <v>41.221594000000003</v>
      </c>
      <c r="AE1860">
        <v>397.45499999999998</v>
      </c>
      <c r="AF1860">
        <v>15.095000000000001</v>
      </c>
      <c r="AG1860">
        <v>12.333</v>
      </c>
      <c r="AH1860">
        <v>14.805300000000001</v>
      </c>
    </row>
    <row r="1861" spans="1:34" x14ac:dyDescent="0.25">
      <c r="A1861" t="s">
        <v>6338</v>
      </c>
      <c r="B1861" t="s">
        <v>6339</v>
      </c>
      <c r="C1861">
        <v>2</v>
      </c>
      <c r="D1861">
        <v>1</v>
      </c>
      <c r="E1861" t="s">
        <v>284</v>
      </c>
      <c r="F1861">
        <v>2016</v>
      </c>
      <c r="G1861" t="s">
        <v>171</v>
      </c>
      <c r="H1861">
        <v>0</v>
      </c>
      <c r="I1861">
        <v>14.07971466</v>
      </c>
      <c r="J1861">
        <v>0.1176</v>
      </c>
      <c r="K1861">
        <v>1.49</v>
      </c>
      <c r="L1861">
        <v>0.13300000000000001</v>
      </c>
      <c r="M1861">
        <v>2.83</v>
      </c>
      <c r="N1861">
        <v>8.8900000000000003E-3</v>
      </c>
      <c r="O1861" t="s">
        <v>614</v>
      </c>
      <c r="P1861">
        <v>0</v>
      </c>
      <c r="Q1861">
        <v>54.93</v>
      </c>
      <c r="R1861">
        <v>931</v>
      </c>
      <c r="S1861">
        <v>0</v>
      </c>
      <c r="U1861">
        <v>5945</v>
      </c>
      <c r="V1861">
        <v>1.1399999999999999</v>
      </c>
      <c r="W1861">
        <v>1.0900000000000001</v>
      </c>
      <c r="X1861">
        <v>0.09</v>
      </c>
      <c r="Y1861" t="s">
        <v>77</v>
      </c>
      <c r="Z1861">
        <v>4.37</v>
      </c>
      <c r="AA1861" t="s">
        <v>6340</v>
      </c>
      <c r="AB1861">
        <v>290.52679749999999</v>
      </c>
      <c r="AC1861" t="s">
        <v>6341</v>
      </c>
      <c r="AD1861">
        <v>38.142828299999998</v>
      </c>
      <c r="AE1861">
        <v>343.226</v>
      </c>
      <c r="AF1861">
        <v>13.029</v>
      </c>
      <c r="AG1861">
        <v>10.792999999999999</v>
      </c>
    </row>
    <row r="1862" spans="1:34" x14ac:dyDescent="0.25">
      <c r="A1862" t="s">
        <v>6342</v>
      </c>
      <c r="B1862" t="s">
        <v>6343</v>
      </c>
      <c r="C1862">
        <v>1</v>
      </c>
      <c r="D1862">
        <v>1</v>
      </c>
      <c r="E1862" t="s">
        <v>284</v>
      </c>
      <c r="F1862">
        <v>2016</v>
      </c>
      <c r="G1862" t="s">
        <v>171</v>
      </c>
      <c r="H1862">
        <v>0</v>
      </c>
      <c r="I1862">
        <v>16.540803220000001</v>
      </c>
      <c r="J1862">
        <v>0.1183</v>
      </c>
      <c r="K1862">
        <v>1.55</v>
      </c>
      <c r="L1862">
        <v>0.13800000000000001</v>
      </c>
      <c r="M1862">
        <v>3.02</v>
      </c>
      <c r="N1862">
        <v>9.5099999999999994E-3</v>
      </c>
      <c r="O1862" t="s">
        <v>614</v>
      </c>
      <c r="P1862">
        <v>0</v>
      </c>
      <c r="Q1862">
        <v>24.87</v>
      </c>
      <c r="R1862">
        <v>570</v>
      </c>
      <c r="S1862">
        <v>0</v>
      </c>
      <c r="U1862">
        <v>5153</v>
      </c>
      <c r="V1862">
        <v>0.79</v>
      </c>
      <c r="W1862">
        <v>0.85</v>
      </c>
      <c r="X1862">
        <v>0</v>
      </c>
      <c r="Y1862" t="s">
        <v>77</v>
      </c>
      <c r="Z1862">
        <v>4.57</v>
      </c>
      <c r="AA1862" t="s">
        <v>6344</v>
      </c>
      <c r="AB1862">
        <v>291.74158210000002</v>
      </c>
      <c r="AC1862" t="s">
        <v>6345</v>
      </c>
      <c r="AD1862">
        <v>37.6888103</v>
      </c>
      <c r="AE1862">
        <v>374</v>
      </c>
      <c r="AF1862">
        <v>13.958</v>
      </c>
      <c r="AG1862">
        <v>11.817</v>
      </c>
      <c r="AH1862">
        <v>13.7409</v>
      </c>
    </row>
    <row r="1863" spans="1:34" x14ac:dyDescent="0.25">
      <c r="A1863" t="s">
        <v>6346</v>
      </c>
      <c r="B1863" t="s">
        <v>6347</v>
      </c>
      <c r="C1863">
        <v>1</v>
      </c>
      <c r="D1863">
        <v>2</v>
      </c>
      <c r="E1863" t="s">
        <v>284</v>
      </c>
      <c r="F1863">
        <v>2016</v>
      </c>
      <c r="G1863" t="s">
        <v>171</v>
      </c>
      <c r="H1863">
        <v>0</v>
      </c>
      <c r="I1863">
        <v>3.6093089100000002</v>
      </c>
      <c r="J1863">
        <v>4.5499999999999999E-2</v>
      </c>
      <c r="K1863">
        <v>3.73</v>
      </c>
      <c r="L1863">
        <v>0.33300000000000002</v>
      </c>
      <c r="M1863">
        <v>13.4</v>
      </c>
      <c r="N1863">
        <v>4.2200000000000001E-2</v>
      </c>
      <c r="O1863" t="s">
        <v>614</v>
      </c>
      <c r="P1863">
        <v>0</v>
      </c>
      <c r="Q1863">
        <v>419.91</v>
      </c>
      <c r="R1863">
        <v>1092</v>
      </c>
      <c r="S1863">
        <v>0</v>
      </c>
      <c r="U1863">
        <v>5635</v>
      </c>
      <c r="V1863">
        <v>0.93</v>
      </c>
      <c r="W1863">
        <v>0.94</v>
      </c>
      <c r="X1863">
        <v>-0.01</v>
      </c>
      <c r="Y1863" t="s">
        <v>77</v>
      </c>
      <c r="Z1863">
        <v>4.49</v>
      </c>
      <c r="AA1863" t="s">
        <v>6348</v>
      </c>
      <c r="AB1863">
        <v>294.51131900000001</v>
      </c>
      <c r="AC1863" t="s">
        <v>6349</v>
      </c>
      <c r="AD1863">
        <v>38.790464800000002</v>
      </c>
      <c r="AE1863">
        <v>1122.48</v>
      </c>
      <c r="AF1863">
        <v>15.744</v>
      </c>
      <c r="AG1863">
        <v>13.670999999999999</v>
      </c>
      <c r="AH1863">
        <v>15.5016</v>
      </c>
    </row>
    <row r="1864" spans="1:34" x14ac:dyDescent="0.25">
      <c r="A1864" t="s">
        <v>6350</v>
      </c>
      <c r="B1864" t="s">
        <v>6347</v>
      </c>
      <c r="C1864">
        <v>1</v>
      </c>
      <c r="D1864">
        <v>2</v>
      </c>
      <c r="E1864" t="s">
        <v>284</v>
      </c>
      <c r="F1864">
        <v>2016</v>
      </c>
      <c r="G1864" t="s">
        <v>171</v>
      </c>
      <c r="H1864">
        <v>0</v>
      </c>
      <c r="I1864">
        <v>2.37030743</v>
      </c>
      <c r="J1864">
        <v>3.44E-2</v>
      </c>
      <c r="K1864">
        <v>1.6</v>
      </c>
      <c r="L1864">
        <v>0.14299999999999999</v>
      </c>
      <c r="M1864">
        <v>3.19</v>
      </c>
      <c r="N1864">
        <v>0.01</v>
      </c>
      <c r="O1864" t="s">
        <v>614</v>
      </c>
      <c r="P1864">
        <v>0</v>
      </c>
      <c r="Q1864">
        <v>734.62</v>
      </c>
      <c r="R1864">
        <v>1256</v>
      </c>
      <c r="S1864">
        <v>0</v>
      </c>
      <c r="U1864">
        <v>5635</v>
      </c>
      <c r="V1864">
        <v>0.93</v>
      </c>
      <c r="W1864">
        <v>0.94</v>
      </c>
      <c r="X1864">
        <v>-0.01</v>
      </c>
      <c r="Y1864" t="s">
        <v>77</v>
      </c>
      <c r="Z1864">
        <v>4.49</v>
      </c>
      <c r="AA1864" t="s">
        <v>6348</v>
      </c>
      <c r="AB1864">
        <v>294.51131900000001</v>
      </c>
      <c r="AC1864" t="s">
        <v>6349</v>
      </c>
      <c r="AD1864">
        <v>38.790464800000002</v>
      </c>
      <c r="AE1864">
        <v>1122.48</v>
      </c>
      <c r="AF1864">
        <v>15.744</v>
      </c>
      <c r="AG1864">
        <v>13.670999999999999</v>
      </c>
      <c r="AH1864">
        <v>15.5016</v>
      </c>
    </row>
    <row r="1865" spans="1:34" x14ac:dyDescent="0.25">
      <c r="A1865" t="s">
        <v>6351</v>
      </c>
      <c r="B1865" t="s">
        <v>6352</v>
      </c>
      <c r="C1865">
        <v>1</v>
      </c>
      <c r="D1865">
        <v>1</v>
      </c>
      <c r="E1865" t="s">
        <v>284</v>
      </c>
      <c r="F1865">
        <v>2016</v>
      </c>
      <c r="G1865" t="s">
        <v>171</v>
      </c>
      <c r="H1865">
        <v>0</v>
      </c>
      <c r="I1865">
        <v>1.93155984</v>
      </c>
      <c r="J1865">
        <v>2.9899999999999999E-2</v>
      </c>
      <c r="K1865">
        <v>2.36</v>
      </c>
      <c r="L1865">
        <v>0.21099999999999999</v>
      </c>
      <c r="M1865">
        <v>6.17</v>
      </c>
      <c r="N1865">
        <v>1.9400000000000001E-2</v>
      </c>
      <c r="O1865" t="s">
        <v>614</v>
      </c>
      <c r="P1865">
        <v>0</v>
      </c>
      <c r="Q1865">
        <v>710.02</v>
      </c>
      <c r="R1865">
        <v>1290</v>
      </c>
      <c r="S1865">
        <v>0</v>
      </c>
      <c r="U1865">
        <v>5762</v>
      </c>
      <c r="V1865">
        <v>0.98</v>
      </c>
      <c r="W1865">
        <v>0.98</v>
      </c>
      <c r="X1865">
        <v>-0.03</v>
      </c>
      <c r="Y1865" t="s">
        <v>77</v>
      </c>
      <c r="Z1865">
        <v>4.45</v>
      </c>
      <c r="AA1865" t="s">
        <v>6353</v>
      </c>
      <c r="AB1865">
        <v>298.86662100000001</v>
      </c>
      <c r="AC1865" t="s">
        <v>6354</v>
      </c>
      <c r="AD1865">
        <v>46.502232499999998</v>
      </c>
      <c r="AE1865">
        <v>344.25099999999998</v>
      </c>
      <c r="AF1865">
        <v>13.115</v>
      </c>
      <c r="AG1865">
        <v>11.362</v>
      </c>
      <c r="AH1865">
        <v>13.023899999999999</v>
      </c>
    </row>
    <row r="1866" spans="1:34" x14ac:dyDescent="0.25">
      <c r="A1866" t="s">
        <v>6355</v>
      </c>
      <c r="B1866" t="s">
        <v>6356</v>
      </c>
      <c r="C1866">
        <v>1</v>
      </c>
      <c r="D1866">
        <v>2</v>
      </c>
      <c r="E1866" t="s">
        <v>284</v>
      </c>
      <c r="F1866">
        <v>2016</v>
      </c>
      <c r="G1866" t="s">
        <v>171</v>
      </c>
      <c r="H1866">
        <v>0</v>
      </c>
      <c r="I1866">
        <v>0.76212926000000003</v>
      </c>
      <c r="J1866">
        <v>1.6199999999999999E-2</v>
      </c>
      <c r="K1866">
        <v>0.8</v>
      </c>
      <c r="L1866">
        <v>7.0999999999999994E-2</v>
      </c>
      <c r="M1866">
        <v>0.437</v>
      </c>
      <c r="N1866">
        <v>1.3699999999999999E-3</v>
      </c>
      <c r="O1866" t="s">
        <v>614</v>
      </c>
      <c r="P1866">
        <v>0</v>
      </c>
      <c r="Q1866">
        <v>2761.76</v>
      </c>
      <c r="R1866">
        <v>1872</v>
      </c>
      <c r="S1866">
        <v>0</v>
      </c>
      <c r="U1866">
        <v>5592</v>
      </c>
      <c r="V1866">
        <v>0.93</v>
      </c>
      <c r="W1866">
        <v>0.95</v>
      </c>
      <c r="X1866">
        <v>0.03</v>
      </c>
      <c r="Y1866" t="s">
        <v>77</v>
      </c>
      <c r="Z1866">
        <v>4.49</v>
      </c>
      <c r="AA1866" t="s">
        <v>6357</v>
      </c>
      <c r="AB1866">
        <v>285.3873706</v>
      </c>
      <c r="AC1866" t="s">
        <v>6358</v>
      </c>
      <c r="AD1866">
        <v>45.049026499999997</v>
      </c>
      <c r="AE1866">
        <v>667.69299999999998</v>
      </c>
      <c r="AF1866">
        <v>14.395</v>
      </c>
      <c r="AG1866">
        <v>12.656000000000001</v>
      </c>
      <c r="AH1866">
        <v>14.272600000000001</v>
      </c>
    </row>
    <row r="1867" spans="1:34" x14ac:dyDescent="0.25">
      <c r="A1867" t="s">
        <v>6359</v>
      </c>
      <c r="B1867" t="s">
        <v>6356</v>
      </c>
      <c r="C1867">
        <v>1</v>
      </c>
      <c r="D1867">
        <v>2</v>
      </c>
      <c r="E1867" t="s">
        <v>284</v>
      </c>
      <c r="F1867">
        <v>2021</v>
      </c>
      <c r="G1867" t="s">
        <v>171</v>
      </c>
      <c r="H1867">
        <v>0</v>
      </c>
      <c r="I1867">
        <v>5.4258398999999997</v>
      </c>
      <c r="J1867">
        <v>6.0100000000000001E-2</v>
      </c>
      <c r="K1867">
        <v>1.7470000000000001</v>
      </c>
      <c r="L1867">
        <v>0.156</v>
      </c>
      <c r="M1867">
        <v>3.7</v>
      </c>
      <c r="N1867">
        <v>1.1599999999999999E-2</v>
      </c>
      <c r="O1867" t="s">
        <v>614</v>
      </c>
      <c r="P1867">
        <v>0</v>
      </c>
      <c r="Q1867">
        <v>211.66</v>
      </c>
      <c r="R1867">
        <v>973</v>
      </c>
      <c r="S1867">
        <v>0</v>
      </c>
      <c r="U1867">
        <v>5594</v>
      </c>
      <c r="V1867">
        <v>0.93</v>
      </c>
      <c r="W1867">
        <v>0.98</v>
      </c>
      <c r="X1867">
        <v>0.16</v>
      </c>
      <c r="Y1867" t="s">
        <v>77</v>
      </c>
      <c r="Z1867">
        <v>4.49</v>
      </c>
      <c r="AA1867" t="s">
        <v>6357</v>
      </c>
      <c r="AB1867">
        <v>285.3873706</v>
      </c>
      <c r="AC1867" t="s">
        <v>6358</v>
      </c>
      <c r="AD1867">
        <v>45.049026499999997</v>
      </c>
      <c r="AE1867">
        <v>667.69299999999998</v>
      </c>
      <c r="AF1867">
        <v>14.395</v>
      </c>
      <c r="AG1867">
        <v>12.656000000000001</v>
      </c>
      <c r="AH1867">
        <v>14.272600000000001</v>
      </c>
    </row>
    <row r="1868" spans="1:34" x14ac:dyDescent="0.25">
      <c r="A1868" t="s">
        <v>6360</v>
      </c>
      <c r="B1868" t="s">
        <v>6361</v>
      </c>
      <c r="C1868">
        <v>1</v>
      </c>
      <c r="D1868">
        <v>1</v>
      </c>
      <c r="E1868" t="s">
        <v>284</v>
      </c>
      <c r="F1868">
        <v>2016</v>
      </c>
      <c r="G1868" t="s">
        <v>171</v>
      </c>
      <c r="H1868">
        <v>0</v>
      </c>
      <c r="I1868">
        <v>16.92344113</v>
      </c>
      <c r="J1868">
        <v>0.13089999999999999</v>
      </c>
      <c r="K1868">
        <v>3.63</v>
      </c>
      <c r="L1868">
        <v>0.32400000000000001</v>
      </c>
      <c r="M1868">
        <v>12.8</v>
      </c>
      <c r="N1868">
        <v>4.0300000000000002E-2</v>
      </c>
      <c r="O1868" t="s">
        <v>614</v>
      </c>
      <c r="P1868">
        <v>0</v>
      </c>
      <c r="Q1868">
        <v>55.93</v>
      </c>
      <c r="R1868">
        <v>702</v>
      </c>
      <c r="S1868">
        <v>0</v>
      </c>
      <c r="U1868">
        <v>5806</v>
      </c>
      <c r="V1868">
        <v>1.01</v>
      </c>
      <c r="W1868">
        <v>1.01</v>
      </c>
      <c r="X1868">
        <v>0.03</v>
      </c>
      <c r="Y1868" t="s">
        <v>77</v>
      </c>
      <c r="Z1868">
        <v>4.43</v>
      </c>
      <c r="AA1868" t="s">
        <v>6362</v>
      </c>
      <c r="AB1868">
        <v>294.6481708</v>
      </c>
      <c r="AC1868" t="s">
        <v>6363</v>
      </c>
      <c r="AD1868">
        <v>46.392317300000002</v>
      </c>
      <c r="AE1868">
        <v>1473.61</v>
      </c>
      <c r="AF1868">
        <v>16.096</v>
      </c>
      <c r="AG1868">
        <v>14.161</v>
      </c>
      <c r="AH1868">
        <v>15.8316</v>
      </c>
    </row>
    <row r="1869" spans="1:34" x14ac:dyDescent="0.25">
      <c r="A1869" t="s">
        <v>6364</v>
      </c>
      <c r="B1869" t="s">
        <v>6365</v>
      </c>
      <c r="C1869">
        <v>1</v>
      </c>
      <c r="D1869">
        <v>1</v>
      </c>
      <c r="E1869" t="s">
        <v>284</v>
      </c>
      <c r="F1869">
        <v>2016</v>
      </c>
      <c r="G1869" t="s">
        <v>171</v>
      </c>
      <c r="H1869">
        <v>0</v>
      </c>
      <c r="I1869">
        <v>23.899029599999999</v>
      </c>
      <c r="J1869">
        <v>0.16850000000000001</v>
      </c>
      <c r="K1869">
        <v>1.6</v>
      </c>
      <c r="L1869">
        <v>0.14299999999999999</v>
      </c>
      <c r="M1869">
        <v>3.19</v>
      </c>
      <c r="N1869">
        <v>0.01</v>
      </c>
      <c r="O1869" t="s">
        <v>614</v>
      </c>
      <c r="P1869">
        <v>0</v>
      </c>
      <c r="Q1869">
        <v>78.17</v>
      </c>
      <c r="R1869">
        <v>823</v>
      </c>
      <c r="S1869">
        <v>0</v>
      </c>
      <c r="U1869">
        <v>5722</v>
      </c>
      <c r="V1869">
        <v>0.98</v>
      </c>
      <c r="W1869">
        <v>0.99</v>
      </c>
      <c r="X1869">
        <v>0.04</v>
      </c>
      <c r="Y1869" t="s">
        <v>77</v>
      </c>
      <c r="Z1869">
        <v>4.46</v>
      </c>
      <c r="AA1869" t="s">
        <v>6366</v>
      </c>
      <c r="AB1869">
        <v>290.97923780000002</v>
      </c>
      <c r="AC1869" t="s">
        <v>6367</v>
      </c>
      <c r="AD1869">
        <v>47.988909700000001</v>
      </c>
      <c r="AE1869">
        <v>695.96699999999998</v>
      </c>
      <c r="AF1869">
        <v>13.234</v>
      </c>
      <c r="AG1869">
        <v>11.538</v>
      </c>
      <c r="AH1869">
        <v>13.098000000000001</v>
      </c>
    </row>
    <row r="1870" spans="1:34" x14ac:dyDescent="0.25">
      <c r="A1870" t="s">
        <v>6368</v>
      </c>
      <c r="B1870" t="s">
        <v>6369</v>
      </c>
      <c r="C1870">
        <v>1</v>
      </c>
      <c r="D1870">
        <v>4</v>
      </c>
      <c r="E1870" t="s">
        <v>284</v>
      </c>
      <c r="F1870">
        <v>2014</v>
      </c>
      <c r="G1870" t="s">
        <v>171</v>
      </c>
      <c r="H1870">
        <v>0</v>
      </c>
      <c r="I1870">
        <v>3.1800218</v>
      </c>
      <c r="J1870">
        <v>4.5440000000000001E-2</v>
      </c>
      <c r="K1870">
        <v>1.536</v>
      </c>
      <c r="L1870">
        <v>0.13700000000000001</v>
      </c>
      <c r="M1870">
        <v>3.51</v>
      </c>
      <c r="N1870">
        <v>1.1039999999999999E-2</v>
      </c>
      <c r="O1870" t="s">
        <v>119</v>
      </c>
      <c r="P1870">
        <v>0</v>
      </c>
      <c r="Q1870">
        <v>1175.3800000000001</v>
      </c>
      <c r="R1870">
        <v>1593</v>
      </c>
      <c r="S1870">
        <v>0</v>
      </c>
      <c r="U1870">
        <v>5854</v>
      </c>
      <c r="V1870">
        <v>1.45</v>
      </c>
      <c r="W1870">
        <v>1.24</v>
      </c>
      <c r="X1870">
        <v>0.32100000000000001</v>
      </c>
      <c r="Y1870" t="s">
        <v>77</v>
      </c>
      <c r="Z1870">
        <v>4.21</v>
      </c>
      <c r="AA1870" t="s">
        <v>6370</v>
      </c>
      <c r="AB1870">
        <v>297.02816200000001</v>
      </c>
      <c r="AC1870" t="s">
        <v>6371</v>
      </c>
      <c r="AD1870">
        <v>48.208601899999998</v>
      </c>
      <c r="AE1870">
        <v>525.99699999999996</v>
      </c>
      <c r="AF1870">
        <v>12.542999999999999</v>
      </c>
      <c r="AG1870">
        <v>11.06</v>
      </c>
      <c r="AH1870">
        <v>12.4627</v>
      </c>
    </row>
    <row r="1871" spans="1:34" x14ac:dyDescent="0.25">
      <c r="A1871" t="s">
        <v>6372</v>
      </c>
      <c r="B1871" t="s">
        <v>6369</v>
      </c>
      <c r="C1871">
        <v>1</v>
      </c>
      <c r="D1871">
        <v>4</v>
      </c>
      <c r="E1871" t="s">
        <v>284</v>
      </c>
      <c r="F1871">
        <v>2014</v>
      </c>
      <c r="G1871" t="s">
        <v>171</v>
      </c>
      <c r="H1871">
        <v>0</v>
      </c>
      <c r="I1871">
        <v>4.9014519999999999</v>
      </c>
      <c r="J1871">
        <v>6.0639999999999999E-2</v>
      </c>
      <c r="K1871">
        <v>1.597</v>
      </c>
      <c r="L1871">
        <v>0.14199999999999999</v>
      </c>
      <c r="M1871">
        <v>9.39</v>
      </c>
      <c r="N1871">
        <v>2.954E-2</v>
      </c>
      <c r="O1871" t="s">
        <v>119</v>
      </c>
      <c r="P1871">
        <v>0</v>
      </c>
      <c r="Q1871">
        <v>659.65</v>
      </c>
      <c r="R1871">
        <v>1379</v>
      </c>
      <c r="S1871">
        <v>0</v>
      </c>
      <c r="U1871">
        <v>5854</v>
      </c>
      <c r="V1871">
        <v>1.45</v>
      </c>
      <c r="W1871">
        <v>1.24</v>
      </c>
      <c r="X1871">
        <v>0.32100000000000001</v>
      </c>
      <c r="Y1871" t="s">
        <v>77</v>
      </c>
      <c r="Z1871">
        <v>4.21</v>
      </c>
      <c r="AA1871" t="s">
        <v>6370</v>
      </c>
      <c r="AB1871">
        <v>297.02816200000001</v>
      </c>
      <c r="AC1871" t="s">
        <v>6371</v>
      </c>
      <c r="AD1871">
        <v>48.208601899999998</v>
      </c>
      <c r="AE1871">
        <v>525.99699999999996</v>
      </c>
      <c r="AF1871">
        <v>12.542999999999999</v>
      </c>
      <c r="AG1871">
        <v>11.06</v>
      </c>
      <c r="AH1871">
        <v>12.4627</v>
      </c>
    </row>
    <row r="1872" spans="1:34" x14ac:dyDescent="0.25">
      <c r="A1872" t="s">
        <v>6373</v>
      </c>
      <c r="B1872" t="s">
        <v>6369</v>
      </c>
      <c r="C1872">
        <v>1</v>
      </c>
      <c r="D1872">
        <v>4</v>
      </c>
      <c r="E1872" t="s">
        <v>284</v>
      </c>
      <c r="F1872">
        <v>2014</v>
      </c>
      <c r="G1872" t="s">
        <v>171</v>
      </c>
      <c r="H1872">
        <v>0</v>
      </c>
      <c r="I1872">
        <v>7.9583899999999996</v>
      </c>
      <c r="J1872">
        <v>8.3769999999999997E-2</v>
      </c>
      <c r="K1872">
        <v>0.86</v>
      </c>
      <c r="L1872">
        <v>7.6999999999999999E-2</v>
      </c>
      <c r="M1872">
        <v>3.8</v>
      </c>
      <c r="N1872">
        <v>1.196E-2</v>
      </c>
      <c r="O1872" t="s">
        <v>119</v>
      </c>
      <c r="P1872">
        <v>0</v>
      </c>
      <c r="Q1872">
        <v>346.11</v>
      </c>
      <c r="R1872">
        <v>1173</v>
      </c>
      <c r="S1872">
        <v>0</v>
      </c>
      <c r="U1872">
        <v>5854</v>
      </c>
      <c r="V1872">
        <v>1.45</v>
      </c>
      <c r="W1872">
        <v>1.24</v>
      </c>
      <c r="X1872">
        <v>0.32100000000000001</v>
      </c>
      <c r="Y1872" t="s">
        <v>77</v>
      </c>
      <c r="Z1872">
        <v>4.21</v>
      </c>
      <c r="AA1872" t="s">
        <v>6370</v>
      </c>
      <c r="AB1872">
        <v>297.02816200000001</v>
      </c>
      <c r="AC1872" t="s">
        <v>6371</v>
      </c>
      <c r="AD1872">
        <v>48.208601899999998</v>
      </c>
      <c r="AE1872">
        <v>525.99699999999996</v>
      </c>
      <c r="AF1872">
        <v>12.542999999999999</v>
      </c>
      <c r="AG1872">
        <v>11.06</v>
      </c>
      <c r="AH1872">
        <v>12.4627</v>
      </c>
    </row>
    <row r="1873" spans="1:34" x14ac:dyDescent="0.25">
      <c r="A1873" t="s">
        <v>6374</v>
      </c>
      <c r="B1873" t="s">
        <v>6369</v>
      </c>
      <c r="C1873">
        <v>1</v>
      </c>
      <c r="D1873">
        <v>4</v>
      </c>
      <c r="E1873" t="s">
        <v>284</v>
      </c>
      <c r="F1873">
        <v>2014</v>
      </c>
      <c r="G1873" t="s">
        <v>171</v>
      </c>
      <c r="H1873">
        <v>0</v>
      </c>
      <c r="I1873">
        <v>14.749143</v>
      </c>
      <c r="J1873">
        <v>0.12639</v>
      </c>
      <c r="K1873">
        <v>2.903</v>
      </c>
      <c r="L1873">
        <v>0.25900000000000001</v>
      </c>
      <c r="M1873">
        <v>8.6</v>
      </c>
      <c r="N1873">
        <v>2.7060000000000001E-2</v>
      </c>
      <c r="O1873" t="s">
        <v>119</v>
      </c>
      <c r="P1873">
        <v>0</v>
      </c>
      <c r="Q1873">
        <v>151.94</v>
      </c>
      <c r="R1873">
        <v>955</v>
      </c>
      <c r="S1873">
        <v>0</v>
      </c>
      <c r="U1873">
        <v>5854</v>
      </c>
      <c r="V1873">
        <v>1.45</v>
      </c>
      <c r="W1873">
        <v>1.24</v>
      </c>
      <c r="X1873">
        <v>0.32100000000000001</v>
      </c>
      <c r="Y1873" t="s">
        <v>77</v>
      </c>
      <c r="Z1873">
        <v>4.21</v>
      </c>
      <c r="AA1873" t="s">
        <v>6370</v>
      </c>
      <c r="AB1873">
        <v>297.02816200000001</v>
      </c>
      <c r="AC1873" t="s">
        <v>6371</v>
      </c>
      <c r="AD1873">
        <v>48.208601899999998</v>
      </c>
      <c r="AE1873">
        <v>525.99699999999996</v>
      </c>
      <c r="AF1873">
        <v>12.542999999999999</v>
      </c>
      <c r="AG1873">
        <v>11.06</v>
      </c>
      <c r="AH1873">
        <v>12.4627</v>
      </c>
    </row>
    <row r="1874" spans="1:34" x14ac:dyDescent="0.25">
      <c r="A1874" t="s">
        <v>6375</v>
      </c>
      <c r="B1874" t="s">
        <v>6376</v>
      </c>
      <c r="C1874">
        <v>1</v>
      </c>
      <c r="D1874">
        <v>1</v>
      </c>
      <c r="E1874" t="s">
        <v>284</v>
      </c>
      <c r="F1874">
        <v>2016</v>
      </c>
      <c r="G1874" t="s">
        <v>171</v>
      </c>
      <c r="H1874">
        <v>0</v>
      </c>
      <c r="I1874">
        <v>6.2216146999999999</v>
      </c>
      <c r="J1874">
        <v>6.93E-2</v>
      </c>
      <c r="K1874">
        <v>1.73</v>
      </c>
      <c r="L1874">
        <v>0.154</v>
      </c>
      <c r="M1874">
        <v>3.64</v>
      </c>
      <c r="N1874">
        <v>1.15E-2</v>
      </c>
      <c r="O1874" t="s">
        <v>614</v>
      </c>
      <c r="P1874">
        <v>0</v>
      </c>
      <c r="Q1874">
        <v>380.13</v>
      </c>
      <c r="R1874">
        <v>1101</v>
      </c>
      <c r="S1874">
        <v>0</v>
      </c>
      <c r="U1874">
        <v>6261</v>
      </c>
      <c r="V1874">
        <v>1.32</v>
      </c>
      <c r="W1874">
        <v>1.21</v>
      </c>
      <c r="X1874">
        <v>0.03</v>
      </c>
      <c r="Y1874" t="s">
        <v>77</v>
      </c>
      <c r="Z1874">
        <v>4.2699999999999996</v>
      </c>
      <c r="AA1874" t="s">
        <v>6377</v>
      </c>
      <c r="AB1874">
        <v>293.19539229999998</v>
      </c>
      <c r="AC1874" t="s">
        <v>6378</v>
      </c>
      <c r="AD1874">
        <v>49.316541000000001</v>
      </c>
      <c r="AE1874">
        <v>939.00099999999998</v>
      </c>
      <c r="AF1874">
        <v>14.132999999999999</v>
      </c>
      <c r="AG1874">
        <v>12.680999999999999</v>
      </c>
      <c r="AH1874">
        <v>13.913</v>
      </c>
    </row>
    <row r="1875" spans="1:34" x14ac:dyDescent="0.25">
      <c r="A1875" t="s">
        <v>6379</v>
      </c>
      <c r="B1875" t="s">
        <v>6380</v>
      </c>
      <c r="C1875">
        <v>1</v>
      </c>
      <c r="D1875">
        <v>1</v>
      </c>
      <c r="E1875" t="s">
        <v>284</v>
      </c>
      <c r="F1875">
        <v>2016</v>
      </c>
      <c r="G1875" t="s">
        <v>171</v>
      </c>
      <c r="H1875">
        <v>0</v>
      </c>
      <c r="I1875">
        <v>6.1799844000000004</v>
      </c>
      <c r="J1875">
        <v>6.1499999999999999E-2</v>
      </c>
      <c r="K1875">
        <v>2.38</v>
      </c>
      <c r="L1875">
        <v>0.21199999999999999</v>
      </c>
      <c r="M1875">
        <v>6.26</v>
      </c>
      <c r="N1875">
        <v>1.9699999999999999E-2</v>
      </c>
      <c r="O1875" t="s">
        <v>614</v>
      </c>
      <c r="P1875">
        <v>0</v>
      </c>
      <c r="Q1875">
        <v>45.12</v>
      </c>
      <c r="R1875">
        <v>814</v>
      </c>
      <c r="S1875">
        <v>0</v>
      </c>
      <c r="U1875">
        <v>5215</v>
      </c>
      <c r="V1875">
        <v>0.81</v>
      </c>
      <c r="W1875">
        <v>0.86</v>
      </c>
      <c r="X1875">
        <v>0.01</v>
      </c>
      <c r="Y1875" t="s">
        <v>77</v>
      </c>
      <c r="Z1875">
        <v>4.5599999999999996</v>
      </c>
      <c r="AA1875" t="s">
        <v>6381</v>
      </c>
      <c r="AB1875">
        <v>293.05797940000002</v>
      </c>
      <c r="AC1875" t="s">
        <v>6382</v>
      </c>
      <c r="AD1875">
        <v>45.248747199999997</v>
      </c>
      <c r="AE1875">
        <v>1042.27</v>
      </c>
      <c r="AF1875">
        <v>15.881</v>
      </c>
      <c r="AG1875">
        <v>13.775</v>
      </c>
      <c r="AH1875">
        <v>15.8291</v>
      </c>
    </row>
    <row r="1876" spans="1:34" x14ac:dyDescent="0.25">
      <c r="A1876" t="s">
        <v>6383</v>
      </c>
      <c r="B1876" t="s">
        <v>6384</v>
      </c>
      <c r="C1876">
        <v>1</v>
      </c>
      <c r="D1876">
        <v>1</v>
      </c>
      <c r="E1876" t="s">
        <v>284</v>
      </c>
      <c r="F1876">
        <v>2016</v>
      </c>
      <c r="G1876" t="s">
        <v>171</v>
      </c>
      <c r="H1876">
        <v>0</v>
      </c>
      <c r="I1876">
        <v>1.5690664999999999</v>
      </c>
      <c r="J1876">
        <v>2.69E-2</v>
      </c>
      <c r="K1876">
        <v>1.58</v>
      </c>
      <c r="L1876">
        <v>0.14099999999999999</v>
      </c>
      <c r="M1876">
        <v>3.12</v>
      </c>
      <c r="N1876">
        <v>9.8200000000000006E-3</v>
      </c>
      <c r="O1876" t="s">
        <v>614</v>
      </c>
      <c r="P1876">
        <v>0</v>
      </c>
      <c r="Q1876">
        <v>2944</v>
      </c>
      <c r="R1876">
        <v>1849</v>
      </c>
      <c r="S1876">
        <v>0</v>
      </c>
      <c r="U1876">
        <v>6199</v>
      </c>
      <c r="V1876">
        <v>1.32</v>
      </c>
      <c r="W1876">
        <v>1.2</v>
      </c>
      <c r="X1876">
        <v>7.0000000000000007E-2</v>
      </c>
      <c r="Y1876" t="s">
        <v>77</v>
      </c>
      <c r="Z1876">
        <v>4.2699999999999996</v>
      </c>
      <c r="AA1876" t="s">
        <v>6385</v>
      </c>
      <c r="AB1876">
        <v>292.04438909999999</v>
      </c>
      <c r="AC1876" t="s">
        <v>6386</v>
      </c>
      <c r="AD1876">
        <v>46.328972299999997</v>
      </c>
      <c r="AE1876">
        <v>982.71600000000001</v>
      </c>
      <c r="AF1876">
        <v>13.972</v>
      </c>
      <c r="AG1876">
        <v>12.566000000000001</v>
      </c>
      <c r="AH1876">
        <v>13.842000000000001</v>
      </c>
    </row>
    <row r="1877" spans="1:34" x14ac:dyDescent="0.25">
      <c r="A1877" t="s">
        <v>6387</v>
      </c>
      <c r="B1877" t="s">
        <v>6388</v>
      </c>
      <c r="C1877">
        <v>1</v>
      </c>
      <c r="D1877">
        <v>3</v>
      </c>
      <c r="E1877" t="s">
        <v>284</v>
      </c>
      <c r="F1877">
        <v>2016</v>
      </c>
      <c r="G1877" t="s">
        <v>171</v>
      </c>
      <c r="H1877">
        <v>0</v>
      </c>
      <c r="I1877">
        <v>8.6788859299999999</v>
      </c>
      <c r="J1877">
        <v>8.0500000000000002E-2</v>
      </c>
      <c r="K1877">
        <v>2.2999999999999998</v>
      </c>
      <c r="L1877">
        <v>0.20499999999999999</v>
      </c>
      <c r="M1877">
        <v>5.9</v>
      </c>
      <c r="N1877">
        <v>1.8599999999999998E-2</v>
      </c>
      <c r="O1877" t="s">
        <v>614</v>
      </c>
      <c r="P1877">
        <v>0</v>
      </c>
      <c r="Q1877">
        <v>128.55000000000001</v>
      </c>
      <c r="R1877">
        <v>905</v>
      </c>
      <c r="S1877">
        <v>0</v>
      </c>
      <c r="U1877">
        <v>5792</v>
      </c>
      <c r="V1877">
        <v>1</v>
      </c>
      <c r="W1877">
        <v>1</v>
      </c>
      <c r="X1877">
        <v>0</v>
      </c>
      <c r="Y1877" t="s">
        <v>77</v>
      </c>
      <c r="Z1877">
        <v>4.4400000000000004</v>
      </c>
      <c r="AA1877" t="s">
        <v>6389</v>
      </c>
      <c r="AB1877">
        <v>294.15272590000001</v>
      </c>
      <c r="AC1877" t="s">
        <v>6390</v>
      </c>
      <c r="AD1877">
        <v>38.233088600000002</v>
      </c>
      <c r="AE1877">
        <v>809.89700000000005</v>
      </c>
      <c r="AF1877">
        <v>14.749000000000001</v>
      </c>
      <c r="AG1877">
        <v>12.923999999999999</v>
      </c>
      <c r="AH1877">
        <v>14.531700000000001</v>
      </c>
    </row>
    <row r="1878" spans="1:34" x14ac:dyDescent="0.25">
      <c r="A1878" t="s">
        <v>6391</v>
      </c>
      <c r="B1878" t="s">
        <v>6388</v>
      </c>
      <c r="C1878">
        <v>1</v>
      </c>
      <c r="D1878">
        <v>3</v>
      </c>
      <c r="E1878" t="s">
        <v>284</v>
      </c>
      <c r="F1878">
        <v>2016</v>
      </c>
      <c r="G1878" t="s">
        <v>171</v>
      </c>
      <c r="H1878">
        <v>0</v>
      </c>
      <c r="I1878">
        <v>4.0258225400000001</v>
      </c>
      <c r="J1878">
        <v>4.8300000000000003E-2</v>
      </c>
      <c r="K1878">
        <v>1.64</v>
      </c>
      <c r="L1878">
        <v>0.14599999999999999</v>
      </c>
      <c r="M1878">
        <v>3.33</v>
      </c>
      <c r="N1878">
        <v>1.0500000000000001E-2</v>
      </c>
      <c r="O1878" t="s">
        <v>614</v>
      </c>
      <c r="P1878">
        <v>0</v>
      </c>
      <c r="Q1878">
        <v>357.08</v>
      </c>
      <c r="R1878">
        <v>1169</v>
      </c>
      <c r="S1878">
        <v>0</v>
      </c>
      <c r="U1878">
        <v>5792</v>
      </c>
      <c r="V1878">
        <v>1</v>
      </c>
      <c r="W1878">
        <v>1</v>
      </c>
      <c r="X1878">
        <v>0</v>
      </c>
      <c r="Y1878" t="s">
        <v>77</v>
      </c>
      <c r="Z1878">
        <v>4.4400000000000004</v>
      </c>
      <c r="AA1878" t="s">
        <v>6389</v>
      </c>
      <c r="AB1878">
        <v>294.15272590000001</v>
      </c>
      <c r="AC1878" t="s">
        <v>6390</v>
      </c>
      <c r="AD1878">
        <v>38.233088600000002</v>
      </c>
      <c r="AE1878">
        <v>809.89700000000005</v>
      </c>
      <c r="AF1878">
        <v>14.749000000000001</v>
      </c>
      <c r="AG1878">
        <v>12.923999999999999</v>
      </c>
      <c r="AH1878">
        <v>14.531700000000001</v>
      </c>
    </row>
    <row r="1879" spans="1:34" x14ac:dyDescent="0.25">
      <c r="A1879" t="s">
        <v>6392</v>
      </c>
      <c r="B1879" t="s">
        <v>6388</v>
      </c>
      <c r="C1879">
        <v>1</v>
      </c>
      <c r="D1879">
        <v>3</v>
      </c>
      <c r="E1879" t="s">
        <v>284</v>
      </c>
      <c r="F1879">
        <v>2021</v>
      </c>
      <c r="G1879" t="s">
        <v>171</v>
      </c>
      <c r="H1879">
        <v>0</v>
      </c>
      <c r="I1879">
        <v>2.5047600299999999</v>
      </c>
      <c r="J1879">
        <v>3.5200000000000002E-2</v>
      </c>
      <c r="K1879">
        <v>1.488</v>
      </c>
      <c r="L1879">
        <v>0.13300000000000001</v>
      </c>
      <c r="M1879">
        <v>2.82</v>
      </c>
      <c r="N1879">
        <v>8.8699999999999994E-3</v>
      </c>
      <c r="O1879" t="s">
        <v>614</v>
      </c>
      <c r="P1879">
        <v>0</v>
      </c>
      <c r="Q1879">
        <v>828.59</v>
      </c>
      <c r="R1879">
        <v>1369</v>
      </c>
      <c r="S1879">
        <v>0</v>
      </c>
      <c r="U1879">
        <v>5509</v>
      </c>
      <c r="V1879">
        <v>1.1200000000000001</v>
      </c>
      <c r="W1879">
        <v>0.92</v>
      </c>
      <c r="X1879">
        <v>0.16</v>
      </c>
      <c r="Y1879" t="s">
        <v>77</v>
      </c>
      <c r="Z1879">
        <v>4.3099999999999996</v>
      </c>
      <c r="AA1879" t="s">
        <v>6389</v>
      </c>
      <c r="AB1879">
        <v>294.15272590000001</v>
      </c>
      <c r="AC1879" t="s">
        <v>6390</v>
      </c>
      <c r="AD1879">
        <v>38.233088600000002</v>
      </c>
      <c r="AE1879">
        <v>809.89700000000005</v>
      </c>
      <c r="AF1879">
        <v>14.749000000000001</v>
      </c>
      <c r="AG1879">
        <v>12.923999999999999</v>
      </c>
      <c r="AH1879">
        <v>14.531700000000001</v>
      </c>
    </row>
    <row r="1880" spans="1:34" x14ac:dyDescent="0.25">
      <c r="A1880" t="s">
        <v>6393</v>
      </c>
      <c r="B1880" t="s">
        <v>6394</v>
      </c>
      <c r="C1880">
        <v>1</v>
      </c>
      <c r="D1880">
        <v>1</v>
      </c>
      <c r="E1880" t="s">
        <v>284</v>
      </c>
      <c r="F1880">
        <v>2016</v>
      </c>
      <c r="G1880" t="s">
        <v>171</v>
      </c>
      <c r="H1880">
        <v>0</v>
      </c>
      <c r="I1880">
        <v>5.9456653399999997</v>
      </c>
      <c r="J1880">
        <v>5.3600000000000002E-2</v>
      </c>
      <c r="K1880">
        <v>1.25</v>
      </c>
      <c r="L1880">
        <v>0.112</v>
      </c>
      <c r="M1880">
        <v>2.1</v>
      </c>
      <c r="N1880">
        <v>6.6E-3</v>
      </c>
      <c r="O1880" t="s">
        <v>614</v>
      </c>
      <c r="P1880">
        <v>0</v>
      </c>
      <c r="Q1880">
        <v>27.57</v>
      </c>
      <c r="R1880">
        <v>568</v>
      </c>
      <c r="S1880">
        <v>0</v>
      </c>
      <c r="U1880">
        <v>4002</v>
      </c>
      <c r="V1880">
        <v>0.56999999999999995</v>
      </c>
      <c r="W1880">
        <v>0.6</v>
      </c>
      <c r="X1880">
        <v>-0.06</v>
      </c>
      <c r="Y1880" t="s">
        <v>77</v>
      </c>
      <c r="Z1880">
        <v>4.7</v>
      </c>
      <c r="AA1880" t="s">
        <v>6395</v>
      </c>
      <c r="AB1880">
        <v>284.4766869</v>
      </c>
      <c r="AC1880" t="s">
        <v>6396</v>
      </c>
      <c r="AD1880">
        <v>46.252678099999997</v>
      </c>
      <c r="AE1880">
        <v>250.81700000000001</v>
      </c>
      <c r="AF1880">
        <v>15.599</v>
      </c>
      <c r="AG1880">
        <v>12.073</v>
      </c>
      <c r="AH1880">
        <v>15.005599999999999</v>
      </c>
    </row>
    <row r="1881" spans="1:34" x14ac:dyDescent="0.25">
      <c r="A1881" t="s">
        <v>6397</v>
      </c>
      <c r="B1881" t="s">
        <v>6398</v>
      </c>
      <c r="C1881">
        <v>1</v>
      </c>
      <c r="D1881">
        <v>1</v>
      </c>
      <c r="E1881" t="s">
        <v>284</v>
      </c>
      <c r="F1881">
        <v>2016</v>
      </c>
      <c r="G1881" t="s">
        <v>171</v>
      </c>
      <c r="H1881">
        <v>0</v>
      </c>
      <c r="I1881">
        <v>1.5237281600000001</v>
      </c>
      <c r="J1881">
        <v>2.0799999999999999E-2</v>
      </c>
      <c r="K1881">
        <v>1.42</v>
      </c>
      <c r="L1881">
        <v>0.127</v>
      </c>
      <c r="M1881">
        <v>2.6</v>
      </c>
      <c r="N1881">
        <v>8.1899999999999994E-3</v>
      </c>
      <c r="O1881" t="s">
        <v>614</v>
      </c>
      <c r="P1881">
        <v>0</v>
      </c>
      <c r="Q1881">
        <v>143.97</v>
      </c>
      <c r="R1881">
        <v>818</v>
      </c>
      <c r="S1881">
        <v>0</v>
      </c>
      <c r="U1881">
        <v>3959</v>
      </c>
      <c r="V1881">
        <v>0.54</v>
      </c>
      <c r="W1881">
        <v>0.56000000000000005</v>
      </c>
      <c r="X1881">
        <v>-0.17</v>
      </c>
      <c r="Y1881" t="s">
        <v>77</v>
      </c>
      <c r="Z1881">
        <v>4.72</v>
      </c>
      <c r="AA1881" t="s">
        <v>6399</v>
      </c>
      <c r="AB1881">
        <v>287.5011404</v>
      </c>
      <c r="AC1881" t="s">
        <v>6400</v>
      </c>
      <c r="AD1881">
        <v>47.469115700000003</v>
      </c>
      <c r="AE1881">
        <v>291.27499999999998</v>
      </c>
      <c r="AF1881">
        <v>15.909000000000001</v>
      </c>
      <c r="AG1881">
        <v>12.414999999999999</v>
      </c>
      <c r="AH1881">
        <v>15.3697</v>
      </c>
    </row>
    <row r="1882" spans="1:34" x14ac:dyDescent="0.25">
      <c r="A1882" t="s">
        <v>6401</v>
      </c>
      <c r="B1882" t="s">
        <v>6402</v>
      </c>
      <c r="C1882">
        <v>1</v>
      </c>
      <c r="D1882">
        <v>1</v>
      </c>
      <c r="E1882" t="s">
        <v>284</v>
      </c>
      <c r="F1882">
        <v>2016</v>
      </c>
      <c r="G1882" t="s">
        <v>171</v>
      </c>
      <c r="H1882">
        <v>0</v>
      </c>
      <c r="I1882">
        <v>6.14727918</v>
      </c>
      <c r="J1882">
        <v>6.1100000000000002E-2</v>
      </c>
      <c r="K1882">
        <v>0.8</v>
      </c>
      <c r="L1882">
        <v>7.0999999999999994E-2</v>
      </c>
      <c r="M1882">
        <v>0.437</v>
      </c>
      <c r="N1882">
        <v>1.3699999999999999E-3</v>
      </c>
      <c r="O1882" t="s">
        <v>614</v>
      </c>
      <c r="P1882">
        <v>0</v>
      </c>
      <c r="Q1882">
        <v>83.18</v>
      </c>
      <c r="R1882">
        <v>770</v>
      </c>
      <c r="S1882">
        <v>0</v>
      </c>
      <c r="U1882">
        <v>4868</v>
      </c>
      <c r="V1882">
        <v>0.74</v>
      </c>
      <c r="W1882">
        <v>0.79</v>
      </c>
      <c r="X1882">
        <v>-0.01</v>
      </c>
      <c r="Y1882" t="s">
        <v>77</v>
      </c>
      <c r="Z1882">
        <v>4.5999999999999996</v>
      </c>
      <c r="AA1882" t="s">
        <v>6403</v>
      </c>
      <c r="AB1882">
        <v>287.59025939999998</v>
      </c>
      <c r="AC1882" t="s">
        <v>6404</v>
      </c>
      <c r="AD1882">
        <v>51.060604699999999</v>
      </c>
      <c r="AE1882">
        <v>199</v>
      </c>
      <c r="AF1882">
        <v>13.175000000000001</v>
      </c>
      <c r="AG1882">
        <v>10.664</v>
      </c>
      <c r="AH1882">
        <v>12.9489</v>
      </c>
    </row>
    <row r="1883" spans="1:34" x14ac:dyDescent="0.25">
      <c r="A1883" t="s">
        <v>6405</v>
      </c>
      <c r="B1883" t="s">
        <v>6406</v>
      </c>
      <c r="C1883">
        <v>1</v>
      </c>
      <c r="D1883">
        <v>1</v>
      </c>
      <c r="E1883" t="s">
        <v>284</v>
      </c>
      <c r="F1883">
        <v>2016</v>
      </c>
      <c r="G1883" t="s">
        <v>171</v>
      </c>
      <c r="H1883">
        <v>0</v>
      </c>
      <c r="I1883">
        <v>34.351187400000001</v>
      </c>
      <c r="J1883">
        <v>0.21010000000000001</v>
      </c>
      <c r="K1883">
        <v>2.77</v>
      </c>
      <c r="L1883">
        <v>0.247</v>
      </c>
      <c r="M1883">
        <v>8.1</v>
      </c>
      <c r="N1883">
        <v>2.5499999999999998E-2</v>
      </c>
      <c r="O1883" t="s">
        <v>614</v>
      </c>
      <c r="P1883">
        <v>0</v>
      </c>
      <c r="Q1883">
        <v>26.93</v>
      </c>
      <c r="R1883">
        <v>576</v>
      </c>
      <c r="S1883">
        <v>0</v>
      </c>
      <c r="U1883">
        <v>5816</v>
      </c>
      <c r="V1883">
        <v>1.02</v>
      </c>
      <c r="W1883">
        <v>1.02</v>
      </c>
      <c r="X1883">
        <v>0.03</v>
      </c>
      <c r="Y1883" t="s">
        <v>77</v>
      </c>
      <c r="Z1883">
        <v>4.43</v>
      </c>
      <c r="AA1883" t="s">
        <v>6407</v>
      </c>
      <c r="AB1883">
        <v>291.03363330000002</v>
      </c>
      <c r="AC1883" t="s">
        <v>6408</v>
      </c>
      <c r="AD1883">
        <v>42.267844799999999</v>
      </c>
      <c r="AE1883">
        <v>1101.42</v>
      </c>
      <c r="AF1883">
        <v>14.923</v>
      </c>
      <c r="AG1883">
        <v>13.496</v>
      </c>
      <c r="AH1883">
        <v>14.9984</v>
      </c>
    </row>
    <row r="1884" spans="1:34" x14ac:dyDescent="0.25">
      <c r="A1884" t="s">
        <v>6409</v>
      </c>
      <c r="B1884" t="s">
        <v>6410</v>
      </c>
      <c r="C1884">
        <v>1</v>
      </c>
      <c r="D1884">
        <v>1</v>
      </c>
      <c r="E1884" t="s">
        <v>284</v>
      </c>
      <c r="F1884">
        <v>2016</v>
      </c>
      <c r="G1884" t="s">
        <v>171</v>
      </c>
      <c r="H1884">
        <v>0</v>
      </c>
      <c r="I1884">
        <v>3.0072524199999999</v>
      </c>
      <c r="J1884">
        <v>3.8800000000000001E-2</v>
      </c>
      <c r="K1884">
        <v>1.9</v>
      </c>
      <c r="L1884">
        <v>0.17</v>
      </c>
      <c r="M1884">
        <v>4.2699999999999996</v>
      </c>
      <c r="N1884">
        <v>1.34E-2</v>
      </c>
      <c r="O1884" t="s">
        <v>614</v>
      </c>
      <c r="P1884">
        <v>0</v>
      </c>
      <c r="Q1884">
        <v>373.99</v>
      </c>
      <c r="R1884">
        <v>1122</v>
      </c>
      <c r="S1884">
        <v>0</v>
      </c>
      <c r="U1884">
        <v>5612</v>
      </c>
      <c r="V1884">
        <v>0.92</v>
      </c>
      <c r="W1884">
        <v>0.94</v>
      </c>
      <c r="X1884">
        <v>-0.01</v>
      </c>
      <c r="Y1884" t="s">
        <v>77</v>
      </c>
      <c r="Z1884">
        <v>4.49</v>
      </c>
      <c r="AA1884" t="s">
        <v>6411</v>
      </c>
      <c r="AB1884">
        <v>293.20056640000001</v>
      </c>
      <c r="AC1884" t="s">
        <v>6412</v>
      </c>
      <c r="AD1884">
        <v>43.0500379</v>
      </c>
      <c r="AE1884">
        <v>2481.71</v>
      </c>
      <c r="AF1884">
        <v>15.702999999999999</v>
      </c>
      <c r="AG1884">
        <v>13.932</v>
      </c>
      <c r="AH1884">
        <v>15.6075</v>
      </c>
    </row>
    <row r="1885" spans="1:34" x14ac:dyDescent="0.25">
      <c r="A1885" t="s">
        <v>6413</v>
      </c>
      <c r="B1885" t="s">
        <v>6414</v>
      </c>
      <c r="C1885">
        <v>1</v>
      </c>
      <c r="D1885">
        <v>1</v>
      </c>
      <c r="E1885" t="s">
        <v>284</v>
      </c>
      <c r="F1885">
        <v>2016</v>
      </c>
      <c r="G1885" t="s">
        <v>171</v>
      </c>
      <c r="H1885">
        <v>0</v>
      </c>
      <c r="I1885">
        <v>13.245031880000001</v>
      </c>
      <c r="J1885">
        <v>0.10920000000000001</v>
      </c>
      <c r="K1885">
        <v>1.63</v>
      </c>
      <c r="L1885">
        <v>0.14499999999999999</v>
      </c>
      <c r="M1885">
        <v>3.29</v>
      </c>
      <c r="N1885">
        <v>1.04E-2</v>
      </c>
      <c r="O1885" t="s">
        <v>614</v>
      </c>
      <c r="P1885">
        <v>0</v>
      </c>
      <c r="Q1885">
        <v>195.35</v>
      </c>
      <c r="R1885">
        <v>887</v>
      </c>
      <c r="S1885">
        <v>0</v>
      </c>
      <c r="U1885">
        <v>5758</v>
      </c>
      <c r="V1885">
        <v>1.36</v>
      </c>
      <c r="W1885">
        <v>1.08</v>
      </c>
      <c r="X1885">
        <v>0.21</v>
      </c>
      <c r="Y1885" t="s">
        <v>77</v>
      </c>
      <c r="Z1885">
        <v>4.21</v>
      </c>
      <c r="AA1885" t="s">
        <v>6415</v>
      </c>
      <c r="AB1885">
        <v>299.54957940000003</v>
      </c>
      <c r="AC1885" t="s">
        <v>6416</v>
      </c>
      <c r="AD1885">
        <v>45.7696769</v>
      </c>
      <c r="AE1885">
        <v>591.09799999999996</v>
      </c>
      <c r="AF1885">
        <v>12.78</v>
      </c>
      <c r="AG1885">
        <v>11.055999999999999</v>
      </c>
    </row>
    <row r="1886" spans="1:34" x14ac:dyDescent="0.25">
      <c r="A1886" t="s">
        <v>6417</v>
      </c>
      <c r="B1886" t="s">
        <v>6418</v>
      </c>
      <c r="C1886">
        <v>2</v>
      </c>
      <c r="D1886">
        <v>2</v>
      </c>
      <c r="E1886" t="s">
        <v>284</v>
      </c>
      <c r="F1886">
        <v>2014</v>
      </c>
      <c r="G1886" t="s">
        <v>171</v>
      </c>
      <c r="H1886">
        <v>0</v>
      </c>
      <c r="I1886">
        <v>49.183920999999998</v>
      </c>
      <c r="J1886">
        <v>0.29199999999999998</v>
      </c>
      <c r="K1886">
        <v>8.65</v>
      </c>
      <c r="L1886">
        <v>0.77200000000000002</v>
      </c>
      <c r="M1886">
        <v>56</v>
      </c>
      <c r="N1886">
        <v>0.17599999999999999</v>
      </c>
      <c r="O1886" t="s">
        <v>614</v>
      </c>
      <c r="P1886">
        <v>0.22</v>
      </c>
      <c r="Q1886">
        <v>47.4</v>
      </c>
      <c r="R1886">
        <v>669</v>
      </c>
      <c r="S1886">
        <v>0</v>
      </c>
      <c r="U1886">
        <v>5854</v>
      </c>
      <c r="V1886">
        <v>2.19</v>
      </c>
      <c r="W1886">
        <v>1.25</v>
      </c>
      <c r="X1886">
        <v>0.32600000000000001</v>
      </c>
      <c r="Y1886" t="s">
        <v>200</v>
      </c>
      <c r="Z1886">
        <v>3.9</v>
      </c>
      <c r="AA1886" t="s">
        <v>6419</v>
      </c>
      <c r="AB1886">
        <v>294.5589885</v>
      </c>
      <c r="AC1886" t="s">
        <v>6420</v>
      </c>
      <c r="AD1886">
        <v>46.062395199999997</v>
      </c>
      <c r="AE1886">
        <v>338.73200000000003</v>
      </c>
      <c r="AF1886">
        <v>12.657</v>
      </c>
      <c r="AG1886">
        <v>10.983000000000001</v>
      </c>
      <c r="AH1886">
        <v>13.084300000000001</v>
      </c>
    </row>
    <row r="1887" spans="1:34" x14ac:dyDescent="0.25">
      <c r="A1887" t="s">
        <v>6421</v>
      </c>
      <c r="B1887" t="s">
        <v>6418</v>
      </c>
      <c r="C1887">
        <v>2</v>
      </c>
      <c r="D1887">
        <v>2</v>
      </c>
      <c r="E1887" t="s">
        <v>284</v>
      </c>
      <c r="F1887">
        <v>2014</v>
      </c>
      <c r="G1887" t="s">
        <v>171</v>
      </c>
      <c r="H1887">
        <v>0</v>
      </c>
      <c r="I1887">
        <v>190.32349400000001</v>
      </c>
      <c r="J1887">
        <v>0.72099999999999997</v>
      </c>
      <c r="K1887">
        <v>8.18</v>
      </c>
      <c r="L1887">
        <v>0.73</v>
      </c>
      <c r="M1887">
        <v>50.9</v>
      </c>
      <c r="N1887">
        <v>0.16</v>
      </c>
      <c r="O1887" t="s">
        <v>614</v>
      </c>
      <c r="P1887">
        <v>0.04</v>
      </c>
      <c r="Q1887">
        <v>7.8</v>
      </c>
      <c r="R1887">
        <v>426</v>
      </c>
      <c r="S1887">
        <v>1</v>
      </c>
      <c r="U1887">
        <v>5854</v>
      </c>
      <c r="V1887">
        <v>2.19</v>
      </c>
      <c r="W1887">
        <v>1.25</v>
      </c>
      <c r="X1887">
        <v>0.32600000000000001</v>
      </c>
      <c r="Y1887" t="s">
        <v>200</v>
      </c>
      <c r="Z1887">
        <v>3.9</v>
      </c>
      <c r="AA1887" t="s">
        <v>6419</v>
      </c>
      <c r="AB1887">
        <v>294.5589885</v>
      </c>
      <c r="AC1887" t="s">
        <v>6420</v>
      </c>
      <c r="AD1887">
        <v>46.062395199999997</v>
      </c>
      <c r="AE1887">
        <v>338.73200000000003</v>
      </c>
      <c r="AF1887">
        <v>12.657</v>
      </c>
      <c r="AG1887">
        <v>10.983000000000001</v>
      </c>
      <c r="AH1887">
        <v>13.084300000000001</v>
      </c>
    </row>
    <row r="1888" spans="1:34" x14ac:dyDescent="0.25">
      <c r="A1888" t="s">
        <v>6422</v>
      </c>
      <c r="B1888" t="s">
        <v>6423</v>
      </c>
      <c r="C1888">
        <v>1</v>
      </c>
      <c r="D1888">
        <v>1</v>
      </c>
      <c r="E1888" t="s">
        <v>284</v>
      </c>
      <c r="F1888">
        <v>2016</v>
      </c>
      <c r="G1888" t="s">
        <v>171</v>
      </c>
      <c r="H1888">
        <v>0</v>
      </c>
      <c r="I1888">
        <v>77.254839599999997</v>
      </c>
      <c r="J1888">
        <v>0.37809999999999999</v>
      </c>
      <c r="K1888">
        <v>3.28</v>
      </c>
      <c r="L1888">
        <v>0.29299999999999998</v>
      </c>
      <c r="M1888">
        <v>10.8</v>
      </c>
      <c r="N1888">
        <v>3.39E-2</v>
      </c>
      <c r="O1888" t="s">
        <v>614</v>
      </c>
      <c r="P1888">
        <v>0</v>
      </c>
      <c r="Q1888">
        <v>55.45</v>
      </c>
      <c r="R1888">
        <v>548</v>
      </c>
      <c r="S1888">
        <v>0</v>
      </c>
      <c r="U1888">
        <v>5956</v>
      </c>
      <c r="V1888">
        <v>1.1599999999999999</v>
      </c>
      <c r="W1888">
        <v>1.1000000000000001</v>
      </c>
      <c r="X1888">
        <v>0.09</v>
      </c>
      <c r="Y1888" t="s">
        <v>77</v>
      </c>
      <c r="Z1888">
        <v>4.3499999999999996</v>
      </c>
      <c r="AA1888" t="s">
        <v>6424</v>
      </c>
      <c r="AB1888">
        <v>296.46449139999999</v>
      </c>
      <c r="AC1888" t="s">
        <v>6425</v>
      </c>
      <c r="AD1888">
        <v>49.182895199999997</v>
      </c>
      <c r="AE1888">
        <v>1382.82</v>
      </c>
      <c r="AF1888">
        <v>13.486000000000001</v>
      </c>
      <c r="AG1888">
        <v>12.176</v>
      </c>
      <c r="AH1888">
        <v>13.4086</v>
      </c>
    </row>
    <row r="1889" spans="1:34" x14ac:dyDescent="0.25">
      <c r="A1889" t="s">
        <v>6426</v>
      </c>
      <c r="B1889" t="s">
        <v>6427</v>
      </c>
      <c r="C1889">
        <v>1</v>
      </c>
      <c r="D1889">
        <v>1</v>
      </c>
      <c r="E1889" t="s">
        <v>284</v>
      </c>
      <c r="F1889">
        <v>2016</v>
      </c>
      <c r="G1889" t="s">
        <v>171</v>
      </c>
      <c r="H1889">
        <v>0</v>
      </c>
      <c r="I1889">
        <v>3.8569185500000001</v>
      </c>
      <c r="J1889">
        <v>4.6600000000000003E-2</v>
      </c>
      <c r="K1889">
        <v>1.01</v>
      </c>
      <c r="L1889">
        <v>0.09</v>
      </c>
      <c r="M1889">
        <v>1.01</v>
      </c>
      <c r="N1889">
        <v>3.1700000000000001E-3</v>
      </c>
      <c r="O1889" t="s">
        <v>614</v>
      </c>
      <c r="P1889">
        <v>0</v>
      </c>
      <c r="Q1889">
        <v>225.22</v>
      </c>
      <c r="R1889">
        <v>972</v>
      </c>
      <c r="S1889">
        <v>0</v>
      </c>
      <c r="U1889">
        <v>5345</v>
      </c>
      <c r="V1889">
        <v>0.84</v>
      </c>
      <c r="W1889">
        <v>0.88</v>
      </c>
      <c r="X1889">
        <v>0.01</v>
      </c>
      <c r="Y1889" t="s">
        <v>77</v>
      </c>
      <c r="Z1889">
        <v>4.54</v>
      </c>
      <c r="AA1889" t="s">
        <v>6428</v>
      </c>
      <c r="AB1889">
        <v>289.44475199999999</v>
      </c>
      <c r="AC1889" t="s">
        <v>6429</v>
      </c>
      <c r="AD1889">
        <v>41.317965200000003</v>
      </c>
      <c r="AE1889">
        <v>420.21499999999997</v>
      </c>
      <c r="AF1889">
        <v>13.827</v>
      </c>
      <c r="AG1889">
        <v>11.907</v>
      </c>
      <c r="AH1889">
        <v>13.711399999999999</v>
      </c>
    </row>
    <row r="1890" spans="1:34" x14ac:dyDescent="0.25">
      <c r="A1890" t="s">
        <v>6430</v>
      </c>
      <c r="B1890" t="s">
        <v>6431</v>
      </c>
      <c r="C1890">
        <v>1</v>
      </c>
      <c r="D1890">
        <v>1</v>
      </c>
      <c r="E1890" t="s">
        <v>284</v>
      </c>
      <c r="F1890">
        <v>2016</v>
      </c>
      <c r="G1890" t="s">
        <v>171</v>
      </c>
      <c r="H1890">
        <v>0</v>
      </c>
      <c r="I1890">
        <v>1.5432066</v>
      </c>
      <c r="J1890">
        <v>2.5700000000000001E-2</v>
      </c>
      <c r="K1890">
        <v>1.1200000000000001</v>
      </c>
      <c r="L1890">
        <v>0.1</v>
      </c>
      <c r="M1890">
        <v>1.46</v>
      </c>
      <c r="N1890">
        <v>4.5900000000000003E-3</v>
      </c>
      <c r="O1890" t="s">
        <v>614</v>
      </c>
      <c r="P1890">
        <v>0</v>
      </c>
      <c r="Q1890">
        <v>2949.56</v>
      </c>
      <c r="R1890">
        <v>1827</v>
      </c>
      <c r="S1890">
        <v>0</v>
      </c>
      <c r="U1890">
        <v>5923</v>
      </c>
      <c r="V1890">
        <v>1.1399999999999999</v>
      </c>
      <c r="W1890">
        <v>1.03</v>
      </c>
      <c r="X1890">
        <v>-0.06</v>
      </c>
      <c r="Y1890" t="s">
        <v>77</v>
      </c>
      <c r="Z1890">
        <v>4.33</v>
      </c>
      <c r="AA1890" t="s">
        <v>6432</v>
      </c>
      <c r="AB1890">
        <v>289.3586737</v>
      </c>
      <c r="AC1890" t="s">
        <v>6433</v>
      </c>
      <c r="AD1890">
        <v>50.598448900000001</v>
      </c>
      <c r="AE1890">
        <v>739.55700000000002</v>
      </c>
      <c r="AF1890">
        <v>13.444000000000001</v>
      </c>
      <c r="AG1890">
        <v>11.97</v>
      </c>
      <c r="AH1890">
        <v>13.341699999999999</v>
      </c>
    </row>
    <row r="1891" spans="1:34" x14ac:dyDescent="0.25">
      <c r="A1891" t="s">
        <v>6434</v>
      </c>
      <c r="B1891" t="s">
        <v>6435</v>
      </c>
      <c r="C1891">
        <v>1</v>
      </c>
      <c r="D1891">
        <v>1</v>
      </c>
      <c r="E1891" t="s">
        <v>284</v>
      </c>
      <c r="F1891">
        <v>2016</v>
      </c>
      <c r="G1891" t="s">
        <v>171</v>
      </c>
      <c r="H1891">
        <v>0</v>
      </c>
      <c r="I1891">
        <v>33.417799299999999</v>
      </c>
      <c r="J1891">
        <v>0.18990000000000001</v>
      </c>
      <c r="K1891">
        <v>3.36</v>
      </c>
      <c r="L1891">
        <v>0.3</v>
      </c>
      <c r="M1891">
        <v>11.2</v>
      </c>
      <c r="N1891">
        <v>3.5400000000000001E-2</v>
      </c>
      <c r="O1891" t="s">
        <v>614</v>
      </c>
      <c r="P1891">
        <v>0</v>
      </c>
      <c r="Q1891">
        <v>10.15</v>
      </c>
      <c r="R1891">
        <v>448</v>
      </c>
      <c r="S1891">
        <v>0</v>
      </c>
      <c r="U1891">
        <v>5049</v>
      </c>
      <c r="V1891">
        <v>0.77</v>
      </c>
      <c r="W1891">
        <v>0.81</v>
      </c>
      <c r="X1891">
        <v>-0.02</v>
      </c>
      <c r="Y1891" t="s">
        <v>77</v>
      </c>
      <c r="Z1891">
        <v>4.58</v>
      </c>
      <c r="AA1891" t="s">
        <v>6436</v>
      </c>
      <c r="AB1891">
        <v>283.16188310000001</v>
      </c>
      <c r="AC1891" t="s">
        <v>6437</v>
      </c>
      <c r="AD1891">
        <v>45.198335999999998</v>
      </c>
      <c r="AE1891">
        <v>902.63300000000004</v>
      </c>
      <c r="AF1891">
        <v>16.103000000000002</v>
      </c>
      <c r="AG1891">
        <v>13.815</v>
      </c>
      <c r="AH1891">
        <v>15.8498</v>
      </c>
    </row>
    <row r="1892" spans="1:34" x14ac:dyDescent="0.25">
      <c r="A1892" t="s">
        <v>6438</v>
      </c>
      <c r="B1892" t="s">
        <v>6439</v>
      </c>
      <c r="C1892">
        <v>1</v>
      </c>
      <c r="D1892">
        <v>1</v>
      </c>
      <c r="E1892" t="s">
        <v>284</v>
      </c>
      <c r="F1892">
        <v>2016</v>
      </c>
      <c r="G1892" t="s">
        <v>171</v>
      </c>
      <c r="H1892">
        <v>0</v>
      </c>
      <c r="I1892">
        <v>2.0533367899999999</v>
      </c>
      <c r="J1892">
        <v>3.2399999999999998E-2</v>
      </c>
      <c r="K1892">
        <v>1.1100000000000001</v>
      </c>
      <c r="L1892">
        <v>9.9000000000000005E-2</v>
      </c>
      <c r="M1892">
        <v>1.41</v>
      </c>
      <c r="N1892">
        <v>4.4400000000000004E-3</v>
      </c>
      <c r="O1892" t="s">
        <v>614</v>
      </c>
      <c r="P1892">
        <v>0</v>
      </c>
      <c r="Q1892">
        <v>1766.59</v>
      </c>
      <c r="R1892">
        <v>1737</v>
      </c>
      <c r="S1892">
        <v>0</v>
      </c>
      <c r="U1892">
        <v>6113</v>
      </c>
      <c r="V1892">
        <v>1.28</v>
      </c>
      <c r="W1892">
        <v>1.1200000000000001</v>
      </c>
      <c r="X1892">
        <v>-0.02</v>
      </c>
      <c r="Y1892" t="s">
        <v>77</v>
      </c>
      <c r="Z1892">
        <v>4.2699999999999996</v>
      </c>
      <c r="AA1892" t="s">
        <v>6440</v>
      </c>
      <c r="AB1892">
        <v>290.1019809</v>
      </c>
      <c r="AC1892" t="s">
        <v>6441</v>
      </c>
      <c r="AD1892">
        <v>48.251145999999999</v>
      </c>
      <c r="AE1892">
        <v>405.53300000000002</v>
      </c>
      <c r="AF1892">
        <v>12.015000000000001</v>
      </c>
      <c r="AG1892">
        <v>10.836</v>
      </c>
      <c r="AH1892">
        <v>12.1577</v>
      </c>
    </row>
    <row r="1893" spans="1:34" x14ac:dyDescent="0.25">
      <c r="A1893" t="s">
        <v>6442</v>
      </c>
      <c r="B1893" t="s">
        <v>6443</v>
      </c>
      <c r="C1893">
        <v>1</v>
      </c>
      <c r="D1893">
        <v>2</v>
      </c>
      <c r="E1893" t="s">
        <v>284</v>
      </c>
      <c r="F1893">
        <v>2016</v>
      </c>
      <c r="G1893" t="s">
        <v>171</v>
      </c>
      <c r="H1893">
        <v>0</v>
      </c>
      <c r="I1893">
        <v>219.32175280000001</v>
      </c>
      <c r="J1893">
        <v>0.73909999999999998</v>
      </c>
      <c r="K1893">
        <v>7.22</v>
      </c>
      <c r="L1893">
        <v>0.64400000000000002</v>
      </c>
      <c r="M1893">
        <v>41.2</v>
      </c>
      <c r="N1893">
        <v>0.13</v>
      </c>
      <c r="O1893" t="s">
        <v>614</v>
      </c>
      <c r="P1893">
        <v>0</v>
      </c>
      <c r="Q1893">
        <v>2.06</v>
      </c>
      <c r="R1893">
        <v>313</v>
      </c>
      <c r="S1893">
        <v>0</v>
      </c>
      <c r="U1893">
        <v>6000</v>
      </c>
      <c r="V1893">
        <v>1.1399999999999999</v>
      </c>
      <c r="W1893">
        <v>1.1100000000000001</v>
      </c>
      <c r="X1893">
        <v>0.08</v>
      </c>
      <c r="Y1893" t="s">
        <v>77</v>
      </c>
      <c r="Z1893">
        <v>4.37</v>
      </c>
      <c r="AA1893" t="s">
        <v>6444</v>
      </c>
      <c r="AB1893">
        <v>287.4776359</v>
      </c>
      <c r="AC1893" t="s">
        <v>6445</v>
      </c>
      <c r="AD1893">
        <v>46.141168499999999</v>
      </c>
      <c r="AE1893">
        <v>1364.53</v>
      </c>
      <c r="AF1893">
        <v>15.273</v>
      </c>
      <c r="AG1893">
        <v>13.891</v>
      </c>
      <c r="AH1893">
        <v>15.2469</v>
      </c>
    </row>
    <row r="1894" spans="1:34" x14ac:dyDescent="0.25">
      <c r="A1894" t="s">
        <v>6446</v>
      </c>
      <c r="B1894" t="s">
        <v>6443</v>
      </c>
      <c r="C1894">
        <v>1</v>
      </c>
      <c r="D1894">
        <v>2</v>
      </c>
      <c r="E1894" t="s">
        <v>284</v>
      </c>
      <c r="F1894">
        <v>2020</v>
      </c>
      <c r="G1894" t="s">
        <v>171</v>
      </c>
      <c r="H1894">
        <v>0</v>
      </c>
      <c r="I1894">
        <v>56.777099999999997</v>
      </c>
      <c r="J1894">
        <v>0.30020000000000002</v>
      </c>
      <c r="K1894">
        <v>3.2679999999999998</v>
      </c>
      <c r="L1894">
        <v>0.29199999999999998</v>
      </c>
      <c r="M1894">
        <v>10.7</v>
      </c>
      <c r="N1894">
        <v>3.3700000000000001E-2</v>
      </c>
      <c r="O1894" t="s">
        <v>614</v>
      </c>
      <c r="P1894">
        <v>0</v>
      </c>
      <c r="Q1894">
        <v>13.74</v>
      </c>
      <c r="R1894">
        <v>491</v>
      </c>
      <c r="S1894">
        <v>0</v>
      </c>
      <c r="U1894">
        <v>5816</v>
      </c>
      <c r="V1894">
        <v>1.08</v>
      </c>
      <c r="W1894">
        <v>1.05</v>
      </c>
      <c r="X1894">
        <v>7.0000000000000007E-2</v>
      </c>
      <c r="Y1894" t="s">
        <v>77</v>
      </c>
      <c r="Z1894">
        <v>4.3899999999999997</v>
      </c>
      <c r="AA1894" t="s">
        <v>6444</v>
      </c>
      <c r="AB1894">
        <v>287.4776359</v>
      </c>
      <c r="AC1894" t="s">
        <v>6445</v>
      </c>
      <c r="AD1894">
        <v>46.141168499999999</v>
      </c>
      <c r="AE1894">
        <v>1364.53</v>
      </c>
      <c r="AF1894">
        <v>15.273</v>
      </c>
      <c r="AG1894">
        <v>13.891</v>
      </c>
      <c r="AH1894">
        <v>15.2469</v>
      </c>
    </row>
    <row r="1895" spans="1:34" x14ac:dyDescent="0.25">
      <c r="A1895" t="s">
        <v>6447</v>
      </c>
      <c r="B1895" t="s">
        <v>6448</v>
      </c>
      <c r="C1895">
        <v>2</v>
      </c>
      <c r="D1895">
        <v>2</v>
      </c>
      <c r="E1895" t="s">
        <v>284</v>
      </c>
      <c r="F1895">
        <v>2016</v>
      </c>
      <c r="G1895" t="s">
        <v>171</v>
      </c>
      <c r="H1895">
        <v>0</v>
      </c>
      <c r="I1895">
        <v>18.784257279999999</v>
      </c>
      <c r="J1895">
        <v>0.1198</v>
      </c>
      <c r="K1895">
        <v>2.44</v>
      </c>
      <c r="L1895">
        <v>0.218</v>
      </c>
      <c r="M1895">
        <v>6.53</v>
      </c>
      <c r="N1895">
        <v>2.0500000000000001E-2</v>
      </c>
      <c r="O1895" t="s">
        <v>614</v>
      </c>
      <c r="P1895">
        <v>0</v>
      </c>
      <c r="Q1895">
        <v>9.16</v>
      </c>
      <c r="R1895">
        <v>433</v>
      </c>
      <c r="S1895">
        <v>0</v>
      </c>
      <c r="U1895">
        <v>4350</v>
      </c>
      <c r="V1895">
        <v>0.66</v>
      </c>
      <c r="W1895">
        <v>0.7</v>
      </c>
      <c r="X1895">
        <v>0.06</v>
      </c>
      <c r="Y1895" t="s">
        <v>77</v>
      </c>
      <c r="Z1895">
        <v>4.6500000000000004</v>
      </c>
      <c r="AA1895" t="s">
        <v>6449</v>
      </c>
      <c r="AB1895">
        <v>295.25118700000002</v>
      </c>
      <c r="AC1895" t="s">
        <v>6450</v>
      </c>
      <c r="AD1895">
        <v>45.842953700000002</v>
      </c>
      <c r="AE1895">
        <v>466.084</v>
      </c>
      <c r="AF1895">
        <v>16.001999999999999</v>
      </c>
      <c r="AG1895">
        <v>12.941000000000001</v>
      </c>
      <c r="AH1895">
        <v>15.555099999999999</v>
      </c>
    </row>
    <row r="1896" spans="1:34" x14ac:dyDescent="0.25">
      <c r="A1896" t="s">
        <v>6451</v>
      </c>
      <c r="B1896" t="s">
        <v>6448</v>
      </c>
      <c r="C1896">
        <v>2</v>
      </c>
      <c r="D1896">
        <v>2</v>
      </c>
      <c r="E1896" t="s">
        <v>284</v>
      </c>
      <c r="F1896">
        <v>2016</v>
      </c>
      <c r="G1896" t="s">
        <v>171</v>
      </c>
      <c r="H1896">
        <v>0</v>
      </c>
      <c r="I1896">
        <v>161.5163345</v>
      </c>
      <c r="J1896">
        <v>0.503</v>
      </c>
      <c r="K1896">
        <v>2.94</v>
      </c>
      <c r="L1896">
        <v>0.26200000000000001</v>
      </c>
      <c r="M1896">
        <v>8.9600000000000009</v>
      </c>
      <c r="N1896">
        <v>2.8199999999999999E-2</v>
      </c>
      <c r="O1896" t="s">
        <v>614</v>
      </c>
      <c r="P1896">
        <v>0</v>
      </c>
      <c r="Q1896">
        <v>0.52</v>
      </c>
      <c r="R1896">
        <v>211</v>
      </c>
      <c r="S1896">
        <v>0</v>
      </c>
      <c r="U1896">
        <v>4350</v>
      </c>
      <c r="V1896">
        <v>0.66</v>
      </c>
      <c r="W1896">
        <v>0.7</v>
      </c>
      <c r="X1896">
        <v>0.06</v>
      </c>
      <c r="Y1896" t="s">
        <v>77</v>
      </c>
      <c r="Z1896">
        <v>4.6500000000000004</v>
      </c>
      <c r="AA1896" t="s">
        <v>6449</v>
      </c>
      <c r="AB1896">
        <v>295.25118700000002</v>
      </c>
      <c r="AC1896" t="s">
        <v>6450</v>
      </c>
      <c r="AD1896">
        <v>45.842953700000002</v>
      </c>
      <c r="AE1896">
        <v>466.084</v>
      </c>
      <c r="AF1896">
        <v>16.001999999999999</v>
      </c>
      <c r="AG1896">
        <v>12.941000000000001</v>
      </c>
      <c r="AH1896">
        <v>15.555099999999999</v>
      </c>
    </row>
    <row r="1897" spans="1:34" x14ac:dyDescent="0.25">
      <c r="A1897" t="s">
        <v>6452</v>
      </c>
      <c r="B1897" t="s">
        <v>6453</v>
      </c>
      <c r="C1897">
        <v>1</v>
      </c>
      <c r="D1897">
        <v>1</v>
      </c>
      <c r="E1897" t="s">
        <v>284</v>
      </c>
      <c r="F1897">
        <v>2016</v>
      </c>
      <c r="G1897" t="s">
        <v>171</v>
      </c>
      <c r="H1897">
        <v>0</v>
      </c>
      <c r="I1897">
        <v>0.69384285000000001</v>
      </c>
      <c r="J1897">
        <v>1.4800000000000001E-2</v>
      </c>
      <c r="K1897">
        <v>0.61</v>
      </c>
      <c r="L1897">
        <v>5.3999999999999999E-2</v>
      </c>
      <c r="M1897">
        <v>0.16500000000000001</v>
      </c>
      <c r="N1897">
        <v>5.1999999999999995E-4</v>
      </c>
      <c r="O1897" t="s">
        <v>614</v>
      </c>
      <c r="P1897">
        <v>0</v>
      </c>
      <c r="Q1897">
        <v>3496.49</v>
      </c>
      <c r="R1897">
        <v>2161</v>
      </c>
      <c r="S1897">
        <v>0</v>
      </c>
      <c r="U1897">
        <v>5589</v>
      </c>
      <c r="V1897">
        <v>0.94</v>
      </c>
      <c r="W1897">
        <v>0.96</v>
      </c>
      <c r="X1897">
        <v>0.01</v>
      </c>
      <c r="Y1897" t="s">
        <v>77</v>
      </c>
      <c r="Z1897">
        <v>4.4800000000000004</v>
      </c>
      <c r="AA1897" t="s">
        <v>6454</v>
      </c>
      <c r="AB1897">
        <v>294.97892530000001</v>
      </c>
      <c r="AC1897" t="s">
        <v>6455</v>
      </c>
      <c r="AD1897">
        <v>46.0056741</v>
      </c>
      <c r="AE1897">
        <v>362.62299999999999</v>
      </c>
      <c r="AF1897">
        <v>12.973000000000001</v>
      </c>
      <c r="AG1897">
        <v>11.212999999999999</v>
      </c>
      <c r="AH1897">
        <v>12.900700000000001</v>
      </c>
    </row>
    <row r="1898" spans="1:34" x14ac:dyDescent="0.25">
      <c r="A1898" t="s">
        <v>6456</v>
      </c>
      <c r="B1898" t="s">
        <v>6457</v>
      </c>
      <c r="C1898">
        <v>1</v>
      </c>
      <c r="D1898">
        <v>1</v>
      </c>
      <c r="E1898" t="s">
        <v>284</v>
      </c>
      <c r="F1898">
        <v>2016</v>
      </c>
      <c r="G1898" t="s">
        <v>171</v>
      </c>
      <c r="H1898">
        <v>0</v>
      </c>
      <c r="I1898">
        <v>23.127486439999998</v>
      </c>
      <c r="J1898">
        <v>0.16020000000000001</v>
      </c>
      <c r="K1898">
        <v>1.42</v>
      </c>
      <c r="L1898">
        <v>0.127</v>
      </c>
      <c r="M1898">
        <v>2.6</v>
      </c>
      <c r="N1898">
        <v>8.1899999999999994E-3</v>
      </c>
      <c r="O1898" t="s">
        <v>614</v>
      </c>
      <c r="P1898">
        <v>0</v>
      </c>
      <c r="Q1898">
        <v>44.89</v>
      </c>
      <c r="R1898">
        <v>667</v>
      </c>
      <c r="S1898">
        <v>0</v>
      </c>
      <c r="U1898">
        <v>5975</v>
      </c>
      <c r="V1898">
        <v>1.08</v>
      </c>
      <c r="W1898">
        <v>1.08</v>
      </c>
      <c r="X1898">
        <v>0.05</v>
      </c>
      <c r="Y1898" t="s">
        <v>77</v>
      </c>
      <c r="Z1898">
        <v>4.4000000000000004</v>
      </c>
      <c r="AA1898" t="s">
        <v>6458</v>
      </c>
      <c r="AB1898">
        <v>281.56145780000003</v>
      </c>
      <c r="AC1898" t="s">
        <v>6459</v>
      </c>
      <c r="AD1898">
        <v>42.450408699999997</v>
      </c>
      <c r="AE1898">
        <v>280.62900000000002</v>
      </c>
      <c r="AF1898">
        <v>11.472</v>
      </c>
      <c r="AG1898">
        <v>10.476000000000001</v>
      </c>
      <c r="AH1898">
        <v>11.778</v>
      </c>
    </row>
    <row r="1899" spans="1:34" x14ac:dyDescent="0.25">
      <c r="A1899" t="s">
        <v>6460</v>
      </c>
      <c r="B1899" t="s">
        <v>6461</v>
      </c>
      <c r="C1899">
        <v>1</v>
      </c>
      <c r="D1899">
        <v>1</v>
      </c>
      <c r="E1899" t="s">
        <v>284</v>
      </c>
      <c r="F1899">
        <v>2016</v>
      </c>
      <c r="G1899" t="s">
        <v>171</v>
      </c>
      <c r="H1899">
        <v>0</v>
      </c>
      <c r="I1899">
        <v>5.1324856199999997</v>
      </c>
      <c r="J1899">
        <v>4.9700000000000001E-2</v>
      </c>
      <c r="K1899">
        <v>1.83</v>
      </c>
      <c r="L1899">
        <v>0.16300000000000001</v>
      </c>
      <c r="M1899">
        <v>4.01</v>
      </c>
      <c r="N1899">
        <v>1.26E-2</v>
      </c>
      <c r="O1899" t="s">
        <v>614</v>
      </c>
      <c r="P1899">
        <v>0</v>
      </c>
      <c r="Q1899">
        <v>26.27</v>
      </c>
      <c r="R1899">
        <v>584</v>
      </c>
      <c r="S1899">
        <v>0</v>
      </c>
      <c r="U1899">
        <v>3753</v>
      </c>
      <c r="V1899">
        <v>0.49</v>
      </c>
      <c r="W1899">
        <v>0.52</v>
      </c>
      <c r="X1899">
        <v>-0.09</v>
      </c>
      <c r="Y1899" t="s">
        <v>77</v>
      </c>
      <c r="Z1899">
        <v>4.76</v>
      </c>
      <c r="AA1899" t="s">
        <v>6462</v>
      </c>
      <c r="AB1899">
        <v>291.09265090000002</v>
      </c>
      <c r="AC1899" t="s">
        <v>6463</v>
      </c>
      <c r="AD1899">
        <v>49.1901729</v>
      </c>
      <c r="AE1899">
        <v>259.32799999999997</v>
      </c>
      <c r="AF1899">
        <v>16.233000000000001</v>
      </c>
      <c r="AG1899">
        <v>12.385999999999999</v>
      </c>
      <c r="AH1899">
        <v>15.5982</v>
      </c>
    </row>
    <row r="1900" spans="1:34" x14ac:dyDescent="0.25">
      <c r="A1900" t="s">
        <v>6464</v>
      </c>
      <c r="B1900" t="s">
        <v>6465</v>
      </c>
      <c r="C1900">
        <v>1</v>
      </c>
      <c r="D1900">
        <v>2</v>
      </c>
      <c r="E1900" t="s">
        <v>284</v>
      </c>
      <c r="F1900">
        <v>2014</v>
      </c>
      <c r="G1900" t="s">
        <v>171</v>
      </c>
      <c r="H1900">
        <v>0</v>
      </c>
      <c r="I1900">
        <v>6.48163</v>
      </c>
      <c r="J1900">
        <v>6.83E-2</v>
      </c>
      <c r="K1900">
        <v>2.37</v>
      </c>
      <c r="L1900">
        <v>0.21099999999999999</v>
      </c>
      <c r="M1900">
        <v>7.3</v>
      </c>
      <c r="N1900">
        <v>2.2970000000000001E-2</v>
      </c>
      <c r="O1900" t="s">
        <v>119</v>
      </c>
      <c r="P1900">
        <v>0.21</v>
      </c>
      <c r="Q1900">
        <v>432.33</v>
      </c>
      <c r="R1900">
        <v>1145</v>
      </c>
      <c r="S1900">
        <v>0</v>
      </c>
      <c r="U1900">
        <v>5952</v>
      </c>
      <c r="V1900">
        <v>1.32</v>
      </c>
      <c r="W1900">
        <v>1.04</v>
      </c>
      <c r="X1900">
        <v>-0.08</v>
      </c>
      <c r="Y1900" t="s">
        <v>77</v>
      </c>
      <c r="Z1900">
        <v>4.21</v>
      </c>
      <c r="AA1900" t="s">
        <v>6466</v>
      </c>
      <c r="AB1900">
        <v>290.39267949999999</v>
      </c>
      <c r="AC1900" t="s">
        <v>6467</v>
      </c>
      <c r="AD1900">
        <v>40.284907400000002</v>
      </c>
      <c r="AE1900">
        <v>474.86099999999999</v>
      </c>
      <c r="AF1900">
        <v>12.398</v>
      </c>
      <c r="AG1900">
        <v>11.000999999999999</v>
      </c>
      <c r="AH1900">
        <v>12.295500000000001</v>
      </c>
    </row>
    <row r="1901" spans="1:34" x14ac:dyDescent="0.25">
      <c r="A1901" t="s">
        <v>6468</v>
      </c>
      <c r="B1901" t="s">
        <v>6465</v>
      </c>
      <c r="C1901">
        <v>1</v>
      </c>
      <c r="D1901">
        <v>2</v>
      </c>
      <c r="E1901" t="s">
        <v>284</v>
      </c>
      <c r="F1901">
        <v>2014</v>
      </c>
      <c r="G1901" t="s">
        <v>171</v>
      </c>
      <c r="H1901">
        <v>0</v>
      </c>
      <c r="I1901">
        <v>21.2227</v>
      </c>
      <c r="J1901">
        <v>0.15060000000000001</v>
      </c>
      <c r="K1901">
        <v>2.52</v>
      </c>
      <c r="L1901">
        <v>0.22500000000000001</v>
      </c>
      <c r="M1901">
        <v>21.8</v>
      </c>
      <c r="N1901">
        <v>6.8589999999999998E-2</v>
      </c>
      <c r="O1901" t="s">
        <v>119</v>
      </c>
      <c r="P1901">
        <v>0.03</v>
      </c>
      <c r="Q1901">
        <v>88.92</v>
      </c>
      <c r="R1901">
        <v>771</v>
      </c>
      <c r="S1901">
        <v>0</v>
      </c>
      <c r="U1901">
        <v>5952</v>
      </c>
      <c r="V1901">
        <v>1.32</v>
      </c>
      <c r="W1901">
        <v>1.04</v>
      </c>
      <c r="X1901">
        <v>-0.08</v>
      </c>
      <c r="Y1901" t="s">
        <v>77</v>
      </c>
      <c r="Z1901">
        <v>4.21</v>
      </c>
      <c r="AA1901" t="s">
        <v>6466</v>
      </c>
      <c r="AB1901">
        <v>290.39267949999999</v>
      </c>
      <c r="AC1901" t="s">
        <v>6467</v>
      </c>
      <c r="AD1901">
        <v>40.284907400000002</v>
      </c>
      <c r="AE1901">
        <v>474.86099999999999</v>
      </c>
      <c r="AF1901">
        <v>12.398</v>
      </c>
      <c r="AG1901">
        <v>11.000999999999999</v>
      </c>
      <c r="AH1901">
        <v>12.295500000000001</v>
      </c>
    </row>
    <row r="1902" spans="1:34" x14ac:dyDescent="0.25">
      <c r="A1902" t="s">
        <v>6469</v>
      </c>
      <c r="B1902" t="s">
        <v>6470</v>
      </c>
      <c r="C1902">
        <v>1</v>
      </c>
      <c r="D1902">
        <v>2</v>
      </c>
      <c r="E1902" t="s">
        <v>284</v>
      </c>
      <c r="F1902">
        <v>2016</v>
      </c>
      <c r="G1902" t="s">
        <v>171</v>
      </c>
      <c r="H1902">
        <v>0</v>
      </c>
      <c r="I1902">
        <v>198.68017900000001</v>
      </c>
      <c r="J1902">
        <v>0.63639999999999997</v>
      </c>
      <c r="K1902">
        <v>2.25</v>
      </c>
      <c r="L1902">
        <v>0.20100000000000001</v>
      </c>
      <c r="M1902">
        <v>5.69</v>
      </c>
      <c r="N1902">
        <v>1.7899999999999999E-2</v>
      </c>
      <c r="O1902" t="s">
        <v>614</v>
      </c>
      <c r="P1902">
        <v>0</v>
      </c>
      <c r="Q1902">
        <v>1.82</v>
      </c>
      <c r="R1902">
        <v>297</v>
      </c>
      <c r="S1902">
        <v>0</v>
      </c>
      <c r="U1902">
        <v>5321</v>
      </c>
      <c r="V1902">
        <v>0.82</v>
      </c>
      <c r="W1902">
        <v>0.86</v>
      </c>
      <c r="X1902">
        <v>-0.04</v>
      </c>
      <c r="Y1902" t="s">
        <v>77</v>
      </c>
      <c r="Z1902">
        <v>4.55</v>
      </c>
      <c r="AA1902" t="s">
        <v>6471</v>
      </c>
      <c r="AB1902">
        <v>295.66290020000002</v>
      </c>
      <c r="AC1902" t="s">
        <v>6472</v>
      </c>
      <c r="AD1902">
        <v>44.525823699999997</v>
      </c>
      <c r="AE1902">
        <v>858.77</v>
      </c>
      <c r="AF1902">
        <v>15.31</v>
      </c>
      <c r="AG1902">
        <v>13.07</v>
      </c>
      <c r="AH1902">
        <v>14.9963</v>
      </c>
    </row>
    <row r="1903" spans="1:34" x14ac:dyDescent="0.25">
      <c r="A1903" t="s">
        <v>6473</v>
      </c>
      <c r="B1903" t="s">
        <v>6470</v>
      </c>
      <c r="C1903">
        <v>1</v>
      </c>
      <c r="D1903">
        <v>2</v>
      </c>
      <c r="E1903" t="s">
        <v>284</v>
      </c>
      <c r="F1903">
        <v>2021</v>
      </c>
      <c r="G1903" t="s">
        <v>171</v>
      </c>
      <c r="H1903">
        <v>0</v>
      </c>
      <c r="I1903">
        <v>42.427200319999997</v>
      </c>
      <c r="J1903">
        <v>0.22739999999999999</v>
      </c>
      <c r="K1903">
        <v>3.2930000000000001</v>
      </c>
      <c r="L1903">
        <v>0.29399999999999998</v>
      </c>
      <c r="M1903">
        <v>10.9</v>
      </c>
      <c r="N1903">
        <v>3.4200000000000001E-2</v>
      </c>
      <c r="O1903" t="s">
        <v>614</v>
      </c>
      <c r="P1903">
        <v>0</v>
      </c>
      <c r="Q1903">
        <v>14.33</v>
      </c>
      <c r="R1903">
        <v>496</v>
      </c>
      <c r="S1903">
        <v>0</v>
      </c>
      <c r="U1903">
        <v>5330</v>
      </c>
      <c r="V1903">
        <v>1.01</v>
      </c>
      <c r="W1903">
        <v>0.87</v>
      </c>
      <c r="X1903">
        <v>0.18</v>
      </c>
      <c r="Y1903" t="s">
        <v>77</v>
      </c>
      <c r="Z1903">
        <v>4.37</v>
      </c>
      <c r="AA1903" t="s">
        <v>6471</v>
      </c>
      <c r="AB1903">
        <v>295.66290020000002</v>
      </c>
      <c r="AC1903" t="s">
        <v>6472</v>
      </c>
      <c r="AD1903">
        <v>44.525823699999997</v>
      </c>
      <c r="AE1903">
        <v>858.77</v>
      </c>
      <c r="AF1903">
        <v>15.31</v>
      </c>
      <c r="AG1903">
        <v>13.07</v>
      </c>
      <c r="AH1903">
        <v>14.9963</v>
      </c>
    </row>
    <row r="1904" spans="1:34" x14ac:dyDescent="0.25">
      <c r="A1904" t="s">
        <v>6474</v>
      </c>
      <c r="B1904" t="s">
        <v>6475</v>
      </c>
      <c r="C1904">
        <v>1</v>
      </c>
      <c r="D1904">
        <v>1</v>
      </c>
      <c r="E1904" t="s">
        <v>284</v>
      </c>
      <c r="F1904">
        <v>2016</v>
      </c>
      <c r="G1904" t="s">
        <v>171</v>
      </c>
      <c r="H1904">
        <v>0</v>
      </c>
      <c r="I1904">
        <v>1.43474156</v>
      </c>
      <c r="J1904">
        <v>2.52E-2</v>
      </c>
      <c r="K1904">
        <v>1.46</v>
      </c>
      <c r="L1904">
        <v>0.13</v>
      </c>
      <c r="M1904">
        <v>2.73</v>
      </c>
      <c r="N1904">
        <v>8.5900000000000004E-3</v>
      </c>
      <c r="O1904" t="s">
        <v>614</v>
      </c>
      <c r="P1904">
        <v>0</v>
      </c>
      <c r="Q1904">
        <v>1740.86</v>
      </c>
      <c r="R1904">
        <v>1664</v>
      </c>
      <c r="S1904">
        <v>0</v>
      </c>
      <c r="U1904">
        <v>5851</v>
      </c>
      <c r="V1904">
        <v>1.03</v>
      </c>
      <c r="W1904">
        <v>1.01</v>
      </c>
      <c r="X1904">
        <v>0</v>
      </c>
      <c r="Y1904" t="s">
        <v>77</v>
      </c>
      <c r="Z1904">
        <v>4.42</v>
      </c>
      <c r="AA1904" t="s">
        <v>6476</v>
      </c>
      <c r="AB1904">
        <v>299.78544260000001</v>
      </c>
      <c r="AC1904" t="s">
        <v>6477</v>
      </c>
      <c r="AD1904">
        <v>43.670723500000001</v>
      </c>
      <c r="AE1904">
        <v>914.29899999999998</v>
      </c>
      <c r="AF1904">
        <v>14.874000000000001</v>
      </c>
      <c r="AG1904">
        <v>13.058999999999999</v>
      </c>
      <c r="AH1904">
        <v>14.7151</v>
      </c>
    </row>
    <row r="1905" spans="1:34" x14ac:dyDescent="0.25">
      <c r="A1905" t="s">
        <v>6478</v>
      </c>
      <c r="B1905" t="s">
        <v>6479</v>
      </c>
      <c r="C1905">
        <v>1</v>
      </c>
      <c r="D1905">
        <v>1</v>
      </c>
      <c r="E1905" t="s">
        <v>284</v>
      </c>
      <c r="F1905">
        <v>2016</v>
      </c>
      <c r="G1905" t="s">
        <v>171</v>
      </c>
      <c r="H1905">
        <v>0</v>
      </c>
      <c r="I1905">
        <v>58.601792500000002</v>
      </c>
      <c r="J1905">
        <v>0.29959999999999998</v>
      </c>
      <c r="K1905">
        <v>2.0699999999999998</v>
      </c>
      <c r="L1905">
        <v>0.185</v>
      </c>
      <c r="M1905">
        <v>4.9400000000000004</v>
      </c>
      <c r="N1905">
        <v>1.55E-2</v>
      </c>
      <c r="O1905" t="s">
        <v>614</v>
      </c>
      <c r="P1905">
        <v>0</v>
      </c>
      <c r="Q1905">
        <v>17.02</v>
      </c>
      <c r="R1905">
        <v>508</v>
      </c>
      <c r="S1905">
        <v>0</v>
      </c>
      <c r="U1905">
        <v>5862</v>
      </c>
      <c r="V1905">
        <v>1</v>
      </c>
      <c r="W1905">
        <v>0.99</v>
      </c>
      <c r="X1905">
        <v>-0.09</v>
      </c>
      <c r="Y1905" t="s">
        <v>77</v>
      </c>
      <c r="Z1905">
        <v>4.4400000000000004</v>
      </c>
      <c r="AA1905" t="s">
        <v>6480</v>
      </c>
      <c r="AB1905">
        <v>297.72320079999997</v>
      </c>
      <c r="AC1905" t="s">
        <v>6481</v>
      </c>
      <c r="AD1905">
        <v>47.1126833</v>
      </c>
      <c r="AE1905">
        <v>981.23299999999995</v>
      </c>
      <c r="AF1905">
        <v>14.659000000000001</v>
      </c>
      <c r="AG1905">
        <v>13.076000000000001</v>
      </c>
      <c r="AH1905">
        <v>14.616300000000001</v>
      </c>
    </row>
    <row r="1906" spans="1:34" x14ac:dyDescent="0.25">
      <c r="A1906" t="s">
        <v>6482</v>
      </c>
      <c r="B1906" t="s">
        <v>6483</v>
      </c>
      <c r="C1906">
        <v>1</v>
      </c>
      <c r="D1906">
        <v>2</v>
      </c>
      <c r="E1906" t="s">
        <v>284</v>
      </c>
      <c r="F1906">
        <v>2016</v>
      </c>
      <c r="G1906" t="s">
        <v>171</v>
      </c>
      <c r="H1906">
        <v>0</v>
      </c>
      <c r="I1906">
        <v>25.082462599999999</v>
      </c>
      <c r="J1906">
        <v>0.16850000000000001</v>
      </c>
      <c r="K1906">
        <v>1.95</v>
      </c>
      <c r="L1906">
        <v>0.17399999999999999</v>
      </c>
      <c r="M1906">
        <v>4.46</v>
      </c>
      <c r="N1906">
        <v>1.4E-2</v>
      </c>
      <c r="O1906" t="s">
        <v>614</v>
      </c>
      <c r="P1906">
        <v>0</v>
      </c>
      <c r="Q1906">
        <v>85.76</v>
      </c>
      <c r="R1906">
        <v>776</v>
      </c>
      <c r="S1906">
        <v>0</v>
      </c>
      <c r="U1906">
        <v>6166</v>
      </c>
      <c r="V1906">
        <v>1.2</v>
      </c>
      <c r="W1906">
        <v>1.1299999999999999</v>
      </c>
      <c r="X1906">
        <v>-0.01</v>
      </c>
      <c r="Y1906" t="s">
        <v>77</v>
      </c>
      <c r="Z1906">
        <v>4.33</v>
      </c>
      <c r="AA1906" t="s">
        <v>6484</v>
      </c>
      <c r="AB1906">
        <v>284.97802510000002</v>
      </c>
      <c r="AC1906" t="s">
        <v>6485</v>
      </c>
      <c r="AD1906">
        <v>41.420207699999999</v>
      </c>
      <c r="AE1906">
        <v>1072.8800000000001</v>
      </c>
      <c r="AF1906">
        <v>13.781000000000001</v>
      </c>
      <c r="AG1906">
        <v>12.484</v>
      </c>
      <c r="AH1906">
        <v>13.808400000000001</v>
      </c>
    </row>
    <row r="1907" spans="1:34" x14ac:dyDescent="0.25">
      <c r="A1907" t="s">
        <v>6486</v>
      </c>
      <c r="B1907" t="s">
        <v>6483</v>
      </c>
      <c r="C1907">
        <v>1</v>
      </c>
      <c r="D1907">
        <v>2</v>
      </c>
      <c r="E1907" t="s">
        <v>284</v>
      </c>
      <c r="F1907">
        <v>2016</v>
      </c>
      <c r="G1907" t="s">
        <v>171</v>
      </c>
      <c r="H1907">
        <v>0</v>
      </c>
      <c r="I1907">
        <v>89.722291999999996</v>
      </c>
      <c r="J1907">
        <v>0.39400000000000002</v>
      </c>
      <c r="K1907">
        <v>1.96</v>
      </c>
      <c r="L1907">
        <v>0.17499999999999999</v>
      </c>
      <c r="M1907">
        <v>4.5</v>
      </c>
      <c r="N1907">
        <v>1.4200000000000001E-2</v>
      </c>
      <c r="O1907" t="s">
        <v>614</v>
      </c>
      <c r="P1907">
        <v>0</v>
      </c>
      <c r="Q1907">
        <v>15.69</v>
      </c>
      <c r="R1907">
        <v>508</v>
      </c>
      <c r="S1907">
        <v>0</v>
      </c>
      <c r="U1907">
        <v>6166</v>
      </c>
      <c r="V1907">
        <v>1.2</v>
      </c>
      <c r="W1907">
        <v>1.1299999999999999</v>
      </c>
      <c r="X1907">
        <v>-0.01</v>
      </c>
      <c r="Y1907" t="s">
        <v>77</v>
      </c>
      <c r="Z1907">
        <v>4.33</v>
      </c>
      <c r="AA1907" t="s">
        <v>6484</v>
      </c>
      <c r="AB1907">
        <v>284.97802510000002</v>
      </c>
      <c r="AC1907" t="s">
        <v>6485</v>
      </c>
      <c r="AD1907">
        <v>41.420207699999999</v>
      </c>
      <c r="AE1907">
        <v>1072.8800000000001</v>
      </c>
      <c r="AF1907">
        <v>13.781000000000001</v>
      </c>
      <c r="AG1907">
        <v>12.484</v>
      </c>
      <c r="AH1907">
        <v>13.808400000000001</v>
      </c>
    </row>
    <row r="1908" spans="1:34" x14ac:dyDescent="0.25">
      <c r="A1908" t="s">
        <v>6487</v>
      </c>
      <c r="B1908" t="s">
        <v>6488</v>
      </c>
      <c r="C1908">
        <v>1</v>
      </c>
      <c r="D1908">
        <v>1</v>
      </c>
      <c r="E1908" t="s">
        <v>284</v>
      </c>
      <c r="F1908">
        <v>2016</v>
      </c>
      <c r="G1908" t="s">
        <v>171</v>
      </c>
      <c r="H1908">
        <v>0</v>
      </c>
      <c r="I1908">
        <v>78.100023100000001</v>
      </c>
      <c r="J1908">
        <v>0.36249999999999999</v>
      </c>
      <c r="K1908">
        <v>3.18</v>
      </c>
      <c r="L1908">
        <v>0.28399999999999997</v>
      </c>
      <c r="M1908">
        <v>10.199999999999999</v>
      </c>
      <c r="N1908">
        <v>3.2199999999999999E-2</v>
      </c>
      <c r="O1908" t="s">
        <v>614</v>
      </c>
      <c r="P1908">
        <v>0</v>
      </c>
      <c r="Q1908">
        <v>10.34</v>
      </c>
      <c r="R1908">
        <v>480</v>
      </c>
      <c r="S1908">
        <v>0</v>
      </c>
      <c r="U1908">
        <v>6112</v>
      </c>
      <c r="V1908">
        <v>1.21</v>
      </c>
      <c r="W1908">
        <v>1.1399999999999999</v>
      </c>
      <c r="X1908">
        <v>0.06</v>
      </c>
      <c r="Y1908" t="s">
        <v>77</v>
      </c>
      <c r="Z1908">
        <v>4.33</v>
      </c>
      <c r="AA1908" t="s">
        <v>6489</v>
      </c>
      <c r="AB1908">
        <v>292.3012109</v>
      </c>
      <c r="AC1908" t="s">
        <v>6490</v>
      </c>
      <c r="AD1908">
        <v>38.266998299999997</v>
      </c>
      <c r="AE1908">
        <v>1291.01</v>
      </c>
      <c r="AF1908">
        <v>15.318</v>
      </c>
      <c r="AG1908">
        <v>13.542</v>
      </c>
      <c r="AH1908">
        <v>14.960699999999999</v>
      </c>
    </row>
    <row r="1909" spans="1:34" x14ac:dyDescent="0.25">
      <c r="A1909" t="s">
        <v>6491</v>
      </c>
      <c r="B1909" t="s">
        <v>6492</v>
      </c>
      <c r="C1909">
        <v>1</v>
      </c>
      <c r="D1909">
        <v>1</v>
      </c>
      <c r="E1909" t="s">
        <v>284</v>
      </c>
      <c r="F1909">
        <v>2016</v>
      </c>
      <c r="G1909" t="s">
        <v>171</v>
      </c>
      <c r="H1909">
        <v>0</v>
      </c>
      <c r="I1909">
        <v>4.2710309100000003</v>
      </c>
      <c r="J1909">
        <v>5.1400000000000001E-2</v>
      </c>
      <c r="K1909">
        <v>1.21</v>
      </c>
      <c r="L1909">
        <v>0.108</v>
      </c>
      <c r="M1909">
        <v>1.92</v>
      </c>
      <c r="N1909">
        <v>6.0600000000000003E-3</v>
      </c>
      <c r="O1909" t="s">
        <v>614</v>
      </c>
      <c r="P1909">
        <v>0</v>
      </c>
      <c r="Q1909">
        <v>356.54</v>
      </c>
      <c r="R1909">
        <v>1108</v>
      </c>
      <c r="S1909">
        <v>0</v>
      </c>
      <c r="U1909">
        <v>5658</v>
      </c>
      <c r="V1909">
        <v>0.92</v>
      </c>
      <c r="W1909">
        <v>0.94</v>
      </c>
      <c r="X1909">
        <v>-0.09</v>
      </c>
      <c r="Y1909" t="s">
        <v>77</v>
      </c>
      <c r="Z1909">
        <v>4.4800000000000004</v>
      </c>
      <c r="AA1909" t="s">
        <v>6493</v>
      </c>
      <c r="AB1909">
        <v>293.26242150000002</v>
      </c>
      <c r="AC1909" t="s">
        <v>6494</v>
      </c>
      <c r="AD1909">
        <v>41.365015499999998</v>
      </c>
      <c r="AE1909">
        <v>792.52200000000005</v>
      </c>
      <c r="AF1909">
        <v>14.597</v>
      </c>
      <c r="AG1909">
        <v>12.898999999999999</v>
      </c>
      <c r="AH1909">
        <v>14.5261</v>
      </c>
    </row>
    <row r="1910" spans="1:34" x14ac:dyDescent="0.25">
      <c r="A1910" t="s">
        <v>6495</v>
      </c>
      <c r="B1910" t="s">
        <v>6496</v>
      </c>
      <c r="C1910">
        <v>1</v>
      </c>
      <c r="D1910">
        <v>1</v>
      </c>
      <c r="E1910" t="s">
        <v>284</v>
      </c>
      <c r="F1910">
        <v>2016</v>
      </c>
      <c r="G1910" t="s">
        <v>171</v>
      </c>
      <c r="H1910">
        <v>0</v>
      </c>
      <c r="I1910">
        <v>2.89221751</v>
      </c>
      <c r="J1910">
        <v>3.4000000000000002E-2</v>
      </c>
      <c r="K1910">
        <v>1.24</v>
      </c>
      <c r="L1910">
        <v>0.111</v>
      </c>
      <c r="M1910">
        <v>2.0699999999999998</v>
      </c>
      <c r="N1910">
        <v>6.5100000000000002E-3</v>
      </c>
      <c r="O1910" t="s">
        <v>614</v>
      </c>
      <c r="P1910">
        <v>0</v>
      </c>
      <c r="Q1910">
        <v>124.87</v>
      </c>
      <c r="R1910">
        <v>794</v>
      </c>
      <c r="S1910">
        <v>0</v>
      </c>
      <c r="U1910">
        <v>4306</v>
      </c>
      <c r="V1910">
        <v>0.63</v>
      </c>
      <c r="W1910">
        <v>0.66</v>
      </c>
      <c r="X1910">
        <v>-0.1</v>
      </c>
      <c r="Y1910" t="s">
        <v>77</v>
      </c>
      <c r="Z1910">
        <v>4.66</v>
      </c>
      <c r="AA1910" t="s">
        <v>6497</v>
      </c>
      <c r="AB1910">
        <v>294.70946880000002</v>
      </c>
      <c r="AC1910" t="s">
        <v>6498</v>
      </c>
      <c r="AD1910">
        <v>45.969553300000001</v>
      </c>
      <c r="AE1910">
        <v>377.976</v>
      </c>
      <c r="AF1910">
        <v>15.438000000000001</v>
      </c>
      <c r="AG1910">
        <v>12.384</v>
      </c>
      <c r="AH1910">
        <v>15.061500000000001</v>
      </c>
    </row>
    <row r="1911" spans="1:34" x14ac:dyDescent="0.25">
      <c r="A1911" t="s">
        <v>6499</v>
      </c>
      <c r="B1911" t="s">
        <v>6500</v>
      </c>
      <c r="C1911">
        <v>1</v>
      </c>
      <c r="D1911">
        <v>1</v>
      </c>
      <c r="E1911" t="s">
        <v>284</v>
      </c>
      <c r="F1911">
        <v>2016</v>
      </c>
      <c r="G1911" t="s">
        <v>171</v>
      </c>
      <c r="H1911">
        <v>0</v>
      </c>
      <c r="I1911">
        <v>187.747029</v>
      </c>
      <c r="J1911">
        <v>0.57909999999999995</v>
      </c>
      <c r="K1911">
        <v>3.26</v>
      </c>
      <c r="L1911">
        <v>0.29099999999999998</v>
      </c>
      <c r="M1911">
        <v>10.7</v>
      </c>
      <c r="N1911">
        <v>3.3599999999999998E-2</v>
      </c>
      <c r="O1911" t="s">
        <v>614</v>
      </c>
      <c r="P1911">
        <v>0</v>
      </c>
      <c r="Q1911">
        <v>1.3</v>
      </c>
      <c r="R1911">
        <v>267</v>
      </c>
      <c r="S1911">
        <v>1</v>
      </c>
      <c r="U1911">
        <v>5211</v>
      </c>
      <c r="V1911">
        <v>0.79</v>
      </c>
      <c r="W1911">
        <v>0.82</v>
      </c>
      <c r="X1911">
        <v>-0.11</v>
      </c>
      <c r="Y1911" t="s">
        <v>77</v>
      </c>
      <c r="Z1911">
        <v>4.57</v>
      </c>
      <c r="AA1911" t="s">
        <v>6501</v>
      </c>
      <c r="AB1911">
        <v>281.59412609999998</v>
      </c>
      <c r="AC1911" t="s">
        <v>6502</v>
      </c>
      <c r="AD1911">
        <v>42.5963949</v>
      </c>
      <c r="AE1911">
        <v>719.80200000000002</v>
      </c>
      <c r="AF1911">
        <v>15.651999999999999</v>
      </c>
      <c r="AG1911">
        <v>13.252000000000001</v>
      </c>
      <c r="AH1911">
        <v>15.207100000000001</v>
      </c>
    </row>
    <row r="1912" spans="1:34" x14ac:dyDescent="0.25">
      <c r="A1912" t="s">
        <v>6503</v>
      </c>
      <c r="B1912" t="s">
        <v>6504</v>
      </c>
      <c r="C1912">
        <v>1</v>
      </c>
      <c r="D1912">
        <v>1</v>
      </c>
      <c r="E1912" t="s">
        <v>284</v>
      </c>
      <c r="F1912">
        <v>2016</v>
      </c>
      <c r="G1912" t="s">
        <v>171</v>
      </c>
      <c r="H1912">
        <v>0</v>
      </c>
      <c r="I1912">
        <v>2.5430728600000001</v>
      </c>
      <c r="J1912">
        <v>3.5799999999999998E-2</v>
      </c>
      <c r="K1912">
        <v>1.3</v>
      </c>
      <c r="L1912">
        <v>0.11600000000000001</v>
      </c>
      <c r="M1912">
        <v>2.2400000000000002</v>
      </c>
      <c r="N1912">
        <v>7.0499999999999998E-3</v>
      </c>
      <c r="O1912" t="s">
        <v>614</v>
      </c>
      <c r="P1912">
        <v>0</v>
      </c>
      <c r="Q1912">
        <v>995.67</v>
      </c>
      <c r="R1912">
        <v>1319</v>
      </c>
      <c r="S1912">
        <v>0</v>
      </c>
      <c r="U1912">
        <v>5794</v>
      </c>
      <c r="V1912">
        <v>0.99</v>
      </c>
      <c r="W1912">
        <v>0.99</v>
      </c>
      <c r="X1912">
        <v>-0.02</v>
      </c>
      <c r="Y1912" t="s">
        <v>77</v>
      </c>
      <c r="Z1912">
        <v>4.45</v>
      </c>
      <c r="AA1912" t="s">
        <v>6505</v>
      </c>
      <c r="AB1912">
        <v>295.50267300000002</v>
      </c>
      <c r="AC1912" t="s">
        <v>6506</v>
      </c>
      <c r="AD1912">
        <v>43.232699199999999</v>
      </c>
      <c r="AE1912">
        <v>1049.19</v>
      </c>
      <c r="AF1912">
        <v>14.885999999999999</v>
      </c>
      <c r="AG1912">
        <v>13.07</v>
      </c>
      <c r="AH1912">
        <v>14.7332</v>
      </c>
    </row>
    <row r="1913" spans="1:34" x14ac:dyDescent="0.25">
      <c r="A1913" t="s">
        <v>6507</v>
      </c>
      <c r="B1913" t="s">
        <v>6508</v>
      </c>
      <c r="C1913">
        <v>1</v>
      </c>
      <c r="D1913">
        <v>1</v>
      </c>
      <c r="E1913" t="s">
        <v>284</v>
      </c>
      <c r="F1913">
        <v>2016</v>
      </c>
      <c r="G1913" t="s">
        <v>171</v>
      </c>
      <c r="H1913">
        <v>0</v>
      </c>
      <c r="I1913">
        <v>2.1684525899999998</v>
      </c>
      <c r="J1913">
        <v>3.3700000000000001E-2</v>
      </c>
      <c r="K1913">
        <v>2.83</v>
      </c>
      <c r="L1913">
        <v>0.252</v>
      </c>
      <c r="M1913">
        <v>8.4</v>
      </c>
      <c r="N1913">
        <v>2.64E-2</v>
      </c>
      <c r="O1913" t="s">
        <v>614</v>
      </c>
      <c r="P1913">
        <v>0</v>
      </c>
      <c r="Q1913">
        <v>766.34</v>
      </c>
      <c r="R1913">
        <v>1558</v>
      </c>
      <c r="S1913">
        <v>0</v>
      </c>
      <c r="U1913">
        <v>5837</v>
      </c>
      <c r="V1913">
        <v>1</v>
      </c>
      <c r="W1913">
        <v>1.01</v>
      </c>
      <c r="X1913">
        <v>-0.02</v>
      </c>
      <c r="Y1913" t="s">
        <v>77</v>
      </c>
      <c r="Z1913">
        <v>4.45</v>
      </c>
      <c r="AA1913" t="s">
        <v>6509</v>
      </c>
      <c r="AB1913">
        <v>288.7499866</v>
      </c>
      <c r="AC1913" t="s">
        <v>6510</v>
      </c>
      <c r="AD1913">
        <v>48.277116300000003</v>
      </c>
      <c r="AE1913">
        <v>1022.8</v>
      </c>
      <c r="AF1913">
        <v>15.137</v>
      </c>
      <c r="AG1913">
        <v>13.696999999999999</v>
      </c>
      <c r="AH1913">
        <v>15.133599999999999</v>
      </c>
    </row>
    <row r="1914" spans="1:34" x14ac:dyDescent="0.25">
      <c r="A1914" t="s">
        <v>6511</v>
      </c>
      <c r="B1914" t="s">
        <v>6512</v>
      </c>
      <c r="C1914">
        <v>1</v>
      </c>
      <c r="D1914">
        <v>6</v>
      </c>
      <c r="E1914" t="s">
        <v>284</v>
      </c>
      <c r="F1914">
        <v>2010</v>
      </c>
      <c r="G1914" t="s">
        <v>171</v>
      </c>
      <c r="H1914">
        <v>0</v>
      </c>
      <c r="I1914">
        <v>10.303900000000001</v>
      </c>
      <c r="J1914">
        <v>9.0999999999999998E-2</v>
      </c>
      <c r="K1914">
        <v>1.8</v>
      </c>
      <c r="L1914">
        <v>0.161</v>
      </c>
      <c r="M1914">
        <v>1.9</v>
      </c>
      <c r="N1914">
        <v>6.0000000000000001E-3</v>
      </c>
      <c r="O1914" t="s">
        <v>119</v>
      </c>
      <c r="P1914">
        <v>4.4999999999999998E-2</v>
      </c>
      <c r="Q1914">
        <v>146.36000000000001</v>
      </c>
      <c r="R1914">
        <v>849</v>
      </c>
      <c r="S1914">
        <v>1</v>
      </c>
      <c r="U1914">
        <v>5663</v>
      </c>
      <c r="V1914">
        <v>1.06</v>
      </c>
      <c r="W1914">
        <v>0.96</v>
      </c>
      <c r="X1914">
        <v>0.04</v>
      </c>
      <c r="Y1914" t="s">
        <v>77</v>
      </c>
      <c r="Z1914">
        <v>4.37</v>
      </c>
      <c r="AA1914" t="s">
        <v>6513</v>
      </c>
      <c r="AB1914">
        <v>297.11509489999997</v>
      </c>
      <c r="AC1914" t="s">
        <v>6514</v>
      </c>
      <c r="AD1914">
        <v>41.909109200000003</v>
      </c>
      <c r="AE1914">
        <v>646.346</v>
      </c>
      <c r="AF1914">
        <v>13.817</v>
      </c>
      <c r="AG1914">
        <v>12.18</v>
      </c>
      <c r="AH1914">
        <v>13.706200000000001</v>
      </c>
    </row>
    <row r="1915" spans="1:34" x14ac:dyDescent="0.25">
      <c r="A1915" t="s">
        <v>6515</v>
      </c>
      <c r="B1915" t="s">
        <v>6512</v>
      </c>
      <c r="C1915">
        <v>1</v>
      </c>
      <c r="D1915">
        <v>6</v>
      </c>
      <c r="E1915" t="s">
        <v>284</v>
      </c>
      <c r="F1915">
        <v>2010</v>
      </c>
      <c r="G1915" t="s">
        <v>171</v>
      </c>
      <c r="H1915">
        <v>0</v>
      </c>
      <c r="I1915">
        <v>13.024100000000001</v>
      </c>
      <c r="J1915">
        <v>0.107</v>
      </c>
      <c r="K1915">
        <v>2.87</v>
      </c>
      <c r="L1915">
        <v>0.25600000000000001</v>
      </c>
      <c r="M1915">
        <v>2.9</v>
      </c>
      <c r="N1915">
        <v>8.9999999999999993E-3</v>
      </c>
      <c r="O1915" t="s">
        <v>119</v>
      </c>
      <c r="P1915">
        <v>2.5999999999999999E-2</v>
      </c>
      <c r="Q1915">
        <v>107.22</v>
      </c>
      <c r="R1915">
        <v>786</v>
      </c>
      <c r="S1915">
        <v>1</v>
      </c>
      <c r="U1915">
        <v>5663</v>
      </c>
      <c r="V1915">
        <v>1.06</v>
      </c>
      <c r="W1915">
        <v>0.96</v>
      </c>
      <c r="X1915">
        <v>0.04</v>
      </c>
      <c r="Y1915" t="s">
        <v>77</v>
      </c>
      <c r="Z1915">
        <v>4.37</v>
      </c>
      <c r="AA1915" t="s">
        <v>6513</v>
      </c>
      <c r="AB1915">
        <v>297.11509489999997</v>
      </c>
      <c r="AC1915" t="s">
        <v>6514</v>
      </c>
      <c r="AD1915">
        <v>41.909109200000003</v>
      </c>
      <c r="AE1915">
        <v>646.346</v>
      </c>
      <c r="AF1915">
        <v>13.817</v>
      </c>
      <c r="AG1915">
        <v>12.18</v>
      </c>
      <c r="AH1915">
        <v>13.706200000000001</v>
      </c>
    </row>
    <row r="1916" spans="1:34" x14ac:dyDescent="0.25">
      <c r="A1916" t="s">
        <v>6516</v>
      </c>
      <c r="B1916" t="s">
        <v>6512</v>
      </c>
      <c r="C1916">
        <v>1</v>
      </c>
      <c r="D1916">
        <v>6</v>
      </c>
      <c r="E1916" t="s">
        <v>284</v>
      </c>
      <c r="F1916">
        <v>2010</v>
      </c>
      <c r="G1916" t="s">
        <v>171</v>
      </c>
      <c r="H1916">
        <v>0</v>
      </c>
      <c r="I1916">
        <v>22.6845</v>
      </c>
      <c r="J1916">
        <v>0.155</v>
      </c>
      <c r="K1916">
        <v>3.12</v>
      </c>
      <c r="L1916">
        <v>0.27800000000000002</v>
      </c>
      <c r="M1916">
        <v>7.3</v>
      </c>
      <c r="N1916">
        <v>2.3E-2</v>
      </c>
      <c r="O1916" t="s">
        <v>119</v>
      </c>
      <c r="P1916">
        <v>4.0000000000000001E-3</v>
      </c>
      <c r="Q1916">
        <v>51.12</v>
      </c>
      <c r="R1916">
        <v>653</v>
      </c>
      <c r="S1916">
        <v>1</v>
      </c>
      <c r="U1916">
        <v>5663</v>
      </c>
      <c r="V1916">
        <v>1.06</v>
      </c>
      <c r="W1916">
        <v>0.96</v>
      </c>
      <c r="X1916">
        <v>0.04</v>
      </c>
      <c r="Y1916" t="s">
        <v>77</v>
      </c>
      <c r="Z1916">
        <v>4.37</v>
      </c>
      <c r="AA1916" t="s">
        <v>6513</v>
      </c>
      <c r="AB1916">
        <v>297.11509489999997</v>
      </c>
      <c r="AC1916" t="s">
        <v>6514</v>
      </c>
      <c r="AD1916">
        <v>41.909109200000003</v>
      </c>
      <c r="AE1916">
        <v>646.346</v>
      </c>
      <c r="AF1916">
        <v>13.817</v>
      </c>
      <c r="AG1916">
        <v>12.18</v>
      </c>
      <c r="AH1916">
        <v>13.706200000000001</v>
      </c>
    </row>
    <row r="1917" spans="1:34" x14ac:dyDescent="0.25">
      <c r="A1917" t="s">
        <v>6517</v>
      </c>
      <c r="B1917" t="s">
        <v>6512</v>
      </c>
      <c r="C1917">
        <v>1</v>
      </c>
      <c r="D1917">
        <v>6</v>
      </c>
      <c r="E1917" t="s">
        <v>284</v>
      </c>
      <c r="F1917">
        <v>2010</v>
      </c>
      <c r="G1917" t="s">
        <v>171</v>
      </c>
      <c r="H1917">
        <v>0</v>
      </c>
      <c r="I1917">
        <v>31.999600000000001</v>
      </c>
      <c r="J1917">
        <v>0.19500000000000001</v>
      </c>
      <c r="K1917">
        <v>4.1900000000000004</v>
      </c>
      <c r="L1917">
        <v>0.374</v>
      </c>
      <c r="M1917">
        <v>8</v>
      </c>
      <c r="N1917">
        <v>2.5000000000000001E-2</v>
      </c>
      <c r="O1917" t="s">
        <v>119</v>
      </c>
      <c r="P1917">
        <v>1.2E-2</v>
      </c>
      <c r="Q1917">
        <v>32.340000000000003</v>
      </c>
      <c r="R1917">
        <v>582</v>
      </c>
      <c r="S1917">
        <v>1</v>
      </c>
      <c r="U1917">
        <v>5663</v>
      </c>
      <c r="V1917">
        <v>1.06</v>
      </c>
      <c r="W1917">
        <v>0.96</v>
      </c>
      <c r="X1917">
        <v>0.04</v>
      </c>
      <c r="Y1917" t="s">
        <v>77</v>
      </c>
      <c r="Z1917">
        <v>4.37</v>
      </c>
      <c r="AA1917" t="s">
        <v>6513</v>
      </c>
      <c r="AB1917">
        <v>297.11509489999997</v>
      </c>
      <c r="AC1917" t="s">
        <v>6514</v>
      </c>
      <c r="AD1917">
        <v>41.909109200000003</v>
      </c>
      <c r="AE1917">
        <v>646.346</v>
      </c>
      <c r="AF1917">
        <v>13.817</v>
      </c>
      <c r="AG1917">
        <v>12.18</v>
      </c>
      <c r="AH1917">
        <v>13.706200000000001</v>
      </c>
    </row>
    <row r="1918" spans="1:34" x14ac:dyDescent="0.25">
      <c r="A1918" t="s">
        <v>6518</v>
      </c>
      <c r="B1918" t="s">
        <v>6512</v>
      </c>
      <c r="C1918">
        <v>1</v>
      </c>
      <c r="D1918">
        <v>6</v>
      </c>
      <c r="E1918" t="s">
        <v>284</v>
      </c>
      <c r="F1918">
        <v>2010</v>
      </c>
      <c r="G1918" t="s">
        <v>171</v>
      </c>
      <c r="H1918">
        <v>0</v>
      </c>
      <c r="I1918">
        <v>46.688800000000001</v>
      </c>
      <c r="J1918">
        <v>0.25</v>
      </c>
      <c r="K1918">
        <v>2.4900000000000002</v>
      </c>
      <c r="L1918">
        <v>0.222</v>
      </c>
      <c r="M1918">
        <v>2</v>
      </c>
      <c r="N1918">
        <v>6.0000000000000001E-3</v>
      </c>
      <c r="O1918" t="s">
        <v>119</v>
      </c>
      <c r="P1918">
        <v>1.2999999999999999E-2</v>
      </c>
      <c r="Q1918">
        <v>19.53</v>
      </c>
      <c r="R1918">
        <v>513</v>
      </c>
      <c r="S1918">
        <v>1</v>
      </c>
      <c r="U1918">
        <v>5663</v>
      </c>
      <c r="V1918">
        <v>1.06</v>
      </c>
      <c r="W1918">
        <v>0.96</v>
      </c>
      <c r="X1918">
        <v>0.04</v>
      </c>
      <c r="Y1918" t="s">
        <v>77</v>
      </c>
      <c r="Z1918">
        <v>4.37</v>
      </c>
      <c r="AA1918" t="s">
        <v>6513</v>
      </c>
      <c r="AB1918">
        <v>297.11509489999997</v>
      </c>
      <c r="AC1918" t="s">
        <v>6514</v>
      </c>
      <c r="AD1918">
        <v>41.909109200000003</v>
      </c>
      <c r="AE1918">
        <v>646.346</v>
      </c>
      <c r="AF1918">
        <v>13.817</v>
      </c>
      <c r="AG1918">
        <v>12.18</v>
      </c>
      <c r="AH1918">
        <v>13.706200000000001</v>
      </c>
    </row>
    <row r="1919" spans="1:34" x14ac:dyDescent="0.25">
      <c r="A1919" t="s">
        <v>6519</v>
      </c>
      <c r="B1919" t="s">
        <v>6512</v>
      </c>
      <c r="C1919">
        <v>1</v>
      </c>
      <c r="D1919">
        <v>6</v>
      </c>
      <c r="E1919" t="s">
        <v>284</v>
      </c>
      <c r="F1919">
        <v>2010</v>
      </c>
      <c r="G1919" t="s">
        <v>171</v>
      </c>
      <c r="H1919">
        <v>0</v>
      </c>
      <c r="I1919">
        <v>118.3807</v>
      </c>
      <c r="J1919">
        <v>0.46600000000000003</v>
      </c>
      <c r="K1919">
        <v>3.33</v>
      </c>
      <c r="L1919">
        <v>0.29699999999999999</v>
      </c>
      <c r="M1919">
        <v>25</v>
      </c>
      <c r="N1919">
        <v>7.9000000000000001E-2</v>
      </c>
      <c r="O1919" t="s">
        <v>119</v>
      </c>
      <c r="P1919">
        <v>0.15</v>
      </c>
      <c r="Q1919">
        <v>5.65</v>
      </c>
      <c r="R1919">
        <v>376</v>
      </c>
      <c r="S1919">
        <v>1</v>
      </c>
      <c r="U1919">
        <v>5663</v>
      </c>
      <c r="V1919">
        <v>1.06</v>
      </c>
      <c r="W1919">
        <v>0.96</v>
      </c>
      <c r="X1919">
        <v>0.04</v>
      </c>
      <c r="Y1919" t="s">
        <v>77</v>
      </c>
      <c r="Z1919">
        <v>4.37</v>
      </c>
      <c r="AA1919" t="s">
        <v>6513</v>
      </c>
      <c r="AB1919">
        <v>297.11509489999997</v>
      </c>
      <c r="AC1919" t="s">
        <v>6514</v>
      </c>
      <c r="AD1919">
        <v>41.909109200000003</v>
      </c>
      <c r="AE1919">
        <v>646.346</v>
      </c>
      <c r="AF1919">
        <v>13.817</v>
      </c>
      <c r="AG1919">
        <v>12.18</v>
      </c>
      <c r="AH1919">
        <v>13.706200000000001</v>
      </c>
    </row>
    <row r="1920" spans="1:34" x14ac:dyDescent="0.25">
      <c r="A1920" t="s">
        <v>6520</v>
      </c>
      <c r="B1920" t="s">
        <v>6521</v>
      </c>
      <c r="C1920">
        <v>1</v>
      </c>
      <c r="D1920">
        <v>2</v>
      </c>
      <c r="E1920" t="s">
        <v>284</v>
      </c>
      <c r="F1920">
        <v>2014</v>
      </c>
      <c r="G1920" t="s">
        <v>171</v>
      </c>
      <c r="H1920">
        <v>0</v>
      </c>
      <c r="I1920">
        <v>12.691112</v>
      </c>
      <c r="J1920">
        <v>0.107</v>
      </c>
      <c r="K1920">
        <v>1.83</v>
      </c>
      <c r="L1920">
        <v>0.16300000000000001</v>
      </c>
      <c r="M1920">
        <v>4.01</v>
      </c>
      <c r="N1920">
        <v>1.26E-2</v>
      </c>
      <c r="O1920" t="s">
        <v>614</v>
      </c>
      <c r="P1920">
        <v>0</v>
      </c>
      <c r="Q1920">
        <v>153.88</v>
      </c>
      <c r="R1920">
        <v>1008</v>
      </c>
      <c r="S1920">
        <v>1</v>
      </c>
      <c r="U1920">
        <v>5960</v>
      </c>
      <c r="V1920">
        <v>1.1499999999999999</v>
      </c>
      <c r="W1920">
        <v>1.07</v>
      </c>
      <c r="X1920">
        <v>-0.15</v>
      </c>
      <c r="Y1920" t="s">
        <v>200</v>
      </c>
      <c r="Z1920">
        <v>4.33</v>
      </c>
      <c r="AA1920" t="s">
        <v>6522</v>
      </c>
      <c r="AB1920">
        <v>292.92916930000001</v>
      </c>
      <c r="AC1920" t="s">
        <v>6523</v>
      </c>
      <c r="AD1920">
        <v>48.602830300000001</v>
      </c>
      <c r="AE1920">
        <v>586.53099999999995</v>
      </c>
      <c r="AF1920">
        <v>13.003</v>
      </c>
      <c r="AG1920">
        <v>11.622999999999999</v>
      </c>
      <c r="AH1920">
        <v>12.901999999999999</v>
      </c>
    </row>
    <row r="1921" spans="1:34" x14ac:dyDescent="0.25">
      <c r="A1921" t="s">
        <v>6524</v>
      </c>
      <c r="B1921" t="s">
        <v>6521</v>
      </c>
      <c r="C1921">
        <v>1</v>
      </c>
      <c r="D1921">
        <v>2</v>
      </c>
      <c r="E1921" t="s">
        <v>284</v>
      </c>
      <c r="F1921">
        <v>2014</v>
      </c>
      <c r="G1921" t="s">
        <v>171</v>
      </c>
      <c r="H1921">
        <v>0</v>
      </c>
      <c r="I1921">
        <v>31.719774999999998</v>
      </c>
      <c r="J1921">
        <v>0.19800000000000001</v>
      </c>
      <c r="K1921">
        <v>2.21</v>
      </c>
      <c r="L1921">
        <v>0.19700000000000001</v>
      </c>
      <c r="M1921">
        <v>5.52</v>
      </c>
      <c r="N1921">
        <v>1.7399999999999999E-2</v>
      </c>
      <c r="O1921" t="s">
        <v>614</v>
      </c>
      <c r="P1921">
        <v>0</v>
      </c>
      <c r="Q1921">
        <v>45.34</v>
      </c>
      <c r="R1921">
        <v>743</v>
      </c>
      <c r="S1921">
        <v>1</v>
      </c>
      <c r="U1921">
        <v>5960</v>
      </c>
      <c r="V1921">
        <v>1.1499999999999999</v>
      </c>
      <c r="W1921">
        <v>1.07</v>
      </c>
      <c r="X1921">
        <v>-0.15</v>
      </c>
      <c r="Y1921" t="s">
        <v>200</v>
      </c>
      <c r="Z1921">
        <v>4.33</v>
      </c>
      <c r="AA1921" t="s">
        <v>6522</v>
      </c>
      <c r="AB1921">
        <v>292.92916930000001</v>
      </c>
      <c r="AC1921" t="s">
        <v>6523</v>
      </c>
      <c r="AD1921">
        <v>48.602830300000001</v>
      </c>
      <c r="AE1921">
        <v>586.53099999999995</v>
      </c>
      <c r="AF1921">
        <v>13.003</v>
      </c>
      <c r="AG1921">
        <v>11.622999999999999</v>
      </c>
      <c r="AH1921">
        <v>12.901999999999999</v>
      </c>
    </row>
    <row r="1922" spans="1:34" x14ac:dyDescent="0.25">
      <c r="A1922" t="s">
        <v>6525</v>
      </c>
      <c r="B1922" t="s">
        <v>6526</v>
      </c>
      <c r="C1922">
        <v>1</v>
      </c>
      <c r="D1922">
        <v>1</v>
      </c>
      <c r="E1922" t="s">
        <v>284</v>
      </c>
      <c r="F1922">
        <v>2016</v>
      </c>
      <c r="G1922" t="s">
        <v>171</v>
      </c>
      <c r="H1922">
        <v>0</v>
      </c>
      <c r="I1922">
        <v>6.4220005799999997</v>
      </c>
      <c r="J1922">
        <v>6.8400000000000002E-2</v>
      </c>
      <c r="K1922">
        <v>1.75</v>
      </c>
      <c r="L1922">
        <v>0.156</v>
      </c>
      <c r="M1922">
        <v>3.71</v>
      </c>
      <c r="N1922">
        <v>1.17E-2</v>
      </c>
      <c r="O1922" t="s">
        <v>614</v>
      </c>
      <c r="P1922">
        <v>0</v>
      </c>
      <c r="Q1922">
        <v>238.51</v>
      </c>
      <c r="R1922">
        <v>1000</v>
      </c>
      <c r="S1922">
        <v>0</v>
      </c>
      <c r="U1922">
        <v>6247</v>
      </c>
      <c r="V1922">
        <v>1.34</v>
      </c>
      <c r="W1922">
        <v>1.21</v>
      </c>
      <c r="X1922">
        <v>0.05</v>
      </c>
      <c r="Y1922" t="s">
        <v>77</v>
      </c>
      <c r="Z1922">
        <v>4.26</v>
      </c>
      <c r="AA1922" t="s">
        <v>6527</v>
      </c>
      <c r="AB1922">
        <v>291.8713535</v>
      </c>
      <c r="AC1922" t="s">
        <v>6528</v>
      </c>
      <c r="AD1922">
        <v>44.0873907</v>
      </c>
      <c r="AE1922">
        <v>693.61800000000005</v>
      </c>
      <c r="AF1922">
        <v>13.952</v>
      </c>
      <c r="AG1922">
        <v>12.456</v>
      </c>
      <c r="AH1922">
        <v>13.8225</v>
      </c>
    </row>
    <row r="1923" spans="1:34" x14ac:dyDescent="0.25">
      <c r="A1923" t="s">
        <v>6529</v>
      </c>
      <c r="B1923" t="s">
        <v>6530</v>
      </c>
      <c r="C1923">
        <v>1</v>
      </c>
      <c r="D1923">
        <v>1</v>
      </c>
      <c r="E1923" t="s">
        <v>284</v>
      </c>
      <c r="F1923">
        <v>2016</v>
      </c>
      <c r="G1923" t="s">
        <v>171</v>
      </c>
      <c r="H1923">
        <v>0</v>
      </c>
      <c r="I1923">
        <v>81.315105900000006</v>
      </c>
      <c r="J1923">
        <v>0.3483</v>
      </c>
      <c r="K1923">
        <v>2.4700000000000002</v>
      </c>
      <c r="L1923">
        <v>0.22</v>
      </c>
      <c r="M1923">
        <v>6.66</v>
      </c>
      <c r="N1923">
        <v>2.1000000000000001E-2</v>
      </c>
      <c r="O1923" t="s">
        <v>614</v>
      </c>
      <c r="P1923">
        <v>0</v>
      </c>
      <c r="Q1923">
        <v>3.58</v>
      </c>
      <c r="R1923">
        <v>393</v>
      </c>
      <c r="S1923">
        <v>0</v>
      </c>
      <c r="U1923">
        <v>5614</v>
      </c>
      <c r="V1923">
        <v>0.91</v>
      </c>
      <c r="W1923">
        <v>0.94</v>
      </c>
      <c r="X1923">
        <v>-0.04</v>
      </c>
      <c r="Y1923" t="s">
        <v>77</v>
      </c>
      <c r="Z1923">
        <v>4.5</v>
      </c>
      <c r="AA1923" t="s">
        <v>6531</v>
      </c>
      <c r="AB1923">
        <v>294.56935440000001</v>
      </c>
      <c r="AC1923" t="s">
        <v>6532</v>
      </c>
      <c r="AD1923">
        <v>45.671162299999999</v>
      </c>
      <c r="AE1923">
        <v>742.47299999999996</v>
      </c>
      <c r="AF1923">
        <v>15.156000000000001</v>
      </c>
      <c r="AG1923">
        <v>13.314</v>
      </c>
      <c r="AH1923">
        <v>15.095800000000001</v>
      </c>
    </row>
    <row r="1924" spans="1:34" x14ac:dyDescent="0.25">
      <c r="A1924" t="s">
        <v>6533</v>
      </c>
      <c r="B1924" t="s">
        <v>6534</v>
      </c>
      <c r="C1924">
        <v>1</v>
      </c>
      <c r="D1924">
        <v>1</v>
      </c>
      <c r="E1924" t="s">
        <v>284</v>
      </c>
      <c r="F1924">
        <v>2016</v>
      </c>
      <c r="G1924" t="s">
        <v>171</v>
      </c>
      <c r="H1924">
        <v>0</v>
      </c>
      <c r="I1924">
        <v>51.328562300000002</v>
      </c>
      <c r="J1924">
        <v>0.27310000000000001</v>
      </c>
      <c r="K1924">
        <v>2.66</v>
      </c>
      <c r="L1924">
        <v>0.23699999999999999</v>
      </c>
      <c r="M1924">
        <v>7.56</v>
      </c>
      <c r="N1924">
        <v>2.3800000000000002E-2</v>
      </c>
      <c r="O1924" t="s">
        <v>614</v>
      </c>
      <c r="P1924">
        <v>0</v>
      </c>
      <c r="Q1924">
        <v>22.98</v>
      </c>
      <c r="R1924">
        <v>546</v>
      </c>
      <c r="S1924">
        <v>0</v>
      </c>
      <c r="U1924">
        <v>5724</v>
      </c>
      <c r="V1924">
        <v>0.94</v>
      </c>
      <c r="W1924">
        <v>0.96</v>
      </c>
      <c r="X1924">
        <v>-0.08</v>
      </c>
      <c r="Y1924" t="s">
        <v>77</v>
      </c>
      <c r="Z1924">
        <v>4.4800000000000004</v>
      </c>
      <c r="AA1924" t="s">
        <v>6535</v>
      </c>
      <c r="AB1924">
        <v>281.32259169999998</v>
      </c>
      <c r="AC1924" t="s">
        <v>6536</v>
      </c>
      <c r="AD1924">
        <v>48.066495500000002</v>
      </c>
      <c r="AE1924">
        <v>1246.05</v>
      </c>
      <c r="AF1924">
        <v>14.928000000000001</v>
      </c>
      <c r="AG1924">
        <v>13.381</v>
      </c>
      <c r="AH1924">
        <v>14.9224</v>
      </c>
    </row>
    <row r="1925" spans="1:34" x14ac:dyDescent="0.25">
      <c r="A1925" t="s">
        <v>6537</v>
      </c>
      <c r="B1925" t="s">
        <v>6538</v>
      </c>
      <c r="C1925">
        <v>1</v>
      </c>
      <c r="D1925">
        <v>1</v>
      </c>
      <c r="E1925" t="s">
        <v>284</v>
      </c>
      <c r="F1925">
        <v>2016</v>
      </c>
      <c r="G1925" t="s">
        <v>171</v>
      </c>
      <c r="H1925">
        <v>0</v>
      </c>
      <c r="I1925">
        <v>19.791919780000001</v>
      </c>
      <c r="J1925">
        <v>0.14729999999999999</v>
      </c>
      <c r="K1925">
        <v>2.27</v>
      </c>
      <c r="L1925">
        <v>0.20300000000000001</v>
      </c>
      <c r="M1925">
        <v>5.77</v>
      </c>
      <c r="N1925">
        <v>1.8200000000000001E-2</v>
      </c>
      <c r="O1925" t="s">
        <v>614</v>
      </c>
      <c r="P1925">
        <v>0</v>
      </c>
      <c r="Q1925">
        <v>160.28</v>
      </c>
      <c r="R1925">
        <v>736</v>
      </c>
      <c r="S1925">
        <v>0</v>
      </c>
      <c r="U1925">
        <v>6092</v>
      </c>
      <c r="V1925">
        <v>1.1499999999999999</v>
      </c>
      <c r="W1925">
        <v>1.1100000000000001</v>
      </c>
      <c r="X1925">
        <v>-0.01</v>
      </c>
      <c r="Y1925" t="s">
        <v>77</v>
      </c>
      <c r="Z1925">
        <v>4.3600000000000003</v>
      </c>
      <c r="AA1925" t="s">
        <v>6539</v>
      </c>
      <c r="AB1925">
        <v>287.38213480000002</v>
      </c>
      <c r="AC1925" t="s">
        <v>6540</v>
      </c>
      <c r="AD1925">
        <v>49.452424700000002</v>
      </c>
      <c r="AE1925">
        <v>1331.92</v>
      </c>
      <c r="AF1925">
        <v>14.294</v>
      </c>
      <c r="AG1925">
        <v>12.731</v>
      </c>
      <c r="AH1925">
        <v>14.0732</v>
      </c>
    </row>
    <row r="1926" spans="1:34" x14ac:dyDescent="0.25">
      <c r="A1926" t="s">
        <v>6541</v>
      </c>
      <c r="B1926" t="s">
        <v>6542</v>
      </c>
      <c r="C1926">
        <v>1</v>
      </c>
      <c r="D1926">
        <v>1</v>
      </c>
      <c r="E1926" t="s">
        <v>284</v>
      </c>
      <c r="F1926">
        <v>2016</v>
      </c>
      <c r="G1926" t="s">
        <v>171</v>
      </c>
      <c r="H1926">
        <v>0</v>
      </c>
      <c r="I1926">
        <v>5.03728015</v>
      </c>
      <c r="J1926">
        <v>6.2799999999999995E-2</v>
      </c>
      <c r="K1926">
        <v>1.23</v>
      </c>
      <c r="L1926">
        <v>0.11</v>
      </c>
      <c r="M1926">
        <v>2.04</v>
      </c>
      <c r="N1926">
        <v>6.4200000000000004E-3</v>
      </c>
      <c r="O1926" t="s">
        <v>614</v>
      </c>
      <c r="P1926">
        <v>0</v>
      </c>
      <c r="Q1926">
        <v>813.52</v>
      </c>
      <c r="R1926">
        <v>1321</v>
      </c>
      <c r="S1926">
        <v>0</v>
      </c>
      <c r="U1926">
        <v>6417</v>
      </c>
      <c r="V1926">
        <v>1.41</v>
      </c>
      <c r="W1926">
        <v>1.3</v>
      </c>
      <c r="X1926">
        <v>0.13</v>
      </c>
      <c r="Y1926" t="s">
        <v>77</v>
      </c>
      <c r="Z1926">
        <v>4.25</v>
      </c>
      <c r="AA1926" t="s">
        <v>6543</v>
      </c>
      <c r="AB1926">
        <v>294.4685197</v>
      </c>
      <c r="AC1926" t="s">
        <v>6544</v>
      </c>
      <c r="AD1926">
        <v>49.330978899999998</v>
      </c>
      <c r="AE1926">
        <v>530.65800000000002</v>
      </c>
      <c r="AF1926">
        <v>12.125</v>
      </c>
      <c r="AG1926">
        <v>10.971</v>
      </c>
      <c r="AH1926">
        <v>12.0831</v>
      </c>
    </row>
    <row r="1927" spans="1:34" x14ac:dyDescent="0.25">
      <c r="A1927" t="s">
        <v>6545</v>
      </c>
      <c r="B1927" t="s">
        <v>6546</v>
      </c>
      <c r="C1927">
        <v>1</v>
      </c>
      <c r="D1927">
        <v>1</v>
      </c>
      <c r="E1927" t="s">
        <v>284</v>
      </c>
      <c r="F1927">
        <v>2016</v>
      </c>
      <c r="G1927" t="s">
        <v>171</v>
      </c>
      <c r="H1927">
        <v>0</v>
      </c>
      <c r="I1927">
        <v>4.4215721800000001</v>
      </c>
      <c r="J1927">
        <v>4.7100000000000003E-2</v>
      </c>
      <c r="K1927">
        <v>2.0099999999999998</v>
      </c>
      <c r="L1927">
        <v>0.17899999999999999</v>
      </c>
      <c r="M1927">
        <v>4.7</v>
      </c>
      <c r="N1927">
        <v>1.4800000000000001E-2</v>
      </c>
      <c r="O1927" t="s">
        <v>614</v>
      </c>
      <c r="P1927">
        <v>0</v>
      </c>
      <c r="Q1927">
        <v>47.18</v>
      </c>
      <c r="R1927">
        <v>729</v>
      </c>
      <c r="S1927">
        <v>0</v>
      </c>
      <c r="U1927">
        <v>4299</v>
      </c>
      <c r="V1927">
        <v>0.68</v>
      </c>
      <c r="W1927">
        <v>0.71</v>
      </c>
      <c r="X1927">
        <v>0.28000000000000003</v>
      </c>
      <c r="Y1927" t="s">
        <v>77</v>
      </c>
      <c r="Z1927">
        <v>4.62</v>
      </c>
      <c r="AA1927" t="s">
        <v>6547</v>
      </c>
      <c r="AB1927">
        <v>281.11175880000002</v>
      </c>
      <c r="AC1927" t="s">
        <v>6548</v>
      </c>
      <c r="AD1927">
        <v>42.454969800000001</v>
      </c>
      <c r="AE1927">
        <v>318.00400000000002</v>
      </c>
      <c r="AF1927">
        <v>15.315</v>
      </c>
      <c r="AG1927">
        <v>12.371</v>
      </c>
      <c r="AH1927">
        <v>15.142200000000001</v>
      </c>
    </row>
    <row r="1928" spans="1:34" x14ac:dyDescent="0.25">
      <c r="A1928" t="s">
        <v>6549</v>
      </c>
      <c r="B1928" t="s">
        <v>6550</v>
      </c>
      <c r="C1928">
        <v>1</v>
      </c>
      <c r="D1928">
        <v>1</v>
      </c>
      <c r="E1928" t="s">
        <v>284</v>
      </c>
      <c r="F1928">
        <v>2016</v>
      </c>
      <c r="G1928" t="s">
        <v>171</v>
      </c>
      <c r="H1928">
        <v>0</v>
      </c>
      <c r="I1928">
        <v>1.2527521699999999</v>
      </c>
      <c r="J1928">
        <v>2.3900000000000001E-2</v>
      </c>
      <c r="K1928">
        <v>1.65</v>
      </c>
      <c r="L1928">
        <v>0.14699999999999999</v>
      </c>
      <c r="M1928">
        <v>3.36</v>
      </c>
      <c r="N1928">
        <v>1.06E-2</v>
      </c>
      <c r="O1928" t="s">
        <v>614</v>
      </c>
      <c r="P1928">
        <v>0</v>
      </c>
      <c r="Q1928">
        <v>2399.9699999999998</v>
      </c>
      <c r="R1928">
        <v>2199</v>
      </c>
      <c r="S1928">
        <v>0</v>
      </c>
      <c r="U1928">
        <v>6104</v>
      </c>
      <c r="V1928">
        <v>1.17</v>
      </c>
      <c r="W1928">
        <v>1.1100000000000001</v>
      </c>
      <c r="X1928">
        <v>0</v>
      </c>
      <c r="Y1928" t="s">
        <v>77</v>
      </c>
      <c r="Z1928">
        <v>4.3499999999999996</v>
      </c>
      <c r="AA1928" t="s">
        <v>6551</v>
      </c>
      <c r="AB1928">
        <v>291.1451576</v>
      </c>
      <c r="AC1928" t="s">
        <v>6552</v>
      </c>
      <c r="AD1928">
        <v>44.062471500000001</v>
      </c>
      <c r="AE1928">
        <v>1090.7</v>
      </c>
      <c r="AF1928">
        <v>14.863</v>
      </c>
      <c r="AG1928">
        <v>13.234</v>
      </c>
      <c r="AH1928">
        <v>14.627599999999999</v>
      </c>
    </row>
    <row r="1929" spans="1:34" x14ac:dyDescent="0.25">
      <c r="A1929" t="s">
        <v>6553</v>
      </c>
      <c r="B1929" t="s">
        <v>6554</v>
      </c>
      <c r="C1929">
        <v>1</v>
      </c>
      <c r="D1929">
        <v>1</v>
      </c>
      <c r="E1929" t="s">
        <v>284</v>
      </c>
      <c r="F1929">
        <v>2016</v>
      </c>
      <c r="G1929" t="s">
        <v>171</v>
      </c>
      <c r="H1929">
        <v>0</v>
      </c>
      <c r="I1929">
        <v>0.57103851999999999</v>
      </c>
      <c r="J1929">
        <v>1.26E-2</v>
      </c>
      <c r="K1929">
        <v>1.34</v>
      </c>
      <c r="L1929">
        <v>0.12</v>
      </c>
      <c r="M1929">
        <v>2.36</v>
      </c>
      <c r="N1929">
        <v>7.4200000000000004E-3</v>
      </c>
      <c r="O1929" t="s">
        <v>614</v>
      </c>
      <c r="P1929">
        <v>0</v>
      </c>
      <c r="Q1929">
        <v>2387.2600000000002</v>
      </c>
      <c r="R1929">
        <v>1897</v>
      </c>
      <c r="S1929">
        <v>0</v>
      </c>
      <c r="U1929">
        <v>5268</v>
      </c>
      <c r="V1929">
        <v>0.82</v>
      </c>
      <c r="W1929">
        <v>0.86</v>
      </c>
      <c r="X1929">
        <v>0.01</v>
      </c>
      <c r="Y1929" t="s">
        <v>77</v>
      </c>
      <c r="Z1929">
        <v>4.55</v>
      </c>
      <c r="AA1929" t="s">
        <v>6555</v>
      </c>
      <c r="AB1929">
        <v>291.04993400000001</v>
      </c>
      <c r="AC1929" t="s">
        <v>6556</v>
      </c>
      <c r="AD1929">
        <v>39.141674000000002</v>
      </c>
      <c r="AE1929">
        <v>428.798</v>
      </c>
      <c r="AF1929">
        <v>14.315</v>
      </c>
      <c r="AG1929">
        <v>12.151999999999999</v>
      </c>
      <c r="AH1929">
        <v>14.1282</v>
      </c>
    </row>
    <row r="1930" spans="1:34" x14ac:dyDescent="0.25">
      <c r="A1930" t="s">
        <v>6557</v>
      </c>
      <c r="B1930" t="s">
        <v>6558</v>
      </c>
      <c r="C1930">
        <v>1</v>
      </c>
      <c r="D1930">
        <v>1</v>
      </c>
      <c r="E1930" t="s">
        <v>284</v>
      </c>
      <c r="F1930">
        <v>2016</v>
      </c>
      <c r="G1930" t="s">
        <v>171</v>
      </c>
      <c r="H1930">
        <v>0</v>
      </c>
      <c r="I1930">
        <v>4.5100574800000004</v>
      </c>
      <c r="J1930">
        <v>5.11E-2</v>
      </c>
      <c r="K1930">
        <v>1.46</v>
      </c>
      <c r="L1930">
        <v>0.13</v>
      </c>
      <c r="M1930">
        <v>2.73</v>
      </c>
      <c r="N1930">
        <v>8.5900000000000004E-3</v>
      </c>
      <c r="O1930" t="s">
        <v>614</v>
      </c>
      <c r="P1930">
        <v>0</v>
      </c>
      <c r="Q1930">
        <v>206.41</v>
      </c>
      <c r="R1930">
        <v>1063</v>
      </c>
      <c r="S1930">
        <v>0</v>
      </c>
      <c r="U1930">
        <v>5406</v>
      </c>
      <c r="V1930">
        <v>0.84</v>
      </c>
      <c r="W1930">
        <v>0.88</v>
      </c>
      <c r="X1930">
        <v>-0.09</v>
      </c>
      <c r="Y1930" t="s">
        <v>77</v>
      </c>
      <c r="Z1930">
        <v>4.54</v>
      </c>
      <c r="AA1930" t="s">
        <v>6559</v>
      </c>
      <c r="AB1930">
        <v>296.04229620000001</v>
      </c>
      <c r="AC1930" t="s">
        <v>6560</v>
      </c>
      <c r="AD1930">
        <v>45.985140000000001</v>
      </c>
      <c r="AE1930">
        <v>767.70100000000002</v>
      </c>
      <c r="AF1930">
        <v>15.132</v>
      </c>
      <c r="AG1930">
        <v>13.172000000000001</v>
      </c>
      <c r="AH1930">
        <v>14.9192</v>
      </c>
    </row>
    <row r="1931" spans="1:34" x14ac:dyDescent="0.25">
      <c r="A1931" t="s">
        <v>6561</v>
      </c>
      <c r="B1931" t="s">
        <v>6562</v>
      </c>
      <c r="C1931">
        <v>1</v>
      </c>
      <c r="D1931">
        <v>1</v>
      </c>
      <c r="E1931" t="s">
        <v>284</v>
      </c>
      <c r="F1931">
        <v>2016</v>
      </c>
      <c r="G1931" t="s">
        <v>171</v>
      </c>
      <c r="H1931">
        <v>0</v>
      </c>
      <c r="I1931">
        <v>37.646738399999997</v>
      </c>
      <c r="J1931">
        <v>0.24660000000000001</v>
      </c>
      <c r="K1931">
        <v>2.19</v>
      </c>
      <c r="L1931">
        <v>0.19500000000000001</v>
      </c>
      <c r="M1931">
        <v>5.43</v>
      </c>
      <c r="N1931">
        <v>1.7100000000000001E-2</v>
      </c>
      <c r="O1931" t="s">
        <v>614</v>
      </c>
      <c r="P1931">
        <v>0</v>
      </c>
      <c r="Q1931">
        <v>11.38</v>
      </c>
      <c r="R1931">
        <v>787</v>
      </c>
      <c r="S1931">
        <v>0</v>
      </c>
      <c r="U1931">
        <v>5893</v>
      </c>
      <c r="V1931">
        <v>1.06</v>
      </c>
      <c r="W1931">
        <v>1.05</v>
      </c>
      <c r="X1931">
        <v>0.04</v>
      </c>
      <c r="Y1931" t="s">
        <v>77</v>
      </c>
      <c r="Z1931">
        <v>4.41</v>
      </c>
      <c r="AA1931" t="s">
        <v>6563</v>
      </c>
      <c r="AB1931">
        <v>291.6462654</v>
      </c>
      <c r="AC1931" t="s">
        <v>6564</v>
      </c>
      <c r="AD1931">
        <v>39.3966122</v>
      </c>
      <c r="AE1931">
        <v>685.08699999999999</v>
      </c>
      <c r="AF1931">
        <v>14.404999999999999</v>
      </c>
      <c r="AG1931">
        <v>12.707000000000001</v>
      </c>
      <c r="AH1931">
        <v>14.266500000000001</v>
      </c>
    </row>
    <row r="1932" spans="1:34" x14ac:dyDescent="0.25">
      <c r="A1932" t="s">
        <v>6565</v>
      </c>
      <c r="B1932" t="s">
        <v>6566</v>
      </c>
      <c r="C1932">
        <v>1</v>
      </c>
      <c r="D1932">
        <v>2</v>
      </c>
      <c r="E1932" t="s">
        <v>284</v>
      </c>
      <c r="F1932">
        <v>2014</v>
      </c>
      <c r="G1932" t="s">
        <v>171</v>
      </c>
      <c r="H1932">
        <v>0</v>
      </c>
      <c r="I1932">
        <v>3.341815</v>
      </c>
      <c r="J1932">
        <v>4.5999999999999999E-2</v>
      </c>
      <c r="K1932">
        <v>1.58</v>
      </c>
      <c r="L1932">
        <v>0.14099999999999999</v>
      </c>
      <c r="M1932">
        <v>3.12</v>
      </c>
      <c r="N1932">
        <v>9.8200000000000006E-3</v>
      </c>
      <c r="O1932" t="s">
        <v>614</v>
      </c>
      <c r="P1932">
        <v>0</v>
      </c>
      <c r="Q1932">
        <v>677.5</v>
      </c>
      <c r="R1932">
        <v>1356</v>
      </c>
      <c r="S1932">
        <v>1</v>
      </c>
      <c r="U1932">
        <v>5952</v>
      </c>
      <c r="V1932">
        <v>1.1599999999999999</v>
      </c>
      <c r="W1932">
        <v>1.17</v>
      </c>
      <c r="X1932">
        <v>0.28000000000000003</v>
      </c>
      <c r="Y1932" t="s">
        <v>200</v>
      </c>
      <c r="Z1932">
        <v>4.38</v>
      </c>
      <c r="AA1932" t="s">
        <v>6567</v>
      </c>
      <c r="AB1932">
        <v>291.65316300000001</v>
      </c>
      <c r="AC1932" t="s">
        <v>6568</v>
      </c>
      <c r="AD1932">
        <v>44.688261300000001</v>
      </c>
      <c r="AE1932">
        <v>657.22299999999996</v>
      </c>
      <c r="AF1932">
        <v>13.542999999999999</v>
      </c>
      <c r="AG1932">
        <v>12.11</v>
      </c>
      <c r="AH1932">
        <v>13.4192</v>
      </c>
    </row>
    <row r="1933" spans="1:34" x14ac:dyDescent="0.25">
      <c r="A1933" t="s">
        <v>6569</v>
      </c>
      <c r="B1933" t="s">
        <v>6566</v>
      </c>
      <c r="C1933">
        <v>1</v>
      </c>
      <c r="D1933">
        <v>2</v>
      </c>
      <c r="E1933" t="s">
        <v>284</v>
      </c>
      <c r="F1933">
        <v>2014</v>
      </c>
      <c r="G1933" t="s">
        <v>171</v>
      </c>
      <c r="H1933">
        <v>0</v>
      </c>
      <c r="I1933">
        <v>224.78460799999999</v>
      </c>
      <c r="J1933">
        <v>0.76100000000000001</v>
      </c>
      <c r="K1933">
        <v>7.3</v>
      </c>
      <c r="L1933">
        <v>0.65100000000000002</v>
      </c>
      <c r="M1933">
        <v>42</v>
      </c>
      <c r="N1933">
        <v>0.13200000000000001</v>
      </c>
      <c r="O1933" t="s">
        <v>614</v>
      </c>
      <c r="P1933">
        <v>0</v>
      </c>
      <c r="Q1933">
        <v>2.48</v>
      </c>
      <c r="R1933">
        <v>333</v>
      </c>
      <c r="S1933">
        <v>1</v>
      </c>
      <c r="U1933">
        <v>5952</v>
      </c>
      <c r="V1933">
        <v>1.1599999999999999</v>
      </c>
      <c r="W1933">
        <v>1.17</v>
      </c>
      <c r="X1933">
        <v>0.28000000000000003</v>
      </c>
      <c r="Y1933" t="s">
        <v>200</v>
      </c>
      <c r="Z1933">
        <v>4.38</v>
      </c>
      <c r="AA1933" t="s">
        <v>6567</v>
      </c>
      <c r="AB1933">
        <v>291.65316300000001</v>
      </c>
      <c r="AC1933" t="s">
        <v>6568</v>
      </c>
      <c r="AD1933">
        <v>44.688261300000001</v>
      </c>
      <c r="AE1933">
        <v>657.22299999999996</v>
      </c>
      <c r="AF1933">
        <v>13.542999999999999</v>
      </c>
      <c r="AG1933">
        <v>12.11</v>
      </c>
      <c r="AH1933">
        <v>13.4192</v>
      </c>
    </row>
    <row r="1934" spans="1:34" x14ac:dyDescent="0.25">
      <c r="A1934" t="s">
        <v>6570</v>
      </c>
      <c r="B1934" t="s">
        <v>6571</v>
      </c>
      <c r="C1934">
        <v>1</v>
      </c>
      <c r="D1934">
        <v>1</v>
      </c>
      <c r="E1934" t="s">
        <v>284</v>
      </c>
      <c r="F1934">
        <v>2016</v>
      </c>
      <c r="G1934" t="s">
        <v>171</v>
      </c>
      <c r="H1934">
        <v>0</v>
      </c>
      <c r="I1934">
        <v>9.6931203200000002</v>
      </c>
      <c r="J1934">
        <v>7.5399999999999995E-2</v>
      </c>
      <c r="K1934">
        <v>2.66</v>
      </c>
      <c r="L1934">
        <v>0.23699999999999999</v>
      </c>
      <c r="M1934">
        <v>7.56</v>
      </c>
      <c r="N1934">
        <v>2.3800000000000002E-2</v>
      </c>
      <c r="O1934" t="s">
        <v>614</v>
      </c>
      <c r="P1934">
        <v>0</v>
      </c>
      <c r="Q1934">
        <v>43.14</v>
      </c>
      <c r="R1934">
        <v>609</v>
      </c>
      <c r="S1934">
        <v>0</v>
      </c>
      <c r="U1934">
        <v>4781</v>
      </c>
      <c r="V1934">
        <v>0.7</v>
      </c>
      <c r="W1934">
        <v>0.73</v>
      </c>
      <c r="X1934">
        <v>-0.16</v>
      </c>
      <c r="Y1934" t="s">
        <v>77</v>
      </c>
      <c r="Z1934">
        <v>4.62</v>
      </c>
      <c r="AA1934" t="s">
        <v>6572</v>
      </c>
      <c r="AB1934">
        <v>291.8080645</v>
      </c>
      <c r="AC1934" t="s">
        <v>6573</v>
      </c>
      <c r="AD1934">
        <v>38.6226615</v>
      </c>
      <c r="AE1934">
        <v>726.82799999999997</v>
      </c>
      <c r="AF1934">
        <v>16.274000000000001</v>
      </c>
      <c r="AG1934">
        <v>13.603999999999999</v>
      </c>
      <c r="AH1934">
        <v>15.8872</v>
      </c>
    </row>
    <row r="1935" spans="1:34" x14ac:dyDescent="0.25">
      <c r="A1935" t="s">
        <v>6574</v>
      </c>
      <c r="B1935" t="s">
        <v>6575</v>
      </c>
      <c r="C1935">
        <v>1</v>
      </c>
      <c r="D1935">
        <v>1</v>
      </c>
      <c r="E1935" t="s">
        <v>284</v>
      </c>
      <c r="F1935">
        <v>2016</v>
      </c>
      <c r="G1935" t="s">
        <v>171</v>
      </c>
      <c r="H1935">
        <v>0</v>
      </c>
      <c r="I1935">
        <v>8.79617863</v>
      </c>
      <c r="J1935">
        <v>8.72E-2</v>
      </c>
      <c r="K1935">
        <v>2</v>
      </c>
      <c r="L1935">
        <v>0.17799999999999999</v>
      </c>
      <c r="M1935">
        <v>4.66</v>
      </c>
      <c r="N1935">
        <v>1.47E-2</v>
      </c>
      <c r="O1935" t="s">
        <v>614</v>
      </c>
      <c r="P1935">
        <v>0</v>
      </c>
      <c r="Q1935">
        <v>118.52</v>
      </c>
      <c r="R1935">
        <v>938</v>
      </c>
      <c r="S1935">
        <v>0</v>
      </c>
      <c r="U1935">
        <v>6077</v>
      </c>
      <c r="V1935">
        <v>1.1499999999999999</v>
      </c>
      <c r="W1935">
        <v>1.1000000000000001</v>
      </c>
      <c r="X1935">
        <v>0.02</v>
      </c>
      <c r="Y1935" t="s">
        <v>77</v>
      </c>
      <c r="Z1935">
        <v>4.3600000000000003</v>
      </c>
      <c r="AA1935" t="s">
        <v>6576</v>
      </c>
      <c r="AB1935">
        <v>295.46340450000002</v>
      </c>
      <c r="AC1935" t="s">
        <v>6577</v>
      </c>
      <c r="AD1935">
        <v>45.812769699999997</v>
      </c>
      <c r="AE1935">
        <v>841.53599999999994</v>
      </c>
      <c r="AF1935">
        <v>14.88</v>
      </c>
      <c r="AG1935">
        <v>13.244</v>
      </c>
      <c r="AH1935">
        <v>14.7155</v>
      </c>
    </row>
    <row r="1936" spans="1:34" x14ac:dyDescent="0.25">
      <c r="A1936" t="s">
        <v>6578</v>
      </c>
      <c r="B1936" t="s">
        <v>6579</v>
      </c>
      <c r="C1936">
        <v>1</v>
      </c>
      <c r="D1936">
        <v>1</v>
      </c>
      <c r="E1936" t="s">
        <v>284</v>
      </c>
      <c r="F1936">
        <v>2016</v>
      </c>
      <c r="G1936" t="s">
        <v>171</v>
      </c>
      <c r="H1936">
        <v>0</v>
      </c>
      <c r="I1936">
        <v>14.36267939</v>
      </c>
      <c r="J1936">
        <v>0.1239</v>
      </c>
      <c r="K1936">
        <v>3.02</v>
      </c>
      <c r="L1936">
        <v>0.26900000000000002</v>
      </c>
      <c r="M1936">
        <v>9.3800000000000008</v>
      </c>
      <c r="N1936">
        <v>2.9499999999999998E-2</v>
      </c>
      <c r="O1936" t="s">
        <v>614</v>
      </c>
      <c r="P1936">
        <v>0</v>
      </c>
      <c r="Q1936">
        <v>254.96</v>
      </c>
      <c r="R1936">
        <v>918</v>
      </c>
      <c r="S1936">
        <v>0</v>
      </c>
      <c r="U1936">
        <v>6496</v>
      </c>
      <c r="V1936">
        <v>1.54</v>
      </c>
      <c r="W1936">
        <v>1.34</v>
      </c>
      <c r="X1936">
        <v>0.04</v>
      </c>
      <c r="Y1936" t="s">
        <v>77</v>
      </c>
      <c r="Z1936">
        <v>4.1900000000000004</v>
      </c>
      <c r="AA1936" t="s">
        <v>6580</v>
      </c>
      <c r="AB1936">
        <v>296.96879369999999</v>
      </c>
      <c r="AC1936" t="s">
        <v>6581</v>
      </c>
      <c r="AD1936">
        <v>47.7514799</v>
      </c>
      <c r="AE1936">
        <v>1671.28</v>
      </c>
      <c r="AF1936">
        <v>14.74</v>
      </c>
      <c r="AG1936">
        <v>13.397</v>
      </c>
      <c r="AH1936">
        <v>14.5611</v>
      </c>
    </row>
    <row r="1937" spans="1:34" x14ac:dyDescent="0.25">
      <c r="A1937" t="s">
        <v>6582</v>
      </c>
      <c r="B1937" t="s">
        <v>6583</v>
      </c>
      <c r="C1937">
        <v>1</v>
      </c>
      <c r="D1937">
        <v>1</v>
      </c>
      <c r="E1937" t="s">
        <v>284</v>
      </c>
      <c r="F1937">
        <v>2016</v>
      </c>
      <c r="G1937" t="s">
        <v>171</v>
      </c>
      <c r="H1937">
        <v>0</v>
      </c>
      <c r="I1937">
        <v>42.300495400000003</v>
      </c>
      <c r="J1937">
        <v>0.24149999999999999</v>
      </c>
      <c r="K1937">
        <v>2.81</v>
      </c>
      <c r="L1937">
        <v>0.251</v>
      </c>
      <c r="M1937">
        <v>8.3000000000000007</v>
      </c>
      <c r="N1937">
        <v>2.6100000000000002E-2</v>
      </c>
      <c r="O1937" t="s">
        <v>614</v>
      </c>
      <c r="P1937">
        <v>0</v>
      </c>
      <c r="Q1937">
        <v>22.85</v>
      </c>
      <c r="R1937">
        <v>558</v>
      </c>
      <c r="S1937">
        <v>0</v>
      </c>
      <c r="U1937">
        <v>5931</v>
      </c>
      <c r="V1937">
        <v>1.17</v>
      </c>
      <c r="W1937">
        <v>1.1200000000000001</v>
      </c>
      <c r="X1937">
        <v>0.18</v>
      </c>
      <c r="Y1937" t="s">
        <v>77</v>
      </c>
      <c r="Z1937">
        <v>4.3499999999999996</v>
      </c>
      <c r="AA1937" t="s">
        <v>6584</v>
      </c>
      <c r="AB1937">
        <v>289.40669689999999</v>
      </c>
      <c r="AC1937" t="s">
        <v>6585</v>
      </c>
      <c r="AD1937">
        <v>39.338813000000002</v>
      </c>
      <c r="AE1937">
        <v>1073.8800000000001</v>
      </c>
      <c r="AF1937">
        <v>14.943</v>
      </c>
      <c r="AG1937">
        <v>13.191000000000001</v>
      </c>
      <c r="AH1937">
        <v>14.7828</v>
      </c>
    </row>
    <row r="1938" spans="1:34" x14ac:dyDescent="0.25">
      <c r="A1938" t="s">
        <v>6586</v>
      </c>
      <c r="B1938" t="s">
        <v>6587</v>
      </c>
      <c r="C1938">
        <v>1</v>
      </c>
      <c r="D1938">
        <v>1</v>
      </c>
      <c r="E1938" t="s">
        <v>284</v>
      </c>
      <c r="F1938">
        <v>2016</v>
      </c>
      <c r="G1938" t="s">
        <v>171</v>
      </c>
      <c r="H1938">
        <v>0</v>
      </c>
      <c r="I1938">
        <v>14.97435694</v>
      </c>
      <c r="J1938">
        <v>0.11020000000000001</v>
      </c>
      <c r="K1938">
        <v>1.35</v>
      </c>
      <c r="L1938">
        <v>0.12</v>
      </c>
      <c r="M1938">
        <v>2.39</v>
      </c>
      <c r="N1938">
        <v>7.5199999999999998E-3</v>
      </c>
      <c r="O1938" t="s">
        <v>614</v>
      </c>
      <c r="P1938">
        <v>0</v>
      </c>
      <c r="Q1938">
        <v>39.32</v>
      </c>
      <c r="R1938">
        <v>631</v>
      </c>
      <c r="S1938">
        <v>0</v>
      </c>
      <c r="U1938">
        <v>5374</v>
      </c>
      <c r="V1938">
        <v>0.83</v>
      </c>
      <c r="W1938">
        <v>0.87</v>
      </c>
      <c r="X1938">
        <v>-0.08</v>
      </c>
      <c r="Y1938" t="s">
        <v>77</v>
      </c>
      <c r="Z1938">
        <v>4.55</v>
      </c>
      <c r="AA1938" t="s">
        <v>6588</v>
      </c>
      <c r="AB1938">
        <v>299.23705310000003</v>
      </c>
      <c r="AC1938" t="s">
        <v>6589</v>
      </c>
      <c r="AD1938">
        <v>45.834778100000001</v>
      </c>
      <c r="AE1938">
        <v>418.41699999999997</v>
      </c>
      <c r="AF1938">
        <v>13.935</v>
      </c>
      <c r="AG1938">
        <v>11.944000000000001</v>
      </c>
      <c r="AH1938">
        <v>13.757899999999999</v>
      </c>
    </row>
    <row r="1939" spans="1:34" x14ac:dyDescent="0.25">
      <c r="A1939" t="s">
        <v>6590</v>
      </c>
      <c r="B1939" t="s">
        <v>6591</v>
      </c>
      <c r="C1939">
        <v>1</v>
      </c>
      <c r="D1939">
        <v>1</v>
      </c>
      <c r="E1939" t="s">
        <v>284</v>
      </c>
      <c r="F1939">
        <v>2016</v>
      </c>
      <c r="G1939" t="s">
        <v>171</v>
      </c>
      <c r="H1939">
        <v>0</v>
      </c>
      <c r="I1939">
        <v>23.5540725</v>
      </c>
      <c r="J1939">
        <v>0.21340000000000001</v>
      </c>
      <c r="K1939">
        <v>1.7</v>
      </c>
      <c r="L1939">
        <v>0.152</v>
      </c>
      <c r="M1939">
        <v>3.53</v>
      </c>
      <c r="N1939">
        <v>1.11E-2</v>
      </c>
      <c r="O1939" t="s">
        <v>614</v>
      </c>
      <c r="P1939">
        <v>0</v>
      </c>
      <c r="Q1939">
        <v>516.1</v>
      </c>
      <c r="R1939">
        <v>1381</v>
      </c>
      <c r="S1939">
        <v>0</v>
      </c>
      <c r="U1939">
        <v>8480</v>
      </c>
      <c r="V1939">
        <v>1.73</v>
      </c>
      <c r="W1939">
        <v>1.6</v>
      </c>
      <c r="X1939">
        <v>-0.51</v>
      </c>
      <c r="Y1939" t="s">
        <v>77</v>
      </c>
      <c r="Z1939">
        <v>4.17</v>
      </c>
      <c r="AA1939" t="s">
        <v>6592</v>
      </c>
      <c r="AB1939">
        <v>294.99177229999998</v>
      </c>
      <c r="AC1939" t="s">
        <v>6593</v>
      </c>
      <c r="AD1939">
        <v>40.144396399999998</v>
      </c>
      <c r="AE1939">
        <v>983.245</v>
      </c>
      <c r="AF1939">
        <v>11.983000000000001</v>
      </c>
      <c r="AG1939">
        <v>11.512</v>
      </c>
      <c r="AH1939">
        <v>11.882199999999999</v>
      </c>
    </row>
    <row r="1940" spans="1:34" x14ac:dyDescent="0.25">
      <c r="A1940" t="s">
        <v>6594</v>
      </c>
      <c r="B1940" t="s">
        <v>6595</v>
      </c>
      <c r="C1940">
        <v>1</v>
      </c>
      <c r="D1940">
        <v>1</v>
      </c>
      <c r="E1940" t="s">
        <v>284</v>
      </c>
      <c r="F1940">
        <v>2016</v>
      </c>
      <c r="G1940" t="s">
        <v>171</v>
      </c>
      <c r="H1940">
        <v>0</v>
      </c>
      <c r="I1940">
        <v>41.697782699999998</v>
      </c>
      <c r="J1940">
        <v>0.23300000000000001</v>
      </c>
      <c r="K1940">
        <v>2.54</v>
      </c>
      <c r="L1940">
        <v>0.22700000000000001</v>
      </c>
      <c r="M1940">
        <v>6.99</v>
      </c>
      <c r="N1940">
        <v>2.1999999999999999E-2</v>
      </c>
      <c r="O1940" t="s">
        <v>614</v>
      </c>
      <c r="P1940">
        <v>0</v>
      </c>
      <c r="Q1940">
        <v>15.79</v>
      </c>
      <c r="R1940">
        <v>488</v>
      </c>
      <c r="S1940">
        <v>0</v>
      </c>
      <c r="U1940">
        <v>5641</v>
      </c>
      <c r="V1940">
        <v>0.93</v>
      </c>
      <c r="W1940">
        <v>0.95</v>
      </c>
      <c r="X1940">
        <v>0.01</v>
      </c>
      <c r="Y1940" t="s">
        <v>77</v>
      </c>
      <c r="Z1940">
        <v>4.4800000000000004</v>
      </c>
      <c r="AA1940" t="s">
        <v>6596</v>
      </c>
      <c r="AB1940">
        <v>291.93365729999999</v>
      </c>
      <c r="AC1940" t="s">
        <v>6597</v>
      </c>
      <c r="AD1940">
        <v>44.115499200000002</v>
      </c>
      <c r="AE1940">
        <v>1008.57</v>
      </c>
      <c r="AF1940">
        <v>15.423999999999999</v>
      </c>
      <c r="AG1940">
        <v>13.481999999999999</v>
      </c>
      <c r="AH1940">
        <v>15.235200000000001</v>
      </c>
    </row>
    <row r="1941" spans="1:34" x14ac:dyDescent="0.25">
      <c r="A1941" t="s">
        <v>6598</v>
      </c>
      <c r="B1941" t="s">
        <v>6599</v>
      </c>
      <c r="C1941">
        <v>1</v>
      </c>
      <c r="D1941">
        <v>1</v>
      </c>
      <c r="E1941" t="s">
        <v>284</v>
      </c>
      <c r="F1941">
        <v>2016</v>
      </c>
      <c r="G1941" t="s">
        <v>171</v>
      </c>
      <c r="H1941">
        <v>0</v>
      </c>
      <c r="I1941">
        <v>4.7902845899999997</v>
      </c>
      <c r="J1941">
        <v>5.4600000000000003E-2</v>
      </c>
      <c r="K1941">
        <v>1.1100000000000001</v>
      </c>
      <c r="L1941">
        <v>9.9000000000000005E-2</v>
      </c>
      <c r="M1941">
        <v>1.41</v>
      </c>
      <c r="N1941">
        <v>4.4400000000000004E-3</v>
      </c>
      <c r="O1941" t="s">
        <v>614</v>
      </c>
      <c r="P1941">
        <v>0</v>
      </c>
      <c r="Q1941">
        <v>194.98</v>
      </c>
      <c r="R1941">
        <v>938</v>
      </c>
      <c r="S1941">
        <v>0</v>
      </c>
      <c r="U1941">
        <v>5612</v>
      </c>
      <c r="V1941">
        <v>0.93</v>
      </c>
      <c r="W1941">
        <v>0.95</v>
      </c>
      <c r="X1941">
        <v>0.03</v>
      </c>
      <c r="Y1941" t="s">
        <v>77</v>
      </c>
      <c r="Z1941">
        <v>4.49</v>
      </c>
      <c r="AA1941" t="s">
        <v>6600</v>
      </c>
      <c r="AB1941">
        <v>292.08478659999997</v>
      </c>
      <c r="AC1941" t="s">
        <v>6601</v>
      </c>
      <c r="AD1941">
        <v>49.2374206</v>
      </c>
      <c r="AE1941">
        <v>568.48699999999997</v>
      </c>
      <c r="AF1941">
        <v>14.15</v>
      </c>
      <c r="AG1941">
        <v>12.462999999999999</v>
      </c>
      <c r="AH1941">
        <v>14.123699999999999</v>
      </c>
    </row>
    <row r="1942" spans="1:34" x14ac:dyDescent="0.25">
      <c r="A1942" t="s">
        <v>6602</v>
      </c>
      <c r="B1942" t="s">
        <v>6603</v>
      </c>
      <c r="C1942">
        <v>1</v>
      </c>
      <c r="D1942">
        <v>1</v>
      </c>
      <c r="E1942" t="s">
        <v>284</v>
      </c>
      <c r="F1942">
        <v>2016</v>
      </c>
      <c r="G1942" t="s">
        <v>171</v>
      </c>
      <c r="H1942">
        <v>0</v>
      </c>
      <c r="I1942">
        <v>38.671507499999997</v>
      </c>
      <c r="J1942">
        <v>0.2079</v>
      </c>
      <c r="K1942">
        <v>2.74</v>
      </c>
      <c r="L1942">
        <v>0.24399999999999999</v>
      </c>
      <c r="M1942">
        <v>7.95</v>
      </c>
      <c r="N1942">
        <v>2.5000000000000001E-2</v>
      </c>
      <c r="O1942" t="s">
        <v>614</v>
      </c>
      <c r="P1942">
        <v>0</v>
      </c>
      <c r="Q1942">
        <v>20.010000000000002</v>
      </c>
      <c r="R1942">
        <v>502</v>
      </c>
      <c r="S1942">
        <v>0</v>
      </c>
      <c r="U1942">
        <v>5688</v>
      </c>
      <c r="V1942">
        <v>0.97</v>
      </c>
      <c r="W1942">
        <v>0.96</v>
      </c>
      <c r="X1942">
        <v>0</v>
      </c>
      <c r="Y1942" t="s">
        <v>77</v>
      </c>
      <c r="Z1942">
        <v>4.46</v>
      </c>
      <c r="AA1942" t="s">
        <v>6604</v>
      </c>
      <c r="AB1942">
        <v>299.96566189999999</v>
      </c>
      <c r="AC1942" t="s">
        <v>6605</v>
      </c>
      <c r="AD1942">
        <v>44.160880499999998</v>
      </c>
      <c r="AE1942">
        <v>888.32500000000005</v>
      </c>
      <c r="AF1942">
        <v>15.238</v>
      </c>
      <c r="AG1942">
        <v>13.04</v>
      </c>
      <c r="AH1942">
        <v>14.956</v>
      </c>
    </row>
    <row r="1943" spans="1:34" x14ac:dyDescent="0.25">
      <c r="A1943" t="s">
        <v>6606</v>
      </c>
      <c r="B1943" t="s">
        <v>6607</v>
      </c>
      <c r="C1943">
        <v>1</v>
      </c>
      <c r="D1943">
        <v>1</v>
      </c>
      <c r="E1943" t="s">
        <v>284</v>
      </c>
      <c r="F1943">
        <v>2016</v>
      </c>
      <c r="G1943" t="s">
        <v>171</v>
      </c>
      <c r="H1943">
        <v>0</v>
      </c>
      <c r="I1943">
        <v>8.3265153000000005</v>
      </c>
      <c r="J1943">
        <v>8.1199999999999994E-2</v>
      </c>
      <c r="K1943">
        <v>1.92</v>
      </c>
      <c r="L1943">
        <v>0.17100000000000001</v>
      </c>
      <c r="M1943">
        <v>4.3499999999999996</v>
      </c>
      <c r="N1943">
        <v>1.37E-2</v>
      </c>
      <c r="O1943" t="s">
        <v>614</v>
      </c>
      <c r="P1943">
        <v>0</v>
      </c>
      <c r="Q1943">
        <v>182.69</v>
      </c>
      <c r="R1943">
        <v>938</v>
      </c>
      <c r="S1943">
        <v>0</v>
      </c>
      <c r="U1943">
        <v>6083</v>
      </c>
      <c r="V1943">
        <v>1.17</v>
      </c>
      <c r="W1943">
        <v>1.1100000000000001</v>
      </c>
      <c r="X1943">
        <v>0.03</v>
      </c>
      <c r="Y1943" t="s">
        <v>77</v>
      </c>
      <c r="Z1943">
        <v>4.3499999999999996</v>
      </c>
      <c r="AA1943" t="s">
        <v>6608</v>
      </c>
      <c r="AB1943">
        <v>297.01910179999999</v>
      </c>
      <c r="AC1943" t="s">
        <v>6609</v>
      </c>
      <c r="AD1943">
        <v>44.327493599999997</v>
      </c>
      <c r="AE1943">
        <v>1757.23</v>
      </c>
      <c r="AF1943">
        <v>15.295999999999999</v>
      </c>
      <c r="AG1943">
        <v>13.456</v>
      </c>
      <c r="AH1943">
        <v>15.0671</v>
      </c>
    </row>
    <row r="1944" spans="1:34" x14ac:dyDescent="0.25">
      <c r="A1944" t="s">
        <v>6610</v>
      </c>
      <c r="B1944" t="s">
        <v>6611</v>
      </c>
      <c r="C1944">
        <v>1</v>
      </c>
      <c r="D1944">
        <v>2</v>
      </c>
      <c r="E1944" t="s">
        <v>284</v>
      </c>
      <c r="F1944">
        <v>2014</v>
      </c>
      <c r="G1944" t="s">
        <v>171</v>
      </c>
      <c r="H1944">
        <v>0</v>
      </c>
      <c r="I1944">
        <v>8.4088779999999996</v>
      </c>
      <c r="J1944">
        <v>7.5999999999999998E-2</v>
      </c>
      <c r="K1944">
        <v>2.36</v>
      </c>
      <c r="L1944">
        <v>0.21099999999999999</v>
      </c>
      <c r="M1944">
        <v>6.17</v>
      </c>
      <c r="N1944">
        <v>1.9400000000000001E-2</v>
      </c>
      <c r="O1944" t="s">
        <v>614</v>
      </c>
      <c r="P1944">
        <v>0</v>
      </c>
      <c r="Q1944">
        <v>123.82</v>
      </c>
      <c r="R1944">
        <v>809</v>
      </c>
      <c r="S1944">
        <v>0</v>
      </c>
      <c r="U1944">
        <v>5544</v>
      </c>
      <c r="V1944">
        <v>0.84</v>
      </c>
      <c r="W1944">
        <v>0.78</v>
      </c>
      <c r="X1944">
        <v>-0.52200000000000002</v>
      </c>
      <c r="Y1944" t="s">
        <v>200</v>
      </c>
      <c r="Z1944">
        <v>4.51</v>
      </c>
      <c r="AA1944" t="s">
        <v>6612</v>
      </c>
      <c r="AB1944">
        <v>296.98113610000001</v>
      </c>
      <c r="AC1944" t="s">
        <v>6613</v>
      </c>
      <c r="AD1944">
        <v>43.209702499999999</v>
      </c>
      <c r="AE1944">
        <v>513.20600000000002</v>
      </c>
      <c r="AF1944">
        <v>13.927</v>
      </c>
      <c r="AG1944">
        <v>12.154999999999999</v>
      </c>
      <c r="AH1944">
        <v>13.7662</v>
      </c>
    </row>
    <row r="1945" spans="1:34" x14ac:dyDescent="0.25">
      <c r="A1945" t="s">
        <v>6614</v>
      </c>
      <c r="B1945" t="s">
        <v>6611</v>
      </c>
      <c r="C1945">
        <v>1</v>
      </c>
      <c r="D1945">
        <v>2</v>
      </c>
      <c r="E1945" t="s">
        <v>284</v>
      </c>
      <c r="F1945">
        <v>2014</v>
      </c>
      <c r="G1945" t="s">
        <v>171</v>
      </c>
      <c r="H1945">
        <v>0</v>
      </c>
      <c r="I1945">
        <v>28.574262999999998</v>
      </c>
      <c r="J1945">
        <v>0.17199999999999999</v>
      </c>
      <c r="K1945">
        <v>2.4</v>
      </c>
      <c r="L1945">
        <v>0.214</v>
      </c>
      <c r="M1945">
        <v>6.35</v>
      </c>
      <c r="N1945">
        <v>0.02</v>
      </c>
      <c r="O1945" t="s">
        <v>614</v>
      </c>
      <c r="P1945">
        <v>0</v>
      </c>
      <c r="Q1945">
        <v>24.25</v>
      </c>
      <c r="R1945">
        <v>538</v>
      </c>
      <c r="S1945">
        <v>0</v>
      </c>
      <c r="U1945">
        <v>5544</v>
      </c>
      <c r="V1945">
        <v>0.84</v>
      </c>
      <c r="W1945">
        <v>0.78</v>
      </c>
      <c r="X1945">
        <v>-0.52200000000000002</v>
      </c>
      <c r="Y1945" t="s">
        <v>200</v>
      </c>
      <c r="Z1945">
        <v>4.51</v>
      </c>
      <c r="AA1945" t="s">
        <v>6612</v>
      </c>
      <c r="AB1945">
        <v>296.98113610000001</v>
      </c>
      <c r="AC1945" t="s">
        <v>6613</v>
      </c>
      <c r="AD1945">
        <v>43.209702499999999</v>
      </c>
      <c r="AE1945">
        <v>513.20600000000002</v>
      </c>
      <c r="AF1945">
        <v>13.927</v>
      </c>
      <c r="AG1945">
        <v>12.154999999999999</v>
      </c>
      <c r="AH1945">
        <v>13.7662</v>
      </c>
    </row>
    <row r="1946" spans="1:34" x14ac:dyDescent="0.25">
      <c r="A1946" t="s">
        <v>6615</v>
      </c>
      <c r="B1946" t="s">
        <v>6616</v>
      </c>
      <c r="C1946">
        <v>1</v>
      </c>
      <c r="D1946">
        <v>1</v>
      </c>
      <c r="E1946" t="s">
        <v>284</v>
      </c>
      <c r="F1946">
        <v>2016</v>
      </c>
      <c r="G1946" t="s">
        <v>171</v>
      </c>
      <c r="H1946">
        <v>0</v>
      </c>
      <c r="I1946">
        <v>2.94902905</v>
      </c>
      <c r="J1946">
        <v>3.6900000000000002E-2</v>
      </c>
      <c r="K1946">
        <v>1.38</v>
      </c>
      <c r="L1946">
        <v>0.123</v>
      </c>
      <c r="M1946">
        <v>2.48</v>
      </c>
      <c r="N1946">
        <v>7.7999999999999996E-3</v>
      </c>
      <c r="O1946" t="s">
        <v>614</v>
      </c>
      <c r="P1946">
        <v>0</v>
      </c>
      <c r="Q1946">
        <v>206.87</v>
      </c>
      <c r="R1946">
        <v>1027</v>
      </c>
      <c r="S1946">
        <v>0</v>
      </c>
      <c r="U1946">
        <v>4904</v>
      </c>
      <c r="V1946">
        <v>0.74</v>
      </c>
      <c r="W1946">
        <v>0.78</v>
      </c>
      <c r="X1946">
        <v>-0.04</v>
      </c>
      <c r="Y1946" t="s">
        <v>77</v>
      </c>
      <c r="Z1946">
        <v>4.5999999999999996</v>
      </c>
      <c r="AA1946" t="s">
        <v>6617</v>
      </c>
      <c r="AB1946">
        <v>290.91445160000001</v>
      </c>
      <c r="AC1946" t="s">
        <v>6618</v>
      </c>
      <c r="AD1946">
        <v>42.286552200000003</v>
      </c>
      <c r="AE1946">
        <v>615.23099999999999</v>
      </c>
      <c r="AF1946">
        <v>15.494</v>
      </c>
      <c r="AG1946">
        <v>13.17</v>
      </c>
      <c r="AH1946">
        <v>15.304500000000001</v>
      </c>
    </row>
    <row r="1947" spans="1:34" x14ac:dyDescent="0.25">
      <c r="A1947" t="s">
        <v>6619</v>
      </c>
      <c r="B1947" t="s">
        <v>6620</v>
      </c>
      <c r="C1947">
        <v>1</v>
      </c>
      <c r="D1947">
        <v>1</v>
      </c>
      <c r="E1947" t="s">
        <v>284</v>
      </c>
      <c r="F1947">
        <v>2016</v>
      </c>
      <c r="G1947" t="s">
        <v>171</v>
      </c>
      <c r="H1947">
        <v>0</v>
      </c>
      <c r="I1947">
        <v>13.15141081</v>
      </c>
      <c r="J1947">
        <v>0.1187</v>
      </c>
      <c r="K1947">
        <v>1.91</v>
      </c>
      <c r="L1947">
        <v>0.17</v>
      </c>
      <c r="M1947">
        <v>4.3099999999999996</v>
      </c>
      <c r="N1947">
        <v>1.3599999999999999E-2</v>
      </c>
      <c r="O1947" t="s">
        <v>614</v>
      </c>
      <c r="P1947">
        <v>0</v>
      </c>
      <c r="Q1947">
        <v>205.27</v>
      </c>
      <c r="R1947">
        <v>1008</v>
      </c>
      <c r="S1947">
        <v>0</v>
      </c>
      <c r="U1947">
        <v>6231</v>
      </c>
      <c r="V1947">
        <v>1.59</v>
      </c>
      <c r="W1947">
        <v>1.29</v>
      </c>
      <c r="X1947">
        <v>0.12</v>
      </c>
      <c r="Y1947" t="s">
        <v>77</v>
      </c>
      <c r="Z1947">
        <v>4.1399999999999997</v>
      </c>
      <c r="AA1947" t="s">
        <v>6621</v>
      </c>
      <c r="AB1947">
        <v>297.78654669999997</v>
      </c>
      <c r="AC1947" t="s">
        <v>6622</v>
      </c>
      <c r="AD1947">
        <v>47.8861542</v>
      </c>
      <c r="AE1947">
        <v>482.04700000000003</v>
      </c>
      <c r="AF1947">
        <v>12.144</v>
      </c>
      <c r="AG1947">
        <v>10.795</v>
      </c>
      <c r="AH1947">
        <v>12.016999999999999</v>
      </c>
    </row>
    <row r="1948" spans="1:34" x14ac:dyDescent="0.25">
      <c r="A1948" t="s">
        <v>6623</v>
      </c>
      <c r="B1948" t="s">
        <v>6624</v>
      </c>
      <c r="C1948">
        <v>1</v>
      </c>
      <c r="D1948">
        <v>1</v>
      </c>
      <c r="E1948" t="s">
        <v>284</v>
      </c>
      <c r="F1948">
        <v>2016</v>
      </c>
      <c r="G1948" t="s">
        <v>171</v>
      </c>
      <c r="H1948">
        <v>0</v>
      </c>
      <c r="I1948">
        <v>42.191735700000002</v>
      </c>
      <c r="J1948">
        <v>0.23150000000000001</v>
      </c>
      <c r="K1948">
        <v>2.04</v>
      </c>
      <c r="L1948">
        <v>0.182</v>
      </c>
      <c r="M1948">
        <v>4.82</v>
      </c>
      <c r="N1948">
        <v>1.52E-2</v>
      </c>
      <c r="O1948" t="s">
        <v>614</v>
      </c>
      <c r="P1948">
        <v>0</v>
      </c>
      <c r="Q1948">
        <v>23.26</v>
      </c>
      <c r="R1948">
        <v>526</v>
      </c>
      <c r="S1948">
        <v>0</v>
      </c>
      <c r="U1948">
        <v>5544</v>
      </c>
      <c r="V1948">
        <v>0.89</v>
      </c>
      <c r="W1948">
        <v>0.92</v>
      </c>
      <c r="X1948">
        <v>-0.03</v>
      </c>
      <c r="Y1948" t="s">
        <v>77</v>
      </c>
      <c r="Z1948">
        <v>4.51</v>
      </c>
      <c r="AA1948" t="s">
        <v>6625</v>
      </c>
      <c r="AB1948">
        <v>288.28058010000001</v>
      </c>
      <c r="AC1948" t="s">
        <v>6626</v>
      </c>
      <c r="AD1948">
        <v>46.340874700000001</v>
      </c>
      <c r="AE1948">
        <v>1230.42</v>
      </c>
      <c r="AF1948">
        <v>15.404999999999999</v>
      </c>
      <c r="AG1948">
        <v>13.369</v>
      </c>
      <c r="AH1948">
        <v>15.102499999999999</v>
      </c>
    </row>
    <row r="1949" spans="1:34" x14ac:dyDescent="0.25">
      <c r="A1949" t="s">
        <v>6627</v>
      </c>
      <c r="B1949" t="s">
        <v>6628</v>
      </c>
      <c r="C1949">
        <v>1</v>
      </c>
      <c r="D1949">
        <v>1</v>
      </c>
      <c r="E1949" t="s">
        <v>284</v>
      </c>
      <c r="F1949">
        <v>2016</v>
      </c>
      <c r="G1949" t="s">
        <v>171</v>
      </c>
      <c r="H1949">
        <v>0</v>
      </c>
      <c r="I1949">
        <v>4.3394645399999998</v>
      </c>
      <c r="J1949">
        <v>4.9700000000000001E-2</v>
      </c>
      <c r="K1949">
        <v>1.67</v>
      </c>
      <c r="L1949">
        <v>0.14899999999999999</v>
      </c>
      <c r="M1949">
        <v>3.43</v>
      </c>
      <c r="N1949">
        <v>1.0800000000000001E-2</v>
      </c>
      <c r="O1949" t="s">
        <v>614</v>
      </c>
      <c r="P1949">
        <v>0</v>
      </c>
      <c r="Q1949">
        <v>190.02</v>
      </c>
      <c r="R1949">
        <v>1061</v>
      </c>
      <c r="S1949">
        <v>0</v>
      </c>
      <c r="U1949">
        <v>5500</v>
      </c>
      <c r="V1949">
        <v>0.9</v>
      </c>
      <c r="W1949">
        <v>0.93</v>
      </c>
      <c r="X1949">
        <v>0.05</v>
      </c>
      <c r="Y1949" t="s">
        <v>77</v>
      </c>
      <c r="Z1949">
        <v>4.5</v>
      </c>
      <c r="AA1949" t="s">
        <v>6629</v>
      </c>
      <c r="AB1949">
        <v>294.5177291</v>
      </c>
      <c r="AC1949" t="s">
        <v>6630</v>
      </c>
      <c r="AD1949">
        <v>50.670392700000001</v>
      </c>
      <c r="AE1949">
        <v>704.32299999999998</v>
      </c>
      <c r="AF1949">
        <v>14.933</v>
      </c>
      <c r="AG1949">
        <v>13.105</v>
      </c>
      <c r="AH1949">
        <v>14.806900000000001</v>
      </c>
    </row>
    <row r="1950" spans="1:34" x14ac:dyDescent="0.25">
      <c r="A1950" t="s">
        <v>6631</v>
      </c>
      <c r="B1950" t="s">
        <v>6632</v>
      </c>
      <c r="C1950">
        <v>1</v>
      </c>
      <c r="D1950">
        <v>1</v>
      </c>
      <c r="E1950" t="s">
        <v>284</v>
      </c>
      <c r="F1950">
        <v>2016</v>
      </c>
      <c r="G1950" t="s">
        <v>171</v>
      </c>
      <c r="H1950">
        <v>0</v>
      </c>
      <c r="I1950">
        <v>2.85234897</v>
      </c>
      <c r="J1950">
        <v>3.0499999999999999E-2</v>
      </c>
      <c r="K1950">
        <v>1.28</v>
      </c>
      <c r="L1950">
        <v>0.114</v>
      </c>
      <c r="M1950">
        <v>2.1800000000000002</v>
      </c>
      <c r="N1950">
        <v>6.8700000000000002E-3</v>
      </c>
      <c r="O1950" t="s">
        <v>614</v>
      </c>
      <c r="P1950">
        <v>0</v>
      </c>
      <c r="Q1950">
        <v>50.78</v>
      </c>
      <c r="R1950">
        <v>621</v>
      </c>
      <c r="S1950">
        <v>0</v>
      </c>
      <c r="U1950">
        <v>3658</v>
      </c>
      <c r="V1950">
        <v>0.34</v>
      </c>
      <c r="W1950">
        <v>0.35</v>
      </c>
      <c r="X1950">
        <v>-0.59</v>
      </c>
      <c r="Y1950" t="s">
        <v>77</v>
      </c>
      <c r="Z1950">
        <v>4.93</v>
      </c>
      <c r="AA1950" t="s">
        <v>6633</v>
      </c>
      <c r="AB1950">
        <v>286.59425290000001</v>
      </c>
      <c r="AC1950" t="s">
        <v>6634</v>
      </c>
      <c r="AD1950">
        <v>37.891283600000001</v>
      </c>
      <c r="AE1950">
        <v>289.899</v>
      </c>
      <c r="AF1950">
        <v>16.745000000000001</v>
      </c>
      <c r="AG1950">
        <v>12.826000000000001</v>
      </c>
      <c r="AH1950">
        <v>15.9678</v>
      </c>
    </row>
    <row r="1951" spans="1:34" x14ac:dyDescent="0.25">
      <c r="A1951" t="s">
        <v>6635</v>
      </c>
      <c r="B1951" t="s">
        <v>6636</v>
      </c>
      <c r="C1951">
        <v>1</v>
      </c>
      <c r="D1951">
        <v>1</v>
      </c>
      <c r="E1951" t="s">
        <v>284</v>
      </c>
      <c r="F1951">
        <v>2016</v>
      </c>
      <c r="G1951" t="s">
        <v>171</v>
      </c>
      <c r="H1951">
        <v>0</v>
      </c>
      <c r="I1951">
        <v>17.670064199999999</v>
      </c>
      <c r="J1951">
        <v>0.1348</v>
      </c>
      <c r="K1951">
        <v>1.84</v>
      </c>
      <c r="L1951">
        <v>0.16400000000000001</v>
      </c>
      <c r="M1951">
        <v>4.04</v>
      </c>
      <c r="N1951">
        <v>1.2699999999999999E-2</v>
      </c>
      <c r="O1951" t="s">
        <v>614</v>
      </c>
      <c r="P1951">
        <v>0</v>
      </c>
      <c r="Q1951">
        <v>41.04</v>
      </c>
      <c r="R1951">
        <v>778</v>
      </c>
      <c r="S1951">
        <v>0</v>
      </c>
      <c r="U1951">
        <v>5683</v>
      </c>
      <c r="V1951">
        <v>0.94</v>
      </c>
      <c r="W1951">
        <v>0.95</v>
      </c>
      <c r="X1951">
        <v>-0.09</v>
      </c>
      <c r="Y1951" t="s">
        <v>77</v>
      </c>
      <c r="Z1951">
        <v>4.47</v>
      </c>
      <c r="AA1951" t="s">
        <v>6637</v>
      </c>
      <c r="AB1951">
        <v>295.48120180000001</v>
      </c>
      <c r="AC1951" t="s">
        <v>6638</v>
      </c>
      <c r="AD1951">
        <v>40.731931600000003</v>
      </c>
      <c r="AE1951">
        <v>2011.41</v>
      </c>
      <c r="AF1951">
        <v>15.042</v>
      </c>
      <c r="AG1951">
        <v>13.243</v>
      </c>
      <c r="AH1951">
        <v>14.8766</v>
      </c>
    </row>
    <row r="1952" spans="1:34" x14ac:dyDescent="0.25">
      <c r="A1952" t="s">
        <v>6639</v>
      </c>
      <c r="B1952" t="s">
        <v>6640</v>
      </c>
      <c r="C1952">
        <v>1</v>
      </c>
      <c r="D1952">
        <v>1</v>
      </c>
      <c r="E1952" t="s">
        <v>284</v>
      </c>
      <c r="F1952">
        <v>2016</v>
      </c>
      <c r="G1952" t="s">
        <v>171</v>
      </c>
      <c r="H1952">
        <v>0</v>
      </c>
      <c r="I1952">
        <v>108.593329</v>
      </c>
      <c r="J1952">
        <v>0.41260000000000002</v>
      </c>
      <c r="K1952">
        <v>1.73</v>
      </c>
      <c r="L1952">
        <v>0.154</v>
      </c>
      <c r="M1952">
        <v>3.64</v>
      </c>
      <c r="N1952">
        <v>1.15E-2</v>
      </c>
      <c r="O1952" t="s">
        <v>614</v>
      </c>
      <c r="P1952">
        <v>0</v>
      </c>
      <c r="Q1952">
        <v>4.55</v>
      </c>
      <c r="R1952">
        <v>374</v>
      </c>
      <c r="S1952">
        <v>1</v>
      </c>
      <c r="U1952">
        <v>5798</v>
      </c>
      <c r="V1952">
        <v>0.93</v>
      </c>
      <c r="W1952">
        <v>0.92</v>
      </c>
      <c r="X1952">
        <v>-0.26</v>
      </c>
      <c r="Y1952" t="s">
        <v>77</v>
      </c>
      <c r="Z1952">
        <v>4.46</v>
      </c>
      <c r="AA1952" t="s">
        <v>6641</v>
      </c>
      <c r="AB1952">
        <v>285.69195500000001</v>
      </c>
      <c r="AC1952" t="s">
        <v>6642</v>
      </c>
      <c r="AD1952">
        <v>45.689399299999998</v>
      </c>
      <c r="AE1952">
        <v>635.73599999999999</v>
      </c>
      <c r="AF1952">
        <v>14.221</v>
      </c>
      <c r="AG1952">
        <v>12.534000000000001</v>
      </c>
      <c r="AH1952">
        <v>14.0207</v>
      </c>
    </row>
    <row r="1953" spans="1:34" x14ac:dyDescent="0.25">
      <c r="A1953" t="s">
        <v>6643</v>
      </c>
      <c r="B1953" t="s">
        <v>6644</v>
      </c>
      <c r="C1953">
        <v>1</v>
      </c>
      <c r="D1953">
        <v>1</v>
      </c>
      <c r="E1953" t="s">
        <v>284</v>
      </c>
      <c r="F1953">
        <v>2016</v>
      </c>
      <c r="G1953" t="s">
        <v>171</v>
      </c>
      <c r="H1953">
        <v>0</v>
      </c>
      <c r="I1953">
        <v>5.1233034699999997</v>
      </c>
      <c r="J1953">
        <v>5.5599999999999997E-2</v>
      </c>
      <c r="K1953">
        <v>1.96</v>
      </c>
      <c r="L1953">
        <v>0.17499999999999999</v>
      </c>
      <c r="M1953">
        <v>4.5</v>
      </c>
      <c r="N1953">
        <v>1.4200000000000001E-2</v>
      </c>
      <c r="O1953" t="s">
        <v>614</v>
      </c>
      <c r="P1953">
        <v>0</v>
      </c>
      <c r="Q1953">
        <v>160.76</v>
      </c>
      <c r="R1953">
        <v>994</v>
      </c>
      <c r="S1953">
        <v>0</v>
      </c>
      <c r="U1953">
        <v>5664</v>
      </c>
      <c r="V1953">
        <v>0.95</v>
      </c>
      <c r="W1953">
        <v>0.97</v>
      </c>
      <c r="X1953">
        <v>0.04</v>
      </c>
      <c r="Y1953" t="s">
        <v>77</v>
      </c>
      <c r="Z1953">
        <v>4.47</v>
      </c>
      <c r="AA1953" t="s">
        <v>6645</v>
      </c>
      <c r="AB1953">
        <v>293.21735630000001</v>
      </c>
      <c r="AC1953" t="s">
        <v>6646</v>
      </c>
      <c r="AD1953">
        <v>42.720584600000002</v>
      </c>
      <c r="AE1953">
        <v>842.45899999999995</v>
      </c>
      <c r="AF1953">
        <v>15.162000000000001</v>
      </c>
      <c r="AG1953">
        <v>13.462999999999999</v>
      </c>
      <c r="AH1953">
        <v>15.1325</v>
      </c>
    </row>
    <row r="1954" spans="1:34" x14ac:dyDescent="0.25">
      <c r="A1954" t="s">
        <v>6647</v>
      </c>
      <c r="B1954" t="s">
        <v>6648</v>
      </c>
      <c r="C1954">
        <v>1</v>
      </c>
      <c r="D1954">
        <v>1</v>
      </c>
      <c r="E1954" t="s">
        <v>284</v>
      </c>
      <c r="F1954">
        <v>2016</v>
      </c>
      <c r="G1954" t="s">
        <v>171</v>
      </c>
      <c r="H1954">
        <v>0</v>
      </c>
      <c r="I1954">
        <v>61.617816699999999</v>
      </c>
      <c r="J1954">
        <v>0.30199999999999999</v>
      </c>
      <c r="K1954">
        <v>3.65</v>
      </c>
      <c r="L1954">
        <v>0.32600000000000001</v>
      </c>
      <c r="M1954">
        <v>12.9</v>
      </c>
      <c r="N1954">
        <v>4.07E-2</v>
      </c>
      <c r="O1954" t="s">
        <v>614</v>
      </c>
      <c r="P1954">
        <v>0</v>
      </c>
      <c r="Q1954">
        <v>6.45</v>
      </c>
      <c r="R1954">
        <v>424</v>
      </c>
      <c r="S1954">
        <v>0</v>
      </c>
      <c r="U1954">
        <v>5543</v>
      </c>
      <c r="V1954">
        <v>0.91</v>
      </c>
      <c r="W1954">
        <v>0.94</v>
      </c>
      <c r="X1954">
        <v>0.04</v>
      </c>
      <c r="Y1954" t="s">
        <v>77</v>
      </c>
      <c r="Z1954">
        <v>4.5</v>
      </c>
      <c r="AA1954" t="s">
        <v>6649</v>
      </c>
      <c r="AB1954">
        <v>293.06331499999999</v>
      </c>
      <c r="AC1954" t="s">
        <v>6650</v>
      </c>
      <c r="AD1954">
        <v>39.403405200000002</v>
      </c>
      <c r="AE1954">
        <v>1083.4100000000001</v>
      </c>
      <c r="AF1954">
        <v>15.933999999999999</v>
      </c>
      <c r="AG1954">
        <v>13.896000000000001</v>
      </c>
      <c r="AH1954">
        <v>15.6861</v>
      </c>
    </row>
    <row r="1955" spans="1:34" x14ac:dyDescent="0.25">
      <c r="A1955" t="s">
        <v>6651</v>
      </c>
      <c r="B1955" t="s">
        <v>6652</v>
      </c>
      <c r="C1955">
        <v>1</v>
      </c>
      <c r="D1955">
        <v>2</v>
      </c>
      <c r="E1955" t="s">
        <v>284</v>
      </c>
      <c r="F1955">
        <v>2016</v>
      </c>
      <c r="G1955" t="s">
        <v>171</v>
      </c>
      <c r="H1955">
        <v>0</v>
      </c>
      <c r="I1955">
        <v>24.339780399999999</v>
      </c>
      <c r="J1955">
        <v>0.16439999999999999</v>
      </c>
      <c r="K1955">
        <v>2.96</v>
      </c>
      <c r="L1955">
        <v>0.26400000000000001</v>
      </c>
      <c r="M1955">
        <v>9.06</v>
      </c>
      <c r="N1955">
        <v>2.8500000000000001E-2</v>
      </c>
      <c r="O1955" t="s">
        <v>614</v>
      </c>
      <c r="P1955">
        <v>0</v>
      </c>
      <c r="Q1955">
        <v>32.270000000000003</v>
      </c>
      <c r="R1955">
        <v>737</v>
      </c>
      <c r="S1955">
        <v>0</v>
      </c>
      <c r="U1955">
        <v>5831</v>
      </c>
      <c r="V1955">
        <v>1</v>
      </c>
      <c r="W1955">
        <v>1</v>
      </c>
      <c r="X1955">
        <v>-0.04</v>
      </c>
      <c r="Y1955" t="s">
        <v>77</v>
      </c>
      <c r="Z1955">
        <v>4.4400000000000004</v>
      </c>
      <c r="AA1955" t="s">
        <v>6653</v>
      </c>
      <c r="AB1955">
        <v>291.60449649999998</v>
      </c>
      <c r="AC1955" t="s">
        <v>6654</v>
      </c>
      <c r="AD1955">
        <v>41.309327500000002</v>
      </c>
      <c r="AE1955">
        <v>1183.8800000000001</v>
      </c>
      <c r="AF1955">
        <v>15.661</v>
      </c>
      <c r="AG1955">
        <v>13.782999999999999</v>
      </c>
      <c r="AH1955">
        <v>15.257199999999999</v>
      </c>
    </row>
    <row r="1956" spans="1:34" x14ac:dyDescent="0.25">
      <c r="A1956" t="s">
        <v>6655</v>
      </c>
      <c r="B1956" t="s">
        <v>6652</v>
      </c>
      <c r="C1956">
        <v>1</v>
      </c>
      <c r="D1956">
        <v>2</v>
      </c>
      <c r="E1956" t="s">
        <v>284</v>
      </c>
      <c r="F1956">
        <v>2016</v>
      </c>
      <c r="G1956" t="s">
        <v>171</v>
      </c>
      <c r="H1956">
        <v>0</v>
      </c>
      <c r="I1956">
        <v>76.536958600000006</v>
      </c>
      <c r="J1956">
        <v>0.3528</v>
      </c>
      <c r="K1956">
        <v>2.73</v>
      </c>
      <c r="L1956">
        <v>0.24399999999999999</v>
      </c>
      <c r="M1956">
        <v>7.9</v>
      </c>
      <c r="N1956">
        <v>2.4899999999999999E-2</v>
      </c>
      <c r="O1956" t="s">
        <v>614</v>
      </c>
      <c r="P1956">
        <v>0</v>
      </c>
      <c r="Q1956">
        <v>7.01</v>
      </c>
      <c r="R1956">
        <v>503</v>
      </c>
      <c r="S1956">
        <v>1</v>
      </c>
      <c r="U1956">
        <v>5831</v>
      </c>
      <c r="V1956">
        <v>1</v>
      </c>
      <c r="W1956">
        <v>1</v>
      </c>
      <c r="X1956">
        <v>-0.04</v>
      </c>
      <c r="Y1956" t="s">
        <v>77</v>
      </c>
      <c r="Z1956">
        <v>4.4400000000000004</v>
      </c>
      <c r="AA1956" t="s">
        <v>6653</v>
      </c>
      <c r="AB1956">
        <v>291.60449649999998</v>
      </c>
      <c r="AC1956" t="s">
        <v>6654</v>
      </c>
      <c r="AD1956">
        <v>41.309327500000002</v>
      </c>
      <c r="AE1956">
        <v>1183.8800000000001</v>
      </c>
      <c r="AF1956">
        <v>15.661</v>
      </c>
      <c r="AG1956">
        <v>13.782999999999999</v>
      </c>
      <c r="AH1956">
        <v>15.257199999999999</v>
      </c>
    </row>
    <row r="1957" spans="1:34" x14ac:dyDescent="0.25">
      <c r="A1957" t="s">
        <v>6656</v>
      </c>
      <c r="B1957" t="s">
        <v>6657</v>
      </c>
      <c r="C1957">
        <v>1</v>
      </c>
      <c r="D1957">
        <v>2</v>
      </c>
      <c r="E1957" t="s">
        <v>284</v>
      </c>
      <c r="F1957">
        <v>2014</v>
      </c>
      <c r="G1957" t="s">
        <v>171</v>
      </c>
      <c r="H1957">
        <v>0</v>
      </c>
      <c r="I1957">
        <v>4.7539999999999996</v>
      </c>
      <c r="J1957">
        <v>5.0200000000000002E-2</v>
      </c>
      <c r="K1957">
        <v>1.82</v>
      </c>
      <c r="L1957">
        <v>0.16200000000000001</v>
      </c>
      <c r="M1957">
        <v>11.7</v>
      </c>
      <c r="N1957">
        <v>3.6999999999999998E-2</v>
      </c>
      <c r="O1957" t="s">
        <v>119</v>
      </c>
      <c r="P1957">
        <v>0</v>
      </c>
      <c r="Q1957">
        <v>105.33</v>
      </c>
      <c r="R1957">
        <v>775</v>
      </c>
      <c r="S1957">
        <v>0</v>
      </c>
      <c r="U1957">
        <v>4725</v>
      </c>
      <c r="V1957">
        <v>0.69</v>
      </c>
      <c r="W1957">
        <v>0.75</v>
      </c>
      <c r="X1957">
        <v>0.05</v>
      </c>
      <c r="Y1957" t="s">
        <v>77</v>
      </c>
      <c r="Z1957">
        <v>4.6399999999999997</v>
      </c>
      <c r="AA1957" t="s">
        <v>6658</v>
      </c>
      <c r="AB1957">
        <v>287.9978721</v>
      </c>
      <c r="AC1957" t="s">
        <v>6659</v>
      </c>
      <c r="AD1957">
        <v>50.944184700000001</v>
      </c>
      <c r="AE1957">
        <v>262.351</v>
      </c>
      <c r="AF1957">
        <v>13.654999999999999</v>
      </c>
      <c r="AG1957">
        <v>11.255000000000001</v>
      </c>
      <c r="AH1957">
        <v>13.4598</v>
      </c>
    </row>
    <row r="1958" spans="1:34" x14ac:dyDescent="0.25">
      <c r="A1958" t="s">
        <v>6660</v>
      </c>
      <c r="B1958" t="s">
        <v>6657</v>
      </c>
      <c r="C1958">
        <v>1</v>
      </c>
      <c r="D1958">
        <v>2</v>
      </c>
      <c r="E1958" t="s">
        <v>284</v>
      </c>
      <c r="F1958">
        <v>2014</v>
      </c>
      <c r="G1958" t="s">
        <v>171</v>
      </c>
      <c r="H1958">
        <v>0</v>
      </c>
      <c r="I1958">
        <v>8.9250699999999998</v>
      </c>
      <c r="J1958">
        <v>7.6300000000000007E-2</v>
      </c>
      <c r="K1958">
        <v>2.1800000000000002</v>
      </c>
      <c r="L1958">
        <v>0.19400000000000001</v>
      </c>
      <c r="M1958">
        <v>8.6999999999999993</v>
      </c>
      <c r="N1958">
        <v>2.7369999999999998E-2</v>
      </c>
      <c r="O1958" t="s">
        <v>119</v>
      </c>
      <c r="P1958">
        <v>0</v>
      </c>
      <c r="Q1958">
        <v>45.6</v>
      </c>
      <c r="R1958">
        <v>628</v>
      </c>
      <c r="S1958">
        <v>0</v>
      </c>
      <c r="U1958">
        <v>4725</v>
      </c>
      <c r="V1958">
        <v>0.69</v>
      </c>
      <c r="W1958">
        <v>0.75</v>
      </c>
      <c r="X1958">
        <v>0.05</v>
      </c>
      <c r="Y1958" t="s">
        <v>77</v>
      </c>
      <c r="Z1958">
        <v>4.6399999999999997</v>
      </c>
      <c r="AA1958" t="s">
        <v>6658</v>
      </c>
      <c r="AB1958">
        <v>287.9978721</v>
      </c>
      <c r="AC1958" t="s">
        <v>6659</v>
      </c>
      <c r="AD1958">
        <v>50.944184700000001</v>
      </c>
      <c r="AE1958">
        <v>262.351</v>
      </c>
      <c r="AF1958">
        <v>13.654999999999999</v>
      </c>
      <c r="AG1958">
        <v>11.255000000000001</v>
      </c>
      <c r="AH1958">
        <v>13.4598</v>
      </c>
    </row>
    <row r="1959" spans="1:34" x14ac:dyDescent="0.25">
      <c r="A1959" t="s">
        <v>6661</v>
      </c>
      <c r="B1959" t="s">
        <v>6662</v>
      </c>
      <c r="C1959">
        <v>2</v>
      </c>
      <c r="D1959">
        <v>3</v>
      </c>
      <c r="E1959" t="s">
        <v>284</v>
      </c>
      <c r="F1959">
        <v>2016</v>
      </c>
      <c r="G1959" t="s">
        <v>171</v>
      </c>
      <c r="H1959">
        <v>0</v>
      </c>
      <c r="I1959">
        <v>5.4529817500000002</v>
      </c>
      <c r="J1959">
        <v>5.9499999999999997E-2</v>
      </c>
      <c r="K1959">
        <v>0.8</v>
      </c>
      <c r="L1959">
        <v>7.0999999999999994E-2</v>
      </c>
      <c r="M1959">
        <v>0.437</v>
      </c>
      <c r="N1959">
        <v>1.3699999999999999E-3</v>
      </c>
      <c r="O1959" t="s">
        <v>614</v>
      </c>
      <c r="P1959">
        <v>0</v>
      </c>
      <c r="Q1959">
        <v>162.65</v>
      </c>
      <c r="R1959">
        <v>904</v>
      </c>
      <c r="S1959">
        <v>0</v>
      </c>
      <c r="U1959">
        <v>5403</v>
      </c>
      <c r="V1959">
        <v>0.81</v>
      </c>
      <c r="W1959">
        <v>0.9</v>
      </c>
      <c r="X1959">
        <v>-0.06</v>
      </c>
      <c r="Y1959" t="s">
        <v>77</v>
      </c>
      <c r="Z1959">
        <v>4.57</v>
      </c>
      <c r="AA1959" t="s">
        <v>6663</v>
      </c>
      <c r="AB1959">
        <v>285.20742100000001</v>
      </c>
      <c r="AC1959" t="s">
        <v>6664</v>
      </c>
      <c r="AD1959">
        <v>45.384332999999998</v>
      </c>
      <c r="AE1959">
        <v>249.34299999999999</v>
      </c>
      <c r="AF1959">
        <v>12.509</v>
      </c>
      <c r="AG1959">
        <v>10.662000000000001</v>
      </c>
      <c r="AH1959">
        <v>12.3956</v>
      </c>
    </row>
    <row r="1960" spans="1:34" x14ac:dyDescent="0.25">
      <c r="A1960" t="s">
        <v>6665</v>
      </c>
      <c r="B1960" t="s">
        <v>6662</v>
      </c>
      <c r="C1960">
        <v>2</v>
      </c>
      <c r="D1960">
        <v>3</v>
      </c>
      <c r="E1960" t="s">
        <v>284</v>
      </c>
      <c r="F1960">
        <v>2021</v>
      </c>
      <c r="G1960" t="s">
        <v>171</v>
      </c>
      <c r="H1960">
        <v>0</v>
      </c>
      <c r="I1960">
        <v>3.2666399500000001</v>
      </c>
      <c r="J1960">
        <v>4.2299999999999997E-2</v>
      </c>
      <c r="K1960">
        <v>0.79200000000000004</v>
      </c>
      <c r="L1960">
        <v>7.0999999999999994E-2</v>
      </c>
      <c r="M1960">
        <v>0.42199999999999999</v>
      </c>
      <c r="N1960">
        <v>1.33E-3</v>
      </c>
      <c r="O1960" t="s">
        <v>614</v>
      </c>
      <c r="P1960">
        <v>0</v>
      </c>
      <c r="Q1960">
        <v>312.85000000000002</v>
      </c>
      <c r="R1960">
        <v>1072</v>
      </c>
      <c r="S1960">
        <v>0</v>
      </c>
      <c r="U1960">
        <v>5450</v>
      </c>
      <c r="V1960">
        <v>0.84</v>
      </c>
      <c r="W1960">
        <v>0.94</v>
      </c>
      <c r="X1960">
        <v>0.1</v>
      </c>
      <c r="Y1960" t="s">
        <v>77</v>
      </c>
      <c r="Z1960">
        <v>4.5599999999999996</v>
      </c>
      <c r="AA1960" t="s">
        <v>6663</v>
      </c>
      <c r="AB1960">
        <v>285.20742100000001</v>
      </c>
      <c r="AC1960" t="s">
        <v>6664</v>
      </c>
      <c r="AD1960">
        <v>45.384332999999998</v>
      </c>
      <c r="AE1960">
        <v>249.34299999999999</v>
      </c>
      <c r="AF1960">
        <v>12.509</v>
      </c>
      <c r="AG1960">
        <v>10.662000000000001</v>
      </c>
      <c r="AH1960">
        <v>12.3956</v>
      </c>
    </row>
    <row r="1961" spans="1:34" x14ac:dyDescent="0.25">
      <c r="A1961" t="s">
        <v>6666</v>
      </c>
      <c r="B1961" t="s">
        <v>6662</v>
      </c>
      <c r="C1961">
        <v>2</v>
      </c>
      <c r="D1961">
        <v>3</v>
      </c>
      <c r="E1961" t="s">
        <v>284</v>
      </c>
      <c r="F1961">
        <v>2021</v>
      </c>
      <c r="G1961" t="s">
        <v>171</v>
      </c>
      <c r="H1961">
        <v>0</v>
      </c>
      <c r="I1961">
        <v>4.2722501700000004</v>
      </c>
      <c r="J1961">
        <v>5.0599999999999999E-2</v>
      </c>
      <c r="K1961">
        <v>0.64500000000000002</v>
      </c>
      <c r="L1961">
        <v>5.8000000000000003E-2</v>
      </c>
      <c r="M1961">
        <v>0.20200000000000001</v>
      </c>
      <c r="N1961">
        <v>6.3000000000000003E-4</v>
      </c>
      <c r="O1961" t="s">
        <v>614</v>
      </c>
      <c r="P1961">
        <v>0</v>
      </c>
      <c r="Q1961">
        <v>218.63</v>
      </c>
      <c r="R1961">
        <v>981</v>
      </c>
      <c r="S1961">
        <v>0</v>
      </c>
      <c r="U1961">
        <v>5450</v>
      </c>
      <c r="V1961">
        <v>0.84</v>
      </c>
      <c r="W1961">
        <v>0.94</v>
      </c>
      <c r="X1961">
        <v>0.1</v>
      </c>
      <c r="Y1961" t="s">
        <v>77</v>
      </c>
      <c r="Z1961">
        <v>4.5599999999999996</v>
      </c>
      <c r="AA1961" t="s">
        <v>6663</v>
      </c>
      <c r="AB1961">
        <v>285.20742100000001</v>
      </c>
      <c r="AC1961" t="s">
        <v>6664</v>
      </c>
      <c r="AD1961">
        <v>45.384332999999998</v>
      </c>
      <c r="AE1961">
        <v>249.34299999999999</v>
      </c>
      <c r="AF1961">
        <v>12.509</v>
      </c>
      <c r="AG1961">
        <v>10.662000000000001</v>
      </c>
      <c r="AH1961">
        <v>12.3956</v>
      </c>
    </row>
    <row r="1962" spans="1:34" x14ac:dyDescent="0.25">
      <c r="A1962" t="s">
        <v>6667</v>
      </c>
      <c r="B1962" t="s">
        <v>6668</v>
      </c>
      <c r="C1962">
        <v>1</v>
      </c>
      <c r="D1962">
        <v>1</v>
      </c>
      <c r="E1962" t="s">
        <v>284</v>
      </c>
      <c r="F1962">
        <v>2016</v>
      </c>
      <c r="G1962" t="s">
        <v>171</v>
      </c>
      <c r="H1962">
        <v>0</v>
      </c>
      <c r="I1962">
        <v>3.5323244900000002</v>
      </c>
      <c r="J1962">
        <v>4.5900000000000003E-2</v>
      </c>
      <c r="K1962">
        <v>1.59</v>
      </c>
      <c r="L1962">
        <v>0.14199999999999999</v>
      </c>
      <c r="M1962">
        <v>3.15</v>
      </c>
      <c r="N1962">
        <v>9.9299999999999996E-3</v>
      </c>
      <c r="O1962" t="s">
        <v>614</v>
      </c>
      <c r="P1962">
        <v>0</v>
      </c>
      <c r="Q1962">
        <v>453.14</v>
      </c>
      <c r="R1962">
        <v>1159</v>
      </c>
      <c r="S1962">
        <v>0</v>
      </c>
      <c r="U1962">
        <v>5851</v>
      </c>
      <c r="V1962">
        <v>1.04</v>
      </c>
      <c r="W1962">
        <v>1.03</v>
      </c>
      <c r="X1962">
        <v>0.05</v>
      </c>
      <c r="Y1962" t="s">
        <v>77</v>
      </c>
      <c r="Z1962">
        <v>4.42</v>
      </c>
      <c r="AA1962" t="s">
        <v>6669</v>
      </c>
      <c r="AB1962">
        <v>295.6514492</v>
      </c>
      <c r="AC1962" t="s">
        <v>6670</v>
      </c>
      <c r="AD1962">
        <v>49.261295400000002</v>
      </c>
      <c r="AE1962">
        <v>1030.7</v>
      </c>
      <c r="AF1962">
        <v>15.01</v>
      </c>
      <c r="AG1962">
        <v>13.416</v>
      </c>
      <c r="AH1962">
        <v>14.9375</v>
      </c>
    </row>
    <row r="1963" spans="1:34" x14ac:dyDescent="0.25">
      <c r="A1963" t="s">
        <v>6671</v>
      </c>
      <c r="B1963" t="s">
        <v>6672</v>
      </c>
      <c r="C1963">
        <v>1</v>
      </c>
      <c r="D1963">
        <v>1</v>
      </c>
      <c r="E1963" t="s">
        <v>284</v>
      </c>
      <c r="F1963">
        <v>2016</v>
      </c>
      <c r="G1963" t="s">
        <v>171</v>
      </c>
      <c r="H1963">
        <v>0</v>
      </c>
      <c r="I1963">
        <v>62.8916228</v>
      </c>
      <c r="J1963">
        <v>0.28810000000000002</v>
      </c>
      <c r="K1963">
        <v>2.35</v>
      </c>
      <c r="L1963">
        <v>0.21</v>
      </c>
      <c r="M1963">
        <v>6.12</v>
      </c>
      <c r="N1963">
        <v>1.9300000000000001E-2</v>
      </c>
      <c r="O1963" t="s">
        <v>614</v>
      </c>
      <c r="P1963">
        <v>0</v>
      </c>
      <c r="Q1963">
        <v>4.55</v>
      </c>
      <c r="R1963">
        <v>384</v>
      </c>
      <c r="S1963">
        <v>0</v>
      </c>
      <c r="U1963">
        <v>5298</v>
      </c>
      <c r="V1963">
        <v>0.83</v>
      </c>
      <c r="W1963">
        <v>0.87</v>
      </c>
      <c r="X1963">
        <v>-0.01</v>
      </c>
      <c r="Y1963" t="s">
        <v>77</v>
      </c>
      <c r="Z1963">
        <v>4.55</v>
      </c>
      <c r="AA1963" t="s">
        <v>6673</v>
      </c>
      <c r="AB1963">
        <v>286.36751880000003</v>
      </c>
      <c r="AC1963" t="s">
        <v>6674</v>
      </c>
      <c r="AD1963">
        <v>48.4238906</v>
      </c>
      <c r="AE1963">
        <v>867.93100000000004</v>
      </c>
      <c r="AF1963">
        <v>15.818</v>
      </c>
      <c r="AG1963">
        <v>13.632999999999999</v>
      </c>
      <c r="AH1963">
        <v>15.472200000000001</v>
      </c>
    </row>
    <row r="1964" spans="1:34" x14ac:dyDescent="0.25">
      <c r="A1964" t="s">
        <v>6675</v>
      </c>
      <c r="B1964" t="s">
        <v>6676</v>
      </c>
      <c r="C1964">
        <v>1</v>
      </c>
      <c r="D1964">
        <v>1</v>
      </c>
      <c r="E1964" t="s">
        <v>284</v>
      </c>
      <c r="F1964">
        <v>2016</v>
      </c>
      <c r="G1964" t="s">
        <v>171</v>
      </c>
      <c r="H1964">
        <v>0</v>
      </c>
      <c r="I1964">
        <v>11.555623430000001</v>
      </c>
      <c r="J1964">
        <v>9.8299999999999998E-2</v>
      </c>
      <c r="K1964">
        <v>1.97</v>
      </c>
      <c r="L1964">
        <v>0.17599999999999999</v>
      </c>
      <c r="M1964">
        <v>4.54</v>
      </c>
      <c r="N1964">
        <v>1.43E-2</v>
      </c>
      <c r="O1964" t="s">
        <v>614</v>
      </c>
      <c r="P1964">
        <v>0</v>
      </c>
      <c r="Q1964">
        <v>55.76</v>
      </c>
      <c r="R1964">
        <v>703</v>
      </c>
      <c r="S1964">
        <v>0</v>
      </c>
      <c r="U1964">
        <v>5569</v>
      </c>
      <c r="V1964">
        <v>0.9</v>
      </c>
      <c r="W1964">
        <v>0.93</v>
      </c>
      <c r="X1964">
        <v>-0.02</v>
      </c>
      <c r="Y1964" t="s">
        <v>77</v>
      </c>
      <c r="Z1964">
        <v>4.5</v>
      </c>
      <c r="AA1964" t="s">
        <v>6677</v>
      </c>
      <c r="AB1964">
        <v>293.32241140000002</v>
      </c>
      <c r="AC1964" t="s">
        <v>6678</v>
      </c>
      <c r="AD1964">
        <v>42.867492499999997</v>
      </c>
      <c r="AE1964">
        <v>753.13499999999999</v>
      </c>
      <c r="AF1964">
        <v>14.785</v>
      </c>
      <c r="AG1964">
        <v>13.167999999999999</v>
      </c>
      <c r="AH1964">
        <v>14.809900000000001</v>
      </c>
    </row>
    <row r="1965" spans="1:34" x14ac:dyDescent="0.25">
      <c r="A1965" t="s">
        <v>6679</v>
      </c>
      <c r="B1965" t="s">
        <v>6680</v>
      </c>
      <c r="C1965">
        <v>1</v>
      </c>
      <c r="D1965">
        <v>1</v>
      </c>
      <c r="E1965" t="s">
        <v>284</v>
      </c>
      <c r="F1965">
        <v>2016</v>
      </c>
      <c r="G1965" t="s">
        <v>171</v>
      </c>
      <c r="H1965">
        <v>0</v>
      </c>
      <c r="I1965">
        <v>17.13263989</v>
      </c>
      <c r="J1965">
        <v>0.1242</v>
      </c>
      <c r="K1965">
        <v>2.64</v>
      </c>
      <c r="L1965">
        <v>0.23599999999999999</v>
      </c>
      <c r="M1965">
        <v>7.46</v>
      </c>
      <c r="N1965">
        <v>2.35E-2</v>
      </c>
      <c r="O1965" t="s">
        <v>614</v>
      </c>
      <c r="P1965">
        <v>0</v>
      </c>
      <c r="Q1965">
        <v>29.86</v>
      </c>
      <c r="R1965">
        <v>611</v>
      </c>
      <c r="S1965">
        <v>0</v>
      </c>
      <c r="U1965">
        <v>5281</v>
      </c>
      <c r="V1965">
        <v>0.81</v>
      </c>
      <c r="W1965">
        <v>0.84</v>
      </c>
      <c r="X1965">
        <v>-0.1</v>
      </c>
      <c r="Y1965" t="s">
        <v>77</v>
      </c>
      <c r="Z1965">
        <v>4.5599999999999996</v>
      </c>
      <c r="AA1965" t="s">
        <v>6681</v>
      </c>
      <c r="AB1965">
        <v>295.56785780000001</v>
      </c>
      <c r="AC1965" t="s">
        <v>6682</v>
      </c>
      <c r="AD1965">
        <v>42.478106400000001</v>
      </c>
      <c r="AE1965">
        <v>944.44500000000005</v>
      </c>
      <c r="AF1965">
        <v>16.233000000000001</v>
      </c>
      <c r="AG1965">
        <v>13.881</v>
      </c>
      <c r="AH1965">
        <v>15.8249</v>
      </c>
    </row>
    <row r="1966" spans="1:34" x14ac:dyDescent="0.25">
      <c r="A1966" t="s">
        <v>6683</v>
      </c>
      <c r="B1966" t="s">
        <v>6684</v>
      </c>
      <c r="C1966">
        <v>1</v>
      </c>
      <c r="D1966">
        <v>1</v>
      </c>
      <c r="E1966" t="s">
        <v>284</v>
      </c>
      <c r="F1966">
        <v>2016</v>
      </c>
      <c r="G1966" t="s">
        <v>171</v>
      </c>
      <c r="H1966">
        <v>0</v>
      </c>
      <c r="I1966">
        <v>76.957857000000004</v>
      </c>
      <c r="J1966">
        <v>0.34360000000000002</v>
      </c>
      <c r="K1966">
        <v>1.85</v>
      </c>
      <c r="L1966">
        <v>0.16500000000000001</v>
      </c>
      <c r="M1966">
        <v>4.08</v>
      </c>
      <c r="N1966">
        <v>1.2800000000000001E-2</v>
      </c>
      <c r="O1966" t="s">
        <v>614</v>
      </c>
      <c r="P1966">
        <v>0</v>
      </c>
      <c r="Q1966">
        <v>25.76</v>
      </c>
      <c r="R1966">
        <v>451</v>
      </c>
      <c r="S1966">
        <v>0</v>
      </c>
      <c r="U1966">
        <v>5656</v>
      </c>
      <c r="V1966">
        <v>0.94</v>
      </c>
      <c r="W1966">
        <v>0.96</v>
      </c>
      <c r="X1966">
        <v>0.02</v>
      </c>
      <c r="Y1966" t="s">
        <v>77</v>
      </c>
      <c r="Z1966">
        <v>4.47</v>
      </c>
      <c r="AA1966" t="s">
        <v>6685</v>
      </c>
      <c r="AB1966">
        <v>286.00299039999999</v>
      </c>
      <c r="AC1966" t="s">
        <v>6686</v>
      </c>
      <c r="AD1966">
        <v>44.7565551</v>
      </c>
      <c r="AE1966">
        <v>1314.64</v>
      </c>
      <c r="AF1966">
        <v>14.545</v>
      </c>
      <c r="AG1966">
        <v>12.75</v>
      </c>
      <c r="AH1966">
        <v>14.295299999999999</v>
      </c>
    </row>
    <row r="1967" spans="1:34" x14ac:dyDescent="0.25">
      <c r="A1967" t="s">
        <v>6687</v>
      </c>
      <c r="B1967" t="s">
        <v>6688</v>
      </c>
      <c r="C1967">
        <v>1</v>
      </c>
      <c r="D1967">
        <v>1</v>
      </c>
      <c r="E1967" t="s">
        <v>284</v>
      </c>
      <c r="F1967">
        <v>2016</v>
      </c>
      <c r="G1967" t="s">
        <v>171</v>
      </c>
      <c r="H1967">
        <v>0</v>
      </c>
      <c r="I1967">
        <v>2.3617243299999999</v>
      </c>
      <c r="J1967">
        <v>2.9899999999999999E-2</v>
      </c>
      <c r="K1967">
        <v>1.64</v>
      </c>
      <c r="L1967">
        <v>0.14599999999999999</v>
      </c>
      <c r="M1967">
        <v>3.33</v>
      </c>
      <c r="N1967">
        <v>1.0500000000000001E-2</v>
      </c>
      <c r="O1967" t="s">
        <v>614</v>
      </c>
      <c r="P1967">
        <v>0</v>
      </c>
      <c r="Q1967">
        <v>150.06</v>
      </c>
      <c r="R1967">
        <v>922</v>
      </c>
      <c r="S1967">
        <v>0</v>
      </c>
      <c r="U1967">
        <v>4512</v>
      </c>
      <c r="V1967">
        <v>0.68</v>
      </c>
      <c r="W1967">
        <v>0.72</v>
      </c>
      <c r="X1967">
        <v>0.03</v>
      </c>
      <c r="Y1967" t="s">
        <v>77</v>
      </c>
      <c r="Z1967">
        <v>4.63</v>
      </c>
      <c r="AA1967" t="s">
        <v>6689</v>
      </c>
      <c r="AB1967">
        <v>284.10784410000002</v>
      </c>
      <c r="AC1967" t="s">
        <v>6690</v>
      </c>
      <c r="AD1967">
        <v>44.245804700000001</v>
      </c>
      <c r="AE1967">
        <v>491.40600000000001</v>
      </c>
      <c r="AF1967">
        <v>16.036999999999999</v>
      </c>
      <c r="AG1967">
        <v>13.173999999999999</v>
      </c>
      <c r="AH1967">
        <v>15.642200000000001</v>
      </c>
    </row>
    <row r="1968" spans="1:34" x14ac:dyDescent="0.25">
      <c r="A1968" t="s">
        <v>6691</v>
      </c>
      <c r="B1968" t="s">
        <v>6692</v>
      </c>
      <c r="C1968">
        <v>1</v>
      </c>
      <c r="D1968">
        <v>1</v>
      </c>
      <c r="E1968" t="s">
        <v>284</v>
      </c>
      <c r="F1968">
        <v>2016</v>
      </c>
      <c r="G1968" t="s">
        <v>171</v>
      </c>
      <c r="H1968">
        <v>0</v>
      </c>
      <c r="I1968">
        <v>23.9210791</v>
      </c>
      <c r="J1968">
        <v>0.18709999999999999</v>
      </c>
      <c r="K1968">
        <v>2.2000000000000002</v>
      </c>
      <c r="L1968">
        <v>0.19600000000000001</v>
      </c>
      <c r="M1968">
        <v>5.48</v>
      </c>
      <c r="N1968">
        <v>1.72E-2</v>
      </c>
      <c r="O1968" t="s">
        <v>614</v>
      </c>
      <c r="P1968">
        <v>0</v>
      </c>
      <c r="Q1968">
        <v>197.85</v>
      </c>
      <c r="R1968">
        <v>1020</v>
      </c>
      <c r="S1968">
        <v>0</v>
      </c>
      <c r="U1968">
        <v>6807</v>
      </c>
      <c r="V1968">
        <v>1.84</v>
      </c>
      <c r="W1968">
        <v>1.5</v>
      </c>
      <c r="X1968">
        <v>0.05</v>
      </c>
      <c r="Y1968" t="s">
        <v>77</v>
      </c>
      <c r="Z1968">
        <v>4.08</v>
      </c>
      <c r="AA1968" t="s">
        <v>6693</v>
      </c>
      <c r="AB1968">
        <v>287.1302407</v>
      </c>
      <c r="AC1968" t="s">
        <v>6694</v>
      </c>
      <c r="AD1968">
        <v>48.665346999999997</v>
      </c>
      <c r="AE1968">
        <v>921.77800000000002</v>
      </c>
      <c r="AF1968">
        <v>12.827</v>
      </c>
      <c r="AG1968">
        <v>11.699</v>
      </c>
      <c r="AH1968">
        <v>12.6907</v>
      </c>
    </row>
    <row r="1969" spans="1:34" x14ac:dyDescent="0.25">
      <c r="A1969" t="s">
        <v>6695</v>
      </c>
      <c r="B1969" t="s">
        <v>6696</v>
      </c>
      <c r="C1969">
        <v>1</v>
      </c>
      <c r="D1969">
        <v>1</v>
      </c>
      <c r="E1969" t="s">
        <v>284</v>
      </c>
      <c r="F1969">
        <v>2016</v>
      </c>
      <c r="G1969" t="s">
        <v>171</v>
      </c>
      <c r="H1969">
        <v>0</v>
      </c>
      <c r="I1969">
        <v>3.17060005</v>
      </c>
      <c r="J1969">
        <v>4.1500000000000002E-2</v>
      </c>
      <c r="K1969">
        <v>1.7</v>
      </c>
      <c r="L1969">
        <v>0.152</v>
      </c>
      <c r="M1969">
        <v>3.53</v>
      </c>
      <c r="N1969">
        <v>1.11E-2</v>
      </c>
      <c r="O1969" t="s">
        <v>614</v>
      </c>
      <c r="P1969">
        <v>0</v>
      </c>
      <c r="Q1969">
        <v>245.9</v>
      </c>
      <c r="R1969">
        <v>1080</v>
      </c>
      <c r="S1969">
        <v>0</v>
      </c>
      <c r="U1969">
        <v>5582</v>
      </c>
      <c r="V1969">
        <v>0.92</v>
      </c>
      <c r="W1969">
        <v>0.95</v>
      </c>
      <c r="X1969">
        <v>0.04</v>
      </c>
      <c r="Y1969" t="s">
        <v>77</v>
      </c>
      <c r="Z1969">
        <v>4.49</v>
      </c>
      <c r="AA1969" t="s">
        <v>6697</v>
      </c>
      <c r="AB1969">
        <v>285.89931639999998</v>
      </c>
      <c r="AC1969" t="s">
        <v>6698</v>
      </c>
      <c r="AD1969">
        <v>48.307285</v>
      </c>
      <c r="AE1969">
        <v>872.32799999999997</v>
      </c>
      <c r="AF1969">
        <v>15.885</v>
      </c>
      <c r="AG1969">
        <v>13.754</v>
      </c>
      <c r="AH1969">
        <v>15.335699999999999</v>
      </c>
    </row>
    <row r="1970" spans="1:34" x14ac:dyDescent="0.25">
      <c r="A1970" t="s">
        <v>6699</v>
      </c>
      <c r="B1970" t="s">
        <v>6700</v>
      </c>
      <c r="C1970">
        <v>1</v>
      </c>
      <c r="D1970">
        <v>1</v>
      </c>
      <c r="E1970" t="s">
        <v>284</v>
      </c>
      <c r="F1970">
        <v>2016</v>
      </c>
      <c r="G1970" t="s">
        <v>171</v>
      </c>
      <c r="H1970">
        <v>0</v>
      </c>
      <c r="I1970">
        <v>0.81316672000000001</v>
      </c>
      <c r="J1970">
        <v>1.6500000000000001E-2</v>
      </c>
      <c r="K1970">
        <v>1.19</v>
      </c>
      <c r="L1970">
        <v>0.106</v>
      </c>
      <c r="M1970">
        <v>1.81</v>
      </c>
      <c r="N1970">
        <v>5.7000000000000002E-3</v>
      </c>
      <c r="O1970" t="s">
        <v>614</v>
      </c>
      <c r="P1970">
        <v>0</v>
      </c>
      <c r="Q1970">
        <v>1717.28</v>
      </c>
      <c r="R1970">
        <v>1693</v>
      </c>
      <c r="S1970">
        <v>0</v>
      </c>
      <c r="U1970">
        <v>5550</v>
      </c>
      <c r="V1970">
        <v>0.91</v>
      </c>
      <c r="W1970">
        <v>0.94</v>
      </c>
      <c r="X1970">
        <v>0.05</v>
      </c>
      <c r="Y1970" t="s">
        <v>77</v>
      </c>
      <c r="Z1970">
        <v>4.5</v>
      </c>
      <c r="AA1970" t="s">
        <v>6701</v>
      </c>
      <c r="AB1970">
        <v>287.94559850000002</v>
      </c>
      <c r="AC1970" t="s">
        <v>6702</v>
      </c>
      <c r="AD1970">
        <v>39.230528100000001</v>
      </c>
      <c r="AE1970">
        <v>495.15600000000001</v>
      </c>
      <c r="AF1970">
        <v>14.228999999999999</v>
      </c>
      <c r="AG1970">
        <v>12.339</v>
      </c>
      <c r="AH1970">
        <v>14.1349</v>
      </c>
    </row>
    <row r="1971" spans="1:34" x14ac:dyDescent="0.25">
      <c r="A1971" t="s">
        <v>6703</v>
      </c>
      <c r="B1971" t="s">
        <v>6704</v>
      </c>
      <c r="C1971">
        <v>1</v>
      </c>
      <c r="D1971">
        <v>3</v>
      </c>
      <c r="E1971" t="s">
        <v>284</v>
      </c>
      <c r="F1971">
        <v>2014</v>
      </c>
      <c r="G1971" t="s">
        <v>171</v>
      </c>
      <c r="H1971">
        <v>0</v>
      </c>
      <c r="I1971">
        <v>5.1885490000000001</v>
      </c>
      <c r="J1971">
        <v>5.2999999999999999E-2</v>
      </c>
      <c r="K1971">
        <v>1.26</v>
      </c>
      <c r="L1971">
        <v>0.112</v>
      </c>
      <c r="M1971">
        <v>6.8</v>
      </c>
      <c r="N1971">
        <v>2.1000000000000001E-2</v>
      </c>
      <c r="O1971" t="s">
        <v>119</v>
      </c>
      <c r="P1971">
        <v>0</v>
      </c>
      <c r="Q1971">
        <v>92.53</v>
      </c>
      <c r="R1971">
        <v>586</v>
      </c>
      <c r="S1971">
        <v>0</v>
      </c>
      <c r="T1971" t="s">
        <v>818</v>
      </c>
      <c r="U1971">
        <v>4605</v>
      </c>
      <c r="V1971">
        <v>0.67</v>
      </c>
      <c r="W1971">
        <v>0.77</v>
      </c>
      <c r="X1971">
        <v>0.22900000000000001</v>
      </c>
      <c r="Y1971" t="s">
        <v>200</v>
      </c>
      <c r="Z1971">
        <v>4.6500000000000004</v>
      </c>
      <c r="AA1971" t="s">
        <v>6705</v>
      </c>
      <c r="AB1971">
        <v>294.12148200000001</v>
      </c>
      <c r="AC1971" t="s">
        <v>6706</v>
      </c>
      <c r="AD1971">
        <v>48.349797700000003</v>
      </c>
      <c r="AE1971">
        <v>259.53300000000002</v>
      </c>
      <c r="AF1971">
        <v>13.961</v>
      </c>
      <c r="AG1971">
        <v>11.366</v>
      </c>
      <c r="AH1971">
        <v>13.7125</v>
      </c>
    </row>
    <row r="1972" spans="1:34" x14ac:dyDescent="0.25">
      <c r="A1972" t="s">
        <v>6707</v>
      </c>
      <c r="B1972" t="s">
        <v>6704</v>
      </c>
      <c r="C1972">
        <v>1</v>
      </c>
      <c r="D1972">
        <v>3</v>
      </c>
      <c r="E1972" t="s">
        <v>284</v>
      </c>
      <c r="F1972">
        <v>2013</v>
      </c>
      <c r="G1972" t="s">
        <v>171</v>
      </c>
      <c r="H1972">
        <v>0</v>
      </c>
      <c r="I1972">
        <v>8.0410000000000004</v>
      </c>
      <c r="J1972">
        <v>6.4820000000000003E-2</v>
      </c>
      <c r="K1972">
        <v>1.6</v>
      </c>
      <c r="L1972">
        <v>0.14299999999999999</v>
      </c>
      <c r="M1972">
        <v>2.8</v>
      </c>
      <c r="N1972">
        <v>8.9999999999999993E-3</v>
      </c>
      <c r="O1972" t="s">
        <v>119</v>
      </c>
      <c r="P1972">
        <v>0</v>
      </c>
      <c r="Q1972">
        <v>51.62</v>
      </c>
      <c r="R1972">
        <v>507</v>
      </c>
      <c r="S1972">
        <v>1</v>
      </c>
      <c r="T1972" t="s">
        <v>818</v>
      </c>
      <c r="U1972">
        <v>4660</v>
      </c>
      <c r="V1972">
        <v>0.54</v>
      </c>
      <c r="W1972">
        <v>0.56000000000000005</v>
      </c>
      <c r="X1972">
        <v>0.22900000000000001</v>
      </c>
      <c r="Y1972" t="s">
        <v>200</v>
      </c>
      <c r="Z1972">
        <v>4.72</v>
      </c>
      <c r="AA1972" t="s">
        <v>6705</v>
      </c>
      <c r="AB1972">
        <v>294.12148200000001</v>
      </c>
      <c r="AC1972" t="s">
        <v>6706</v>
      </c>
      <c r="AD1972">
        <v>48.349797700000003</v>
      </c>
      <c r="AE1972">
        <v>259.53300000000002</v>
      </c>
      <c r="AF1972">
        <v>13.961</v>
      </c>
      <c r="AG1972">
        <v>11.366</v>
      </c>
      <c r="AH1972">
        <v>13.7125</v>
      </c>
    </row>
    <row r="1973" spans="1:34" x14ac:dyDescent="0.25">
      <c r="A1973" t="s">
        <v>6708</v>
      </c>
      <c r="B1973" t="s">
        <v>6704</v>
      </c>
      <c r="C1973">
        <v>1</v>
      </c>
      <c r="D1973">
        <v>3</v>
      </c>
      <c r="E1973" t="s">
        <v>284</v>
      </c>
      <c r="F1973">
        <v>2013</v>
      </c>
      <c r="G1973" t="s">
        <v>171</v>
      </c>
      <c r="H1973">
        <v>0</v>
      </c>
      <c r="I1973">
        <v>11.776</v>
      </c>
      <c r="J1973">
        <v>8.3580000000000002E-2</v>
      </c>
      <c r="K1973">
        <v>2.5299999999999998</v>
      </c>
      <c r="L1973">
        <v>0.22600000000000001</v>
      </c>
      <c r="M1973">
        <v>3.9</v>
      </c>
      <c r="N1973">
        <v>1.2E-2</v>
      </c>
      <c r="O1973" t="s">
        <v>119</v>
      </c>
      <c r="P1973">
        <v>0</v>
      </c>
      <c r="Q1973">
        <v>31.02</v>
      </c>
      <c r="R1973">
        <v>446</v>
      </c>
      <c r="S1973">
        <v>1</v>
      </c>
      <c r="T1973" t="s">
        <v>818</v>
      </c>
      <c r="U1973">
        <v>4660</v>
      </c>
      <c r="V1973">
        <v>0.54</v>
      </c>
      <c r="W1973">
        <v>0.56000000000000005</v>
      </c>
      <c r="X1973">
        <v>0.22900000000000001</v>
      </c>
      <c r="Y1973" t="s">
        <v>200</v>
      </c>
      <c r="Z1973">
        <v>4.72</v>
      </c>
      <c r="AA1973" t="s">
        <v>6705</v>
      </c>
      <c r="AB1973">
        <v>294.12148200000001</v>
      </c>
      <c r="AC1973" t="s">
        <v>6706</v>
      </c>
      <c r="AD1973">
        <v>48.349797700000003</v>
      </c>
      <c r="AE1973">
        <v>259.53300000000002</v>
      </c>
      <c r="AF1973">
        <v>13.961</v>
      </c>
      <c r="AG1973">
        <v>11.366</v>
      </c>
      <c r="AH1973">
        <v>13.7125</v>
      </c>
    </row>
    <row r="1974" spans="1:34" x14ac:dyDescent="0.25">
      <c r="A1974" t="s">
        <v>6709</v>
      </c>
      <c r="B1974" t="s">
        <v>6710</v>
      </c>
      <c r="C1974">
        <v>1</v>
      </c>
      <c r="D1974">
        <v>1</v>
      </c>
      <c r="E1974" t="s">
        <v>284</v>
      </c>
      <c r="F1974">
        <v>2016</v>
      </c>
      <c r="G1974" t="s">
        <v>171</v>
      </c>
      <c r="H1974">
        <v>0</v>
      </c>
      <c r="I1974">
        <v>24.0862707</v>
      </c>
      <c r="J1974">
        <v>0.14779999999999999</v>
      </c>
      <c r="K1974">
        <v>2.77</v>
      </c>
      <c r="L1974">
        <v>0.247</v>
      </c>
      <c r="M1974">
        <v>8.1</v>
      </c>
      <c r="N1974">
        <v>2.5499999999999998E-2</v>
      </c>
      <c r="O1974" t="s">
        <v>614</v>
      </c>
      <c r="P1974">
        <v>0</v>
      </c>
      <c r="Q1974">
        <v>13.05</v>
      </c>
      <c r="R1974">
        <v>500</v>
      </c>
      <c r="S1974">
        <v>0</v>
      </c>
      <c r="U1974">
        <v>4850</v>
      </c>
      <c r="V1974">
        <v>0.73</v>
      </c>
      <c r="W1974">
        <v>0.76</v>
      </c>
      <c r="X1974">
        <v>-0.08</v>
      </c>
      <c r="Y1974" t="s">
        <v>77</v>
      </c>
      <c r="Z1974">
        <v>4.6100000000000003</v>
      </c>
      <c r="AA1974" t="s">
        <v>6711</v>
      </c>
      <c r="AB1974">
        <v>281.69405289999997</v>
      </c>
      <c r="AC1974" t="s">
        <v>6712</v>
      </c>
      <c r="AD1974">
        <v>46.946520999999997</v>
      </c>
      <c r="AE1974">
        <v>656.48</v>
      </c>
      <c r="AF1974">
        <v>15.750999999999999</v>
      </c>
      <c r="AG1974">
        <v>13.297000000000001</v>
      </c>
      <c r="AH1974">
        <v>15.4527</v>
      </c>
    </row>
    <row r="1975" spans="1:34" x14ac:dyDescent="0.25">
      <c r="A1975" t="s">
        <v>6713</v>
      </c>
      <c r="B1975" t="s">
        <v>6714</v>
      </c>
      <c r="C1975">
        <v>1</v>
      </c>
      <c r="D1975">
        <v>1</v>
      </c>
      <c r="E1975" t="s">
        <v>284</v>
      </c>
      <c r="F1975">
        <v>2016</v>
      </c>
      <c r="G1975" t="s">
        <v>171</v>
      </c>
      <c r="H1975">
        <v>0</v>
      </c>
      <c r="I1975">
        <v>2.3445119399999998</v>
      </c>
      <c r="J1975">
        <v>3.4500000000000003E-2</v>
      </c>
      <c r="K1975">
        <v>0.82</v>
      </c>
      <c r="L1975">
        <v>7.2999999999999995E-2</v>
      </c>
      <c r="M1975">
        <v>0.47699999999999998</v>
      </c>
      <c r="N1975">
        <v>1.5E-3</v>
      </c>
      <c r="O1975" t="s">
        <v>614</v>
      </c>
      <c r="P1975">
        <v>0</v>
      </c>
      <c r="Q1975">
        <v>1146.95</v>
      </c>
      <c r="R1975">
        <v>1471</v>
      </c>
      <c r="S1975">
        <v>0</v>
      </c>
      <c r="U1975">
        <v>5791</v>
      </c>
      <c r="V1975">
        <v>1.07</v>
      </c>
      <c r="W1975">
        <v>1.01</v>
      </c>
      <c r="X1975">
        <v>0.04</v>
      </c>
      <c r="Y1975" t="s">
        <v>77</v>
      </c>
      <c r="Z1975">
        <v>4.38</v>
      </c>
      <c r="AA1975" t="s">
        <v>6715</v>
      </c>
      <c r="AB1975">
        <v>290.54368360000001</v>
      </c>
      <c r="AC1975" t="s">
        <v>6716</v>
      </c>
      <c r="AD1975">
        <v>47.725907300000003</v>
      </c>
      <c r="AE1975">
        <v>393.642</v>
      </c>
      <c r="AF1975">
        <v>12.403</v>
      </c>
      <c r="AG1975">
        <v>10.965999999999999</v>
      </c>
      <c r="AH1975">
        <v>12.3348</v>
      </c>
    </row>
    <row r="1976" spans="1:34" x14ac:dyDescent="0.25">
      <c r="A1976" t="s">
        <v>6717</v>
      </c>
      <c r="B1976" t="s">
        <v>6718</v>
      </c>
      <c r="C1976">
        <v>1</v>
      </c>
      <c r="D1976">
        <v>1</v>
      </c>
      <c r="E1976" t="s">
        <v>284</v>
      </c>
      <c r="F1976">
        <v>2016</v>
      </c>
      <c r="G1976" t="s">
        <v>171</v>
      </c>
      <c r="H1976">
        <v>0</v>
      </c>
      <c r="I1976">
        <v>18.3027248</v>
      </c>
      <c r="J1976">
        <v>0.1343</v>
      </c>
      <c r="K1976">
        <v>1.47</v>
      </c>
      <c r="L1976">
        <v>0.13100000000000001</v>
      </c>
      <c r="M1976">
        <v>2.76</v>
      </c>
      <c r="N1976">
        <v>8.6899999999999998E-3</v>
      </c>
      <c r="O1976" t="s">
        <v>614</v>
      </c>
      <c r="P1976">
        <v>0</v>
      </c>
      <c r="Q1976">
        <v>147.82</v>
      </c>
      <c r="R1976">
        <v>902</v>
      </c>
      <c r="S1976">
        <v>0</v>
      </c>
      <c r="U1976">
        <v>5685</v>
      </c>
      <c r="V1976">
        <v>0.96</v>
      </c>
      <c r="W1976">
        <v>0.97</v>
      </c>
      <c r="X1976">
        <v>0.02</v>
      </c>
      <c r="Y1976" t="s">
        <v>77</v>
      </c>
      <c r="Z1976">
        <v>4.46</v>
      </c>
      <c r="AA1976" t="s">
        <v>6719</v>
      </c>
      <c r="AB1976">
        <v>292.7144796</v>
      </c>
      <c r="AC1976" t="s">
        <v>6720</v>
      </c>
      <c r="AD1976">
        <v>44.082281600000002</v>
      </c>
      <c r="AE1976">
        <v>1273.51</v>
      </c>
      <c r="AF1976">
        <v>14.505000000000001</v>
      </c>
      <c r="AG1976">
        <v>12.648</v>
      </c>
      <c r="AH1976">
        <v>14.2783</v>
      </c>
    </row>
    <row r="1977" spans="1:34" x14ac:dyDescent="0.25">
      <c r="A1977" t="s">
        <v>6721</v>
      </c>
      <c r="B1977" t="s">
        <v>6722</v>
      </c>
      <c r="C1977">
        <v>1</v>
      </c>
      <c r="D1977">
        <v>2</v>
      </c>
      <c r="E1977" t="s">
        <v>284</v>
      </c>
      <c r="F1977">
        <v>2016</v>
      </c>
      <c r="G1977" t="s">
        <v>171</v>
      </c>
      <c r="H1977">
        <v>0</v>
      </c>
      <c r="I1977">
        <v>2.8889048499999999</v>
      </c>
      <c r="J1977">
        <v>3.7100000000000001E-2</v>
      </c>
      <c r="K1977">
        <v>1.67</v>
      </c>
      <c r="L1977">
        <v>0.14899999999999999</v>
      </c>
      <c r="M1977">
        <v>3.43</v>
      </c>
      <c r="N1977">
        <v>1.0800000000000001E-2</v>
      </c>
      <c r="O1977" t="s">
        <v>614</v>
      </c>
      <c r="P1977">
        <v>0</v>
      </c>
      <c r="Q1977">
        <v>173.06</v>
      </c>
      <c r="R1977">
        <v>976</v>
      </c>
      <c r="S1977">
        <v>0</v>
      </c>
      <c r="U1977">
        <v>5053</v>
      </c>
      <c r="V1977">
        <v>0.77</v>
      </c>
      <c r="W1977">
        <v>0.81</v>
      </c>
      <c r="X1977">
        <v>-0.06</v>
      </c>
      <c r="Y1977" t="s">
        <v>77</v>
      </c>
      <c r="Z1977">
        <v>4.58</v>
      </c>
      <c r="AA1977" t="s">
        <v>6723</v>
      </c>
      <c r="AB1977">
        <v>287.302772</v>
      </c>
      <c r="AC1977" t="s">
        <v>6724</v>
      </c>
      <c r="AD1977">
        <v>39.289639899999997</v>
      </c>
      <c r="AE1977">
        <v>555.18899999999996</v>
      </c>
      <c r="AF1977">
        <v>15.493</v>
      </c>
      <c r="AG1977">
        <v>13.074999999999999</v>
      </c>
      <c r="AH1977">
        <v>15.1938</v>
      </c>
    </row>
    <row r="1978" spans="1:34" x14ac:dyDescent="0.25">
      <c r="A1978" t="s">
        <v>6725</v>
      </c>
      <c r="B1978" t="s">
        <v>6722</v>
      </c>
      <c r="C1978">
        <v>1</v>
      </c>
      <c r="D1978">
        <v>2</v>
      </c>
      <c r="E1978" t="s">
        <v>284</v>
      </c>
      <c r="F1978">
        <v>2016</v>
      </c>
      <c r="G1978" t="s">
        <v>171</v>
      </c>
      <c r="H1978">
        <v>0</v>
      </c>
      <c r="I1978">
        <v>210.63059100000001</v>
      </c>
      <c r="J1978">
        <v>0.64770000000000005</v>
      </c>
      <c r="K1978">
        <v>3.6</v>
      </c>
      <c r="L1978">
        <v>0.32100000000000001</v>
      </c>
      <c r="M1978">
        <v>12.6</v>
      </c>
      <c r="N1978">
        <v>3.9800000000000002E-2</v>
      </c>
      <c r="O1978" t="s">
        <v>614</v>
      </c>
      <c r="P1978">
        <v>0</v>
      </c>
      <c r="Q1978">
        <v>0.56999999999999995</v>
      </c>
      <c r="R1978">
        <v>234</v>
      </c>
      <c r="S1978">
        <v>0</v>
      </c>
      <c r="U1978">
        <v>5053</v>
      </c>
      <c r="V1978">
        <v>0.77</v>
      </c>
      <c r="W1978">
        <v>0.81</v>
      </c>
      <c r="X1978">
        <v>-0.06</v>
      </c>
      <c r="Y1978" t="s">
        <v>77</v>
      </c>
      <c r="Z1978">
        <v>4.58</v>
      </c>
      <c r="AA1978" t="s">
        <v>6723</v>
      </c>
      <c r="AB1978">
        <v>287.302772</v>
      </c>
      <c r="AC1978" t="s">
        <v>6724</v>
      </c>
      <c r="AD1978">
        <v>39.289639899999997</v>
      </c>
      <c r="AE1978">
        <v>555.18899999999996</v>
      </c>
      <c r="AF1978">
        <v>15.493</v>
      </c>
      <c r="AG1978">
        <v>13.074999999999999</v>
      </c>
      <c r="AH1978">
        <v>15.1938</v>
      </c>
    </row>
    <row r="1979" spans="1:34" x14ac:dyDescent="0.25">
      <c r="A1979" t="s">
        <v>6726</v>
      </c>
      <c r="B1979" t="s">
        <v>6727</v>
      </c>
      <c r="C1979">
        <v>1</v>
      </c>
      <c r="D1979">
        <v>1</v>
      </c>
      <c r="E1979" t="s">
        <v>284</v>
      </c>
      <c r="F1979">
        <v>2016</v>
      </c>
      <c r="G1979" t="s">
        <v>171</v>
      </c>
      <c r="H1979">
        <v>0</v>
      </c>
      <c r="I1979">
        <v>17.146473019999998</v>
      </c>
      <c r="J1979">
        <v>0.12909999999999999</v>
      </c>
      <c r="K1979">
        <v>1.99</v>
      </c>
      <c r="L1979">
        <v>0.17799999999999999</v>
      </c>
      <c r="M1979">
        <v>4.62</v>
      </c>
      <c r="N1979">
        <v>1.4500000000000001E-2</v>
      </c>
      <c r="O1979" t="s">
        <v>614</v>
      </c>
      <c r="P1979">
        <v>0</v>
      </c>
      <c r="Q1979">
        <v>62.06</v>
      </c>
      <c r="R1979">
        <v>811</v>
      </c>
      <c r="S1979">
        <v>0</v>
      </c>
      <c r="U1979">
        <v>5753</v>
      </c>
      <c r="V1979">
        <v>0.96</v>
      </c>
      <c r="W1979">
        <v>0.98</v>
      </c>
      <c r="X1979">
        <v>-0.03</v>
      </c>
      <c r="Y1979" t="s">
        <v>77</v>
      </c>
      <c r="Z1979">
        <v>4.47</v>
      </c>
      <c r="AA1979" t="s">
        <v>6728</v>
      </c>
      <c r="AB1979">
        <v>290.04329360000003</v>
      </c>
      <c r="AC1979" t="s">
        <v>6729</v>
      </c>
      <c r="AD1979">
        <v>47.257885700000003</v>
      </c>
      <c r="AE1979">
        <v>1140.57</v>
      </c>
      <c r="AF1979">
        <v>14.943</v>
      </c>
      <c r="AG1979">
        <v>13.433</v>
      </c>
      <c r="AH1979">
        <v>14.9125</v>
      </c>
    </row>
    <row r="1980" spans="1:34" x14ac:dyDescent="0.25">
      <c r="A1980" t="s">
        <v>6730</v>
      </c>
      <c r="B1980" t="s">
        <v>6731</v>
      </c>
      <c r="C1980">
        <v>1</v>
      </c>
      <c r="D1980">
        <v>1</v>
      </c>
      <c r="E1980" t="s">
        <v>284</v>
      </c>
      <c r="F1980">
        <v>2016</v>
      </c>
      <c r="G1980" t="s">
        <v>171</v>
      </c>
      <c r="H1980">
        <v>0</v>
      </c>
      <c r="I1980">
        <v>3.9707676599999999</v>
      </c>
      <c r="J1980">
        <v>4.4299999999999999E-2</v>
      </c>
      <c r="K1980">
        <v>1.4</v>
      </c>
      <c r="L1980">
        <v>0.125</v>
      </c>
      <c r="M1980">
        <v>2.54</v>
      </c>
      <c r="N1980">
        <v>8.0000000000000002E-3</v>
      </c>
      <c r="O1980" t="s">
        <v>614</v>
      </c>
      <c r="P1980">
        <v>0</v>
      </c>
      <c r="Q1980">
        <v>198.43</v>
      </c>
      <c r="R1980">
        <v>958</v>
      </c>
      <c r="S1980">
        <v>0</v>
      </c>
      <c r="U1980">
        <v>5064</v>
      </c>
      <c r="V1980">
        <v>0.75</v>
      </c>
      <c r="W1980">
        <v>0.79</v>
      </c>
      <c r="X1980">
        <v>-0.13</v>
      </c>
      <c r="Y1980" t="s">
        <v>77</v>
      </c>
      <c r="Z1980">
        <v>4.59</v>
      </c>
      <c r="AA1980" t="s">
        <v>6732</v>
      </c>
      <c r="AB1980">
        <v>295.30815239999998</v>
      </c>
      <c r="AC1980" t="s">
        <v>6733</v>
      </c>
      <c r="AD1980">
        <v>43.044402599999998</v>
      </c>
      <c r="AE1980">
        <v>691.96100000000001</v>
      </c>
      <c r="AF1980">
        <v>15.471</v>
      </c>
      <c r="AG1980">
        <v>13.314</v>
      </c>
      <c r="AH1980">
        <v>15.4499</v>
      </c>
    </row>
    <row r="1981" spans="1:34" x14ac:dyDescent="0.25">
      <c r="A1981" t="s">
        <v>6734</v>
      </c>
      <c r="B1981" t="s">
        <v>6735</v>
      </c>
      <c r="C1981">
        <v>1</v>
      </c>
      <c r="D1981">
        <v>1</v>
      </c>
      <c r="E1981" t="s">
        <v>284</v>
      </c>
      <c r="F1981">
        <v>2016</v>
      </c>
      <c r="G1981" t="s">
        <v>171</v>
      </c>
      <c r="H1981">
        <v>0</v>
      </c>
      <c r="I1981">
        <v>2.3522658000000001</v>
      </c>
      <c r="J1981">
        <v>3.2500000000000001E-2</v>
      </c>
      <c r="K1981">
        <v>1.23</v>
      </c>
      <c r="L1981">
        <v>0.11</v>
      </c>
      <c r="M1981">
        <v>2.04</v>
      </c>
      <c r="N1981">
        <v>6.4200000000000004E-3</v>
      </c>
      <c r="O1981" t="s">
        <v>614</v>
      </c>
      <c r="P1981">
        <v>0</v>
      </c>
      <c r="Q1981">
        <v>227.96</v>
      </c>
      <c r="R1981">
        <v>1019</v>
      </c>
      <c r="S1981">
        <v>0</v>
      </c>
      <c r="U1981">
        <v>4692</v>
      </c>
      <c r="V1981">
        <v>0.7</v>
      </c>
      <c r="W1981">
        <v>0.74</v>
      </c>
      <c r="X1981">
        <v>-0.06</v>
      </c>
      <c r="Y1981" t="s">
        <v>77</v>
      </c>
      <c r="Z1981">
        <v>4.62</v>
      </c>
      <c r="AA1981" t="s">
        <v>6736</v>
      </c>
      <c r="AB1981">
        <v>286.71671199999997</v>
      </c>
      <c r="AC1981" t="s">
        <v>6737</v>
      </c>
      <c r="AD1981">
        <v>47.425657999999999</v>
      </c>
      <c r="AE1981">
        <v>703.03800000000001</v>
      </c>
      <c r="AF1981">
        <v>15.952999999999999</v>
      </c>
      <c r="AG1981">
        <v>13.518000000000001</v>
      </c>
      <c r="AH1981">
        <v>15.8497</v>
      </c>
    </row>
    <row r="1982" spans="1:34" x14ac:dyDescent="0.25">
      <c r="A1982" t="s">
        <v>6738</v>
      </c>
      <c r="B1982" t="s">
        <v>6739</v>
      </c>
      <c r="C1982">
        <v>1</v>
      </c>
      <c r="D1982">
        <v>1</v>
      </c>
      <c r="E1982" t="s">
        <v>284</v>
      </c>
      <c r="F1982">
        <v>2016</v>
      </c>
      <c r="G1982" t="s">
        <v>171</v>
      </c>
      <c r="H1982">
        <v>0</v>
      </c>
      <c r="I1982">
        <v>10.62784997</v>
      </c>
      <c r="J1982">
        <v>9.6100000000000005E-2</v>
      </c>
      <c r="K1982">
        <v>2.61</v>
      </c>
      <c r="L1982">
        <v>0.23300000000000001</v>
      </c>
      <c r="M1982">
        <v>7.32</v>
      </c>
      <c r="N1982">
        <v>2.3E-2</v>
      </c>
      <c r="O1982" t="s">
        <v>614</v>
      </c>
      <c r="P1982">
        <v>0</v>
      </c>
      <c r="Q1982">
        <v>206.56</v>
      </c>
      <c r="R1982">
        <v>872</v>
      </c>
      <c r="S1982">
        <v>0</v>
      </c>
      <c r="U1982">
        <v>5941</v>
      </c>
      <c r="V1982">
        <v>1.1399999999999999</v>
      </c>
      <c r="W1982">
        <v>1.0900000000000001</v>
      </c>
      <c r="X1982">
        <v>0.11</v>
      </c>
      <c r="Y1982" t="s">
        <v>77</v>
      </c>
      <c r="Z1982">
        <v>4.3600000000000003</v>
      </c>
      <c r="AA1982" t="s">
        <v>6740</v>
      </c>
      <c r="AB1982">
        <v>292.54747529999997</v>
      </c>
      <c r="AC1982" t="s">
        <v>6741</v>
      </c>
      <c r="AD1982">
        <v>41.6429221</v>
      </c>
      <c r="AE1982">
        <v>1657.36</v>
      </c>
      <c r="AF1982">
        <v>15.613</v>
      </c>
      <c r="AG1982">
        <v>13.877000000000001</v>
      </c>
      <c r="AH1982">
        <v>15.356400000000001</v>
      </c>
    </row>
    <row r="1983" spans="1:34" x14ac:dyDescent="0.25">
      <c r="A1983" t="s">
        <v>6742</v>
      </c>
      <c r="B1983" t="s">
        <v>6743</v>
      </c>
      <c r="C1983">
        <v>1</v>
      </c>
      <c r="D1983">
        <v>1</v>
      </c>
      <c r="E1983" t="s">
        <v>284</v>
      </c>
      <c r="F1983">
        <v>2016</v>
      </c>
      <c r="G1983" t="s">
        <v>171</v>
      </c>
      <c r="H1983">
        <v>0</v>
      </c>
      <c r="I1983">
        <v>1.10446351</v>
      </c>
      <c r="J1983">
        <v>1.8800000000000001E-2</v>
      </c>
      <c r="K1983">
        <v>1.69</v>
      </c>
      <c r="L1983">
        <v>0.151</v>
      </c>
      <c r="M1983">
        <v>3.5</v>
      </c>
      <c r="N1983">
        <v>1.0999999999999999E-2</v>
      </c>
      <c r="O1983" t="s">
        <v>614</v>
      </c>
      <c r="P1983">
        <v>0</v>
      </c>
      <c r="Q1983">
        <v>815.41</v>
      </c>
      <c r="R1983">
        <v>1397</v>
      </c>
      <c r="S1983">
        <v>0</v>
      </c>
      <c r="U1983">
        <v>5054</v>
      </c>
      <c r="V1983">
        <v>0.77</v>
      </c>
      <c r="W1983">
        <v>0.81</v>
      </c>
      <c r="X1983">
        <v>-0.02</v>
      </c>
      <c r="Y1983" t="s">
        <v>77</v>
      </c>
      <c r="Z1983">
        <v>4.58</v>
      </c>
      <c r="AA1983" t="s">
        <v>6744</v>
      </c>
      <c r="AB1983">
        <v>290.95360590000001</v>
      </c>
      <c r="AC1983" t="s">
        <v>6745</v>
      </c>
      <c r="AD1983">
        <v>45.719554500000001</v>
      </c>
      <c r="AE1983">
        <v>625.69200000000001</v>
      </c>
      <c r="AF1983">
        <v>15.532999999999999</v>
      </c>
      <c r="AG1983">
        <v>13.201000000000001</v>
      </c>
      <c r="AH1983">
        <v>15.2812</v>
      </c>
    </row>
    <row r="1984" spans="1:34" x14ac:dyDescent="0.25">
      <c r="A1984" t="s">
        <v>6746</v>
      </c>
      <c r="B1984" t="s">
        <v>6747</v>
      </c>
      <c r="C1984">
        <v>1</v>
      </c>
      <c r="D1984">
        <v>1</v>
      </c>
      <c r="E1984" t="s">
        <v>284</v>
      </c>
      <c r="F1984">
        <v>2016</v>
      </c>
      <c r="G1984" t="s">
        <v>171</v>
      </c>
      <c r="H1984">
        <v>0</v>
      </c>
      <c r="I1984">
        <v>3.7308989800000001</v>
      </c>
      <c r="J1984">
        <v>4.7300000000000002E-2</v>
      </c>
      <c r="K1984">
        <v>1.44</v>
      </c>
      <c r="L1984">
        <v>0.128</v>
      </c>
      <c r="M1984">
        <v>2.67</v>
      </c>
      <c r="N1984">
        <v>8.3899999999999999E-3</v>
      </c>
      <c r="O1984" t="s">
        <v>614</v>
      </c>
      <c r="P1984">
        <v>0</v>
      </c>
      <c r="Q1984">
        <v>653.83000000000004</v>
      </c>
      <c r="R1984">
        <v>1128</v>
      </c>
      <c r="S1984">
        <v>0</v>
      </c>
      <c r="U1984">
        <v>5833</v>
      </c>
      <c r="V1984">
        <v>1.01</v>
      </c>
      <c r="W1984">
        <v>1.02</v>
      </c>
      <c r="X1984">
        <v>0.02</v>
      </c>
      <c r="Y1984" t="s">
        <v>77</v>
      </c>
      <c r="Z1984">
        <v>4.43</v>
      </c>
      <c r="AA1984" t="s">
        <v>6748</v>
      </c>
      <c r="AB1984">
        <v>294.18918239999999</v>
      </c>
      <c r="AC1984" t="s">
        <v>6749</v>
      </c>
      <c r="AD1984">
        <v>45.1515263</v>
      </c>
      <c r="AE1984">
        <v>1217.73</v>
      </c>
      <c r="AF1984">
        <v>15.146000000000001</v>
      </c>
      <c r="AG1984">
        <v>13.301</v>
      </c>
      <c r="AH1984">
        <v>14.9307</v>
      </c>
    </row>
    <row r="1985" spans="1:34" x14ac:dyDescent="0.25">
      <c r="A1985" t="s">
        <v>6750</v>
      </c>
      <c r="B1985" t="s">
        <v>6751</v>
      </c>
      <c r="C1985">
        <v>1</v>
      </c>
      <c r="D1985">
        <v>2</v>
      </c>
      <c r="E1985" t="s">
        <v>284</v>
      </c>
      <c r="F1985">
        <v>2014</v>
      </c>
      <c r="G1985" t="s">
        <v>171</v>
      </c>
      <c r="H1985">
        <v>0</v>
      </c>
      <c r="I1985">
        <v>2.4036789999999999</v>
      </c>
      <c r="J1985">
        <v>3.5999999999999997E-2</v>
      </c>
      <c r="K1985">
        <v>1.0900000000000001</v>
      </c>
      <c r="L1985">
        <v>9.7000000000000003E-2</v>
      </c>
      <c r="M1985">
        <v>1.32</v>
      </c>
      <c r="N1985">
        <v>4.1599999999999996E-3</v>
      </c>
      <c r="O1985" t="s">
        <v>614</v>
      </c>
      <c r="P1985">
        <v>0</v>
      </c>
      <c r="Q1985">
        <v>1215.76</v>
      </c>
      <c r="R1985">
        <v>1489</v>
      </c>
      <c r="S1985">
        <v>0</v>
      </c>
      <c r="U1985">
        <v>5979</v>
      </c>
      <c r="V1985">
        <v>1.21</v>
      </c>
      <c r="W1985">
        <v>1.07</v>
      </c>
      <c r="X1985">
        <v>-0.05</v>
      </c>
      <c r="Y1985" t="s">
        <v>200</v>
      </c>
      <c r="Z1985">
        <v>4.3099999999999996</v>
      </c>
      <c r="AA1985" t="s">
        <v>6752</v>
      </c>
      <c r="AB1985">
        <v>297.71192989999997</v>
      </c>
      <c r="AC1985" t="s">
        <v>6753</v>
      </c>
      <c r="AD1985">
        <v>45.261985000000003</v>
      </c>
      <c r="AE1985">
        <v>623.60900000000004</v>
      </c>
      <c r="AF1985">
        <v>13.545</v>
      </c>
      <c r="AG1985">
        <v>11.97</v>
      </c>
      <c r="AH1985">
        <v>13.3925</v>
      </c>
    </row>
    <row r="1986" spans="1:34" x14ac:dyDescent="0.25">
      <c r="A1986" t="s">
        <v>6754</v>
      </c>
      <c r="B1986" t="s">
        <v>6751</v>
      </c>
      <c r="C1986">
        <v>1</v>
      </c>
      <c r="D1986">
        <v>2</v>
      </c>
      <c r="E1986" t="s">
        <v>284</v>
      </c>
      <c r="F1986">
        <v>2014</v>
      </c>
      <c r="G1986" t="s">
        <v>171</v>
      </c>
      <c r="H1986">
        <v>0</v>
      </c>
      <c r="I1986">
        <v>8.9908889999999992</v>
      </c>
      <c r="J1986">
        <v>8.6999999999999994E-2</v>
      </c>
      <c r="K1986">
        <v>2.6</v>
      </c>
      <c r="L1986">
        <v>0.23200000000000001</v>
      </c>
      <c r="M1986">
        <v>7.27</v>
      </c>
      <c r="N1986">
        <v>2.29E-2</v>
      </c>
      <c r="O1986" t="s">
        <v>614</v>
      </c>
      <c r="P1986">
        <v>0</v>
      </c>
      <c r="Q1986">
        <v>209.1</v>
      </c>
      <c r="R1986">
        <v>960</v>
      </c>
      <c r="S1986">
        <v>0</v>
      </c>
      <c r="U1986">
        <v>5979</v>
      </c>
      <c r="V1986">
        <v>1.21</v>
      </c>
      <c r="W1986">
        <v>1.07</v>
      </c>
      <c r="X1986">
        <v>-0.05</v>
      </c>
      <c r="Y1986" t="s">
        <v>200</v>
      </c>
      <c r="Z1986">
        <v>4.3099999999999996</v>
      </c>
      <c r="AA1986" t="s">
        <v>6752</v>
      </c>
      <c r="AB1986">
        <v>297.71192989999997</v>
      </c>
      <c r="AC1986" t="s">
        <v>6753</v>
      </c>
      <c r="AD1986">
        <v>45.261985000000003</v>
      </c>
      <c r="AE1986">
        <v>623.60900000000004</v>
      </c>
      <c r="AF1986">
        <v>13.545</v>
      </c>
      <c r="AG1986">
        <v>11.97</v>
      </c>
      <c r="AH1986">
        <v>13.3925</v>
      </c>
    </row>
    <row r="1987" spans="1:34" x14ac:dyDescent="0.25">
      <c r="A1987" t="s">
        <v>6755</v>
      </c>
      <c r="B1987" t="s">
        <v>6756</v>
      </c>
      <c r="C1987">
        <v>2</v>
      </c>
      <c r="D1987">
        <v>1</v>
      </c>
      <c r="E1987" t="s">
        <v>284</v>
      </c>
      <c r="F1987">
        <v>2016</v>
      </c>
      <c r="G1987" t="s">
        <v>171</v>
      </c>
      <c r="H1987">
        <v>0</v>
      </c>
      <c r="I1987">
        <v>2.7878683899999999</v>
      </c>
      <c r="J1987">
        <v>3.8199999999999998E-2</v>
      </c>
      <c r="K1987">
        <v>1.02</v>
      </c>
      <c r="L1987">
        <v>9.0999999999999998E-2</v>
      </c>
      <c r="M1987">
        <v>1.04</v>
      </c>
      <c r="N1987">
        <v>3.2799999999999999E-3</v>
      </c>
      <c r="O1987" t="s">
        <v>614</v>
      </c>
      <c r="P1987">
        <v>0</v>
      </c>
      <c r="Q1987">
        <v>153.74</v>
      </c>
      <c r="R1987">
        <v>1432</v>
      </c>
      <c r="S1987">
        <v>0</v>
      </c>
      <c r="U1987">
        <v>4754</v>
      </c>
      <c r="V1987">
        <v>0.72</v>
      </c>
      <c r="W1987">
        <v>0.76</v>
      </c>
      <c r="X1987">
        <v>0.01</v>
      </c>
      <c r="Y1987" t="s">
        <v>77</v>
      </c>
      <c r="Z1987">
        <v>4.6100000000000003</v>
      </c>
      <c r="AA1987" t="s">
        <v>6757</v>
      </c>
      <c r="AB1987">
        <v>296.72445529999999</v>
      </c>
      <c r="AC1987" t="s">
        <v>6758</v>
      </c>
      <c r="AD1987">
        <v>49.532684600000003</v>
      </c>
      <c r="AE1987">
        <v>358.51799999999997</v>
      </c>
      <c r="AF1987">
        <v>14.747999999999999</v>
      </c>
      <c r="AG1987">
        <v>12.128</v>
      </c>
      <c r="AH1987">
        <v>14.4231</v>
      </c>
    </row>
    <row r="1988" spans="1:34" x14ac:dyDescent="0.25">
      <c r="A1988" t="s">
        <v>6759</v>
      </c>
      <c r="B1988" t="s">
        <v>6760</v>
      </c>
      <c r="C1988">
        <v>1</v>
      </c>
      <c r="D1988">
        <v>1</v>
      </c>
      <c r="E1988" t="s">
        <v>284</v>
      </c>
      <c r="F1988">
        <v>2016</v>
      </c>
      <c r="G1988" t="s">
        <v>171</v>
      </c>
      <c r="H1988">
        <v>0</v>
      </c>
      <c r="I1988">
        <v>65.647842400000002</v>
      </c>
      <c r="J1988">
        <v>0.31969999999999998</v>
      </c>
      <c r="K1988">
        <v>2.2200000000000002</v>
      </c>
      <c r="L1988">
        <v>0.19800000000000001</v>
      </c>
      <c r="M1988">
        <v>5.56</v>
      </c>
      <c r="N1988">
        <v>1.7500000000000002E-2</v>
      </c>
      <c r="O1988" t="s">
        <v>614</v>
      </c>
      <c r="P1988">
        <v>0</v>
      </c>
      <c r="Q1988">
        <v>4.8600000000000003</v>
      </c>
      <c r="R1988">
        <v>485</v>
      </c>
      <c r="S1988">
        <v>0</v>
      </c>
      <c r="U1988">
        <v>5470</v>
      </c>
      <c r="V1988">
        <v>0.85</v>
      </c>
      <c r="W1988">
        <v>0.88</v>
      </c>
      <c r="X1988">
        <v>-0.11</v>
      </c>
      <c r="Y1988" t="s">
        <v>77</v>
      </c>
      <c r="Z1988">
        <v>4.53</v>
      </c>
      <c r="AA1988" t="s">
        <v>6761</v>
      </c>
      <c r="AB1988">
        <v>292.24778190000001</v>
      </c>
      <c r="AC1988" t="s">
        <v>6762</v>
      </c>
      <c r="AD1988">
        <v>47.878425700000001</v>
      </c>
      <c r="AE1988">
        <v>682.43600000000004</v>
      </c>
      <c r="AF1988">
        <v>15.005000000000001</v>
      </c>
      <c r="AG1988">
        <v>13.125999999999999</v>
      </c>
      <c r="AH1988">
        <v>14.8569</v>
      </c>
    </row>
    <row r="1989" spans="1:34" x14ac:dyDescent="0.25">
      <c r="A1989" t="s">
        <v>6763</v>
      </c>
      <c r="B1989" t="s">
        <v>6764</v>
      </c>
      <c r="C1989">
        <v>1</v>
      </c>
      <c r="D1989">
        <v>1</v>
      </c>
      <c r="E1989" t="s">
        <v>284</v>
      </c>
      <c r="F1989">
        <v>2016</v>
      </c>
      <c r="G1989" t="s">
        <v>171</v>
      </c>
      <c r="H1989">
        <v>0</v>
      </c>
      <c r="I1989">
        <v>1.64680191</v>
      </c>
      <c r="J1989">
        <v>2.23E-2</v>
      </c>
      <c r="K1989">
        <v>0.87</v>
      </c>
      <c r="L1989">
        <v>7.8E-2</v>
      </c>
      <c r="M1989">
        <v>0.59</v>
      </c>
      <c r="N1989">
        <v>1.8600000000000001E-3</v>
      </c>
      <c r="O1989" t="s">
        <v>614</v>
      </c>
      <c r="P1989">
        <v>0</v>
      </c>
      <c r="Q1989">
        <v>139.6</v>
      </c>
      <c r="R1989">
        <v>806</v>
      </c>
      <c r="S1989">
        <v>0</v>
      </c>
      <c r="U1989">
        <v>3964</v>
      </c>
      <c r="V1989">
        <v>0.53</v>
      </c>
      <c r="W1989">
        <v>0.55000000000000004</v>
      </c>
      <c r="X1989">
        <v>-0.25</v>
      </c>
      <c r="Y1989" t="s">
        <v>77</v>
      </c>
      <c r="Z1989">
        <v>4.7300000000000004</v>
      </c>
      <c r="AA1989" t="s">
        <v>6765</v>
      </c>
      <c r="AB1989">
        <v>290.4341483</v>
      </c>
      <c r="AC1989" t="s">
        <v>6766</v>
      </c>
      <c r="AD1989">
        <v>44.107780200000001</v>
      </c>
      <c r="AE1989">
        <v>215.233</v>
      </c>
      <c r="AF1989">
        <v>15.31</v>
      </c>
      <c r="AG1989">
        <v>11.683</v>
      </c>
      <c r="AH1989">
        <v>14.5976</v>
      </c>
    </row>
    <row r="1990" spans="1:34" x14ac:dyDescent="0.25">
      <c r="A1990" t="s">
        <v>6767</v>
      </c>
      <c r="B1990" t="s">
        <v>6768</v>
      </c>
      <c r="C1990">
        <v>1</v>
      </c>
      <c r="D1990">
        <v>1</v>
      </c>
      <c r="E1990" t="s">
        <v>284</v>
      </c>
      <c r="F1990">
        <v>2016</v>
      </c>
      <c r="G1990" t="s">
        <v>171</v>
      </c>
      <c r="H1990">
        <v>0</v>
      </c>
      <c r="I1990">
        <v>1.75583533</v>
      </c>
      <c r="J1990">
        <v>2.7699999999999999E-2</v>
      </c>
      <c r="K1990">
        <v>1.73</v>
      </c>
      <c r="L1990">
        <v>0.154</v>
      </c>
      <c r="M1990">
        <v>3.64</v>
      </c>
      <c r="N1990">
        <v>1.15E-2</v>
      </c>
      <c r="O1990" t="s">
        <v>614</v>
      </c>
      <c r="P1990">
        <v>0</v>
      </c>
      <c r="Q1990">
        <v>761.81</v>
      </c>
      <c r="R1990">
        <v>1343</v>
      </c>
      <c r="S1990">
        <v>0</v>
      </c>
      <c r="U1990">
        <v>5470</v>
      </c>
      <c r="V1990">
        <v>0.88</v>
      </c>
      <c r="W1990">
        <v>0.91</v>
      </c>
      <c r="X1990">
        <v>0.03</v>
      </c>
      <c r="Y1990" t="s">
        <v>77</v>
      </c>
      <c r="Z1990">
        <v>4.5199999999999996</v>
      </c>
      <c r="AA1990" t="s">
        <v>6769</v>
      </c>
      <c r="AB1990">
        <v>289.14718490000001</v>
      </c>
      <c r="AC1990" t="s">
        <v>6770</v>
      </c>
      <c r="AD1990">
        <v>45.866129999999998</v>
      </c>
      <c r="AE1990">
        <v>1119.49</v>
      </c>
      <c r="AF1990">
        <v>15.766999999999999</v>
      </c>
      <c r="AG1990">
        <v>14.029</v>
      </c>
      <c r="AH1990">
        <v>15.797599999999999</v>
      </c>
    </row>
    <row r="1991" spans="1:34" x14ac:dyDescent="0.25">
      <c r="A1991" t="s">
        <v>6771</v>
      </c>
      <c r="B1991" t="s">
        <v>6772</v>
      </c>
      <c r="C1991">
        <v>1</v>
      </c>
      <c r="D1991">
        <v>2</v>
      </c>
      <c r="E1991" t="s">
        <v>284</v>
      </c>
      <c r="F1991">
        <v>2016</v>
      </c>
      <c r="G1991" t="s">
        <v>171</v>
      </c>
      <c r="H1991">
        <v>0</v>
      </c>
      <c r="I1991">
        <v>5.1856141999999998</v>
      </c>
      <c r="J1991">
        <v>6.3100000000000003E-2</v>
      </c>
      <c r="K1991">
        <v>2.34</v>
      </c>
      <c r="L1991">
        <v>0.20899999999999999</v>
      </c>
      <c r="M1991">
        <v>6.08</v>
      </c>
      <c r="N1991">
        <v>1.9099999999999999E-2</v>
      </c>
      <c r="O1991" t="s">
        <v>614</v>
      </c>
      <c r="P1991">
        <v>0</v>
      </c>
      <c r="Q1991">
        <v>652.97</v>
      </c>
      <c r="R1991">
        <v>1314</v>
      </c>
      <c r="S1991">
        <v>0</v>
      </c>
      <c r="U1991">
        <v>6327</v>
      </c>
      <c r="V1991">
        <v>1.43</v>
      </c>
      <c r="W1991">
        <v>1.26</v>
      </c>
      <c r="X1991">
        <v>0.04</v>
      </c>
      <c r="Y1991" t="s">
        <v>77</v>
      </c>
      <c r="Z1991">
        <v>4.2300000000000004</v>
      </c>
      <c r="AA1991" t="s">
        <v>6773</v>
      </c>
      <c r="AB1991">
        <v>297.47711579999998</v>
      </c>
      <c r="AC1991" t="s">
        <v>6774</v>
      </c>
      <c r="AD1991">
        <v>39.8772345</v>
      </c>
      <c r="AE1991">
        <v>1460.1</v>
      </c>
      <c r="AF1991">
        <v>14.952999999999999</v>
      </c>
      <c r="AG1991">
        <v>13.348000000000001</v>
      </c>
      <c r="AH1991">
        <v>14.779199999999999</v>
      </c>
    </row>
    <row r="1992" spans="1:34" x14ac:dyDescent="0.25">
      <c r="A1992" t="s">
        <v>6775</v>
      </c>
      <c r="B1992" t="s">
        <v>6772</v>
      </c>
      <c r="C1992">
        <v>1</v>
      </c>
      <c r="D1992">
        <v>2</v>
      </c>
      <c r="E1992" t="s">
        <v>284</v>
      </c>
      <c r="F1992">
        <v>2016</v>
      </c>
      <c r="G1992" t="s">
        <v>171</v>
      </c>
      <c r="H1992">
        <v>0</v>
      </c>
      <c r="I1992">
        <v>8.4580831199999995</v>
      </c>
      <c r="J1992">
        <v>8.7499999999999994E-2</v>
      </c>
      <c r="K1992">
        <v>2.36</v>
      </c>
      <c r="L1992">
        <v>0.21099999999999999</v>
      </c>
      <c r="M1992">
        <v>6.17</v>
      </c>
      <c r="N1992">
        <v>1.9400000000000001E-2</v>
      </c>
      <c r="O1992" t="s">
        <v>614</v>
      </c>
      <c r="P1992">
        <v>0</v>
      </c>
      <c r="Q1992">
        <v>339.57</v>
      </c>
      <c r="R1992">
        <v>1117</v>
      </c>
      <c r="S1992">
        <v>0</v>
      </c>
      <c r="U1992">
        <v>6327</v>
      </c>
      <c r="V1992">
        <v>1.43</v>
      </c>
      <c r="W1992">
        <v>1.26</v>
      </c>
      <c r="X1992">
        <v>0.04</v>
      </c>
      <c r="Y1992" t="s">
        <v>77</v>
      </c>
      <c r="Z1992">
        <v>4.2300000000000004</v>
      </c>
      <c r="AA1992" t="s">
        <v>6773</v>
      </c>
      <c r="AB1992">
        <v>297.47711579999998</v>
      </c>
      <c r="AC1992" t="s">
        <v>6774</v>
      </c>
      <c r="AD1992">
        <v>39.8772345</v>
      </c>
      <c r="AE1992">
        <v>1460.1</v>
      </c>
      <c r="AF1992">
        <v>14.952999999999999</v>
      </c>
      <c r="AG1992">
        <v>13.348000000000001</v>
      </c>
      <c r="AH1992">
        <v>14.779199999999999</v>
      </c>
    </row>
    <row r="1993" spans="1:34" x14ac:dyDescent="0.25">
      <c r="A1993" t="s">
        <v>6776</v>
      </c>
      <c r="B1993" t="s">
        <v>6777</v>
      </c>
      <c r="C1993">
        <v>1</v>
      </c>
      <c r="D1993">
        <v>1</v>
      </c>
      <c r="E1993" t="s">
        <v>284</v>
      </c>
      <c r="F1993">
        <v>2016</v>
      </c>
      <c r="G1993" t="s">
        <v>171</v>
      </c>
      <c r="H1993">
        <v>0</v>
      </c>
      <c r="I1993">
        <v>33.469743000000001</v>
      </c>
      <c r="J1993">
        <v>0.2006</v>
      </c>
      <c r="K1993">
        <v>2.0299999999999998</v>
      </c>
      <c r="L1993">
        <v>0.18099999999999999</v>
      </c>
      <c r="M1993">
        <v>4.78</v>
      </c>
      <c r="N1993">
        <v>1.4999999999999999E-2</v>
      </c>
      <c r="O1993" t="s">
        <v>614</v>
      </c>
      <c r="P1993">
        <v>0</v>
      </c>
      <c r="Q1993">
        <v>32.520000000000003</v>
      </c>
      <c r="R1993">
        <v>609</v>
      </c>
      <c r="S1993">
        <v>0</v>
      </c>
      <c r="U1993">
        <v>5842</v>
      </c>
      <c r="V1993">
        <v>1.03</v>
      </c>
      <c r="W1993">
        <v>1.03</v>
      </c>
      <c r="X1993">
        <v>0.04</v>
      </c>
      <c r="Y1993" t="s">
        <v>77</v>
      </c>
      <c r="Z1993">
        <v>4.43</v>
      </c>
      <c r="AA1993" t="s">
        <v>6778</v>
      </c>
      <c r="AB1993">
        <v>288.82060580000001</v>
      </c>
      <c r="AC1993" t="s">
        <v>6779</v>
      </c>
      <c r="AD1993">
        <v>39.522871199999997</v>
      </c>
      <c r="AE1993">
        <v>1128.72</v>
      </c>
      <c r="AF1993">
        <v>14.798999999999999</v>
      </c>
      <c r="AG1993">
        <v>13.183999999999999</v>
      </c>
      <c r="AH1993">
        <v>14.7392</v>
      </c>
    </row>
    <row r="1994" spans="1:34" x14ac:dyDescent="0.25">
      <c r="A1994" t="s">
        <v>6780</v>
      </c>
      <c r="B1994" t="s">
        <v>6781</v>
      </c>
      <c r="C1994">
        <v>1</v>
      </c>
      <c r="D1994">
        <v>1</v>
      </c>
      <c r="E1994" t="s">
        <v>284</v>
      </c>
      <c r="F1994">
        <v>2016</v>
      </c>
      <c r="G1994" t="s">
        <v>171</v>
      </c>
      <c r="H1994">
        <v>0</v>
      </c>
      <c r="I1994">
        <v>11.895205109999999</v>
      </c>
      <c r="J1994">
        <v>9.9400000000000002E-2</v>
      </c>
      <c r="K1994">
        <v>1.32</v>
      </c>
      <c r="L1994">
        <v>0.11799999999999999</v>
      </c>
      <c r="M1994">
        <v>2.2999999999999998</v>
      </c>
      <c r="N1994">
        <v>7.2399999999999999E-3</v>
      </c>
      <c r="O1994" t="s">
        <v>614</v>
      </c>
      <c r="P1994">
        <v>0</v>
      </c>
      <c r="Q1994">
        <v>83.01</v>
      </c>
      <c r="R1994">
        <v>787</v>
      </c>
      <c r="S1994">
        <v>0</v>
      </c>
      <c r="U1994">
        <v>5778</v>
      </c>
      <c r="V1994">
        <v>1</v>
      </c>
      <c r="W1994">
        <v>1</v>
      </c>
      <c r="X1994">
        <v>0.02</v>
      </c>
      <c r="Y1994" t="s">
        <v>77</v>
      </c>
      <c r="Z1994">
        <v>4.4400000000000004</v>
      </c>
      <c r="AA1994" t="s">
        <v>6782</v>
      </c>
      <c r="AB1994">
        <v>288.9240901</v>
      </c>
      <c r="AC1994" t="s">
        <v>6783</v>
      </c>
      <c r="AD1994">
        <v>46.057586499999999</v>
      </c>
      <c r="AE1994">
        <v>691.33100000000002</v>
      </c>
      <c r="AF1994">
        <v>14.262</v>
      </c>
      <c r="AG1994">
        <v>12.66</v>
      </c>
      <c r="AH1994">
        <v>14.1258</v>
      </c>
    </row>
    <row r="1995" spans="1:34" x14ac:dyDescent="0.25">
      <c r="A1995" t="s">
        <v>6784</v>
      </c>
      <c r="B1995" t="s">
        <v>6785</v>
      </c>
      <c r="C1995">
        <v>1</v>
      </c>
      <c r="D1995">
        <v>1</v>
      </c>
      <c r="E1995" t="s">
        <v>284</v>
      </c>
      <c r="F1995">
        <v>2016</v>
      </c>
      <c r="G1995" t="s">
        <v>171</v>
      </c>
      <c r="H1995">
        <v>0</v>
      </c>
      <c r="I1995">
        <v>4.4574316400000003</v>
      </c>
      <c r="J1995">
        <v>4.48E-2</v>
      </c>
      <c r="K1995">
        <v>1.0900000000000001</v>
      </c>
      <c r="L1995">
        <v>9.7000000000000003E-2</v>
      </c>
      <c r="M1995">
        <v>1.32</v>
      </c>
      <c r="N1995">
        <v>4.1599999999999996E-3</v>
      </c>
      <c r="O1995" t="s">
        <v>614</v>
      </c>
      <c r="P1995">
        <v>0</v>
      </c>
      <c r="Q1995">
        <v>95.44</v>
      </c>
      <c r="R1995">
        <v>732</v>
      </c>
      <c r="S1995">
        <v>0</v>
      </c>
      <c r="U1995">
        <v>4679</v>
      </c>
      <c r="V1995">
        <v>0.71</v>
      </c>
      <c r="W1995">
        <v>0.76</v>
      </c>
      <c r="X1995">
        <v>0.05</v>
      </c>
      <c r="Y1995" t="s">
        <v>77</v>
      </c>
      <c r="Z1995">
        <v>4.62</v>
      </c>
      <c r="AA1995" t="s">
        <v>6786</v>
      </c>
      <c r="AB1995">
        <v>283.12092680000001</v>
      </c>
      <c r="AC1995" t="s">
        <v>6787</v>
      </c>
      <c r="AD1995">
        <v>43.525570100000003</v>
      </c>
      <c r="AE1995">
        <v>342.14400000000001</v>
      </c>
      <c r="AF1995">
        <v>14.603</v>
      </c>
      <c r="AG1995">
        <v>12.015000000000001</v>
      </c>
      <c r="AH1995">
        <v>14.376899999999999</v>
      </c>
    </row>
    <row r="1996" spans="1:34" x14ac:dyDescent="0.25">
      <c r="A1996" t="s">
        <v>6788</v>
      </c>
      <c r="B1996" t="s">
        <v>6789</v>
      </c>
      <c r="C1996">
        <v>1</v>
      </c>
      <c r="D1996">
        <v>1</v>
      </c>
      <c r="E1996" t="s">
        <v>284</v>
      </c>
      <c r="F1996">
        <v>2016</v>
      </c>
      <c r="G1996" t="s">
        <v>171</v>
      </c>
      <c r="H1996">
        <v>0</v>
      </c>
      <c r="I1996">
        <v>13.5396293</v>
      </c>
      <c r="J1996">
        <v>0.1246</v>
      </c>
      <c r="K1996">
        <v>2.34</v>
      </c>
      <c r="L1996">
        <v>0.20899999999999999</v>
      </c>
      <c r="M1996">
        <v>6.08</v>
      </c>
      <c r="N1996">
        <v>1.9099999999999999E-2</v>
      </c>
      <c r="O1996" t="s">
        <v>614</v>
      </c>
      <c r="P1996">
        <v>0</v>
      </c>
      <c r="Q1996">
        <v>449.7</v>
      </c>
      <c r="R1996">
        <v>1079</v>
      </c>
      <c r="S1996">
        <v>0</v>
      </c>
      <c r="U1996">
        <v>6203</v>
      </c>
      <c r="V1996">
        <v>1.95</v>
      </c>
      <c r="W1996">
        <v>1.41</v>
      </c>
      <c r="X1996">
        <v>0.18</v>
      </c>
      <c r="Y1996" t="s">
        <v>77</v>
      </c>
      <c r="Z1996">
        <v>4.01</v>
      </c>
      <c r="AA1996" t="s">
        <v>6790</v>
      </c>
      <c r="AB1996">
        <v>292.2339048</v>
      </c>
      <c r="AC1996" t="s">
        <v>6791</v>
      </c>
      <c r="AD1996">
        <v>41.575183199999998</v>
      </c>
      <c r="AE1996">
        <v>1484.25</v>
      </c>
      <c r="AF1996">
        <v>13.618</v>
      </c>
      <c r="AG1996">
        <v>12.271000000000001</v>
      </c>
      <c r="AH1996">
        <v>13.574400000000001</v>
      </c>
    </row>
    <row r="1997" spans="1:34" x14ac:dyDescent="0.25">
      <c r="A1997" t="s">
        <v>6792</v>
      </c>
      <c r="B1997" t="s">
        <v>6793</v>
      </c>
      <c r="C1997">
        <v>1</v>
      </c>
      <c r="D1997">
        <v>1</v>
      </c>
      <c r="E1997" t="s">
        <v>284</v>
      </c>
      <c r="F1997">
        <v>2016</v>
      </c>
      <c r="G1997" t="s">
        <v>171</v>
      </c>
      <c r="H1997">
        <v>0</v>
      </c>
      <c r="I1997">
        <v>22.70816791</v>
      </c>
      <c r="J1997">
        <v>0.1603</v>
      </c>
      <c r="K1997">
        <v>2.37</v>
      </c>
      <c r="L1997">
        <v>0.21099999999999999</v>
      </c>
      <c r="M1997">
        <v>6.21</v>
      </c>
      <c r="N1997">
        <v>1.95E-2</v>
      </c>
      <c r="O1997" t="s">
        <v>614</v>
      </c>
      <c r="P1997">
        <v>0</v>
      </c>
      <c r="Q1997">
        <v>80.98</v>
      </c>
      <c r="R1997">
        <v>677</v>
      </c>
      <c r="S1997">
        <v>0</v>
      </c>
      <c r="U1997">
        <v>6217</v>
      </c>
      <c r="V1997">
        <v>1.28</v>
      </c>
      <c r="W1997">
        <v>1.19</v>
      </c>
      <c r="X1997">
        <v>0.04</v>
      </c>
      <c r="Y1997" t="s">
        <v>77</v>
      </c>
      <c r="Z1997">
        <v>4.3</v>
      </c>
      <c r="AA1997" t="s">
        <v>6794</v>
      </c>
      <c r="AB1997">
        <v>294.26632499999999</v>
      </c>
      <c r="AC1997" t="s">
        <v>6795</v>
      </c>
      <c r="AD1997">
        <v>45.204231700000001</v>
      </c>
      <c r="AE1997">
        <v>1213.71</v>
      </c>
      <c r="AF1997">
        <v>14.678000000000001</v>
      </c>
      <c r="AG1997">
        <v>13.156000000000001</v>
      </c>
      <c r="AH1997">
        <v>14.5451</v>
      </c>
    </row>
    <row r="1998" spans="1:34" x14ac:dyDescent="0.25">
      <c r="A1998" t="s">
        <v>6796</v>
      </c>
      <c r="B1998" t="s">
        <v>6797</v>
      </c>
      <c r="C1998">
        <v>1</v>
      </c>
      <c r="D1998">
        <v>2</v>
      </c>
      <c r="E1998" t="s">
        <v>284</v>
      </c>
      <c r="F1998">
        <v>2014</v>
      </c>
      <c r="G1998" t="s">
        <v>171</v>
      </c>
      <c r="H1998">
        <v>0</v>
      </c>
      <c r="I1998">
        <v>5.9687340000000004</v>
      </c>
      <c r="J1998">
        <v>6.9000000000000006E-2</v>
      </c>
      <c r="K1998">
        <v>3.42</v>
      </c>
      <c r="L1998">
        <v>0.30499999999999999</v>
      </c>
      <c r="M1998">
        <v>11.6</v>
      </c>
      <c r="N1998">
        <v>3.6400000000000002E-2</v>
      </c>
      <c r="O1998" t="s">
        <v>614</v>
      </c>
      <c r="P1998">
        <v>0</v>
      </c>
      <c r="Q1998">
        <v>594.45000000000005</v>
      </c>
      <c r="R1998">
        <v>1251</v>
      </c>
      <c r="S1998">
        <v>0</v>
      </c>
      <c r="U1998">
        <v>6142</v>
      </c>
      <c r="V1998">
        <v>1.45</v>
      </c>
      <c r="W1998">
        <v>1.21</v>
      </c>
      <c r="X1998">
        <v>0.04</v>
      </c>
      <c r="Y1998" t="s">
        <v>77</v>
      </c>
      <c r="Z1998">
        <v>4.2</v>
      </c>
      <c r="AA1998" t="s">
        <v>6798</v>
      </c>
      <c r="AB1998">
        <v>294.74206049999998</v>
      </c>
      <c r="AC1998" t="s">
        <v>6799</v>
      </c>
      <c r="AD1998">
        <v>43.5367842</v>
      </c>
      <c r="AE1998">
        <v>955.16800000000001</v>
      </c>
      <c r="AF1998">
        <v>13.744</v>
      </c>
      <c r="AG1998">
        <v>12.382999999999999</v>
      </c>
      <c r="AH1998">
        <v>13.689399999999999</v>
      </c>
    </row>
    <row r="1999" spans="1:34" x14ac:dyDescent="0.25">
      <c r="A1999" t="s">
        <v>6800</v>
      </c>
      <c r="B1999" t="s">
        <v>6797</v>
      </c>
      <c r="C1999">
        <v>1</v>
      </c>
      <c r="D1999">
        <v>2</v>
      </c>
      <c r="E1999" t="s">
        <v>284</v>
      </c>
      <c r="F1999">
        <v>2014</v>
      </c>
      <c r="G1999" t="s">
        <v>171</v>
      </c>
      <c r="H1999">
        <v>0</v>
      </c>
      <c r="I1999">
        <v>13.071630000000001</v>
      </c>
      <c r="J1999">
        <v>0.11600000000000001</v>
      </c>
      <c r="K1999">
        <v>2.2999999999999998</v>
      </c>
      <c r="L1999">
        <v>0.20499999999999999</v>
      </c>
      <c r="M1999">
        <v>5.9</v>
      </c>
      <c r="N1999">
        <v>1.8599999999999998E-2</v>
      </c>
      <c r="O1999" t="s">
        <v>614</v>
      </c>
      <c r="P1999">
        <v>0</v>
      </c>
      <c r="Q1999">
        <v>208.98</v>
      </c>
      <c r="R1999">
        <v>964</v>
      </c>
      <c r="S1999">
        <v>0</v>
      </c>
      <c r="U1999">
        <v>6142</v>
      </c>
      <c r="V1999">
        <v>1.45</v>
      </c>
      <c r="W1999">
        <v>1.21</v>
      </c>
      <c r="X1999">
        <v>0.04</v>
      </c>
      <c r="Y1999" t="s">
        <v>77</v>
      </c>
      <c r="Z1999">
        <v>4.2</v>
      </c>
      <c r="AA1999" t="s">
        <v>6798</v>
      </c>
      <c r="AB1999">
        <v>294.74206049999998</v>
      </c>
      <c r="AC1999" t="s">
        <v>6799</v>
      </c>
      <c r="AD1999">
        <v>43.5367842</v>
      </c>
      <c r="AE1999">
        <v>955.16800000000001</v>
      </c>
      <c r="AF1999">
        <v>13.744</v>
      </c>
      <c r="AG1999">
        <v>12.382999999999999</v>
      </c>
      <c r="AH1999">
        <v>13.689399999999999</v>
      </c>
    </row>
    <row r="2000" spans="1:34" x14ac:dyDescent="0.25">
      <c r="A2000" t="s">
        <v>6801</v>
      </c>
      <c r="B2000" t="s">
        <v>6802</v>
      </c>
      <c r="C2000">
        <v>1</v>
      </c>
      <c r="D2000">
        <v>1</v>
      </c>
      <c r="E2000" t="s">
        <v>284</v>
      </c>
      <c r="F2000">
        <v>2016</v>
      </c>
      <c r="G2000" t="s">
        <v>171</v>
      </c>
      <c r="H2000">
        <v>0</v>
      </c>
      <c r="I2000">
        <v>7.9703495799999997</v>
      </c>
      <c r="J2000">
        <v>7.5499999999999998E-2</v>
      </c>
      <c r="K2000">
        <v>2.14</v>
      </c>
      <c r="L2000">
        <v>0.191</v>
      </c>
      <c r="M2000">
        <v>5.22</v>
      </c>
      <c r="N2000">
        <v>1.6400000000000001E-2</v>
      </c>
      <c r="O2000" t="s">
        <v>614</v>
      </c>
      <c r="P2000">
        <v>0</v>
      </c>
      <c r="Q2000">
        <v>93.31</v>
      </c>
      <c r="R2000">
        <v>839</v>
      </c>
      <c r="S2000">
        <v>0</v>
      </c>
      <c r="U2000">
        <v>5519</v>
      </c>
      <c r="V2000">
        <v>0.89</v>
      </c>
      <c r="W2000">
        <v>0.92</v>
      </c>
      <c r="X2000">
        <v>0.01</v>
      </c>
      <c r="Y2000" t="s">
        <v>77</v>
      </c>
      <c r="Z2000">
        <v>4.51</v>
      </c>
      <c r="AA2000" t="s">
        <v>6803</v>
      </c>
      <c r="AB2000">
        <v>287.87938989999998</v>
      </c>
      <c r="AC2000" t="s">
        <v>6804</v>
      </c>
      <c r="AD2000">
        <v>43.364075200000002</v>
      </c>
      <c r="AE2000">
        <v>1077.6300000000001</v>
      </c>
      <c r="AF2000">
        <v>16.006</v>
      </c>
      <c r="AG2000">
        <v>14.16</v>
      </c>
      <c r="AH2000">
        <v>15.8003</v>
      </c>
    </row>
    <row r="2001" spans="1:34" x14ac:dyDescent="0.25">
      <c r="A2001" t="s">
        <v>6805</v>
      </c>
      <c r="B2001" t="s">
        <v>6806</v>
      </c>
      <c r="C2001">
        <v>1</v>
      </c>
      <c r="D2001">
        <v>1</v>
      </c>
      <c r="E2001" t="s">
        <v>284</v>
      </c>
      <c r="F2001">
        <v>2016</v>
      </c>
      <c r="G2001" t="s">
        <v>171</v>
      </c>
      <c r="H2001">
        <v>0</v>
      </c>
      <c r="I2001">
        <v>10.71252541</v>
      </c>
      <c r="J2001">
        <v>7.8399999999999997E-2</v>
      </c>
      <c r="K2001">
        <v>2.13</v>
      </c>
      <c r="L2001">
        <v>0.19</v>
      </c>
      <c r="M2001">
        <v>5.18</v>
      </c>
      <c r="N2001">
        <v>1.6299999999999999E-2</v>
      </c>
      <c r="O2001" t="s">
        <v>614</v>
      </c>
      <c r="P2001">
        <v>0</v>
      </c>
      <c r="Q2001">
        <v>26.23</v>
      </c>
      <c r="R2001">
        <v>485</v>
      </c>
      <c r="S2001">
        <v>0</v>
      </c>
      <c r="U2001">
        <v>4253</v>
      </c>
      <c r="V2001">
        <v>0.56999999999999995</v>
      </c>
      <c r="W2001">
        <v>0.59</v>
      </c>
      <c r="X2001">
        <v>-0.35</v>
      </c>
      <c r="Y2001" t="s">
        <v>77</v>
      </c>
      <c r="Z2001">
        <v>4.7</v>
      </c>
      <c r="AA2001" t="s">
        <v>6807</v>
      </c>
      <c r="AB2001">
        <v>299.07706209999998</v>
      </c>
      <c r="AC2001" t="s">
        <v>6808</v>
      </c>
      <c r="AD2001">
        <v>45.440558299999999</v>
      </c>
      <c r="AE2001">
        <v>547.726</v>
      </c>
      <c r="AF2001">
        <v>16.163</v>
      </c>
      <c r="AG2001">
        <v>13.141</v>
      </c>
      <c r="AH2001">
        <v>15.8004</v>
      </c>
    </row>
    <row r="2002" spans="1:34" x14ac:dyDescent="0.25">
      <c r="A2002" t="s">
        <v>6809</v>
      </c>
      <c r="B2002" t="s">
        <v>6810</v>
      </c>
      <c r="C2002">
        <v>1</v>
      </c>
      <c r="D2002">
        <v>1</v>
      </c>
      <c r="E2002" t="s">
        <v>284</v>
      </c>
      <c r="F2002">
        <v>2016</v>
      </c>
      <c r="G2002" t="s">
        <v>171</v>
      </c>
      <c r="H2002">
        <v>0</v>
      </c>
      <c r="I2002">
        <v>32.5637069</v>
      </c>
      <c r="J2002">
        <v>0.19</v>
      </c>
      <c r="K2002">
        <v>2.21</v>
      </c>
      <c r="L2002">
        <v>0.19700000000000001</v>
      </c>
      <c r="M2002">
        <v>5.52</v>
      </c>
      <c r="N2002">
        <v>1.7399999999999999E-2</v>
      </c>
      <c r="O2002" t="s">
        <v>614</v>
      </c>
      <c r="P2002">
        <v>0</v>
      </c>
      <c r="Q2002">
        <v>12.24</v>
      </c>
      <c r="R2002">
        <v>490</v>
      </c>
      <c r="S2002">
        <v>0</v>
      </c>
      <c r="U2002">
        <v>5390</v>
      </c>
      <c r="V2002">
        <v>0.84</v>
      </c>
      <c r="W2002">
        <v>0.89</v>
      </c>
      <c r="X2002">
        <v>-0.03</v>
      </c>
      <c r="Y2002" t="s">
        <v>77</v>
      </c>
      <c r="Z2002">
        <v>4.54</v>
      </c>
      <c r="AA2002" t="s">
        <v>6811</v>
      </c>
      <c r="AB2002">
        <v>283.29202729999997</v>
      </c>
      <c r="AC2002" t="s">
        <v>6812</v>
      </c>
      <c r="AD2002">
        <v>45.433981299999999</v>
      </c>
      <c r="AE2002">
        <v>940.21100000000001</v>
      </c>
      <c r="AF2002">
        <v>15.749000000000001</v>
      </c>
      <c r="AG2002">
        <v>13.753</v>
      </c>
      <c r="AH2002">
        <v>15.4855</v>
      </c>
    </row>
    <row r="2003" spans="1:34" x14ac:dyDescent="0.25">
      <c r="A2003" t="s">
        <v>6813</v>
      </c>
      <c r="B2003" t="s">
        <v>6814</v>
      </c>
      <c r="C2003">
        <v>1</v>
      </c>
      <c r="D2003">
        <v>1</v>
      </c>
      <c r="E2003" t="s">
        <v>284</v>
      </c>
      <c r="F2003">
        <v>2016</v>
      </c>
      <c r="G2003" t="s">
        <v>171</v>
      </c>
      <c r="H2003">
        <v>0</v>
      </c>
      <c r="I2003">
        <v>6.1178689799999999</v>
      </c>
      <c r="J2003">
        <v>6.8500000000000005E-2</v>
      </c>
      <c r="K2003">
        <v>1.03</v>
      </c>
      <c r="L2003">
        <v>9.1999999999999998E-2</v>
      </c>
      <c r="M2003">
        <v>1.08</v>
      </c>
      <c r="N2003">
        <v>3.3999999999999998E-3</v>
      </c>
      <c r="O2003" t="s">
        <v>614</v>
      </c>
      <c r="P2003">
        <v>0</v>
      </c>
      <c r="Q2003">
        <v>511.76</v>
      </c>
      <c r="R2003">
        <v>1211</v>
      </c>
      <c r="S2003">
        <v>0</v>
      </c>
      <c r="U2003">
        <v>6302</v>
      </c>
      <c r="V2003">
        <v>1.35</v>
      </c>
      <c r="W2003">
        <v>1.22</v>
      </c>
      <c r="X2003">
        <v>0.02</v>
      </c>
      <c r="Y2003" t="s">
        <v>77</v>
      </c>
      <c r="Z2003">
        <v>4.26</v>
      </c>
      <c r="AA2003" t="s">
        <v>6815</v>
      </c>
      <c r="AB2003">
        <v>290.23586299999999</v>
      </c>
      <c r="AC2003" t="s">
        <v>6816</v>
      </c>
      <c r="AD2003">
        <v>50.030065399999998</v>
      </c>
      <c r="AE2003">
        <v>478.64699999999999</v>
      </c>
      <c r="AF2003">
        <v>12.208</v>
      </c>
      <c r="AG2003">
        <v>10.971</v>
      </c>
      <c r="AH2003">
        <v>12.1183</v>
      </c>
    </row>
    <row r="2004" spans="1:34" x14ac:dyDescent="0.25">
      <c r="A2004" t="s">
        <v>6817</v>
      </c>
      <c r="B2004" t="s">
        <v>6818</v>
      </c>
      <c r="C2004">
        <v>1</v>
      </c>
      <c r="D2004">
        <v>1</v>
      </c>
      <c r="E2004" t="s">
        <v>284</v>
      </c>
      <c r="F2004">
        <v>2016</v>
      </c>
      <c r="G2004" t="s">
        <v>171</v>
      </c>
      <c r="H2004">
        <v>0</v>
      </c>
      <c r="I2004">
        <v>3.9759976799999999</v>
      </c>
      <c r="J2004">
        <v>4.5699999999999998E-2</v>
      </c>
      <c r="K2004">
        <v>1.1200000000000001</v>
      </c>
      <c r="L2004">
        <v>0.1</v>
      </c>
      <c r="M2004">
        <v>1.46</v>
      </c>
      <c r="N2004">
        <v>4.5900000000000003E-3</v>
      </c>
      <c r="O2004" t="s">
        <v>614</v>
      </c>
      <c r="P2004">
        <v>0</v>
      </c>
      <c r="Q2004">
        <v>181.21</v>
      </c>
      <c r="R2004">
        <v>936</v>
      </c>
      <c r="S2004">
        <v>0</v>
      </c>
      <c r="U2004">
        <v>5183</v>
      </c>
      <c r="V2004">
        <v>0.79</v>
      </c>
      <c r="W2004">
        <v>0.85</v>
      </c>
      <c r="X2004">
        <v>-0.03</v>
      </c>
      <c r="Y2004" t="s">
        <v>77</v>
      </c>
      <c r="Z2004">
        <v>4.57</v>
      </c>
      <c r="AA2004" t="s">
        <v>6819</v>
      </c>
      <c r="AB2004">
        <v>287.52963720000002</v>
      </c>
      <c r="AC2004" t="s">
        <v>6820</v>
      </c>
      <c r="AD2004">
        <v>38.894506499999999</v>
      </c>
      <c r="AE2004">
        <v>431.62200000000001</v>
      </c>
      <c r="AF2004">
        <v>14.321</v>
      </c>
      <c r="AG2004">
        <v>12.202999999999999</v>
      </c>
      <c r="AH2004">
        <v>14.0899</v>
      </c>
    </row>
    <row r="2005" spans="1:34" x14ac:dyDescent="0.25">
      <c r="A2005" t="s">
        <v>6821</v>
      </c>
      <c r="B2005" t="s">
        <v>6822</v>
      </c>
      <c r="C2005">
        <v>1</v>
      </c>
      <c r="D2005">
        <v>2</v>
      </c>
      <c r="E2005" t="s">
        <v>284</v>
      </c>
      <c r="F2005">
        <v>2016</v>
      </c>
      <c r="G2005" t="s">
        <v>171</v>
      </c>
      <c r="H2005">
        <v>0</v>
      </c>
      <c r="I2005">
        <v>9.4785219999999999</v>
      </c>
      <c r="J2005">
        <v>9.1399999999999995E-2</v>
      </c>
      <c r="K2005">
        <v>1.55</v>
      </c>
      <c r="L2005">
        <v>0.13800000000000001</v>
      </c>
      <c r="M2005">
        <v>3.02</v>
      </c>
      <c r="N2005">
        <v>9.5099999999999994E-3</v>
      </c>
      <c r="O2005" t="s">
        <v>614</v>
      </c>
      <c r="P2005">
        <v>0</v>
      </c>
      <c r="Q2005">
        <v>464.77</v>
      </c>
      <c r="R2005">
        <v>946</v>
      </c>
      <c r="S2005">
        <v>0</v>
      </c>
      <c r="U2005">
        <v>6080</v>
      </c>
      <c r="V2005">
        <v>1.18</v>
      </c>
      <c r="W2005">
        <v>1.1299999999999999</v>
      </c>
      <c r="X2005">
        <v>0.05</v>
      </c>
      <c r="Y2005" t="s">
        <v>77</v>
      </c>
      <c r="Z2005">
        <v>4.34</v>
      </c>
      <c r="AA2005" t="s">
        <v>6823</v>
      </c>
      <c r="AB2005">
        <v>286.97122839999997</v>
      </c>
      <c r="AC2005" t="s">
        <v>6824</v>
      </c>
      <c r="AD2005">
        <v>44.708266899999998</v>
      </c>
      <c r="AE2005">
        <v>1575.2</v>
      </c>
      <c r="AF2005">
        <v>14.521000000000001</v>
      </c>
      <c r="AG2005">
        <v>13.07</v>
      </c>
      <c r="AH2005">
        <v>14.392300000000001</v>
      </c>
    </row>
    <row r="2006" spans="1:34" x14ac:dyDescent="0.25">
      <c r="A2006" t="s">
        <v>6825</v>
      </c>
      <c r="B2006" t="s">
        <v>6822</v>
      </c>
      <c r="C2006">
        <v>1</v>
      </c>
      <c r="D2006">
        <v>2</v>
      </c>
      <c r="E2006" t="s">
        <v>284</v>
      </c>
      <c r="F2006">
        <v>2021</v>
      </c>
      <c r="G2006" t="s">
        <v>171</v>
      </c>
      <c r="H2006">
        <v>0</v>
      </c>
      <c r="I2006">
        <v>29.96870041</v>
      </c>
      <c r="J2006">
        <v>0.19689999999999999</v>
      </c>
      <c r="K2006">
        <v>3.3610000000000002</v>
      </c>
      <c r="L2006">
        <v>0.3</v>
      </c>
      <c r="M2006">
        <v>11.2</v>
      </c>
      <c r="N2006">
        <v>3.5400000000000001E-2</v>
      </c>
      <c r="O2006" t="s">
        <v>614</v>
      </c>
      <c r="P2006">
        <v>0</v>
      </c>
      <c r="Q2006">
        <v>40.76</v>
      </c>
      <c r="R2006">
        <v>644</v>
      </c>
      <c r="S2006">
        <v>0</v>
      </c>
      <c r="U2006">
        <v>6249</v>
      </c>
      <c r="V2006">
        <v>1.08</v>
      </c>
      <c r="W2006">
        <v>1.1299999999999999</v>
      </c>
      <c r="X2006">
        <v>-0.04</v>
      </c>
      <c r="Y2006" t="s">
        <v>77</v>
      </c>
      <c r="Z2006">
        <v>4.43</v>
      </c>
      <c r="AA2006" t="s">
        <v>6823</v>
      </c>
      <c r="AB2006">
        <v>286.97122839999997</v>
      </c>
      <c r="AC2006" t="s">
        <v>6824</v>
      </c>
      <c r="AD2006">
        <v>44.708266899999998</v>
      </c>
      <c r="AE2006">
        <v>1575.2</v>
      </c>
      <c r="AF2006">
        <v>14.521000000000001</v>
      </c>
      <c r="AG2006">
        <v>13.07</v>
      </c>
      <c r="AH2006">
        <v>14.392300000000001</v>
      </c>
    </row>
    <row r="2007" spans="1:34" x14ac:dyDescent="0.25">
      <c r="A2007" t="s">
        <v>6826</v>
      </c>
      <c r="B2007" t="s">
        <v>6827</v>
      </c>
      <c r="C2007">
        <v>1</v>
      </c>
      <c r="D2007">
        <v>1</v>
      </c>
      <c r="E2007" t="s">
        <v>284</v>
      </c>
      <c r="F2007">
        <v>2016</v>
      </c>
      <c r="G2007" t="s">
        <v>171</v>
      </c>
      <c r="H2007">
        <v>0</v>
      </c>
      <c r="I2007">
        <v>33.240688200000001</v>
      </c>
      <c r="J2007">
        <v>0.19750000000000001</v>
      </c>
      <c r="K2007">
        <v>1.69</v>
      </c>
      <c r="L2007">
        <v>0.151</v>
      </c>
      <c r="M2007">
        <v>3.5</v>
      </c>
      <c r="N2007">
        <v>1.0999999999999999E-2</v>
      </c>
      <c r="O2007" t="s">
        <v>614</v>
      </c>
      <c r="P2007">
        <v>0</v>
      </c>
      <c r="Q2007">
        <v>14.19</v>
      </c>
      <c r="R2007">
        <v>486</v>
      </c>
      <c r="S2007">
        <v>0</v>
      </c>
      <c r="U2007">
        <v>5446</v>
      </c>
      <c r="V2007">
        <v>0.86</v>
      </c>
      <c r="W2007">
        <v>0.9</v>
      </c>
      <c r="X2007">
        <v>-0.02</v>
      </c>
      <c r="Y2007" t="s">
        <v>77</v>
      </c>
      <c r="Z2007">
        <v>4.53</v>
      </c>
      <c r="AA2007" t="s">
        <v>6828</v>
      </c>
      <c r="AB2007">
        <v>290.34849559999998</v>
      </c>
      <c r="AC2007" t="s">
        <v>6829</v>
      </c>
      <c r="AD2007">
        <v>50.902838699999997</v>
      </c>
      <c r="AE2007">
        <v>634.90599999999995</v>
      </c>
      <c r="AF2007">
        <v>14.65</v>
      </c>
      <c r="AG2007">
        <v>12.737</v>
      </c>
      <c r="AH2007">
        <v>14.465999999999999</v>
      </c>
    </row>
    <row r="2008" spans="1:34" x14ac:dyDescent="0.25">
      <c r="A2008" t="s">
        <v>6830</v>
      </c>
      <c r="B2008" t="s">
        <v>6831</v>
      </c>
      <c r="C2008">
        <v>1</v>
      </c>
      <c r="D2008">
        <v>1</v>
      </c>
      <c r="E2008" t="s">
        <v>284</v>
      </c>
      <c r="F2008">
        <v>2016</v>
      </c>
      <c r="G2008" t="s">
        <v>171</v>
      </c>
      <c r="H2008">
        <v>0</v>
      </c>
      <c r="I2008">
        <v>1.0039337399999999</v>
      </c>
      <c r="J2008">
        <v>1.7500000000000002E-2</v>
      </c>
      <c r="K2008">
        <v>1.71</v>
      </c>
      <c r="L2008">
        <v>0.153</v>
      </c>
      <c r="M2008">
        <v>3.57</v>
      </c>
      <c r="N2008">
        <v>1.12E-2</v>
      </c>
      <c r="O2008" t="s">
        <v>614</v>
      </c>
      <c r="P2008">
        <v>0</v>
      </c>
      <c r="Q2008">
        <v>1039.7</v>
      </c>
      <c r="R2008">
        <v>1419</v>
      </c>
      <c r="S2008">
        <v>0</v>
      </c>
      <c r="U2008">
        <v>4971</v>
      </c>
      <c r="V2008">
        <v>0.75</v>
      </c>
      <c r="W2008">
        <v>0.79</v>
      </c>
      <c r="X2008">
        <v>-0.05</v>
      </c>
      <c r="Y2008" t="s">
        <v>77</v>
      </c>
      <c r="Z2008">
        <v>4.5999999999999996</v>
      </c>
      <c r="AA2008" t="s">
        <v>6832</v>
      </c>
      <c r="AB2008">
        <v>298.3026595</v>
      </c>
      <c r="AC2008" t="s">
        <v>6833</v>
      </c>
      <c r="AD2008">
        <v>47.693965400000003</v>
      </c>
      <c r="AE2008">
        <v>820.90499999999997</v>
      </c>
      <c r="AF2008">
        <v>16.047000000000001</v>
      </c>
      <c r="AG2008">
        <v>13.663</v>
      </c>
      <c r="AH2008">
        <v>15.9292</v>
      </c>
    </row>
    <row r="2009" spans="1:34" x14ac:dyDescent="0.25">
      <c r="A2009" t="s">
        <v>6834</v>
      </c>
      <c r="B2009" t="s">
        <v>6835</v>
      </c>
      <c r="C2009">
        <v>1</v>
      </c>
      <c r="D2009">
        <v>1</v>
      </c>
      <c r="E2009" t="s">
        <v>284</v>
      </c>
      <c r="F2009">
        <v>2016</v>
      </c>
      <c r="G2009" t="s">
        <v>171</v>
      </c>
      <c r="H2009">
        <v>0</v>
      </c>
      <c r="I2009">
        <v>55.822653899999999</v>
      </c>
      <c r="J2009">
        <v>0.26629999999999998</v>
      </c>
      <c r="K2009">
        <v>2.5</v>
      </c>
      <c r="L2009">
        <v>0.223</v>
      </c>
      <c r="M2009">
        <v>6.8</v>
      </c>
      <c r="N2009">
        <v>2.1399999999999999E-2</v>
      </c>
      <c r="O2009" t="s">
        <v>614</v>
      </c>
      <c r="P2009">
        <v>0</v>
      </c>
      <c r="Q2009">
        <v>4.1100000000000003</v>
      </c>
      <c r="R2009">
        <v>379</v>
      </c>
      <c r="S2009">
        <v>0</v>
      </c>
      <c r="U2009">
        <v>5157</v>
      </c>
      <c r="V2009">
        <v>0.82</v>
      </c>
      <c r="W2009">
        <v>0.87</v>
      </c>
      <c r="X2009">
        <v>0.13</v>
      </c>
      <c r="Y2009" t="s">
        <v>77</v>
      </c>
      <c r="Z2009">
        <v>4.5599999999999996</v>
      </c>
      <c r="AA2009" t="s">
        <v>6836</v>
      </c>
      <c r="AB2009">
        <v>287.29778340000001</v>
      </c>
      <c r="AC2009" t="s">
        <v>6837</v>
      </c>
      <c r="AD2009">
        <v>47.455488000000003</v>
      </c>
      <c r="AE2009">
        <v>752.66600000000005</v>
      </c>
      <c r="AF2009">
        <v>15.755000000000001</v>
      </c>
      <c r="AG2009">
        <v>13.686</v>
      </c>
      <c r="AH2009">
        <v>15.6088</v>
      </c>
    </row>
    <row r="2010" spans="1:34" x14ac:dyDescent="0.25">
      <c r="A2010" t="s">
        <v>6838</v>
      </c>
      <c r="B2010" t="s">
        <v>6839</v>
      </c>
      <c r="C2010">
        <v>1</v>
      </c>
      <c r="D2010">
        <v>1</v>
      </c>
      <c r="E2010" t="s">
        <v>284</v>
      </c>
      <c r="F2010">
        <v>2016</v>
      </c>
      <c r="G2010" t="s">
        <v>171</v>
      </c>
      <c r="H2010">
        <v>0</v>
      </c>
      <c r="I2010">
        <v>6.1100913400000003</v>
      </c>
      <c r="J2010">
        <v>7.0900000000000005E-2</v>
      </c>
      <c r="K2010">
        <v>0.94</v>
      </c>
      <c r="L2010">
        <v>8.4000000000000005E-2</v>
      </c>
      <c r="M2010">
        <v>0.77900000000000003</v>
      </c>
      <c r="N2010">
        <v>2.4499999999999999E-3</v>
      </c>
      <c r="O2010" t="s">
        <v>614</v>
      </c>
      <c r="P2010">
        <v>0</v>
      </c>
      <c r="Q2010">
        <v>348.05</v>
      </c>
      <c r="R2010">
        <v>1125</v>
      </c>
      <c r="S2010">
        <v>0</v>
      </c>
      <c r="U2010">
        <v>6191</v>
      </c>
      <c r="V2010">
        <v>1.23</v>
      </c>
      <c r="W2010">
        <v>1.24</v>
      </c>
      <c r="X2010">
        <v>0.26</v>
      </c>
      <c r="Y2010" t="s">
        <v>77</v>
      </c>
      <c r="Z2010">
        <v>4.3499999999999996</v>
      </c>
      <c r="AA2010" t="s">
        <v>6840</v>
      </c>
      <c r="AB2010">
        <v>294.91158739999997</v>
      </c>
      <c r="AC2010" t="s">
        <v>6841</v>
      </c>
      <c r="AD2010">
        <v>46.491471799999999</v>
      </c>
      <c r="AE2010">
        <v>522.82299999999998</v>
      </c>
      <c r="AF2010">
        <v>12.707000000000001</v>
      </c>
      <c r="AG2010">
        <v>11.409000000000001</v>
      </c>
      <c r="AH2010">
        <v>12.6852</v>
      </c>
    </row>
    <row r="2011" spans="1:34" x14ac:dyDescent="0.25">
      <c r="A2011" t="s">
        <v>6842</v>
      </c>
      <c r="B2011" t="s">
        <v>6843</v>
      </c>
      <c r="C2011">
        <v>1</v>
      </c>
      <c r="D2011">
        <v>2</v>
      </c>
      <c r="E2011" t="s">
        <v>284</v>
      </c>
      <c r="F2011">
        <v>2014</v>
      </c>
      <c r="G2011" t="s">
        <v>171</v>
      </c>
      <c r="H2011">
        <v>0</v>
      </c>
      <c r="I2011">
        <v>18.7959228</v>
      </c>
      <c r="J2011">
        <v>0.14449999999999999</v>
      </c>
      <c r="K2011">
        <v>8.0589999999999993</v>
      </c>
      <c r="L2011">
        <v>0.71899999999999997</v>
      </c>
      <c r="M2011">
        <v>29.875</v>
      </c>
      <c r="N2011">
        <v>9.4E-2</v>
      </c>
      <c r="O2011" t="s">
        <v>119</v>
      </c>
      <c r="P2011">
        <v>4.9299999999999997E-2</v>
      </c>
      <c r="Q2011">
        <v>157.54</v>
      </c>
      <c r="R2011">
        <v>984</v>
      </c>
      <c r="S2011">
        <v>1</v>
      </c>
      <c r="T2011" t="s">
        <v>587</v>
      </c>
      <c r="U2011">
        <v>6150</v>
      </c>
      <c r="V2011">
        <v>1.61</v>
      </c>
      <c r="W2011">
        <v>1.1299999999999999</v>
      </c>
      <c r="X2011">
        <v>-0.04</v>
      </c>
      <c r="Y2011" t="s">
        <v>77</v>
      </c>
      <c r="Z2011">
        <v>4.0999999999999996</v>
      </c>
      <c r="AA2011" t="s">
        <v>6844</v>
      </c>
      <c r="AB2011">
        <v>288.79306509999998</v>
      </c>
      <c r="AC2011" t="s">
        <v>6845</v>
      </c>
      <c r="AD2011">
        <v>48.040176000000002</v>
      </c>
      <c r="AE2011">
        <v>1455.57</v>
      </c>
      <c r="AF2011">
        <v>14.282</v>
      </c>
      <c r="AG2011">
        <v>13.010999999999999</v>
      </c>
      <c r="AH2011">
        <v>14.247199999999999</v>
      </c>
    </row>
    <row r="2012" spans="1:34" x14ac:dyDescent="0.25">
      <c r="A2012" t="s">
        <v>6846</v>
      </c>
      <c r="B2012" t="s">
        <v>6843</v>
      </c>
      <c r="C2012">
        <v>1</v>
      </c>
      <c r="D2012">
        <v>2</v>
      </c>
      <c r="E2012" t="s">
        <v>284</v>
      </c>
      <c r="F2012">
        <v>2014</v>
      </c>
      <c r="G2012" t="s">
        <v>171</v>
      </c>
      <c r="H2012">
        <v>0</v>
      </c>
      <c r="I2012">
        <v>50.790391</v>
      </c>
      <c r="J2012">
        <v>0.28039999999999998</v>
      </c>
      <c r="K2012">
        <v>12.340999999999999</v>
      </c>
      <c r="L2012">
        <v>1.101</v>
      </c>
      <c r="M2012">
        <v>584.78</v>
      </c>
      <c r="N2012">
        <v>1.84</v>
      </c>
      <c r="O2012" t="s">
        <v>119</v>
      </c>
      <c r="P2012">
        <v>3.2300000000000002E-2</v>
      </c>
      <c r="Q2012">
        <v>41.86</v>
      </c>
      <c r="R2012">
        <v>704</v>
      </c>
      <c r="S2012">
        <v>1</v>
      </c>
      <c r="T2012" t="s">
        <v>587</v>
      </c>
      <c r="U2012">
        <v>6150</v>
      </c>
      <c r="V2012">
        <v>1.61</v>
      </c>
      <c r="W2012">
        <v>1.1299999999999999</v>
      </c>
      <c r="X2012">
        <v>-0.04</v>
      </c>
      <c r="Y2012" t="s">
        <v>77</v>
      </c>
      <c r="Z2012">
        <v>4.0999999999999996</v>
      </c>
      <c r="AA2012" t="s">
        <v>6844</v>
      </c>
      <c r="AB2012">
        <v>288.79306509999998</v>
      </c>
      <c r="AC2012" t="s">
        <v>6845</v>
      </c>
      <c r="AD2012">
        <v>48.040176000000002</v>
      </c>
      <c r="AE2012">
        <v>1455.57</v>
      </c>
      <c r="AF2012">
        <v>14.282</v>
      </c>
      <c r="AG2012">
        <v>13.010999999999999</v>
      </c>
      <c r="AH2012">
        <v>14.247199999999999</v>
      </c>
    </row>
    <row r="2013" spans="1:34" x14ac:dyDescent="0.25">
      <c r="A2013" t="s">
        <v>6847</v>
      </c>
      <c r="B2013" t="s">
        <v>6848</v>
      </c>
      <c r="C2013">
        <v>1</v>
      </c>
      <c r="D2013">
        <v>1</v>
      </c>
      <c r="E2013" t="s">
        <v>284</v>
      </c>
      <c r="F2013">
        <v>2016</v>
      </c>
      <c r="G2013" t="s">
        <v>171</v>
      </c>
      <c r="H2013">
        <v>0</v>
      </c>
      <c r="I2013">
        <v>9.9896932700000001</v>
      </c>
      <c r="J2013">
        <v>8.7999999999999995E-2</v>
      </c>
      <c r="K2013">
        <v>2.41</v>
      </c>
      <c r="L2013">
        <v>0.215</v>
      </c>
      <c r="M2013">
        <v>6.39</v>
      </c>
      <c r="N2013">
        <v>2.01E-2</v>
      </c>
      <c r="O2013" t="s">
        <v>614</v>
      </c>
      <c r="P2013">
        <v>0</v>
      </c>
      <c r="Q2013">
        <v>69.540000000000006</v>
      </c>
      <c r="R2013">
        <v>705</v>
      </c>
      <c r="S2013">
        <v>0</v>
      </c>
      <c r="U2013">
        <v>5069</v>
      </c>
      <c r="V2013">
        <v>0.76</v>
      </c>
      <c r="W2013">
        <v>0.8</v>
      </c>
      <c r="X2013">
        <v>-0.09</v>
      </c>
      <c r="Y2013" t="s">
        <v>77</v>
      </c>
      <c r="Z2013">
        <v>4.58</v>
      </c>
      <c r="AA2013" t="s">
        <v>6849</v>
      </c>
      <c r="AB2013">
        <v>292.16854219999999</v>
      </c>
      <c r="AC2013" t="s">
        <v>6850</v>
      </c>
      <c r="AD2013">
        <v>43.779596300000001</v>
      </c>
      <c r="AE2013">
        <v>1050.45</v>
      </c>
      <c r="AF2013">
        <v>16.204000000000001</v>
      </c>
      <c r="AG2013">
        <v>13.805999999999999</v>
      </c>
      <c r="AH2013">
        <v>15.9093</v>
      </c>
    </row>
    <row r="2014" spans="1:34" x14ac:dyDescent="0.25">
      <c r="A2014" t="s">
        <v>6851</v>
      </c>
      <c r="B2014" t="s">
        <v>6852</v>
      </c>
      <c r="C2014">
        <v>1</v>
      </c>
      <c r="D2014">
        <v>1</v>
      </c>
      <c r="E2014" t="s">
        <v>284</v>
      </c>
      <c r="F2014">
        <v>2016</v>
      </c>
      <c r="G2014" t="s">
        <v>171</v>
      </c>
      <c r="H2014">
        <v>0</v>
      </c>
      <c r="I2014">
        <v>1.44259224</v>
      </c>
      <c r="J2014">
        <v>2.8400000000000002E-2</v>
      </c>
      <c r="K2014">
        <v>2.56</v>
      </c>
      <c r="L2014">
        <v>0.22800000000000001</v>
      </c>
      <c r="M2014">
        <v>7.08</v>
      </c>
      <c r="N2014">
        <v>2.23E-2</v>
      </c>
      <c r="O2014" t="s">
        <v>614</v>
      </c>
      <c r="P2014">
        <v>0</v>
      </c>
      <c r="Q2014">
        <v>10171</v>
      </c>
      <c r="R2014">
        <v>2700</v>
      </c>
      <c r="S2014">
        <v>0</v>
      </c>
      <c r="U2014">
        <v>7044</v>
      </c>
      <c r="V2014">
        <v>1.95</v>
      </c>
      <c r="W2014">
        <v>1.58</v>
      </c>
      <c r="X2014">
        <v>-0.01</v>
      </c>
      <c r="Y2014" t="s">
        <v>77</v>
      </c>
      <c r="Z2014">
        <v>4.05</v>
      </c>
      <c r="AA2014" t="s">
        <v>6853</v>
      </c>
      <c r="AB2014">
        <v>294.95892850000001</v>
      </c>
      <c r="AC2014" t="s">
        <v>6854</v>
      </c>
      <c r="AD2014">
        <v>38.591596799999998</v>
      </c>
      <c r="AE2014">
        <v>573</v>
      </c>
      <c r="AF2014">
        <v>11.647</v>
      </c>
      <c r="AG2014">
        <v>10.547000000000001</v>
      </c>
      <c r="AH2014">
        <v>11.4587</v>
      </c>
    </row>
    <row r="2015" spans="1:34" x14ac:dyDescent="0.25">
      <c r="A2015" t="s">
        <v>6855</v>
      </c>
      <c r="B2015" t="s">
        <v>6856</v>
      </c>
      <c r="C2015">
        <v>1</v>
      </c>
      <c r="D2015">
        <v>1</v>
      </c>
      <c r="E2015" t="s">
        <v>284</v>
      </c>
      <c r="F2015">
        <v>2016</v>
      </c>
      <c r="G2015" t="s">
        <v>171</v>
      </c>
      <c r="H2015">
        <v>0</v>
      </c>
      <c r="I2015">
        <v>26.020442299999999</v>
      </c>
      <c r="J2015">
        <v>0.16800000000000001</v>
      </c>
      <c r="K2015">
        <v>3.2</v>
      </c>
      <c r="L2015">
        <v>0.28499999999999998</v>
      </c>
      <c r="M2015">
        <v>10.3</v>
      </c>
      <c r="N2015">
        <v>3.2500000000000001E-2</v>
      </c>
      <c r="O2015" t="s">
        <v>614</v>
      </c>
      <c r="P2015">
        <v>0</v>
      </c>
      <c r="Q2015">
        <v>26.36</v>
      </c>
      <c r="R2015">
        <v>675</v>
      </c>
      <c r="S2015">
        <v>0</v>
      </c>
      <c r="U2015">
        <v>5558</v>
      </c>
      <c r="V2015">
        <v>0.89</v>
      </c>
      <c r="W2015">
        <v>0.92</v>
      </c>
      <c r="X2015">
        <v>-0.04</v>
      </c>
      <c r="Y2015" t="s">
        <v>77</v>
      </c>
      <c r="Z2015">
        <v>4.51</v>
      </c>
      <c r="AA2015" t="s">
        <v>6857</v>
      </c>
      <c r="AB2015">
        <v>290.47448750000001</v>
      </c>
      <c r="AC2015" t="s">
        <v>6858</v>
      </c>
      <c r="AD2015">
        <v>37.766549900000001</v>
      </c>
      <c r="AE2015">
        <v>1306.53</v>
      </c>
      <c r="AF2015">
        <v>16.082999999999998</v>
      </c>
      <c r="AG2015">
        <v>14.14</v>
      </c>
      <c r="AH2015">
        <v>15.846299999999999</v>
      </c>
    </row>
    <row r="2016" spans="1:34" x14ac:dyDescent="0.25">
      <c r="A2016" t="s">
        <v>6859</v>
      </c>
      <c r="B2016" t="s">
        <v>6860</v>
      </c>
      <c r="C2016">
        <v>1</v>
      </c>
      <c r="D2016">
        <v>1</v>
      </c>
      <c r="E2016" t="s">
        <v>284</v>
      </c>
      <c r="F2016">
        <v>2016</v>
      </c>
      <c r="G2016" t="s">
        <v>171</v>
      </c>
      <c r="H2016">
        <v>0</v>
      </c>
      <c r="I2016">
        <v>0.76985360000000003</v>
      </c>
      <c r="J2016">
        <v>1.5699999999999999E-2</v>
      </c>
      <c r="K2016">
        <v>0.89</v>
      </c>
      <c r="L2016">
        <v>7.9000000000000001E-2</v>
      </c>
      <c r="M2016">
        <v>0.64</v>
      </c>
      <c r="N2016">
        <v>2.0100000000000001E-3</v>
      </c>
      <c r="O2016" t="s">
        <v>614</v>
      </c>
      <c r="P2016">
        <v>0</v>
      </c>
      <c r="Q2016">
        <v>1462.1</v>
      </c>
      <c r="R2016">
        <v>1650</v>
      </c>
      <c r="S2016">
        <v>0</v>
      </c>
      <c r="U2016">
        <v>5252</v>
      </c>
      <c r="V2016">
        <v>0.82</v>
      </c>
      <c r="W2016">
        <v>0.86</v>
      </c>
      <c r="X2016">
        <v>0</v>
      </c>
      <c r="Y2016" t="s">
        <v>77</v>
      </c>
      <c r="Z2016">
        <v>4.55</v>
      </c>
      <c r="AA2016" t="s">
        <v>6861</v>
      </c>
      <c r="AB2016">
        <v>293.13118029999998</v>
      </c>
      <c r="AC2016" t="s">
        <v>6862</v>
      </c>
      <c r="AD2016">
        <v>45.663415299999997</v>
      </c>
      <c r="AE2016">
        <v>377.06</v>
      </c>
      <c r="AF2016">
        <v>13.896000000000001</v>
      </c>
      <c r="AG2016">
        <v>11.884</v>
      </c>
      <c r="AH2016">
        <v>13.8043</v>
      </c>
    </row>
    <row r="2017" spans="1:34" x14ac:dyDescent="0.25">
      <c r="A2017" t="s">
        <v>6863</v>
      </c>
      <c r="B2017" t="s">
        <v>6864</v>
      </c>
      <c r="C2017">
        <v>1</v>
      </c>
      <c r="D2017">
        <v>1</v>
      </c>
      <c r="E2017" t="s">
        <v>284</v>
      </c>
      <c r="F2017">
        <v>2016</v>
      </c>
      <c r="G2017" t="s">
        <v>171</v>
      </c>
      <c r="H2017">
        <v>0</v>
      </c>
      <c r="I2017">
        <v>6.8922522300000004</v>
      </c>
      <c r="J2017">
        <v>7.3200000000000001E-2</v>
      </c>
      <c r="K2017">
        <v>1.59</v>
      </c>
      <c r="L2017">
        <v>0.14199999999999999</v>
      </c>
      <c r="M2017">
        <v>3.15</v>
      </c>
      <c r="N2017">
        <v>9.9299999999999996E-3</v>
      </c>
      <c r="O2017" t="s">
        <v>614</v>
      </c>
      <c r="P2017">
        <v>0</v>
      </c>
      <c r="Q2017">
        <v>641.80999999999995</v>
      </c>
      <c r="R2017">
        <v>1156</v>
      </c>
      <c r="S2017">
        <v>0</v>
      </c>
      <c r="U2017">
        <v>5936</v>
      </c>
      <c r="V2017">
        <v>1.04</v>
      </c>
      <c r="W2017">
        <v>1.04</v>
      </c>
      <c r="X2017">
        <v>-0.04</v>
      </c>
      <c r="Y2017" t="s">
        <v>77</v>
      </c>
      <c r="Z2017">
        <v>4.42</v>
      </c>
      <c r="AA2017" t="s">
        <v>6865</v>
      </c>
      <c r="AB2017">
        <v>281.83142959999998</v>
      </c>
      <c r="AC2017" t="s">
        <v>6866</v>
      </c>
      <c r="AD2017">
        <v>42.298890999999998</v>
      </c>
      <c r="AE2017">
        <v>1408.75</v>
      </c>
      <c r="AF2017">
        <v>14.271000000000001</v>
      </c>
      <c r="AG2017">
        <v>12.762</v>
      </c>
      <c r="AH2017">
        <v>14.159000000000001</v>
      </c>
    </row>
    <row r="2018" spans="1:34" x14ac:dyDescent="0.25">
      <c r="A2018" t="s">
        <v>6867</v>
      </c>
      <c r="B2018" t="s">
        <v>6868</v>
      </c>
      <c r="C2018">
        <v>1</v>
      </c>
      <c r="D2018">
        <v>1</v>
      </c>
      <c r="E2018" t="s">
        <v>284</v>
      </c>
      <c r="F2018">
        <v>2016</v>
      </c>
      <c r="G2018" t="s">
        <v>171</v>
      </c>
      <c r="H2018">
        <v>0</v>
      </c>
      <c r="I2018">
        <v>37.945630000000001</v>
      </c>
      <c r="J2018">
        <v>0.21809999999999999</v>
      </c>
      <c r="K2018">
        <v>2.99</v>
      </c>
      <c r="L2018">
        <v>0.26700000000000002</v>
      </c>
      <c r="M2018">
        <v>9.2200000000000006</v>
      </c>
      <c r="N2018">
        <v>2.9000000000000001E-2</v>
      </c>
      <c r="O2018" t="s">
        <v>614</v>
      </c>
      <c r="P2018">
        <v>0</v>
      </c>
      <c r="Q2018">
        <v>12.94</v>
      </c>
      <c r="R2018">
        <v>515</v>
      </c>
      <c r="S2018">
        <v>0</v>
      </c>
      <c r="U2018">
        <v>5453</v>
      </c>
      <c r="V2018">
        <v>0.86</v>
      </c>
      <c r="W2018">
        <v>0.9</v>
      </c>
      <c r="X2018">
        <v>-0.04</v>
      </c>
      <c r="Y2018" t="s">
        <v>77</v>
      </c>
      <c r="Z2018">
        <v>4.53</v>
      </c>
      <c r="AA2018" t="s">
        <v>6869</v>
      </c>
      <c r="AB2018">
        <v>289.14268470000002</v>
      </c>
      <c r="AC2018" t="s">
        <v>6870</v>
      </c>
      <c r="AD2018">
        <v>46.812965599999998</v>
      </c>
      <c r="AE2018">
        <v>1121.8900000000001</v>
      </c>
      <c r="AF2018">
        <v>15.972</v>
      </c>
      <c r="AG2018">
        <v>14.148999999999999</v>
      </c>
      <c r="AH2018">
        <v>15.9163</v>
      </c>
    </row>
    <row r="2019" spans="1:34" x14ac:dyDescent="0.25">
      <c r="A2019" t="s">
        <v>6871</v>
      </c>
      <c r="B2019" t="s">
        <v>6872</v>
      </c>
      <c r="C2019">
        <v>1</v>
      </c>
      <c r="D2019">
        <v>1</v>
      </c>
      <c r="E2019" t="s">
        <v>284</v>
      </c>
      <c r="F2019">
        <v>2016</v>
      </c>
      <c r="G2019" t="s">
        <v>171</v>
      </c>
      <c r="H2019">
        <v>0</v>
      </c>
      <c r="I2019">
        <v>24.173857900000002</v>
      </c>
      <c r="J2019">
        <v>0.15890000000000001</v>
      </c>
      <c r="K2019">
        <v>2.4500000000000002</v>
      </c>
      <c r="L2019">
        <v>0.219</v>
      </c>
      <c r="M2019">
        <v>6.57</v>
      </c>
      <c r="N2019">
        <v>2.07E-2</v>
      </c>
      <c r="O2019" t="s">
        <v>614</v>
      </c>
      <c r="P2019">
        <v>0</v>
      </c>
      <c r="Q2019">
        <v>26.09</v>
      </c>
      <c r="R2019">
        <v>595</v>
      </c>
      <c r="S2019">
        <v>0</v>
      </c>
      <c r="U2019">
        <v>5844</v>
      </c>
      <c r="V2019">
        <v>1.02</v>
      </c>
      <c r="W2019">
        <v>1.01</v>
      </c>
      <c r="X2019">
        <v>-0.01</v>
      </c>
      <c r="Y2019" t="s">
        <v>77</v>
      </c>
      <c r="Z2019">
        <v>4.42</v>
      </c>
      <c r="AA2019" t="s">
        <v>6873</v>
      </c>
      <c r="AB2019">
        <v>297.91972399999997</v>
      </c>
      <c r="AC2019" t="s">
        <v>6874</v>
      </c>
      <c r="AD2019">
        <v>45.274203800000002</v>
      </c>
      <c r="AE2019">
        <v>864.69899999999996</v>
      </c>
      <c r="AF2019">
        <v>15.27</v>
      </c>
      <c r="AG2019">
        <v>13.31</v>
      </c>
      <c r="AH2019">
        <v>15.0496</v>
      </c>
    </row>
    <row r="2020" spans="1:34" x14ac:dyDescent="0.25">
      <c r="A2020" t="s">
        <v>6875</v>
      </c>
      <c r="B2020" t="s">
        <v>6876</v>
      </c>
      <c r="C2020">
        <v>1</v>
      </c>
      <c r="D2020">
        <v>1</v>
      </c>
      <c r="E2020" t="s">
        <v>284</v>
      </c>
      <c r="F2020">
        <v>2016</v>
      </c>
      <c r="G2020" t="s">
        <v>171</v>
      </c>
      <c r="H2020">
        <v>0</v>
      </c>
      <c r="I2020">
        <v>106.247547</v>
      </c>
      <c r="J2020">
        <v>0.43009999999999998</v>
      </c>
      <c r="K2020">
        <v>1.9</v>
      </c>
      <c r="L2020">
        <v>0.17</v>
      </c>
      <c r="M2020">
        <v>4.2699999999999996</v>
      </c>
      <c r="N2020">
        <v>1.34E-2</v>
      </c>
      <c r="O2020" t="s">
        <v>614</v>
      </c>
      <c r="P2020">
        <v>0</v>
      </c>
      <c r="Q2020">
        <v>11.86</v>
      </c>
      <c r="R2020">
        <v>377</v>
      </c>
      <c r="S2020">
        <v>0</v>
      </c>
      <c r="U2020">
        <v>5712</v>
      </c>
      <c r="V2020">
        <v>0.97</v>
      </c>
      <c r="W2020">
        <v>0.98</v>
      </c>
      <c r="X2020">
        <v>0.02</v>
      </c>
      <c r="Y2020" t="s">
        <v>77</v>
      </c>
      <c r="Z2020">
        <v>4.46</v>
      </c>
      <c r="AA2020" t="s">
        <v>6877</v>
      </c>
      <c r="AB2020">
        <v>286.67148129999998</v>
      </c>
      <c r="AC2020" t="s">
        <v>6878</v>
      </c>
      <c r="AD2020">
        <v>49.406296400000002</v>
      </c>
      <c r="AE2020">
        <v>1299.97</v>
      </c>
      <c r="AF2020">
        <v>14.773</v>
      </c>
      <c r="AG2020">
        <v>12.967000000000001</v>
      </c>
      <c r="AH2020">
        <v>14.5078</v>
      </c>
    </row>
    <row r="2021" spans="1:34" x14ac:dyDescent="0.25">
      <c r="A2021" t="s">
        <v>6879</v>
      </c>
      <c r="B2021" t="s">
        <v>6880</v>
      </c>
      <c r="C2021">
        <v>1</v>
      </c>
      <c r="D2021">
        <v>1</v>
      </c>
      <c r="E2021" t="s">
        <v>284</v>
      </c>
      <c r="F2021">
        <v>2016</v>
      </c>
      <c r="G2021" t="s">
        <v>171</v>
      </c>
      <c r="H2021">
        <v>0</v>
      </c>
      <c r="I2021">
        <v>31.806339999999999</v>
      </c>
      <c r="J2021">
        <v>0.15959999999999999</v>
      </c>
      <c r="K2021">
        <v>1.07</v>
      </c>
      <c r="L2021">
        <v>9.5000000000000001E-2</v>
      </c>
      <c r="M2021">
        <v>1.24</v>
      </c>
      <c r="N2021">
        <v>3.8999999999999998E-3</v>
      </c>
      <c r="O2021" t="s">
        <v>614</v>
      </c>
      <c r="P2021">
        <v>0</v>
      </c>
      <c r="Q2021">
        <v>23.24</v>
      </c>
      <c r="R2021">
        <v>378</v>
      </c>
      <c r="S2021">
        <v>0</v>
      </c>
      <c r="U2021">
        <v>4990</v>
      </c>
      <c r="V2021">
        <v>0.75</v>
      </c>
      <c r="W2021">
        <v>0.8</v>
      </c>
      <c r="X2021">
        <v>-0.05</v>
      </c>
      <c r="Y2021" t="s">
        <v>77</v>
      </c>
      <c r="Z2021">
        <v>4.59</v>
      </c>
      <c r="AA2021" t="s">
        <v>6881</v>
      </c>
      <c r="AB2021">
        <v>288.45611830000001</v>
      </c>
      <c r="AC2021" t="s">
        <v>6882</v>
      </c>
      <c r="AD2021">
        <v>45.802225800000002</v>
      </c>
      <c r="AE2021">
        <v>482.28699999999998</v>
      </c>
      <c r="AF2021">
        <v>14.212</v>
      </c>
      <c r="AG2021">
        <v>11.734999999999999</v>
      </c>
      <c r="AH2021">
        <v>13.9597</v>
      </c>
    </row>
    <row r="2022" spans="1:34" x14ac:dyDescent="0.25">
      <c r="A2022" t="s">
        <v>6883</v>
      </c>
      <c r="B2022" t="s">
        <v>6884</v>
      </c>
      <c r="C2022">
        <v>1</v>
      </c>
      <c r="D2022">
        <v>1</v>
      </c>
      <c r="E2022" t="s">
        <v>284</v>
      </c>
      <c r="F2022">
        <v>2016</v>
      </c>
      <c r="G2022" t="s">
        <v>171</v>
      </c>
      <c r="H2022">
        <v>0</v>
      </c>
      <c r="I2022">
        <v>2.6850574900000002</v>
      </c>
      <c r="J2022">
        <v>3.4599999999999999E-2</v>
      </c>
      <c r="K2022">
        <v>1.32</v>
      </c>
      <c r="L2022">
        <v>0.11799999999999999</v>
      </c>
      <c r="M2022">
        <v>2.2999999999999998</v>
      </c>
      <c r="N2022">
        <v>7.2399999999999999E-3</v>
      </c>
      <c r="O2022" t="s">
        <v>614</v>
      </c>
      <c r="P2022">
        <v>0</v>
      </c>
      <c r="Q2022">
        <v>288.57</v>
      </c>
      <c r="R2022">
        <v>1137</v>
      </c>
      <c r="S2022">
        <v>0</v>
      </c>
      <c r="U2022">
        <v>5212</v>
      </c>
      <c r="V2022">
        <v>0.81</v>
      </c>
      <c r="W2022">
        <v>0.84</v>
      </c>
      <c r="X2022">
        <v>-0.03</v>
      </c>
      <c r="Y2022" t="s">
        <v>77</v>
      </c>
      <c r="Z2022">
        <v>4.5599999999999996</v>
      </c>
      <c r="AA2022" t="s">
        <v>6885</v>
      </c>
      <c r="AB2022">
        <v>284.09743049999997</v>
      </c>
      <c r="AC2022" t="s">
        <v>6886</v>
      </c>
      <c r="AD2022">
        <v>47.8104856</v>
      </c>
      <c r="AE2022">
        <v>415.20499999999998</v>
      </c>
      <c r="AF2022">
        <v>14.214</v>
      </c>
      <c r="AG2022">
        <v>12.189</v>
      </c>
      <c r="AH2022">
        <v>14.067500000000001</v>
      </c>
    </row>
    <row r="2023" spans="1:34" x14ac:dyDescent="0.25">
      <c r="A2023" t="s">
        <v>6887</v>
      </c>
      <c r="B2023" t="s">
        <v>6888</v>
      </c>
      <c r="C2023">
        <v>1</v>
      </c>
      <c r="D2023">
        <v>2</v>
      </c>
      <c r="E2023" t="s">
        <v>284</v>
      </c>
      <c r="F2023">
        <v>2014</v>
      </c>
      <c r="G2023" t="s">
        <v>171</v>
      </c>
      <c r="H2023">
        <v>0</v>
      </c>
      <c r="I2023">
        <v>7.5184959999999998</v>
      </c>
      <c r="J2023">
        <v>7.2999999999999995E-2</v>
      </c>
      <c r="K2023">
        <v>1.96</v>
      </c>
      <c r="L2023">
        <v>0.17499999999999999</v>
      </c>
      <c r="M2023">
        <v>4.5</v>
      </c>
      <c r="N2023">
        <v>1.4200000000000001E-2</v>
      </c>
      <c r="O2023" t="s">
        <v>614</v>
      </c>
      <c r="P2023">
        <v>0</v>
      </c>
      <c r="Q2023">
        <v>79.75</v>
      </c>
      <c r="R2023">
        <v>784</v>
      </c>
      <c r="S2023">
        <v>0</v>
      </c>
      <c r="U2023">
        <v>5274</v>
      </c>
      <c r="V2023">
        <v>1.0900000000000001</v>
      </c>
      <c r="W2023">
        <v>0.81</v>
      </c>
      <c r="X2023">
        <v>0.18</v>
      </c>
      <c r="Y2023" t="s">
        <v>77</v>
      </c>
      <c r="Z2023">
        <v>4.32</v>
      </c>
      <c r="AA2023" t="s">
        <v>6889</v>
      </c>
      <c r="AB2023">
        <v>299.21318810000002</v>
      </c>
      <c r="AC2023" t="s">
        <v>6890</v>
      </c>
      <c r="AD2023">
        <v>41.424819499999998</v>
      </c>
      <c r="AE2023">
        <v>574.22799999999995</v>
      </c>
      <c r="AF2023">
        <v>14.867000000000001</v>
      </c>
      <c r="AG2023">
        <v>12.711</v>
      </c>
      <c r="AH2023">
        <v>14.7187</v>
      </c>
    </row>
    <row r="2024" spans="1:34" x14ac:dyDescent="0.25">
      <c r="A2024" t="s">
        <v>6891</v>
      </c>
      <c r="B2024" t="s">
        <v>6888</v>
      </c>
      <c r="C2024">
        <v>1</v>
      </c>
      <c r="D2024">
        <v>2</v>
      </c>
      <c r="E2024" t="s">
        <v>284</v>
      </c>
      <c r="F2024">
        <v>2014</v>
      </c>
      <c r="G2024" t="s">
        <v>171</v>
      </c>
      <c r="H2024">
        <v>0</v>
      </c>
      <c r="I2024">
        <v>20.17202</v>
      </c>
      <c r="J2024">
        <v>0.14099999999999999</v>
      </c>
      <c r="K2024">
        <v>7.68</v>
      </c>
      <c r="L2024">
        <v>0.68500000000000005</v>
      </c>
      <c r="M2024">
        <v>45.7</v>
      </c>
      <c r="N2024">
        <v>0.14399999999999999</v>
      </c>
      <c r="O2024" t="s">
        <v>614</v>
      </c>
      <c r="P2024">
        <v>0</v>
      </c>
      <c r="Q2024">
        <v>21.41</v>
      </c>
      <c r="R2024">
        <v>564</v>
      </c>
      <c r="S2024">
        <v>0</v>
      </c>
      <c r="U2024">
        <v>5274</v>
      </c>
      <c r="V2024">
        <v>1.0900000000000001</v>
      </c>
      <c r="W2024">
        <v>0.81</v>
      </c>
      <c r="X2024">
        <v>0.18</v>
      </c>
      <c r="Y2024" t="s">
        <v>77</v>
      </c>
      <c r="Z2024">
        <v>4.32</v>
      </c>
      <c r="AA2024" t="s">
        <v>6889</v>
      </c>
      <c r="AB2024">
        <v>299.21318810000002</v>
      </c>
      <c r="AC2024" t="s">
        <v>6890</v>
      </c>
      <c r="AD2024">
        <v>41.424819499999998</v>
      </c>
      <c r="AE2024">
        <v>574.22799999999995</v>
      </c>
      <c r="AF2024">
        <v>14.867000000000001</v>
      </c>
      <c r="AG2024">
        <v>12.711</v>
      </c>
      <c r="AH2024">
        <v>14.7187</v>
      </c>
    </row>
    <row r="2025" spans="1:34" x14ac:dyDescent="0.25">
      <c r="A2025" t="s">
        <v>6892</v>
      </c>
      <c r="B2025" t="s">
        <v>6893</v>
      </c>
      <c r="C2025">
        <v>1</v>
      </c>
      <c r="D2025">
        <v>1</v>
      </c>
      <c r="E2025" t="s">
        <v>284</v>
      </c>
      <c r="F2025">
        <v>2016</v>
      </c>
      <c r="G2025" t="s">
        <v>171</v>
      </c>
      <c r="H2025">
        <v>0</v>
      </c>
      <c r="I2025">
        <v>16.860128599999999</v>
      </c>
      <c r="J2025">
        <v>0.1246</v>
      </c>
      <c r="K2025">
        <v>1.99</v>
      </c>
      <c r="L2025">
        <v>0.17799999999999999</v>
      </c>
      <c r="M2025">
        <v>4.62</v>
      </c>
      <c r="N2025">
        <v>1.4500000000000001E-2</v>
      </c>
      <c r="O2025" t="s">
        <v>614</v>
      </c>
      <c r="P2025">
        <v>0</v>
      </c>
      <c r="Q2025">
        <v>175.85</v>
      </c>
      <c r="R2025">
        <v>765</v>
      </c>
      <c r="S2025">
        <v>0</v>
      </c>
      <c r="U2025">
        <v>6077</v>
      </c>
      <c r="V2025">
        <v>1.1399999999999999</v>
      </c>
      <c r="W2025">
        <v>1.0900000000000001</v>
      </c>
      <c r="X2025">
        <v>0</v>
      </c>
      <c r="Y2025" t="s">
        <v>77</v>
      </c>
      <c r="Z2025">
        <v>4.3600000000000003</v>
      </c>
      <c r="AA2025" t="s">
        <v>6894</v>
      </c>
      <c r="AB2025">
        <v>295.8874773</v>
      </c>
      <c r="AC2025" t="s">
        <v>6895</v>
      </c>
      <c r="AD2025">
        <v>43.1559952</v>
      </c>
      <c r="AE2025">
        <v>1596.8</v>
      </c>
      <c r="AF2025">
        <v>15.081</v>
      </c>
      <c r="AG2025">
        <v>13.521000000000001</v>
      </c>
      <c r="AH2025">
        <v>14.984400000000001</v>
      </c>
    </row>
    <row r="2026" spans="1:34" x14ac:dyDescent="0.25">
      <c r="A2026" t="s">
        <v>6896</v>
      </c>
      <c r="B2026" t="s">
        <v>6897</v>
      </c>
      <c r="C2026">
        <v>1</v>
      </c>
      <c r="D2026">
        <v>1</v>
      </c>
      <c r="E2026" t="s">
        <v>284</v>
      </c>
      <c r="F2026">
        <v>2016</v>
      </c>
      <c r="G2026" t="s">
        <v>171</v>
      </c>
      <c r="H2026">
        <v>0</v>
      </c>
      <c r="I2026">
        <v>4.8933751900000004</v>
      </c>
      <c r="J2026">
        <v>6.2100000000000002E-2</v>
      </c>
      <c r="K2026">
        <v>1.57</v>
      </c>
      <c r="L2026">
        <v>0.14000000000000001</v>
      </c>
      <c r="M2026">
        <v>3.09</v>
      </c>
      <c r="N2026">
        <v>9.7199999999999995E-3</v>
      </c>
      <c r="O2026" t="s">
        <v>614</v>
      </c>
      <c r="P2026">
        <v>0</v>
      </c>
      <c r="Q2026">
        <v>831.14</v>
      </c>
      <c r="R2026">
        <v>1374</v>
      </c>
      <c r="S2026">
        <v>0</v>
      </c>
      <c r="U2026">
        <v>6176</v>
      </c>
      <c r="V2026">
        <v>1.3</v>
      </c>
      <c r="W2026">
        <v>1.17</v>
      </c>
      <c r="X2026">
        <v>0.03</v>
      </c>
      <c r="Y2026" t="s">
        <v>77</v>
      </c>
      <c r="Z2026">
        <v>4.2699999999999996</v>
      </c>
      <c r="AA2026" t="s">
        <v>6898</v>
      </c>
      <c r="AB2026">
        <v>289.74731650000001</v>
      </c>
      <c r="AC2026" t="s">
        <v>6899</v>
      </c>
      <c r="AD2026">
        <v>39.523413099999999</v>
      </c>
      <c r="AE2026">
        <v>938.41700000000003</v>
      </c>
      <c r="AF2026">
        <v>13.548999999999999</v>
      </c>
      <c r="AG2026">
        <v>12.363</v>
      </c>
      <c r="AH2026">
        <v>13.455299999999999</v>
      </c>
    </row>
    <row r="2027" spans="1:34" x14ac:dyDescent="0.25">
      <c r="A2027" t="s">
        <v>6900</v>
      </c>
      <c r="B2027" t="s">
        <v>6901</v>
      </c>
      <c r="C2027">
        <v>1</v>
      </c>
      <c r="D2027">
        <v>1</v>
      </c>
      <c r="E2027" t="s">
        <v>284</v>
      </c>
      <c r="F2027">
        <v>2016</v>
      </c>
      <c r="G2027" t="s">
        <v>171</v>
      </c>
      <c r="H2027">
        <v>0</v>
      </c>
      <c r="I2027">
        <v>11.173946170000001</v>
      </c>
      <c r="J2027">
        <v>9.8100000000000007E-2</v>
      </c>
      <c r="K2027">
        <v>2.41</v>
      </c>
      <c r="L2027">
        <v>0.215</v>
      </c>
      <c r="M2027">
        <v>6.39</v>
      </c>
      <c r="N2027">
        <v>2.01E-2</v>
      </c>
      <c r="O2027" t="s">
        <v>614</v>
      </c>
      <c r="P2027">
        <v>0</v>
      </c>
      <c r="Q2027">
        <v>197.88</v>
      </c>
      <c r="R2027">
        <v>796</v>
      </c>
      <c r="S2027">
        <v>0</v>
      </c>
      <c r="U2027">
        <v>5924</v>
      </c>
      <c r="V2027">
        <v>1.05</v>
      </c>
      <c r="W2027">
        <v>1.04</v>
      </c>
      <c r="X2027">
        <v>0.01</v>
      </c>
      <c r="Y2027" t="s">
        <v>77</v>
      </c>
      <c r="Z2027">
        <v>4.41</v>
      </c>
      <c r="AA2027" t="s">
        <v>6902</v>
      </c>
      <c r="AB2027">
        <v>296.30798950000002</v>
      </c>
      <c r="AC2027" t="s">
        <v>6903</v>
      </c>
      <c r="AD2027">
        <v>43.821370600000002</v>
      </c>
      <c r="AE2027">
        <v>1545.39</v>
      </c>
      <c r="AF2027">
        <v>15.742000000000001</v>
      </c>
      <c r="AG2027">
        <v>13.67</v>
      </c>
      <c r="AH2027">
        <v>15.3453</v>
      </c>
    </row>
    <row r="2028" spans="1:34" x14ac:dyDescent="0.25">
      <c r="A2028" t="s">
        <v>6904</v>
      </c>
      <c r="B2028" t="s">
        <v>6905</v>
      </c>
      <c r="C2028">
        <v>1</v>
      </c>
      <c r="D2028">
        <v>1</v>
      </c>
      <c r="E2028" t="s">
        <v>284</v>
      </c>
      <c r="F2028">
        <v>2016</v>
      </c>
      <c r="G2028" t="s">
        <v>171</v>
      </c>
      <c r="H2028">
        <v>0</v>
      </c>
      <c r="I2028">
        <v>28.505718900000002</v>
      </c>
      <c r="J2028">
        <v>0.17929999999999999</v>
      </c>
      <c r="K2028">
        <v>2.82</v>
      </c>
      <c r="L2028">
        <v>0.252</v>
      </c>
      <c r="M2028">
        <v>8.35</v>
      </c>
      <c r="N2028">
        <v>2.63E-2</v>
      </c>
      <c r="O2028" t="s">
        <v>614</v>
      </c>
      <c r="P2028">
        <v>0</v>
      </c>
      <c r="Q2028">
        <v>61.66</v>
      </c>
      <c r="R2028">
        <v>555</v>
      </c>
      <c r="S2028">
        <v>0</v>
      </c>
      <c r="U2028">
        <v>5765</v>
      </c>
      <c r="V2028">
        <v>0.99</v>
      </c>
      <c r="W2028">
        <v>1</v>
      </c>
      <c r="X2028">
        <v>0.04</v>
      </c>
      <c r="Y2028" t="s">
        <v>77</v>
      </c>
      <c r="Z2028">
        <v>4.45</v>
      </c>
      <c r="AA2028" t="s">
        <v>6906</v>
      </c>
      <c r="AB2028">
        <v>292.23242279999999</v>
      </c>
      <c r="AC2028" t="s">
        <v>6907</v>
      </c>
      <c r="AD2028">
        <v>38.892194600000003</v>
      </c>
      <c r="AE2028">
        <v>1919.19</v>
      </c>
      <c r="AF2028">
        <v>15.968</v>
      </c>
      <c r="AG2028">
        <v>14.006</v>
      </c>
      <c r="AH2028">
        <v>15.8301</v>
      </c>
    </row>
    <row r="2029" spans="1:34" x14ac:dyDescent="0.25">
      <c r="A2029" t="s">
        <v>6908</v>
      </c>
      <c r="B2029" t="s">
        <v>6909</v>
      </c>
      <c r="C2029">
        <v>1</v>
      </c>
      <c r="D2029">
        <v>1</v>
      </c>
      <c r="E2029" t="s">
        <v>284</v>
      </c>
      <c r="F2029">
        <v>2016</v>
      </c>
      <c r="G2029" t="s">
        <v>171</v>
      </c>
      <c r="H2029">
        <v>0</v>
      </c>
      <c r="I2029">
        <v>53.599104400000002</v>
      </c>
      <c r="J2029">
        <v>0.2863</v>
      </c>
      <c r="K2029">
        <v>2.68</v>
      </c>
      <c r="L2029">
        <v>0.23899999999999999</v>
      </c>
      <c r="M2029">
        <v>7.65</v>
      </c>
      <c r="N2029">
        <v>2.41E-2</v>
      </c>
      <c r="O2029" t="s">
        <v>614</v>
      </c>
      <c r="P2029">
        <v>0</v>
      </c>
      <c r="Q2029">
        <v>18.04</v>
      </c>
      <c r="R2029">
        <v>529</v>
      </c>
      <c r="S2029">
        <v>1</v>
      </c>
      <c r="U2029">
        <v>5983</v>
      </c>
      <c r="V2029">
        <v>1.07</v>
      </c>
      <c r="W2029">
        <v>1.05</v>
      </c>
      <c r="X2029">
        <v>-0.04</v>
      </c>
      <c r="Y2029" t="s">
        <v>77</v>
      </c>
      <c r="Z2029">
        <v>4.41</v>
      </c>
      <c r="AA2029" t="s">
        <v>6910</v>
      </c>
      <c r="AB2029">
        <v>291.28203100000002</v>
      </c>
      <c r="AC2029" t="s">
        <v>6911</v>
      </c>
      <c r="AD2029">
        <v>46.965951400000002</v>
      </c>
      <c r="AE2029">
        <v>1157.8399999999999</v>
      </c>
      <c r="AF2029">
        <v>14.99</v>
      </c>
      <c r="AG2029">
        <v>13.49</v>
      </c>
      <c r="AH2029">
        <v>14.9314</v>
      </c>
    </row>
    <row r="2030" spans="1:34" x14ac:dyDescent="0.25">
      <c r="A2030" t="s">
        <v>6912</v>
      </c>
      <c r="B2030" t="s">
        <v>6913</v>
      </c>
      <c r="C2030">
        <v>1</v>
      </c>
      <c r="D2030">
        <v>1</v>
      </c>
      <c r="E2030" t="s">
        <v>284</v>
      </c>
      <c r="F2030">
        <v>2016</v>
      </c>
      <c r="G2030" t="s">
        <v>171</v>
      </c>
      <c r="H2030">
        <v>0</v>
      </c>
      <c r="I2030">
        <v>104.3518976</v>
      </c>
      <c r="J2030">
        <v>0.42970000000000003</v>
      </c>
      <c r="K2030">
        <v>1.33</v>
      </c>
      <c r="L2030">
        <v>0.11899999999999999</v>
      </c>
      <c r="M2030">
        <v>2.33</v>
      </c>
      <c r="N2030">
        <v>7.3299999999999997E-3</v>
      </c>
      <c r="O2030" t="s">
        <v>614</v>
      </c>
      <c r="P2030">
        <v>0</v>
      </c>
      <c r="Q2030">
        <v>9.31</v>
      </c>
      <c r="R2030">
        <v>355</v>
      </c>
      <c r="S2030">
        <v>1</v>
      </c>
      <c r="U2030">
        <v>5622</v>
      </c>
      <c r="V2030">
        <v>0.87</v>
      </c>
      <c r="W2030">
        <v>0.96</v>
      </c>
      <c r="X2030">
        <v>-0.04</v>
      </c>
      <c r="Y2030" t="s">
        <v>77</v>
      </c>
      <c r="Z2030">
        <v>4.54</v>
      </c>
      <c r="AA2030" t="s">
        <v>6914</v>
      </c>
      <c r="AB2030">
        <v>287.2411783</v>
      </c>
      <c r="AC2030" t="s">
        <v>6915</v>
      </c>
      <c r="AD2030">
        <v>39.332697699999997</v>
      </c>
      <c r="AE2030">
        <v>459.27300000000002</v>
      </c>
      <c r="AF2030">
        <v>12.63</v>
      </c>
      <c r="AG2030">
        <v>10.981</v>
      </c>
      <c r="AH2030">
        <v>12.5524</v>
      </c>
    </row>
    <row r="2031" spans="1:34" x14ac:dyDescent="0.25">
      <c r="A2031" t="s">
        <v>6916</v>
      </c>
      <c r="B2031" t="s">
        <v>6917</v>
      </c>
      <c r="C2031">
        <v>1</v>
      </c>
      <c r="D2031">
        <v>1</v>
      </c>
      <c r="E2031" t="s">
        <v>284</v>
      </c>
      <c r="F2031">
        <v>2016</v>
      </c>
      <c r="G2031" t="s">
        <v>171</v>
      </c>
      <c r="H2031">
        <v>0</v>
      </c>
      <c r="I2031">
        <v>16.076776150000001</v>
      </c>
      <c r="J2031">
        <v>0.12809999999999999</v>
      </c>
      <c r="K2031">
        <v>2.23</v>
      </c>
      <c r="L2031">
        <v>0.19900000000000001</v>
      </c>
      <c r="M2031">
        <v>5.6</v>
      </c>
      <c r="N2031">
        <v>1.7600000000000001E-2</v>
      </c>
      <c r="O2031" t="s">
        <v>614</v>
      </c>
      <c r="P2031">
        <v>0</v>
      </c>
      <c r="Q2031">
        <v>85.39</v>
      </c>
      <c r="R2031">
        <v>724</v>
      </c>
      <c r="S2031">
        <v>0</v>
      </c>
      <c r="U2031">
        <v>5635</v>
      </c>
      <c r="V2031">
        <v>0.93</v>
      </c>
      <c r="W2031">
        <v>0.95</v>
      </c>
      <c r="X2031">
        <v>0</v>
      </c>
      <c r="Y2031" t="s">
        <v>77</v>
      </c>
      <c r="Z2031">
        <v>4.49</v>
      </c>
      <c r="AA2031" t="s">
        <v>6918</v>
      </c>
      <c r="AB2031">
        <v>288.47963329999999</v>
      </c>
      <c r="AC2031" t="s">
        <v>6919</v>
      </c>
      <c r="AD2031">
        <v>47.101743800000001</v>
      </c>
      <c r="AE2031">
        <v>1337.25</v>
      </c>
      <c r="AF2031">
        <v>15.367000000000001</v>
      </c>
      <c r="AG2031">
        <v>13.672000000000001</v>
      </c>
      <c r="AH2031">
        <v>15.267300000000001</v>
      </c>
    </row>
    <row r="2032" spans="1:34" x14ac:dyDescent="0.25">
      <c r="A2032" t="s">
        <v>6920</v>
      </c>
      <c r="B2032" t="s">
        <v>6921</v>
      </c>
      <c r="C2032">
        <v>1</v>
      </c>
      <c r="D2032">
        <v>1</v>
      </c>
      <c r="E2032" t="s">
        <v>284</v>
      </c>
      <c r="F2032">
        <v>2016</v>
      </c>
      <c r="G2032" t="s">
        <v>171</v>
      </c>
      <c r="H2032">
        <v>0</v>
      </c>
      <c r="I2032">
        <v>18.870640680000001</v>
      </c>
      <c r="J2032">
        <v>0.1401</v>
      </c>
      <c r="K2032">
        <v>2.61</v>
      </c>
      <c r="L2032">
        <v>0.23300000000000001</v>
      </c>
      <c r="M2032">
        <v>7.32</v>
      </c>
      <c r="N2032">
        <v>2.3E-2</v>
      </c>
      <c r="O2032" t="s">
        <v>614</v>
      </c>
      <c r="P2032">
        <v>0</v>
      </c>
      <c r="Q2032">
        <v>72.959999999999994</v>
      </c>
      <c r="R2032">
        <v>701</v>
      </c>
      <c r="S2032">
        <v>0</v>
      </c>
      <c r="U2032">
        <v>5975</v>
      </c>
      <c r="V2032">
        <v>1.0900000000000001</v>
      </c>
      <c r="W2032">
        <v>1.06</v>
      </c>
      <c r="X2032">
        <v>-0.01</v>
      </c>
      <c r="Y2032" t="s">
        <v>77</v>
      </c>
      <c r="Z2032">
        <v>4.3899999999999997</v>
      </c>
      <c r="AA2032" t="s">
        <v>6922</v>
      </c>
      <c r="AB2032">
        <v>286.89199960000002</v>
      </c>
      <c r="AC2032" t="s">
        <v>6923</v>
      </c>
      <c r="AD2032">
        <v>38.318503399999997</v>
      </c>
      <c r="AE2032">
        <v>1020.53</v>
      </c>
      <c r="AF2032">
        <v>14.73</v>
      </c>
      <c r="AG2032">
        <v>13.151</v>
      </c>
      <c r="AH2032">
        <v>14.5664</v>
      </c>
    </row>
    <row r="2033" spans="1:34" x14ac:dyDescent="0.25">
      <c r="A2033" t="s">
        <v>6924</v>
      </c>
      <c r="B2033" t="s">
        <v>6925</v>
      </c>
      <c r="C2033">
        <v>1</v>
      </c>
      <c r="D2033">
        <v>1</v>
      </c>
      <c r="E2033" t="s">
        <v>284</v>
      </c>
      <c r="F2033">
        <v>2016</v>
      </c>
      <c r="G2033" t="s">
        <v>171</v>
      </c>
      <c r="H2033">
        <v>0</v>
      </c>
      <c r="I2033">
        <v>17.136954299999999</v>
      </c>
      <c r="J2033">
        <v>0.13500000000000001</v>
      </c>
      <c r="K2033">
        <v>2.08</v>
      </c>
      <c r="L2033">
        <v>0.186</v>
      </c>
      <c r="M2033">
        <v>4.9800000000000004</v>
      </c>
      <c r="N2033">
        <v>1.5699999999999999E-2</v>
      </c>
      <c r="O2033" t="s">
        <v>614</v>
      </c>
      <c r="P2033">
        <v>0</v>
      </c>
      <c r="Q2033">
        <v>165.57</v>
      </c>
      <c r="R2033">
        <v>775</v>
      </c>
      <c r="S2033">
        <v>0</v>
      </c>
      <c r="U2033">
        <v>5913</v>
      </c>
      <c r="V2033">
        <v>1.06</v>
      </c>
      <c r="W2033">
        <v>1.04</v>
      </c>
      <c r="X2033">
        <v>0</v>
      </c>
      <c r="Y2033" t="s">
        <v>77</v>
      </c>
      <c r="Z2033">
        <v>4.4000000000000004</v>
      </c>
      <c r="AA2033" t="s">
        <v>6926</v>
      </c>
      <c r="AB2033">
        <v>283.10384379999999</v>
      </c>
      <c r="AC2033" t="s">
        <v>6927</v>
      </c>
      <c r="AD2033">
        <v>43.148048699999997</v>
      </c>
      <c r="AE2033">
        <v>1717.48</v>
      </c>
      <c r="AF2033">
        <v>14.941000000000001</v>
      </c>
      <c r="AG2033">
        <v>13.519</v>
      </c>
      <c r="AH2033">
        <v>14.967599999999999</v>
      </c>
    </row>
    <row r="2034" spans="1:34" x14ac:dyDescent="0.25">
      <c r="A2034" t="s">
        <v>6928</v>
      </c>
      <c r="B2034" t="s">
        <v>6929</v>
      </c>
      <c r="C2034">
        <v>1</v>
      </c>
      <c r="D2034">
        <v>1</v>
      </c>
      <c r="E2034" t="s">
        <v>284</v>
      </c>
      <c r="F2034">
        <v>2016</v>
      </c>
      <c r="G2034" t="s">
        <v>171</v>
      </c>
      <c r="H2034">
        <v>0</v>
      </c>
      <c r="I2034">
        <v>3.7885898199999999</v>
      </c>
      <c r="J2034">
        <v>4.6699999999999998E-2</v>
      </c>
      <c r="K2034">
        <v>1.77</v>
      </c>
      <c r="L2034">
        <v>0.158</v>
      </c>
      <c r="M2034">
        <v>3.78</v>
      </c>
      <c r="N2034">
        <v>1.1900000000000001E-2</v>
      </c>
      <c r="O2034" t="s">
        <v>614</v>
      </c>
      <c r="P2034">
        <v>0</v>
      </c>
      <c r="Q2034">
        <v>449.94</v>
      </c>
      <c r="R2034">
        <v>1158</v>
      </c>
      <c r="S2034">
        <v>0</v>
      </c>
      <c r="U2034">
        <v>6012</v>
      </c>
      <c r="V2034">
        <v>1.1599999999999999</v>
      </c>
      <c r="W2034">
        <v>1.1100000000000001</v>
      </c>
      <c r="X2034">
        <v>0.08</v>
      </c>
      <c r="Y2034" t="s">
        <v>77</v>
      </c>
      <c r="Z2034">
        <v>4.3600000000000003</v>
      </c>
      <c r="AA2034" t="s">
        <v>6930</v>
      </c>
      <c r="AB2034">
        <v>298.42641159999999</v>
      </c>
      <c r="AC2034" t="s">
        <v>6931</v>
      </c>
      <c r="AD2034">
        <v>47.946819400000003</v>
      </c>
      <c r="AE2034">
        <v>782.85199999999998</v>
      </c>
      <c r="AF2034">
        <v>14.462999999999999</v>
      </c>
      <c r="AG2034">
        <v>12.675000000000001</v>
      </c>
      <c r="AH2034">
        <v>14.249000000000001</v>
      </c>
    </row>
    <row r="2035" spans="1:34" x14ac:dyDescent="0.25">
      <c r="A2035" t="s">
        <v>6932</v>
      </c>
      <c r="B2035" t="s">
        <v>6933</v>
      </c>
      <c r="C2035">
        <v>1</v>
      </c>
      <c r="D2035">
        <v>2</v>
      </c>
      <c r="E2035" t="s">
        <v>284</v>
      </c>
      <c r="F2035">
        <v>2014</v>
      </c>
      <c r="G2035" t="s">
        <v>171</v>
      </c>
      <c r="H2035">
        <v>0</v>
      </c>
      <c r="I2035">
        <v>2.4220820000000001</v>
      </c>
      <c r="J2035">
        <v>3.5000000000000003E-2</v>
      </c>
      <c r="K2035">
        <v>3.6</v>
      </c>
      <c r="L2035">
        <v>0.32100000000000001</v>
      </c>
      <c r="M2035">
        <v>12.6</v>
      </c>
      <c r="N2035">
        <v>3.9800000000000002E-2</v>
      </c>
      <c r="O2035" t="s">
        <v>614</v>
      </c>
      <c r="P2035">
        <v>0</v>
      </c>
      <c r="Q2035">
        <v>745.28</v>
      </c>
      <c r="R2035">
        <v>1213</v>
      </c>
      <c r="S2035">
        <v>0</v>
      </c>
      <c r="U2035">
        <v>5595</v>
      </c>
      <c r="V2035">
        <v>0.84</v>
      </c>
      <c r="W2035">
        <v>0.92</v>
      </c>
      <c r="X2035">
        <v>0.01</v>
      </c>
      <c r="Y2035" t="s">
        <v>77</v>
      </c>
      <c r="Z2035">
        <v>4.57</v>
      </c>
      <c r="AA2035" t="s">
        <v>6934</v>
      </c>
      <c r="AB2035">
        <v>295.9463854</v>
      </c>
      <c r="AC2035" t="s">
        <v>6935</v>
      </c>
      <c r="AD2035">
        <v>42.658832400000001</v>
      </c>
      <c r="AE2035">
        <v>701.99599999999998</v>
      </c>
      <c r="AF2035">
        <v>14.375</v>
      </c>
      <c r="AG2035">
        <v>12.58</v>
      </c>
      <c r="AH2035">
        <v>14.2004</v>
      </c>
    </row>
    <row r="2036" spans="1:34" x14ac:dyDescent="0.25">
      <c r="A2036" t="s">
        <v>6936</v>
      </c>
      <c r="B2036" t="s">
        <v>6933</v>
      </c>
      <c r="C2036">
        <v>1</v>
      </c>
      <c r="D2036">
        <v>2</v>
      </c>
      <c r="E2036" t="s">
        <v>284</v>
      </c>
      <c r="F2036">
        <v>2014</v>
      </c>
      <c r="G2036" t="s">
        <v>171</v>
      </c>
      <c r="H2036">
        <v>0</v>
      </c>
      <c r="I2036">
        <v>4.1251030000000002</v>
      </c>
      <c r="J2036">
        <v>4.9000000000000002E-2</v>
      </c>
      <c r="K2036">
        <v>0.92</v>
      </c>
      <c r="L2036">
        <v>8.2000000000000003E-2</v>
      </c>
      <c r="M2036">
        <v>0.72099999999999997</v>
      </c>
      <c r="N2036">
        <v>2.2699999999999999E-3</v>
      </c>
      <c r="O2036" t="s">
        <v>614</v>
      </c>
      <c r="P2036">
        <v>0</v>
      </c>
      <c r="Q2036">
        <v>367.32</v>
      </c>
      <c r="R2036">
        <v>1016</v>
      </c>
      <c r="S2036">
        <v>0</v>
      </c>
      <c r="U2036">
        <v>5595</v>
      </c>
      <c r="V2036">
        <v>0.84</v>
      </c>
      <c r="W2036">
        <v>0.92</v>
      </c>
      <c r="X2036">
        <v>0.01</v>
      </c>
      <c r="Y2036" t="s">
        <v>77</v>
      </c>
      <c r="Z2036">
        <v>4.57</v>
      </c>
      <c r="AA2036" t="s">
        <v>6934</v>
      </c>
      <c r="AB2036">
        <v>295.9463854</v>
      </c>
      <c r="AC2036" t="s">
        <v>6935</v>
      </c>
      <c r="AD2036">
        <v>42.658832400000001</v>
      </c>
      <c r="AE2036">
        <v>701.99599999999998</v>
      </c>
      <c r="AF2036">
        <v>14.375</v>
      </c>
      <c r="AG2036">
        <v>12.58</v>
      </c>
      <c r="AH2036">
        <v>14.2004</v>
      </c>
    </row>
    <row r="2037" spans="1:34" x14ac:dyDescent="0.25">
      <c r="A2037" t="s">
        <v>6937</v>
      </c>
      <c r="B2037" t="s">
        <v>6938</v>
      </c>
      <c r="C2037">
        <v>1</v>
      </c>
      <c r="D2037">
        <v>1</v>
      </c>
      <c r="E2037" t="s">
        <v>284</v>
      </c>
      <c r="F2037">
        <v>2016</v>
      </c>
      <c r="G2037" t="s">
        <v>171</v>
      </c>
      <c r="H2037">
        <v>0</v>
      </c>
      <c r="I2037">
        <v>10.458434410000001</v>
      </c>
      <c r="J2037">
        <v>8.4500000000000006E-2</v>
      </c>
      <c r="K2037">
        <v>1.33</v>
      </c>
      <c r="L2037">
        <v>0.11899999999999999</v>
      </c>
      <c r="M2037">
        <v>2.33</v>
      </c>
      <c r="N2037">
        <v>7.3299999999999997E-3</v>
      </c>
      <c r="O2037" t="s">
        <v>614</v>
      </c>
      <c r="P2037">
        <v>0</v>
      </c>
      <c r="Q2037">
        <v>24.21</v>
      </c>
      <c r="R2037">
        <v>609</v>
      </c>
      <c r="S2037">
        <v>0</v>
      </c>
      <c r="U2037">
        <v>4730</v>
      </c>
      <c r="V2037">
        <v>0.72</v>
      </c>
      <c r="W2037">
        <v>0.76</v>
      </c>
      <c r="X2037">
        <v>-0.02</v>
      </c>
      <c r="Y2037" t="s">
        <v>77</v>
      </c>
      <c r="Z2037">
        <v>4.62</v>
      </c>
      <c r="AA2037" t="s">
        <v>6939</v>
      </c>
      <c r="AB2037">
        <v>284.9996582</v>
      </c>
      <c r="AC2037" t="s">
        <v>6940</v>
      </c>
      <c r="AD2037">
        <v>49.479950600000002</v>
      </c>
      <c r="AE2037">
        <v>342.50900000000001</v>
      </c>
      <c r="AF2037">
        <v>14.664999999999999</v>
      </c>
      <c r="AG2037">
        <v>12.212</v>
      </c>
      <c r="AH2037">
        <v>14.494</v>
      </c>
    </row>
    <row r="2038" spans="1:34" x14ac:dyDescent="0.25">
      <c r="A2038" t="s">
        <v>6941</v>
      </c>
      <c r="B2038" t="s">
        <v>6942</v>
      </c>
      <c r="C2038">
        <v>1</v>
      </c>
      <c r="D2038">
        <v>1</v>
      </c>
      <c r="E2038" t="s">
        <v>284</v>
      </c>
      <c r="F2038">
        <v>2016</v>
      </c>
      <c r="G2038" t="s">
        <v>171</v>
      </c>
      <c r="H2038">
        <v>0</v>
      </c>
      <c r="I2038">
        <v>5.6001485100000004</v>
      </c>
      <c r="J2038">
        <v>5.8700000000000002E-2</v>
      </c>
      <c r="K2038">
        <v>1.51</v>
      </c>
      <c r="L2038">
        <v>0.13500000000000001</v>
      </c>
      <c r="M2038">
        <v>2.89</v>
      </c>
      <c r="N2038">
        <v>9.0900000000000009E-3</v>
      </c>
      <c r="O2038" t="s">
        <v>614</v>
      </c>
      <c r="P2038">
        <v>0</v>
      </c>
      <c r="Q2038">
        <v>167.18</v>
      </c>
      <c r="R2038">
        <v>952</v>
      </c>
      <c r="S2038">
        <v>0</v>
      </c>
      <c r="U2038">
        <v>5308</v>
      </c>
      <c r="V2038">
        <v>0.81</v>
      </c>
      <c r="W2038">
        <v>0.85</v>
      </c>
      <c r="X2038">
        <v>-0.08</v>
      </c>
      <c r="Y2038" t="s">
        <v>77</v>
      </c>
      <c r="Z2038">
        <v>4.5599999999999996</v>
      </c>
      <c r="AA2038" t="s">
        <v>6943</v>
      </c>
      <c r="AB2038">
        <v>291.65779229999998</v>
      </c>
      <c r="AC2038" t="s">
        <v>6944</v>
      </c>
      <c r="AD2038">
        <v>48.009261899999998</v>
      </c>
      <c r="AE2038">
        <v>955.53599999999994</v>
      </c>
      <c r="AF2038">
        <v>15.319000000000001</v>
      </c>
      <c r="AG2038">
        <v>13.526</v>
      </c>
      <c r="AH2038">
        <v>15.3125</v>
      </c>
    </row>
    <row r="2039" spans="1:34" x14ac:dyDescent="0.25">
      <c r="A2039" t="s">
        <v>6945</v>
      </c>
      <c r="B2039" t="s">
        <v>6946</v>
      </c>
      <c r="C2039">
        <v>1</v>
      </c>
      <c r="D2039">
        <v>1</v>
      </c>
      <c r="E2039" t="s">
        <v>284</v>
      </c>
      <c r="F2039">
        <v>2016</v>
      </c>
      <c r="G2039" t="s">
        <v>171</v>
      </c>
      <c r="H2039">
        <v>0</v>
      </c>
      <c r="I2039">
        <v>25.203478700000002</v>
      </c>
      <c r="J2039">
        <v>0.16930000000000001</v>
      </c>
      <c r="K2039">
        <v>2.36</v>
      </c>
      <c r="L2039">
        <v>0.21099999999999999</v>
      </c>
      <c r="M2039">
        <v>6.17</v>
      </c>
      <c r="N2039">
        <v>1.9400000000000001E-2</v>
      </c>
      <c r="O2039" t="s">
        <v>614</v>
      </c>
      <c r="P2039">
        <v>0</v>
      </c>
      <c r="Q2039">
        <v>34.74</v>
      </c>
      <c r="R2039">
        <v>600</v>
      </c>
      <c r="S2039">
        <v>0</v>
      </c>
      <c r="U2039">
        <v>5438</v>
      </c>
      <c r="V2039">
        <v>0.83</v>
      </c>
      <c r="W2039">
        <v>0.86</v>
      </c>
      <c r="X2039">
        <v>-0.16</v>
      </c>
      <c r="Y2039" t="s">
        <v>77</v>
      </c>
      <c r="Z2039">
        <v>4.55</v>
      </c>
      <c r="AA2039" t="s">
        <v>6947</v>
      </c>
      <c r="AB2039">
        <v>282.1405603</v>
      </c>
      <c r="AC2039" t="s">
        <v>6948</v>
      </c>
      <c r="AD2039">
        <v>43.896493399999997</v>
      </c>
      <c r="AE2039">
        <v>1304.19</v>
      </c>
      <c r="AF2039">
        <v>15.858000000000001</v>
      </c>
      <c r="AG2039">
        <v>13.922000000000001</v>
      </c>
      <c r="AH2039">
        <v>15.6807</v>
      </c>
    </row>
    <row r="2040" spans="1:34" x14ac:dyDescent="0.25">
      <c r="A2040" t="s">
        <v>6949</v>
      </c>
      <c r="B2040" t="s">
        <v>6950</v>
      </c>
      <c r="C2040">
        <v>1</v>
      </c>
      <c r="D2040">
        <v>1</v>
      </c>
      <c r="E2040" t="s">
        <v>284</v>
      </c>
      <c r="F2040">
        <v>2016</v>
      </c>
      <c r="G2040" t="s">
        <v>171</v>
      </c>
      <c r="H2040">
        <v>0</v>
      </c>
      <c r="I2040">
        <v>2.83265213</v>
      </c>
      <c r="J2040">
        <v>4.0300000000000002E-2</v>
      </c>
      <c r="K2040">
        <v>1.32</v>
      </c>
      <c r="L2040">
        <v>0.11799999999999999</v>
      </c>
      <c r="M2040">
        <v>2.2999999999999998</v>
      </c>
      <c r="N2040">
        <v>7.2399999999999999E-3</v>
      </c>
      <c r="O2040" t="s">
        <v>614</v>
      </c>
      <c r="P2040">
        <v>0</v>
      </c>
      <c r="Q2040">
        <v>1286.3900000000001</v>
      </c>
      <c r="R2040">
        <v>1453</v>
      </c>
      <c r="S2040">
        <v>0</v>
      </c>
      <c r="U2040">
        <v>5908</v>
      </c>
      <c r="V2040">
        <v>1.21</v>
      </c>
      <c r="W2040">
        <v>1.08</v>
      </c>
      <c r="X2040">
        <v>0.12</v>
      </c>
      <c r="Y2040" t="s">
        <v>77</v>
      </c>
      <c r="Z2040">
        <v>4.3099999999999996</v>
      </c>
      <c r="AA2040" t="s">
        <v>6951</v>
      </c>
      <c r="AB2040">
        <v>288.14473229999999</v>
      </c>
      <c r="AC2040" t="s">
        <v>6952</v>
      </c>
      <c r="AD2040">
        <v>51.2756446</v>
      </c>
      <c r="AE2040">
        <v>802.11599999999999</v>
      </c>
      <c r="AF2040">
        <v>13.577</v>
      </c>
      <c r="AG2040">
        <v>12.065</v>
      </c>
      <c r="AH2040">
        <v>13.4208</v>
      </c>
    </row>
    <row r="2041" spans="1:34" x14ac:dyDescent="0.25">
      <c r="A2041" t="s">
        <v>6953</v>
      </c>
      <c r="B2041" t="s">
        <v>6954</v>
      </c>
      <c r="C2041">
        <v>1</v>
      </c>
      <c r="D2041">
        <v>1</v>
      </c>
      <c r="E2041" t="s">
        <v>284</v>
      </c>
      <c r="F2041">
        <v>2016</v>
      </c>
      <c r="G2041" t="s">
        <v>171</v>
      </c>
      <c r="H2041">
        <v>0</v>
      </c>
      <c r="I2041">
        <v>16.223713069999999</v>
      </c>
      <c r="J2041">
        <v>0.1212</v>
      </c>
      <c r="K2041">
        <v>1.51</v>
      </c>
      <c r="L2041">
        <v>0.13500000000000001</v>
      </c>
      <c r="M2041">
        <v>2.89</v>
      </c>
      <c r="N2041">
        <v>9.0900000000000009E-3</v>
      </c>
      <c r="O2041" t="s">
        <v>614</v>
      </c>
      <c r="P2041">
        <v>0</v>
      </c>
      <c r="Q2041">
        <v>49.35</v>
      </c>
      <c r="R2041">
        <v>676</v>
      </c>
      <c r="S2041">
        <v>0</v>
      </c>
      <c r="U2041">
        <v>5590</v>
      </c>
      <c r="V2041">
        <v>0.92</v>
      </c>
      <c r="W2041">
        <v>0.94</v>
      </c>
      <c r="X2041">
        <v>0</v>
      </c>
      <c r="Y2041" t="s">
        <v>77</v>
      </c>
      <c r="Z2041">
        <v>4.49</v>
      </c>
      <c r="AA2041" t="s">
        <v>6955</v>
      </c>
      <c r="AB2041">
        <v>291.69948410000001</v>
      </c>
      <c r="AC2041" t="s">
        <v>6956</v>
      </c>
      <c r="AD2041">
        <v>38.1452065</v>
      </c>
      <c r="AE2041">
        <v>757.38199999999995</v>
      </c>
      <c r="AF2041">
        <v>14.31</v>
      </c>
      <c r="AG2041">
        <v>12.445</v>
      </c>
      <c r="AH2041">
        <v>14.103400000000001</v>
      </c>
    </row>
    <row r="2042" spans="1:34" x14ac:dyDescent="0.25">
      <c r="A2042" t="s">
        <v>6957</v>
      </c>
      <c r="B2042" t="s">
        <v>6958</v>
      </c>
      <c r="C2042">
        <v>1</v>
      </c>
      <c r="D2042">
        <v>1</v>
      </c>
      <c r="E2042" t="s">
        <v>284</v>
      </c>
      <c r="F2042">
        <v>2016</v>
      </c>
      <c r="G2042" t="s">
        <v>171</v>
      </c>
      <c r="H2042">
        <v>0</v>
      </c>
      <c r="I2042">
        <v>8.4964224099999992</v>
      </c>
      <c r="J2042">
        <v>7.2599999999999998E-2</v>
      </c>
      <c r="K2042">
        <v>2.08</v>
      </c>
      <c r="L2042">
        <v>0.186</v>
      </c>
      <c r="M2042">
        <v>4.9800000000000004</v>
      </c>
      <c r="N2042">
        <v>1.5699999999999999E-2</v>
      </c>
      <c r="O2042" t="s">
        <v>614</v>
      </c>
      <c r="P2042">
        <v>0</v>
      </c>
      <c r="Q2042">
        <v>79.03</v>
      </c>
      <c r="R2042">
        <v>702</v>
      </c>
      <c r="S2042">
        <v>0</v>
      </c>
      <c r="U2042">
        <v>4965</v>
      </c>
      <c r="V2042">
        <v>0.71</v>
      </c>
      <c r="W2042">
        <v>0.74</v>
      </c>
      <c r="X2042">
        <v>-0.25</v>
      </c>
      <c r="Y2042" t="s">
        <v>77</v>
      </c>
      <c r="Z2042">
        <v>4.6100000000000003</v>
      </c>
      <c r="AA2042" t="s">
        <v>6959</v>
      </c>
      <c r="AB2042">
        <v>284.35105229999999</v>
      </c>
      <c r="AC2042" t="s">
        <v>6960</v>
      </c>
      <c r="AD2042">
        <v>40.852931900000002</v>
      </c>
      <c r="AE2042">
        <v>918.56600000000003</v>
      </c>
      <c r="AF2042">
        <v>16.003</v>
      </c>
      <c r="AG2042">
        <v>13.712</v>
      </c>
      <c r="AH2042">
        <v>15.9123</v>
      </c>
    </row>
    <row r="2043" spans="1:34" x14ac:dyDescent="0.25">
      <c r="A2043" t="s">
        <v>6961</v>
      </c>
      <c r="B2043" t="s">
        <v>6962</v>
      </c>
      <c r="C2043">
        <v>1</v>
      </c>
      <c r="D2043">
        <v>1</v>
      </c>
      <c r="E2043" t="s">
        <v>284</v>
      </c>
      <c r="F2043">
        <v>2016</v>
      </c>
      <c r="G2043" t="s">
        <v>171</v>
      </c>
      <c r="H2043">
        <v>0</v>
      </c>
      <c r="I2043">
        <v>66.1849031</v>
      </c>
      <c r="J2043">
        <v>0.31790000000000002</v>
      </c>
      <c r="K2043">
        <v>2.23</v>
      </c>
      <c r="L2043">
        <v>0.19900000000000001</v>
      </c>
      <c r="M2043">
        <v>5.6</v>
      </c>
      <c r="N2043">
        <v>1.7600000000000001E-2</v>
      </c>
      <c r="O2043" t="s">
        <v>614</v>
      </c>
      <c r="P2043">
        <v>0</v>
      </c>
      <c r="Q2043">
        <v>8.3000000000000007</v>
      </c>
      <c r="R2043">
        <v>436</v>
      </c>
      <c r="S2043">
        <v>0</v>
      </c>
      <c r="U2043">
        <v>5756</v>
      </c>
      <c r="V2043">
        <v>0.97</v>
      </c>
      <c r="W2043">
        <v>0.98</v>
      </c>
      <c r="X2043">
        <v>0</v>
      </c>
      <c r="Y2043" t="s">
        <v>77</v>
      </c>
      <c r="Z2043">
        <v>4.46</v>
      </c>
      <c r="AA2043" t="s">
        <v>6963</v>
      </c>
      <c r="AB2043">
        <v>292.36958499999997</v>
      </c>
      <c r="AC2043" t="s">
        <v>6964</v>
      </c>
      <c r="AD2043">
        <v>43.910866300000002</v>
      </c>
      <c r="AE2043">
        <v>922.33299999999997</v>
      </c>
      <c r="AF2043">
        <v>15.009</v>
      </c>
      <c r="AG2043">
        <v>13.262</v>
      </c>
      <c r="AH2043">
        <v>14.8324</v>
      </c>
    </row>
    <row r="2044" spans="1:34" x14ac:dyDescent="0.25">
      <c r="A2044" t="s">
        <v>6965</v>
      </c>
      <c r="B2044" t="s">
        <v>6966</v>
      </c>
      <c r="C2044">
        <v>1</v>
      </c>
      <c r="D2044">
        <v>1</v>
      </c>
      <c r="E2044" t="s">
        <v>284</v>
      </c>
      <c r="F2044">
        <v>2016</v>
      </c>
      <c r="G2044" t="s">
        <v>171</v>
      </c>
      <c r="H2044">
        <v>0</v>
      </c>
      <c r="I2044">
        <v>2.03231845</v>
      </c>
      <c r="J2044">
        <v>2.8299999999999999E-2</v>
      </c>
      <c r="K2044">
        <v>1.25</v>
      </c>
      <c r="L2044">
        <v>0.112</v>
      </c>
      <c r="M2044">
        <v>2.1</v>
      </c>
      <c r="N2044">
        <v>6.6E-3</v>
      </c>
      <c r="O2044" t="s">
        <v>614</v>
      </c>
      <c r="P2044">
        <v>0</v>
      </c>
      <c r="Q2044">
        <v>267.14</v>
      </c>
      <c r="R2044">
        <v>1011</v>
      </c>
      <c r="S2044">
        <v>0</v>
      </c>
      <c r="U2044">
        <v>4708</v>
      </c>
      <c r="V2044">
        <v>0.72</v>
      </c>
      <c r="W2044">
        <v>0.78</v>
      </c>
      <c r="X2044">
        <v>0.06</v>
      </c>
      <c r="Y2044" t="s">
        <v>77</v>
      </c>
      <c r="Z2044">
        <v>4.62</v>
      </c>
      <c r="AA2044" t="s">
        <v>6967</v>
      </c>
      <c r="AB2044">
        <v>291.66934370000001</v>
      </c>
      <c r="AC2044" t="s">
        <v>6968</v>
      </c>
      <c r="AD2044">
        <v>42.590744100000002</v>
      </c>
      <c r="AE2044">
        <v>486.94</v>
      </c>
      <c r="AF2044">
        <v>15.346</v>
      </c>
      <c r="AG2044">
        <v>12.814</v>
      </c>
      <c r="AH2044">
        <v>15.113200000000001</v>
      </c>
    </row>
    <row r="2045" spans="1:34" x14ac:dyDescent="0.25">
      <c r="A2045" t="s">
        <v>6969</v>
      </c>
      <c r="B2045" t="s">
        <v>6970</v>
      </c>
      <c r="C2045">
        <v>1</v>
      </c>
      <c r="D2045">
        <v>1</v>
      </c>
      <c r="E2045" t="s">
        <v>284</v>
      </c>
      <c r="F2045">
        <v>2016</v>
      </c>
      <c r="G2045" t="s">
        <v>171</v>
      </c>
      <c r="H2045">
        <v>0</v>
      </c>
      <c r="I2045">
        <v>7.6847716000000004</v>
      </c>
      <c r="J2045">
        <v>7.3200000000000001E-2</v>
      </c>
      <c r="K2045">
        <v>1.47</v>
      </c>
      <c r="L2045">
        <v>0.13100000000000001</v>
      </c>
      <c r="M2045">
        <v>2.76</v>
      </c>
      <c r="N2045">
        <v>8.6899999999999998E-3</v>
      </c>
      <c r="O2045" t="s">
        <v>614</v>
      </c>
      <c r="P2045">
        <v>0</v>
      </c>
      <c r="Q2045">
        <v>108.07</v>
      </c>
      <c r="R2045">
        <v>830</v>
      </c>
      <c r="S2045">
        <v>0</v>
      </c>
      <c r="U2045">
        <v>5517</v>
      </c>
      <c r="V2045">
        <v>0.9</v>
      </c>
      <c r="W2045">
        <v>0.93</v>
      </c>
      <c r="X2045">
        <v>0.03</v>
      </c>
      <c r="Y2045" t="s">
        <v>77</v>
      </c>
      <c r="Z2045">
        <v>4.5</v>
      </c>
      <c r="AA2045" t="s">
        <v>6971</v>
      </c>
      <c r="AB2045">
        <v>288.83396590000001</v>
      </c>
      <c r="AC2045" t="s">
        <v>6972</v>
      </c>
      <c r="AD2045">
        <v>44.838197999999998</v>
      </c>
      <c r="AE2045">
        <v>743.03</v>
      </c>
      <c r="AF2045">
        <v>14.986000000000001</v>
      </c>
      <c r="AG2045">
        <v>13.012</v>
      </c>
      <c r="AH2045">
        <v>14.769299999999999</v>
      </c>
    </row>
    <row r="2046" spans="1:34" x14ac:dyDescent="0.25">
      <c r="A2046" t="s">
        <v>6973</v>
      </c>
      <c r="B2046" t="s">
        <v>6974</v>
      </c>
      <c r="C2046">
        <v>1</v>
      </c>
      <c r="D2046">
        <v>1</v>
      </c>
      <c r="E2046" t="s">
        <v>284</v>
      </c>
      <c r="F2046">
        <v>2016</v>
      </c>
      <c r="G2046" t="s">
        <v>171</v>
      </c>
      <c r="H2046">
        <v>0</v>
      </c>
      <c r="I2046">
        <v>15.044719799999999</v>
      </c>
      <c r="J2046">
        <v>0.1152</v>
      </c>
      <c r="K2046">
        <v>1.1499999999999999</v>
      </c>
      <c r="L2046">
        <v>0.10299999999999999</v>
      </c>
      <c r="M2046">
        <v>1.6</v>
      </c>
      <c r="N2046">
        <v>5.0499999999999998E-3</v>
      </c>
      <c r="O2046" t="s">
        <v>614</v>
      </c>
      <c r="P2046">
        <v>0</v>
      </c>
      <c r="Q2046">
        <v>92.58</v>
      </c>
      <c r="R2046">
        <v>931</v>
      </c>
      <c r="S2046">
        <v>0</v>
      </c>
      <c r="U2046">
        <v>5889</v>
      </c>
      <c r="V2046">
        <v>1.17</v>
      </c>
      <c r="W2046">
        <v>0.94</v>
      </c>
      <c r="X2046">
        <v>-0.27</v>
      </c>
      <c r="Y2046" t="s">
        <v>77</v>
      </c>
      <c r="Z2046">
        <v>4.2699999999999996</v>
      </c>
      <c r="AA2046" t="s">
        <v>6975</v>
      </c>
      <c r="AB2046">
        <v>293.72580920000001</v>
      </c>
      <c r="AC2046" t="s">
        <v>6976</v>
      </c>
      <c r="AD2046">
        <v>47.246921899999997</v>
      </c>
      <c r="AE2046">
        <v>563.49300000000005</v>
      </c>
      <c r="AF2046">
        <v>13.173</v>
      </c>
      <c r="AG2046">
        <v>11.581</v>
      </c>
      <c r="AH2046">
        <v>13.030200000000001</v>
      </c>
    </row>
    <row r="2047" spans="1:34" x14ac:dyDescent="0.25">
      <c r="A2047" t="s">
        <v>6977</v>
      </c>
      <c r="B2047" t="s">
        <v>6978</v>
      </c>
      <c r="C2047">
        <v>1</v>
      </c>
      <c r="D2047">
        <v>1</v>
      </c>
      <c r="E2047" t="s">
        <v>284</v>
      </c>
      <c r="F2047">
        <v>2011</v>
      </c>
      <c r="G2047" t="s">
        <v>171</v>
      </c>
      <c r="H2047">
        <v>0</v>
      </c>
      <c r="I2047">
        <v>4.4379628999999996</v>
      </c>
      <c r="J2047">
        <v>5.5300000000000002E-2</v>
      </c>
      <c r="K2047">
        <v>19.661000000000001</v>
      </c>
      <c r="L2047">
        <v>1.754</v>
      </c>
      <c r="M2047">
        <v>137.30256</v>
      </c>
      <c r="N2047">
        <v>0.432</v>
      </c>
      <c r="O2047" t="s">
        <v>119</v>
      </c>
      <c r="P2047">
        <v>0</v>
      </c>
      <c r="Q2047">
        <v>877.54</v>
      </c>
      <c r="R2047">
        <v>1480</v>
      </c>
      <c r="S2047">
        <v>0</v>
      </c>
      <c r="U2047">
        <v>5947</v>
      </c>
      <c r="V2047">
        <v>1.48</v>
      </c>
      <c r="W2047">
        <v>1.17</v>
      </c>
      <c r="X2047">
        <v>7.0000000000000007E-2</v>
      </c>
      <c r="Y2047" t="s">
        <v>77</v>
      </c>
      <c r="Z2047">
        <v>4.17</v>
      </c>
      <c r="AA2047" t="s">
        <v>6979</v>
      </c>
      <c r="AB2047">
        <v>286.24344580000002</v>
      </c>
      <c r="AC2047" t="s">
        <v>6980</v>
      </c>
      <c r="AD2047">
        <v>50.040367099999997</v>
      </c>
      <c r="AE2047">
        <v>881.38599999999997</v>
      </c>
      <c r="AF2047">
        <v>13.468</v>
      </c>
      <c r="AG2047">
        <v>12.066000000000001</v>
      </c>
      <c r="AH2047">
        <v>13.3596</v>
      </c>
    </row>
    <row r="2048" spans="1:34" x14ac:dyDescent="0.25">
      <c r="A2048" t="s">
        <v>6981</v>
      </c>
      <c r="B2048" t="s">
        <v>6982</v>
      </c>
      <c r="C2048">
        <v>1</v>
      </c>
      <c r="D2048">
        <v>2</v>
      </c>
      <c r="E2048" t="s">
        <v>284</v>
      </c>
      <c r="F2048">
        <v>2014</v>
      </c>
      <c r="G2048" t="s">
        <v>171</v>
      </c>
      <c r="H2048">
        <v>0</v>
      </c>
      <c r="I2048">
        <v>6.3125010000000001</v>
      </c>
      <c r="J2048">
        <v>5.5E-2</v>
      </c>
      <c r="K2048">
        <v>2.15</v>
      </c>
      <c r="L2048">
        <v>0.192</v>
      </c>
      <c r="M2048">
        <v>8.5</v>
      </c>
      <c r="N2048">
        <v>2.7E-2</v>
      </c>
      <c r="O2048" t="s">
        <v>119</v>
      </c>
      <c r="P2048">
        <v>0</v>
      </c>
      <c r="Q2048">
        <v>42.69</v>
      </c>
      <c r="R2048">
        <v>575</v>
      </c>
      <c r="S2048">
        <v>0</v>
      </c>
      <c r="T2048" t="s">
        <v>818</v>
      </c>
      <c r="U2048">
        <v>4096</v>
      </c>
      <c r="V2048">
        <v>0.53</v>
      </c>
      <c r="W2048">
        <v>0.65</v>
      </c>
      <c r="X2048">
        <v>-0.12</v>
      </c>
      <c r="Y2048" t="s">
        <v>77</v>
      </c>
      <c r="Z2048">
        <v>4.7300000000000004</v>
      </c>
      <c r="AA2048" t="s">
        <v>6983</v>
      </c>
      <c r="AB2048">
        <v>287.89157069999999</v>
      </c>
      <c r="AC2048" t="s">
        <v>6984</v>
      </c>
      <c r="AD2048">
        <v>39.339097899999999</v>
      </c>
      <c r="AE2048">
        <v>388.63</v>
      </c>
      <c r="AF2048">
        <v>14.994999999999999</v>
      </c>
      <c r="AG2048">
        <v>12.307</v>
      </c>
      <c r="AH2048">
        <v>14.7188</v>
      </c>
    </row>
    <row r="2049" spans="1:34" x14ac:dyDescent="0.25">
      <c r="A2049" t="s">
        <v>6985</v>
      </c>
      <c r="B2049" t="s">
        <v>6982</v>
      </c>
      <c r="C2049">
        <v>1</v>
      </c>
      <c r="D2049">
        <v>2</v>
      </c>
      <c r="E2049" t="s">
        <v>284</v>
      </c>
      <c r="F2049">
        <v>2014</v>
      </c>
      <c r="G2049" t="s">
        <v>171</v>
      </c>
      <c r="H2049">
        <v>0</v>
      </c>
      <c r="I2049">
        <v>12.794585</v>
      </c>
      <c r="J2049">
        <v>8.7999999999999995E-2</v>
      </c>
      <c r="K2049">
        <v>1.53</v>
      </c>
      <c r="L2049">
        <v>0.13600000000000001</v>
      </c>
      <c r="M2049">
        <v>2.96</v>
      </c>
      <c r="N2049">
        <v>9.2999999999999992E-3</v>
      </c>
      <c r="O2049" t="s">
        <v>614</v>
      </c>
      <c r="P2049">
        <v>0</v>
      </c>
      <c r="Q2049">
        <v>16.62</v>
      </c>
      <c r="R2049">
        <v>455</v>
      </c>
      <c r="S2049">
        <v>0</v>
      </c>
      <c r="T2049" t="s">
        <v>818</v>
      </c>
      <c r="U2049">
        <v>4096</v>
      </c>
      <c r="V2049">
        <v>0.53</v>
      </c>
      <c r="W2049">
        <v>0.65</v>
      </c>
      <c r="X2049">
        <v>-0.12</v>
      </c>
      <c r="Y2049" t="s">
        <v>77</v>
      </c>
      <c r="Z2049">
        <v>4.7300000000000004</v>
      </c>
      <c r="AA2049" t="s">
        <v>6983</v>
      </c>
      <c r="AB2049">
        <v>287.89157069999999</v>
      </c>
      <c r="AC2049" t="s">
        <v>6984</v>
      </c>
      <c r="AD2049">
        <v>39.339097899999999</v>
      </c>
      <c r="AE2049">
        <v>388.63</v>
      </c>
      <c r="AF2049">
        <v>14.994999999999999</v>
      </c>
      <c r="AG2049">
        <v>12.307</v>
      </c>
      <c r="AH2049">
        <v>14.7188</v>
      </c>
    </row>
    <row r="2050" spans="1:34" x14ac:dyDescent="0.25">
      <c r="A2050" t="s">
        <v>6986</v>
      </c>
      <c r="B2050" t="s">
        <v>6987</v>
      </c>
      <c r="C2050">
        <v>1</v>
      </c>
      <c r="D2050">
        <v>1</v>
      </c>
      <c r="E2050" t="s">
        <v>284</v>
      </c>
      <c r="F2050">
        <v>2016</v>
      </c>
      <c r="G2050" t="s">
        <v>171</v>
      </c>
      <c r="H2050">
        <v>0</v>
      </c>
      <c r="I2050">
        <v>1.1185497200000001</v>
      </c>
      <c r="J2050">
        <v>1.8800000000000001E-2</v>
      </c>
      <c r="K2050">
        <v>1.06</v>
      </c>
      <c r="L2050">
        <v>9.5000000000000001E-2</v>
      </c>
      <c r="M2050">
        <v>1.2</v>
      </c>
      <c r="N2050">
        <v>3.7699999999999999E-3</v>
      </c>
      <c r="O2050" t="s">
        <v>614</v>
      </c>
      <c r="P2050">
        <v>0</v>
      </c>
      <c r="Q2050">
        <v>544.53</v>
      </c>
      <c r="R2050">
        <v>1174</v>
      </c>
      <c r="S2050">
        <v>0</v>
      </c>
      <c r="U2050">
        <v>4612</v>
      </c>
      <c r="V2050">
        <v>0.7</v>
      </c>
      <c r="W2050">
        <v>0.74</v>
      </c>
      <c r="X2050">
        <v>0.04</v>
      </c>
      <c r="Y2050" t="s">
        <v>77</v>
      </c>
      <c r="Z2050">
        <v>4.63</v>
      </c>
      <c r="AA2050" t="s">
        <v>6988</v>
      </c>
      <c r="AB2050">
        <v>296.60343169999999</v>
      </c>
      <c r="AC2050" t="s">
        <v>6989</v>
      </c>
      <c r="AD2050">
        <v>44.1292537</v>
      </c>
      <c r="AE2050">
        <v>588.71500000000003</v>
      </c>
      <c r="AF2050">
        <v>16.059999999999999</v>
      </c>
      <c r="AG2050">
        <v>13.202</v>
      </c>
      <c r="AH2050">
        <v>15.7889</v>
      </c>
    </row>
    <row r="2051" spans="1:34" x14ac:dyDescent="0.25">
      <c r="A2051" t="s">
        <v>6990</v>
      </c>
      <c r="B2051" t="s">
        <v>6991</v>
      </c>
      <c r="C2051">
        <v>1</v>
      </c>
      <c r="D2051">
        <v>1</v>
      </c>
      <c r="E2051" t="s">
        <v>284</v>
      </c>
      <c r="F2051">
        <v>2016</v>
      </c>
      <c r="G2051" t="s">
        <v>171</v>
      </c>
      <c r="H2051">
        <v>0</v>
      </c>
      <c r="I2051">
        <v>15.187259320000001</v>
      </c>
      <c r="J2051">
        <v>0.1183</v>
      </c>
      <c r="K2051">
        <v>2.29</v>
      </c>
      <c r="L2051">
        <v>0.20399999999999999</v>
      </c>
      <c r="M2051">
        <v>5.86</v>
      </c>
      <c r="N2051">
        <v>1.84E-2</v>
      </c>
      <c r="O2051" t="s">
        <v>614</v>
      </c>
      <c r="P2051">
        <v>0</v>
      </c>
      <c r="Q2051">
        <v>89.43</v>
      </c>
      <c r="R2051">
        <v>789</v>
      </c>
      <c r="S2051">
        <v>0</v>
      </c>
      <c r="U2051">
        <v>6177</v>
      </c>
      <c r="V2051">
        <v>1.24</v>
      </c>
      <c r="W2051">
        <v>1.1499999999999999</v>
      </c>
      <c r="X2051">
        <v>0.03</v>
      </c>
      <c r="Y2051" t="s">
        <v>77</v>
      </c>
      <c r="Z2051">
        <v>4.32</v>
      </c>
      <c r="AA2051" t="s">
        <v>6992</v>
      </c>
      <c r="AB2051">
        <v>294.61479079999998</v>
      </c>
      <c r="AC2051" t="s">
        <v>6993</v>
      </c>
      <c r="AD2051">
        <v>40.833115800000002</v>
      </c>
      <c r="AE2051">
        <v>944.24099999999999</v>
      </c>
      <c r="AF2051">
        <v>14.765000000000001</v>
      </c>
      <c r="AG2051">
        <v>13.157</v>
      </c>
      <c r="AH2051">
        <v>14.7003</v>
      </c>
    </row>
    <row r="2052" spans="1:34" x14ac:dyDescent="0.25">
      <c r="A2052" t="s">
        <v>6994</v>
      </c>
      <c r="B2052" t="s">
        <v>6995</v>
      </c>
      <c r="C2052">
        <v>1</v>
      </c>
      <c r="D2052">
        <v>1</v>
      </c>
      <c r="E2052" t="s">
        <v>284</v>
      </c>
      <c r="F2052">
        <v>2016</v>
      </c>
      <c r="G2052" t="s">
        <v>171</v>
      </c>
      <c r="H2052">
        <v>0</v>
      </c>
      <c r="I2052">
        <v>28.685132400000001</v>
      </c>
      <c r="J2052">
        <v>0.17899999999999999</v>
      </c>
      <c r="K2052">
        <v>2.94</v>
      </c>
      <c r="L2052">
        <v>0.26200000000000001</v>
      </c>
      <c r="M2052">
        <v>8.9600000000000009</v>
      </c>
      <c r="N2052">
        <v>2.8199999999999999E-2</v>
      </c>
      <c r="O2052" t="s">
        <v>614</v>
      </c>
      <c r="P2052">
        <v>0</v>
      </c>
      <c r="Q2052">
        <v>23.88</v>
      </c>
      <c r="R2052">
        <v>547</v>
      </c>
      <c r="S2052">
        <v>0</v>
      </c>
      <c r="U2052">
        <v>5834</v>
      </c>
      <c r="V2052">
        <v>1.04</v>
      </c>
      <c r="W2052">
        <v>1.03</v>
      </c>
      <c r="X2052">
        <v>0.06</v>
      </c>
      <c r="Y2052" t="s">
        <v>77</v>
      </c>
      <c r="Z2052">
        <v>4.42</v>
      </c>
      <c r="AA2052" t="s">
        <v>6996</v>
      </c>
      <c r="AB2052">
        <v>292.29060600000003</v>
      </c>
      <c r="AC2052" t="s">
        <v>6997</v>
      </c>
      <c r="AD2052">
        <v>44.6532281</v>
      </c>
      <c r="AE2052">
        <v>1175.3800000000001</v>
      </c>
      <c r="AF2052">
        <v>15.833</v>
      </c>
      <c r="AG2052">
        <v>13.946</v>
      </c>
      <c r="AH2052">
        <v>15.6084</v>
      </c>
    </row>
    <row r="2053" spans="1:34" x14ac:dyDescent="0.25">
      <c r="A2053" t="s">
        <v>6998</v>
      </c>
      <c r="B2053" t="s">
        <v>6999</v>
      </c>
      <c r="C2053">
        <v>1</v>
      </c>
      <c r="D2053">
        <v>1</v>
      </c>
      <c r="E2053" t="s">
        <v>284</v>
      </c>
      <c r="F2053">
        <v>2016</v>
      </c>
      <c r="G2053" t="s">
        <v>171</v>
      </c>
      <c r="H2053">
        <v>0</v>
      </c>
      <c r="I2053">
        <v>0.58800076000000001</v>
      </c>
      <c r="J2053">
        <v>1.14E-2</v>
      </c>
      <c r="K2053">
        <v>1.06</v>
      </c>
      <c r="L2053">
        <v>9.5000000000000001E-2</v>
      </c>
      <c r="M2053">
        <v>1.2</v>
      </c>
      <c r="N2053">
        <v>3.7699999999999999E-3</v>
      </c>
      <c r="O2053" t="s">
        <v>614</v>
      </c>
      <c r="P2053">
        <v>0</v>
      </c>
      <c r="Q2053">
        <v>723.81</v>
      </c>
      <c r="R2053">
        <v>1188</v>
      </c>
      <c r="S2053">
        <v>0</v>
      </c>
      <c r="U2053">
        <v>4105</v>
      </c>
      <c r="V2053">
        <v>0.61</v>
      </c>
      <c r="W2053">
        <v>0.64</v>
      </c>
      <c r="X2053">
        <v>0.01</v>
      </c>
      <c r="Y2053" t="s">
        <v>77</v>
      </c>
      <c r="Z2053">
        <v>4.67</v>
      </c>
      <c r="AA2053" t="s">
        <v>7000</v>
      </c>
      <c r="AB2053">
        <v>292.77345229999997</v>
      </c>
      <c r="AC2053" t="s">
        <v>7001</v>
      </c>
      <c r="AD2053">
        <v>44.178088000000002</v>
      </c>
      <c r="AE2053">
        <v>317.02199999999999</v>
      </c>
      <c r="AF2053">
        <v>15.385</v>
      </c>
      <c r="AG2053">
        <v>12.058999999999999</v>
      </c>
      <c r="AH2053">
        <v>14.9147</v>
      </c>
    </row>
    <row r="2054" spans="1:34" x14ac:dyDescent="0.25">
      <c r="A2054" t="s">
        <v>7002</v>
      </c>
      <c r="B2054" t="s">
        <v>7003</v>
      </c>
      <c r="C2054">
        <v>1</v>
      </c>
      <c r="D2054">
        <v>1</v>
      </c>
      <c r="E2054" t="s">
        <v>284</v>
      </c>
      <c r="F2054">
        <v>2016</v>
      </c>
      <c r="G2054" t="s">
        <v>171</v>
      </c>
      <c r="H2054">
        <v>0</v>
      </c>
      <c r="I2054">
        <v>85.735028499999999</v>
      </c>
      <c r="J2054">
        <v>0.38769999999999999</v>
      </c>
      <c r="K2054">
        <v>3.05</v>
      </c>
      <c r="L2054">
        <v>0.27200000000000002</v>
      </c>
      <c r="M2054">
        <v>9.5299999999999994</v>
      </c>
      <c r="N2054">
        <v>0.03</v>
      </c>
      <c r="O2054" t="s">
        <v>614</v>
      </c>
      <c r="P2054">
        <v>0</v>
      </c>
      <c r="Q2054">
        <v>7.02</v>
      </c>
      <c r="R2054">
        <v>448</v>
      </c>
      <c r="S2054">
        <v>0</v>
      </c>
      <c r="U2054">
        <v>5825</v>
      </c>
      <c r="V2054">
        <v>1.03</v>
      </c>
      <c r="W2054">
        <v>1.03</v>
      </c>
      <c r="X2054">
        <v>0.06</v>
      </c>
      <c r="Y2054" t="s">
        <v>77</v>
      </c>
      <c r="Z2054">
        <v>4.42</v>
      </c>
      <c r="AA2054" t="s">
        <v>7004</v>
      </c>
      <c r="AB2054">
        <v>289.44152380000003</v>
      </c>
      <c r="AC2054" t="s">
        <v>7005</v>
      </c>
      <c r="AD2054">
        <v>42.498147600000003</v>
      </c>
      <c r="AE2054">
        <v>1175.22</v>
      </c>
      <c r="AF2054">
        <v>15.45</v>
      </c>
      <c r="AG2054">
        <v>13.771000000000001</v>
      </c>
      <c r="AH2054">
        <v>15.295</v>
      </c>
    </row>
    <row r="2055" spans="1:34" x14ac:dyDescent="0.25">
      <c r="A2055" t="s">
        <v>7006</v>
      </c>
      <c r="B2055" t="s">
        <v>7007</v>
      </c>
      <c r="C2055">
        <v>1</v>
      </c>
      <c r="D2055">
        <v>1</v>
      </c>
      <c r="E2055" t="s">
        <v>284</v>
      </c>
      <c r="F2055">
        <v>2016</v>
      </c>
      <c r="G2055" t="s">
        <v>171</v>
      </c>
      <c r="H2055">
        <v>0</v>
      </c>
      <c r="I2055">
        <v>1.0783903500000001</v>
      </c>
      <c r="J2055">
        <v>1.9599999999999999E-2</v>
      </c>
      <c r="K2055">
        <v>1.41</v>
      </c>
      <c r="L2055">
        <v>0.126</v>
      </c>
      <c r="M2055">
        <v>2.57</v>
      </c>
      <c r="N2055">
        <v>8.09E-3</v>
      </c>
      <c r="O2055" t="s">
        <v>614</v>
      </c>
      <c r="P2055">
        <v>0</v>
      </c>
      <c r="Q2055">
        <v>1038.49</v>
      </c>
      <c r="R2055">
        <v>1667</v>
      </c>
      <c r="S2055">
        <v>0</v>
      </c>
      <c r="U2055">
        <v>5226</v>
      </c>
      <c r="V2055">
        <v>0.81</v>
      </c>
      <c r="W2055">
        <v>0.84</v>
      </c>
      <c r="X2055">
        <v>-0.04</v>
      </c>
      <c r="Y2055" t="s">
        <v>77</v>
      </c>
      <c r="Z2055">
        <v>4.5599999999999996</v>
      </c>
      <c r="AA2055" t="s">
        <v>7008</v>
      </c>
      <c r="AB2055">
        <v>290.27967339999998</v>
      </c>
      <c r="AC2055" t="s">
        <v>7009</v>
      </c>
      <c r="AD2055">
        <v>41.515049900000001</v>
      </c>
      <c r="AE2055">
        <v>698.48500000000001</v>
      </c>
      <c r="AF2055">
        <v>15.316000000000001</v>
      </c>
      <c r="AG2055">
        <v>13.262</v>
      </c>
      <c r="AH2055">
        <v>15.1303</v>
      </c>
    </row>
    <row r="2056" spans="1:34" x14ac:dyDescent="0.25">
      <c r="A2056" t="s">
        <v>7010</v>
      </c>
      <c r="B2056" t="s">
        <v>7011</v>
      </c>
      <c r="C2056">
        <v>1</v>
      </c>
      <c r="D2056">
        <v>1</v>
      </c>
      <c r="E2056" t="s">
        <v>284</v>
      </c>
      <c r="F2056">
        <v>2016</v>
      </c>
      <c r="G2056" t="s">
        <v>171</v>
      </c>
      <c r="H2056">
        <v>0</v>
      </c>
      <c r="I2056">
        <v>1.2169976600000001</v>
      </c>
      <c r="J2056">
        <v>2.01E-2</v>
      </c>
      <c r="K2056">
        <v>1.64</v>
      </c>
      <c r="L2056">
        <v>0.14599999999999999</v>
      </c>
      <c r="M2056">
        <v>3.33</v>
      </c>
      <c r="N2056">
        <v>1.0500000000000001E-2</v>
      </c>
      <c r="O2056" t="s">
        <v>614</v>
      </c>
      <c r="P2056">
        <v>0</v>
      </c>
      <c r="Q2056">
        <v>588.02</v>
      </c>
      <c r="R2056">
        <v>1314</v>
      </c>
      <c r="S2056">
        <v>0</v>
      </c>
      <c r="U2056">
        <v>4877</v>
      </c>
      <c r="V2056">
        <v>0.75</v>
      </c>
      <c r="W2056">
        <v>0.8</v>
      </c>
      <c r="X2056">
        <v>7.0000000000000007E-2</v>
      </c>
      <c r="Y2056" t="s">
        <v>77</v>
      </c>
      <c r="Z2056">
        <v>4.5999999999999996</v>
      </c>
      <c r="AA2056" t="s">
        <v>7012</v>
      </c>
      <c r="AB2056">
        <v>295.9383737</v>
      </c>
      <c r="AC2056" t="s">
        <v>7013</v>
      </c>
      <c r="AD2056">
        <v>49.791133700000003</v>
      </c>
      <c r="AE2056">
        <v>762.01900000000001</v>
      </c>
      <c r="AF2056">
        <v>15.971</v>
      </c>
      <c r="AG2056">
        <v>13.742000000000001</v>
      </c>
      <c r="AH2056">
        <v>15.928599999999999</v>
      </c>
    </row>
    <row r="2057" spans="1:34" x14ac:dyDescent="0.25">
      <c r="A2057" t="s">
        <v>7014</v>
      </c>
      <c r="B2057" t="s">
        <v>7015</v>
      </c>
      <c r="C2057">
        <v>1</v>
      </c>
      <c r="D2057">
        <v>1</v>
      </c>
      <c r="E2057" t="s">
        <v>284</v>
      </c>
      <c r="F2057">
        <v>2016</v>
      </c>
      <c r="G2057" t="s">
        <v>171</v>
      </c>
      <c r="H2057">
        <v>0</v>
      </c>
      <c r="I2057">
        <v>13.68237119</v>
      </c>
      <c r="J2057">
        <v>0.11559999999999999</v>
      </c>
      <c r="K2057">
        <v>1.62</v>
      </c>
      <c r="L2057">
        <v>0.14499999999999999</v>
      </c>
      <c r="M2057">
        <v>3.26</v>
      </c>
      <c r="N2057">
        <v>1.0200000000000001E-2</v>
      </c>
      <c r="O2057" t="s">
        <v>614</v>
      </c>
      <c r="P2057">
        <v>0</v>
      </c>
      <c r="Q2057">
        <v>352.51</v>
      </c>
      <c r="R2057">
        <v>802</v>
      </c>
      <c r="S2057">
        <v>0</v>
      </c>
      <c r="U2057">
        <v>5909</v>
      </c>
      <c r="V2057">
        <v>1.06</v>
      </c>
      <c r="W2057">
        <v>1.06</v>
      </c>
      <c r="X2057">
        <v>0.05</v>
      </c>
      <c r="Y2057" t="s">
        <v>77</v>
      </c>
      <c r="Z2057">
        <v>4.41</v>
      </c>
      <c r="AA2057" t="s">
        <v>7016</v>
      </c>
      <c r="AB2057">
        <v>295.06419629999999</v>
      </c>
      <c r="AC2057" t="s">
        <v>7017</v>
      </c>
      <c r="AD2057">
        <v>49.358961499999999</v>
      </c>
      <c r="AE2057">
        <v>1754.19</v>
      </c>
      <c r="AF2057">
        <v>14.595000000000001</v>
      </c>
      <c r="AG2057">
        <v>13.016999999999999</v>
      </c>
      <c r="AH2057">
        <v>14.448499999999999</v>
      </c>
    </row>
    <row r="2058" spans="1:34" x14ac:dyDescent="0.25">
      <c r="A2058" t="s">
        <v>7018</v>
      </c>
      <c r="B2058" t="s">
        <v>7019</v>
      </c>
      <c r="C2058">
        <v>1</v>
      </c>
      <c r="D2058">
        <v>1</v>
      </c>
      <c r="E2058" t="s">
        <v>284</v>
      </c>
      <c r="F2058">
        <v>2016</v>
      </c>
      <c r="G2058" t="s">
        <v>171</v>
      </c>
      <c r="H2058">
        <v>0</v>
      </c>
      <c r="I2058">
        <v>11.085076369999999</v>
      </c>
      <c r="J2058">
        <v>9.01E-2</v>
      </c>
      <c r="K2058">
        <v>2.3199999999999998</v>
      </c>
      <c r="L2058">
        <v>0.20699999999999999</v>
      </c>
      <c r="M2058">
        <v>5.99</v>
      </c>
      <c r="N2058">
        <v>1.89E-2</v>
      </c>
      <c r="O2058" t="s">
        <v>614</v>
      </c>
      <c r="P2058">
        <v>0</v>
      </c>
      <c r="Q2058">
        <v>37.659999999999997</v>
      </c>
      <c r="R2058">
        <v>665</v>
      </c>
      <c r="S2058">
        <v>0</v>
      </c>
      <c r="U2058">
        <v>5001</v>
      </c>
      <c r="V2058">
        <v>0.76</v>
      </c>
      <c r="W2058">
        <v>0.8</v>
      </c>
      <c r="X2058">
        <v>-0.03</v>
      </c>
      <c r="Y2058" t="s">
        <v>77</v>
      </c>
      <c r="Z2058">
        <v>4.59</v>
      </c>
      <c r="AA2058" t="s">
        <v>7020</v>
      </c>
      <c r="AB2058">
        <v>291.88124449999998</v>
      </c>
      <c r="AC2058" t="s">
        <v>7021</v>
      </c>
      <c r="AD2058">
        <v>44.555758699999998</v>
      </c>
      <c r="AE2058">
        <v>825.17600000000004</v>
      </c>
      <c r="AF2058">
        <v>16.256</v>
      </c>
      <c r="AG2058">
        <v>13.788</v>
      </c>
      <c r="AH2058">
        <v>15.946400000000001</v>
      </c>
    </row>
    <row r="2059" spans="1:34" x14ac:dyDescent="0.25">
      <c r="A2059" t="s">
        <v>7022</v>
      </c>
      <c r="B2059" t="s">
        <v>7023</v>
      </c>
      <c r="C2059">
        <v>1</v>
      </c>
      <c r="D2059">
        <v>1</v>
      </c>
      <c r="E2059" t="s">
        <v>284</v>
      </c>
      <c r="F2059">
        <v>2016</v>
      </c>
      <c r="G2059" t="s">
        <v>171</v>
      </c>
      <c r="H2059">
        <v>0</v>
      </c>
      <c r="I2059">
        <v>25.369115999999998</v>
      </c>
      <c r="J2059">
        <v>0.18</v>
      </c>
      <c r="K2059">
        <v>1.51</v>
      </c>
      <c r="L2059">
        <v>0.13500000000000001</v>
      </c>
      <c r="M2059">
        <v>2.89</v>
      </c>
      <c r="N2059">
        <v>9.0900000000000009E-3</v>
      </c>
      <c r="O2059" t="s">
        <v>614</v>
      </c>
      <c r="P2059">
        <v>0</v>
      </c>
      <c r="Q2059">
        <v>63.25</v>
      </c>
      <c r="R2059">
        <v>755</v>
      </c>
      <c r="S2059">
        <v>0</v>
      </c>
      <c r="U2059">
        <v>6210</v>
      </c>
      <c r="V2059">
        <v>1.38</v>
      </c>
      <c r="W2059">
        <v>1.23</v>
      </c>
      <c r="X2059">
        <v>0.12</v>
      </c>
      <c r="Y2059" t="s">
        <v>77</v>
      </c>
      <c r="Z2059">
        <v>4.24</v>
      </c>
      <c r="AA2059" t="s">
        <v>7024</v>
      </c>
      <c r="AB2059">
        <v>287.58493520000002</v>
      </c>
      <c r="AC2059" t="s">
        <v>7025</v>
      </c>
      <c r="AD2059">
        <v>49.154732799999998</v>
      </c>
      <c r="AE2059">
        <v>505.53100000000001</v>
      </c>
      <c r="AF2059">
        <v>12.554</v>
      </c>
      <c r="AG2059">
        <v>11.239000000000001</v>
      </c>
      <c r="AH2059">
        <v>12.4115</v>
      </c>
    </row>
    <row r="2060" spans="1:34" x14ac:dyDescent="0.25">
      <c r="A2060" t="s">
        <v>7026</v>
      </c>
      <c r="B2060" t="s">
        <v>7027</v>
      </c>
      <c r="C2060">
        <v>1</v>
      </c>
      <c r="D2060">
        <v>2</v>
      </c>
      <c r="E2060" t="s">
        <v>284</v>
      </c>
      <c r="F2060">
        <v>2014</v>
      </c>
      <c r="G2060" t="s">
        <v>171</v>
      </c>
      <c r="H2060">
        <v>0</v>
      </c>
      <c r="I2060">
        <v>3.177422</v>
      </c>
      <c r="J2060">
        <v>3.9E-2</v>
      </c>
      <c r="K2060">
        <v>2.34</v>
      </c>
      <c r="L2060">
        <v>0.20899999999999999</v>
      </c>
      <c r="M2060">
        <v>6.08</v>
      </c>
      <c r="N2060">
        <v>1.9099999999999999E-2</v>
      </c>
      <c r="O2060" t="s">
        <v>614</v>
      </c>
      <c r="P2060">
        <v>0</v>
      </c>
      <c r="Q2060">
        <v>220.49</v>
      </c>
      <c r="R2060">
        <v>997</v>
      </c>
      <c r="S2060">
        <v>0</v>
      </c>
      <c r="U2060">
        <v>5311</v>
      </c>
      <c r="V2060">
        <v>0.7</v>
      </c>
      <c r="W2060">
        <v>0.86</v>
      </c>
      <c r="X2060">
        <v>-0.08</v>
      </c>
      <c r="Y2060" t="s">
        <v>77</v>
      </c>
      <c r="Z2060">
        <v>4.6500000000000004</v>
      </c>
      <c r="AA2060" t="s">
        <v>7028</v>
      </c>
      <c r="AB2060">
        <v>286.16212730000001</v>
      </c>
      <c r="AC2060" t="s">
        <v>7029</v>
      </c>
      <c r="AD2060">
        <v>39.678020400000001</v>
      </c>
      <c r="AE2060">
        <v>510.52300000000002</v>
      </c>
      <c r="AF2060">
        <v>14.904</v>
      </c>
      <c r="AG2060">
        <v>12.795999999999999</v>
      </c>
      <c r="AH2060">
        <v>14.677</v>
      </c>
    </row>
    <row r="2061" spans="1:34" x14ac:dyDescent="0.25">
      <c r="A2061" t="s">
        <v>7030</v>
      </c>
      <c r="B2061" t="s">
        <v>7027</v>
      </c>
      <c r="C2061">
        <v>1</v>
      </c>
      <c r="D2061">
        <v>2</v>
      </c>
      <c r="E2061" t="s">
        <v>284</v>
      </c>
      <c r="F2061">
        <v>2014</v>
      </c>
      <c r="G2061" t="s">
        <v>171</v>
      </c>
      <c r="H2061">
        <v>0</v>
      </c>
      <c r="I2061">
        <v>41.008011000000003</v>
      </c>
      <c r="J2061">
        <v>0.216</v>
      </c>
      <c r="K2061">
        <v>2.27</v>
      </c>
      <c r="L2061">
        <v>0.20300000000000001</v>
      </c>
      <c r="M2061">
        <v>5.77</v>
      </c>
      <c r="N2061">
        <v>1.8200000000000001E-2</v>
      </c>
      <c r="O2061" t="s">
        <v>614</v>
      </c>
      <c r="P2061">
        <v>0</v>
      </c>
      <c r="Q2061">
        <v>7.3</v>
      </c>
      <c r="R2061">
        <v>425</v>
      </c>
      <c r="S2061">
        <v>0</v>
      </c>
      <c r="U2061">
        <v>5311</v>
      </c>
      <c r="V2061">
        <v>0.7</v>
      </c>
      <c r="W2061">
        <v>0.86</v>
      </c>
      <c r="X2061">
        <v>-0.08</v>
      </c>
      <c r="Y2061" t="s">
        <v>77</v>
      </c>
      <c r="Z2061">
        <v>4.6500000000000004</v>
      </c>
      <c r="AA2061" t="s">
        <v>7028</v>
      </c>
      <c r="AB2061">
        <v>286.16212730000001</v>
      </c>
      <c r="AC2061" t="s">
        <v>7029</v>
      </c>
      <c r="AD2061">
        <v>39.678020400000001</v>
      </c>
      <c r="AE2061">
        <v>510.52300000000002</v>
      </c>
      <c r="AF2061">
        <v>14.904</v>
      </c>
      <c r="AG2061">
        <v>12.795999999999999</v>
      </c>
      <c r="AH2061">
        <v>14.677</v>
      </c>
    </row>
    <row r="2062" spans="1:34" x14ac:dyDescent="0.25">
      <c r="A2062" t="s">
        <v>7031</v>
      </c>
      <c r="B2062" t="s">
        <v>7032</v>
      </c>
      <c r="C2062">
        <v>1</v>
      </c>
      <c r="D2062">
        <v>1</v>
      </c>
      <c r="E2062" t="s">
        <v>284</v>
      </c>
      <c r="F2062">
        <v>2016</v>
      </c>
      <c r="G2062" t="s">
        <v>171</v>
      </c>
      <c r="H2062">
        <v>0</v>
      </c>
      <c r="I2062">
        <v>8.0712407299999995</v>
      </c>
      <c r="J2062">
        <v>7.5300000000000006E-2</v>
      </c>
      <c r="K2062">
        <v>1.7</v>
      </c>
      <c r="L2062">
        <v>0.152</v>
      </c>
      <c r="M2062">
        <v>3.53</v>
      </c>
      <c r="N2062">
        <v>1.11E-2</v>
      </c>
      <c r="O2062" t="s">
        <v>614</v>
      </c>
      <c r="P2062">
        <v>0</v>
      </c>
      <c r="Q2062">
        <v>152.05000000000001</v>
      </c>
      <c r="R2062">
        <v>856</v>
      </c>
      <c r="S2062">
        <v>0</v>
      </c>
      <c r="U2062">
        <v>5568</v>
      </c>
      <c r="V2062">
        <v>0.92</v>
      </c>
      <c r="W2062">
        <v>0.94</v>
      </c>
      <c r="X2062">
        <v>0.04</v>
      </c>
      <c r="Y2062" t="s">
        <v>77</v>
      </c>
      <c r="Z2062">
        <v>4.49</v>
      </c>
      <c r="AA2062" t="s">
        <v>7033</v>
      </c>
      <c r="AB2062">
        <v>292.8321598</v>
      </c>
      <c r="AC2062" t="s">
        <v>7034</v>
      </c>
      <c r="AD2062">
        <v>48.219337600000003</v>
      </c>
      <c r="AE2062">
        <v>1176.53</v>
      </c>
      <c r="AF2062">
        <v>15.648999999999999</v>
      </c>
      <c r="AG2062">
        <v>13.833</v>
      </c>
      <c r="AH2062">
        <v>15.566000000000001</v>
      </c>
    </row>
    <row r="2063" spans="1:34" x14ac:dyDescent="0.25">
      <c r="A2063" t="s">
        <v>7035</v>
      </c>
      <c r="B2063" t="s">
        <v>7036</v>
      </c>
      <c r="C2063">
        <v>1</v>
      </c>
      <c r="D2063">
        <v>1</v>
      </c>
      <c r="E2063" t="s">
        <v>284</v>
      </c>
      <c r="F2063">
        <v>2016</v>
      </c>
      <c r="G2063" t="s">
        <v>171</v>
      </c>
      <c r="H2063">
        <v>0</v>
      </c>
      <c r="I2063">
        <v>11.018168360000001</v>
      </c>
      <c r="J2063">
        <v>9.8500000000000004E-2</v>
      </c>
      <c r="K2063">
        <v>2.5499999999999998</v>
      </c>
      <c r="L2063">
        <v>0.22700000000000001</v>
      </c>
      <c r="M2063">
        <v>7.04</v>
      </c>
      <c r="N2063">
        <v>2.2100000000000002E-2</v>
      </c>
      <c r="O2063" t="s">
        <v>614</v>
      </c>
      <c r="P2063">
        <v>0</v>
      </c>
      <c r="Q2063">
        <v>139.85</v>
      </c>
      <c r="R2063">
        <v>840</v>
      </c>
      <c r="S2063">
        <v>0</v>
      </c>
      <c r="U2063">
        <v>5705</v>
      </c>
      <c r="V2063">
        <v>0.94</v>
      </c>
      <c r="W2063">
        <v>0.96</v>
      </c>
      <c r="X2063">
        <v>-0.08</v>
      </c>
      <c r="Y2063" t="s">
        <v>77</v>
      </c>
      <c r="Z2063">
        <v>4.4800000000000004</v>
      </c>
      <c r="AA2063" t="s">
        <v>7037</v>
      </c>
      <c r="AB2063">
        <v>285.72076179999999</v>
      </c>
      <c r="AC2063" t="s">
        <v>7038</v>
      </c>
      <c r="AD2063">
        <v>40.856911599999997</v>
      </c>
      <c r="AE2063">
        <v>1826.53</v>
      </c>
      <c r="AF2063">
        <v>16.015999999999998</v>
      </c>
      <c r="AG2063">
        <v>14.318</v>
      </c>
      <c r="AH2063">
        <v>15.8278</v>
      </c>
    </row>
    <row r="2064" spans="1:34" x14ac:dyDescent="0.25">
      <c r="A2064" t="s">
        <v>7039</v>
      </c>
      <c r="B2064" t="s">
        <v>7040</v>
      </c>
      <c r="C2064">
        <v>1</v>
      </c>
      <c r="D2064">
        <v>1</v>
      </c>
      <c r="E2064" t="s">
        <v>284</v>
      </c>
      <c r="F2064">
        <v>2016</v>
      </c>
      <c r="G2064" t="s">
        <v>171</v>
      </c>
      <c r="H2064">
        <v>0</v>
      </c>
      <c r="I2064">
        <v>12.94130146</v>
      </c>
      <c r="J2064">
        <v>0.1082</v>
      </c>
      <c r="K2064">
        <v>2.14</v>
      </c>
      <c r="L2064">
        <v>0.191</v>
      </c>
      <c r="M2064">
        <v>5.22</v>
      </c>
      <c r="N2064">
        <v>1.6400000000000001E-2</v>
      </c>
      <c r="O2064" t="s">
        <v>614</v>
      </c>
      <c r="P2064">
        <v>0</v>
      </c>
      <c r="Q2064">
        <v>142.1</v>
      </c>
      <c r="R2064">
        <v>795</v>
      </c>
      <c r="S2064">
        <v>0</v>
      </c>
      <c r="U2064">
        <v>6051</v>
      </c>
      <c r="V2064">
        <v>1.1499999999999999</v>
      </c>
      <c r="W2064">
        <v>1.1000000000000001</v>
      </c>
      <c r="X2064">
        <v>0.03</v>
      </c>
      <c r="Y2064" t="s">
        <v>77</v>
      </c>
      <c r="Z2064">
        <v>4.3600000000000003</v>
      </c>
      <c r="AA2064" t="s">
        <v>7041</v>
      </c>
      <c r="AB2064">
        <v>296.85340960000002</v>
      </c>
      <c r="AC2064" t="s">
        <v>7042</v>
      </c>
      <c r="AD2064">
        <v>50.037319599999996</v>
      </c>
      <c r="AE2064">
        <v>1316.57</v>
      </c>
      <c r="AF2064">
        <v>15.132999999999999</v>
      </c>
      <c r="AG2064">
        <v>13.565</v>
      </c>
      <c r="AH2064">
        <v>15.0235</v>
      </c>
    </row>
    <row r="2065" spans="1:34" x14ac:dyDescent="0.25">
      <c r="A2065" t="s">
        <v>7043</v>
      </c>
      <c r="B2065" t="s">
        <v>7044</v>
      </c>
      <c r="C2065">
        <v>1</v>
      </c>
      <c r="D2065">
        <v>1</v>
      </c>
      <c r="E2065" t="s">
        <v>284</v>
      </c>
      <c r="F2065">
        <v>2016</v>
      </c>
      <c r="G2065" t="s">
        <v>171</v>
      </c>
      <c r="H2065">
        <v>0</v>
      </c>
      <c r="I2065">
        <v>5.3498241200000001</v>
      </c>
      <c r="J2065">
        <v>6.3500000000000001E-2</v>
      </c>
      <c r="K2065">
        <v>1.19</v>
      </c>
      <c r="L2065">
        <v>0.106</v>
      </c>
      <c r="M2065">
        <v>1.81</v>
      </c>
      <c r="N2065">
        <v>5.7000000000000002E-3</v>
      </c>
      <c r="O2065" t="s">
        <v>614</v>
      </c>
      <c r="P2065">
        <v>0</v>
      </c>
      <c r="Q2065">
        <v>595.41999999999996</v>
      </c>
      <c r="R2065">
        <v>1156</v>
      </c>
      <c r="S2065">
        <v>0</v>
      </c>
      <c r="U2065">
        <v>6050</v>
      </c>
      <c r="V2065">
        <v>1.21</v>
      </c>
      <c r="W2065">
        <v>1.1399999999999999</v>
      </c>
      <c r="X2065">
        <v>0.13</v>
      </c>
      <c r="Y2065" t="s">
        <v>77</v>
      </c>
      <c r="Z2065">
        <v>4.33</v>
      </c>
      <c r="AA2065" t="s">
        <v>7045</v>
      </c>
      <c r="AB2065">
        <v>289.4858423</v>
      </c>
      <c r="AC2065" t="s">
        <v>7046</v>
      </c>
      <c r="AD2065">
        <v>50.944196699999999</v>
      </c>
      <c r="AE2065">
        <v>807.81200000000001</v>
      </c>
      <c r="AF2065">
        <v>13.416</v>
      </c>
      <c r="AG2065">
        <v>11.988</v>
      </c>
      <c r="AH2065">
        <v>13.342000000000001</v>
      </c>
    </row>
    <row r="2066" spans="1:34" x14ac:dyDescent="0.25">
      <c r="A2066" t="s">
        <v>7047</v>
      </c>
      <c r="B2066" t="s">
        <v>7048</v>
      </c>
      <c r="C2066">
        <v>1</v>
      </c>
      <c r="D2066">
        <v>1</v>
      </c>
      <c r="E2066" t="s">
        <v>284</v>
      </c>
      <c r="F2066">
        <v>2016</v>
      </c>
      <c r="G2066" t="s">
        <v>171</v>
      </c>
      <c r="H2066">
        <v>0</v>
      </c>
      <c r="I2066">
        <v>18.82634264</v>
      </c>
      <c r="J2066">
        <v>0.128</v>
      </c>
      <c r="K2066">
        <v>2.36</v>
      </c>
      <c r="L2066">
        <v>0.21099999999999999</v>
      </c>
      <c r="M2066">
        <v>6.17</v>
      </c>
      <c r="N2066">
        <v>1.9400000000000001E-2</v>
      </c>
      <c r="O2066" t="s">
        <v>614</v>
      </c>
      <c r="P2066">
        <v>0</v>
      </c>
      <c r="Q2066">
        <v>23.18</v>
      </c>
      <c r="R2066">
        <v>591</v>
      </c>
      <c r="S2066">
        <v>0</v>
      </c>
      <c r="U2066">
        <v>5130</v>
      </c>
      <c r="V2066">
        <v>0.8</v>
      </c>
      <c r="W2066">
        <v>0.85</v>
      </c>
      <c r="X2066">
        <v>0.05</v>
      </c>
      <c r="Y2066" t="s">
        <v>77</v>
      </c>
      <c r="Z2066">
        <v>4.57</v>
      </c>
      <c r="AA2066" t="s">
        <v>7049</v>
      </c>
      <c r="AB2066">
        <v>285.14271129999997</v>
      </c>
      <c r="AC2066" t="s">
        <v>7050</v>
      </c>
      <c r="AD2066">
        <v>49.800656500000002</v>
      </c>
      <c r="AE2066">
        <v>729.22699999999998</v>
      </c>
      <c r="AF2066">
        <v>15.459</v>
      </c>
      <c r="AG2066">
        <v>13.351000000000001</v>
      </c>
      <c r="AH2066">
        <v>15.2226</v>
      </c>
    </row>
    <row r="2067" spans="1:34" x14ac:dyDescent="0.25">
      <c r="A2067" t="s">
        <v>7051</v>
      </c>
      <c r="B2067" t="s">
        <v>7052</v>
      </c>
      <c r="C2067">
        <v>1</v>
      </c>
      <c r="D2067">
        <v>1</v>
      </c>
      <c r="E2067" t="s">
        <v>284</v>
      </c>
      <c r="F2067">
        <v>2016</v>
      </c>
      <c r="G2067" t="s">
        <v>171</v>
      </c>
      <c r="H2067">
        <v>0</v>
      </c>
      <c r="I2067">
        <v>4.7670396300000002</v>
      </c>
      <c r="J2067">
        <v>5.28E-2</v>
      </c>
      <c r="K2067">
        <v>1.22</v>
      </c>
      <c r="L2067">
        <v>0.109</v>
      </c>
      <c r="M2067">
        <v>1.98</v>
      </c>
      <c r="N2067">
        <v>6.2399999999999999E-3</v>
      </c>
      <c r="O2067" t="s">
        <v>614</v>
      </c>
      <c r="P2067">
        <v>0</v>
      </c>
      <c r="Q2067">
        <v>253.96</v>
      </c>
      <c r="R2067">
        <v>1046</v>
      </c>
      <c r="S2067">
        <v>0</v>
      </c>
      <c r="U2067">
        <v>5616</v>
      </c>
      <c r="V2067">
        <v>0.93</v>
      </c>
      <c r="W2067">
        <v>0.95</v>
      </c>
      <c r="X2067">
        <v>0.01</v>
      </c>
      <c r="Y2067" t="s">
        <v>77</v>
      </c>
      <c r="Z2067">
        <v>4.4800000000000004</v>
      </c>
      <c r="AA2067" t="s">
        <v>7053</v>
      </c>
      <c r="AB2067">
        <v>297.46364770000002</v>
      </c>
      <c r="AC2067" t="s">
        <v>7054</v>
      </c>
      <c r="AD2067">
        <v>48.181397799999999</v>
      </c>
      <c r="AE2067">
        <v>661.02200000000005</v>
      </c>
      <c r="AF2067">
        <v>14.539</v>
      </c>
      <c r="AG2067">
        <v>12.714</v>
      </c>
      <c r="AH2067">
        <v>14.4254</v>
      </c>
    </row>
    <row r="2068" spans="1:34" x14ac:dyDescent="0.25">
      <c r="A2068" t="s">
        <v>7055</v>
      </c>
      <c r="B2068" t="s">
        <v>7056</v>
      </c>
      <c r="C2068">
        <v>1</v>
      </c>
      <c r="D2068">
        <v>1</v>
      </c>
      <c r="E2068" t="s">
        <v>284</v>
      </c>
      <c r="F2068">
        <v>2016</v>
      </c>
      <c r="G2068" t="s">
        <v>171</v>
      </c>
      <c r="H2068">
        <v>0</v>
      </c>
      <c r="I2068">
        <v>4.37034536</v>
      </c>
      <c r="J2068">
        <v>5.1900000000000002E-2</v>
      </c>
      <c r="K2068">
        <v>1.39</v>
      </c>
      <c r="L2068">
        <v>0.124</v>
      </c>
      <c r="M2068">
        <v>2.5099999999999998</v>
      </c>
      <c r="N2068">
        <v>7.9000000000000008E-3</v>
      </c>
      <c r="O2068" t="s">
        <v>614</v>
      </c>
      <c r="P2068">
        <v>0</v>
      </c>
      <c r="Q2068">
        <v>415.55</v>
      </c>
      <c r="R2068">
        <v>1191</v>
      </c>
      <c r="S2068">
        <v>0</v>
      </c>
      <c r="U2068">
        <v>5743</v>
      </c>
      <c r="V2068">
        <v>0.98</v>
      </c>
      <c r="W2068">
        <v>0.99</v>
      </c>
      <c r="X2068">
        <v>0.03</v>
      </c>
      <c r="Y2068" t="s">
        <v>77</v>
      </c>
      <c r="Z2068">
        <v>4.46</v>
      </c>
      <c r="AA2068" t="s">
        <v>7057</v>
      </c>
      <c r="AB2068">
        <v>287.40526610000001</v>
      </c>
      <c r="AC2068" t="s">
        <v>7058</v>
      </c>
      <c r="AD2068">
        <v>45.917979000000003</v>
      </c>
      <c r="AE2068">
        <v>1258.3599999999999</v>
      </c>
      <c r="AF2068">
        <v>15.262</v>
      </c>
      <c r="AG2068">
        <v>13.613</v>
      </c>
      <c r="AH2068">
        <v>15.106999999999999</v>
      </c>
    </row>
    <row r="2069" spans="1:34" x14ac:dyDescent="0.25">
      <c r="A2069" t="s">
        <v>7059</v>
      </c>
      <c r="B2069" t="s">
        <v>7060</v>
      </c>
      <c r="C2069">
        <v>1</v>
      </c>
      <c r="D2069">
        <v>1</v>
      </c>
      <c r="E2069" t="s">
        <v>284</v>
      </c>
      <c r="F2069">
        <v>2016</v>
      </c>
      <c r="G2069" t="s">
        <v>171</v>
      </c>
      <c r="H2069">
        <v>0</v>
      </c>
      <c r="I2069">
        <v>2.0323250700000002</v>
      </c>
      <c r="J2069">
        <v>3.2599999999999997E-2</v>
      </c>
      <c r="K2069">
        <v>1.99</v>
      </c>
      <c r="L2069">
        <v>0.17799999999999999</v>
      </c>
      <c r="M2069">
        <v>4.62</v>
      </c>
      <c r="N2069">
        <v>1.4500000000000001E-2</v>
      </c>
      <c r="O2069" t="s">
        <v>614</v>
      </c>
      <c r="P2069">
        <v>0</v>
      </c>
      <c r="Q2069">
        <v>1302.95</v>
      </c>
      <c r="R2069">
        <v>1542</v>
      </c>
      <c r="S2069">
        <v>0</v>
      </c>
      <c r="U2069">
        <v>5905</v>
      </c>
      <c r="V2069">
        <v>1.08</v>
      </c>
      <c r="W2069">
        <v>1.06</v>
      </c>
      <c r="X2069">
        <v>7.0000000000000007E-2</v>
      </c>
      <c r="Y2069" t="s">
        <v>77</v>
      </c>
      <c r="Z2069">
        <v>4.4000000000000004</v>
      </c>
      <c r="AA2069" t="s">
        <v>7061</v>
      </c>
      <c r="AB2069">
        <v>289.18668409999998</v>
      </c>
      <c r="AC2069" t="s">
        <v>7062</v>
      </c>
      <c r="AD2069">
        <v>50.9375614</v>
      </c>
      <c r="AE2069">
        <v>1347.71</v>
      </c>
      <c r="AF2069">
        <v>15.343</v>
      </c>
      <c r="AG2069">
        <v>13.807</v>
      </c>
      <c r="AH2069">
        <v>15.2415</v>
      </c>
    </row>
    <row r="2070" spans="1:34" x14ac:dyDescent="0.25">
      <c r="A2070" t="s">
        <v>7063</v>
      </c>
      <c r="B2070" t="s">
        <v>7064</v>
      </c>
      <c r="C2070">
        <v>1</v>
      </c>
      <c r="D2070">
        <v>1</v>
      </c>
      <c r="E2070" t="s">
        <v>284</v>
      </c>
      <c r="F2070">
        <v>2016</v>
      </c>
      <c r="G2070" t="s">
        <v>171</v>
      </c>
      <c r="H2070">
        <v>0</v>
      </c>
      <c r="I2070">
        <v>22.922126599999999</v>
      </c>
      <c r="J2070">
        <v>0.15640000000000001</v>
      </c>
      <c r="K2070">
        <v>1.44</v>
      </c>
      <c r="L2070">
        <v>0.128</v>
      </c>
      <c r="M2070">
        <v>2.67</v>
      </c>
      <c r="N2070">
        <v>8.3899999999999999E-3</v>
      </c>
      <c r="O2070" t="s">
        <v>614</v>
      </c>
      <c r="P2070">
        <v>0</v>
      </c>
      <c r="Q2070">
        <v>84.83</v>
      </c>
      <c r="R2070">
        <v>684</v>
      </c>
      <c r="S2070">
        <v>0</v>
      </c>
      <c r="U2070">
        <v>5986</v>
      </c>
      <c r="V2070">
        <v>1.1000000000000001</v>
      </c>
      <c r="W2070">
        <v>1.06</v>
      </c>
      <c r="X2070">
        <v>-0.02</v>
      </c>
      <c r="Y2070" t="s">
        <v>77</v>
      </c>
      <c r="Z2070">
        <v>4.38</v>
      </c>
      <c r="AA2070" t="s">
        <v>7065</v>
      </c>
      <c r="AB2070">
        <v>291.57885049999999</v>
      </c>
      <c r="AC2070" t="s">
        <v>7066</v>
      </c>
      <c r="AD2070">
        <v>44.531682500000002</v>
      </c>
      <c r="AE2070">
        <v>840.50300000000004</v>
      </c>
      <c r="AF2070">
        <v>13.73</v>
      </c>
      <c r="AG2070">
        <v>12.177</v>
      </c>
      <c r="AH2070">
        <v>13.5511</v>
      </c>
    </row>
    <row r="2071" spans="1:34" x14ac:dyDescent="0.25">
      <c r="A2071" t="s">
        <v>7067</v>
      </c>
      <c r="B2071" t="s">
        <v>7068</v>
      </c>
      <c r="C2071">
        <v>1</v>
      </c>
      <c r="D2071">
        <v>1</v>
      </c>
      <c r="E2071" t="s">
        <v>284</v>
      </c>
      <c r="F2071">
        <v>2016</v>
      </c>
      <c r="G2071" t="s">
        <v>171</v>
      </c>
      <c r="H2071">
        <v>0</v>
      </c>
      <c r="I2071">
        <v>16.10467749</v>
      </c>
      <c r="J2071">
        <v>0.14180000000000001</v>
      </c>
      <c r="K2071">
        <v>2.12</v>
      </c>
      <c r="L2071">
        <v>0.189</v>
      </c>
      <c r="M2071">
        <v>5.14</v>
      </c>
      <c r="N2071">
        <v>1.6199999999999999E-2</v>
      </c>
      <c r="O2071" t="s">
        <v>614</v>
      </c>
      <c r="P2071">
        <v>0</v>
      </c>
      <c r="Q2071">
        <v>430.69</v>
      </c>
      <c r="R2071">
        <v>1159</v>
      </c>
      <c r="S2071">
        <v>0</v>
      </c>
      <c r="U2071">
        <v>5944</v>
      </c>
      <c r="V2071">
        <v>1.94</v>
      </c>
      <c r="W2071">
        <v>1.25</v>
      </c>
      <c r="X2071">
        <v>0.05</v>
      </c>
      <c r="Y2071" t="s">
        <v>77</v>
      </c>
      <c r="Z2071">
        <v>3.97</v>
      </c>
      <c r="AA2071" t="s">
        <v>7069</v>
      </c>
      <c r="AB2071">
        <v>297.21584430000001</v>
      </c>
      <c r="AC2071" t="s">
        <v>7070</v>
      </c>
      <c r="AD2071">
        <v>47.378508199999999</v>
      </c>
      <c r="AE2071">
        <v>880.89499999999998</v>
      </c>
      <c r="AF2071">
        <v>12.339</v>
      </c>
      <c r="AG2071">
        <v>10.808999999999999</v>
      </c>
      <c r="AH2071">
        <v>12.232100000000001</v>
      </c>
    </row>
    <row r="2072" spans="1:34" x14ac:dyDescent="0.25">
      <c r="A2072" t="s">
        <v>7071</v>
      </c>
      <c r="B2072" t="s">
        <v>7072</v>
      </c>
      <c r="C2072">
        <v>1</v>
      </c>
      <c r="D2072">
        <v>5</v>
      </c>
      <c r="E2072" t="s">
        <v>284</v>
      </c>
      <c r="F2072">
        <v>2014</v>
      </c>
      <c r="G2072" t="s">
        <v>171</v>
      </c>
      <c r="H2072">
        <v>0</v>
      </c>
      <c r="I2072">
        <v>5.7661930000000003</v>
      </c>
      <c r="J2072">
        <v>6.4000000000000001E-2</v>
      </c>
      <c r="K2072">
        <v>2.34</v>
      </c>
      <c r="L2072">
        <v>0.20899999999999999</v>
      </c>
      <c r="M2072">
        <v>6.08</v>
      </c>
      <c r="N2072">
        <v>1.9099999999999999E-2</v>
      </c>
      <c r="O2072" t="s">
        <v>614</v>
      </c>
      <c r="P2072">
        <v>0</v>
      </c>
      <c r="Q2072">
        <v>448.1</v>
      </c>
      <c r="R2072">
        <v>1159</v>
      </c>
      <c r="S2072">
        <v>0</v>
      </c>
      <c r="U2072">
        <v>6050</v>
      </c>
      <c r="V2072">
        <v>1.22</v>
      </c>
      <c r="W2072">
        <v>1.08</v>
      </c>
      <c r="X2072">
        <v>-0.06</v>
      </c>
      <c r="Y2072" t="s">
        <v>77</v>
      </c>
      <c r="Z2072">
        <v>4.3</v>
      </c>
      <c r="AA2072" t="s">
        <v>7073</v>
      </c>
      <c r="AB2072">
        <v>291.11186470000001</v>
      </c>
      <c r="AC2072" t="s">
        <v>7074</v>
      </c>
      <c r="AD2072">
        <v>39.949024799999997</v>
      </c>
      <c r="AE2072">
        <v>1027.45</v>
      </c>
      <c r="AF2072">
        <v>14.403</v>
      </c>
      <c r="AG2072">
        <v>12.826000000000001</v>
      </c>
      <c r="AH2072">
        <v>14.222300000000001</v>
      </c>
    </row>
    <row r="2073" spans="1:34" x14ac:dyDescent="0.25">
      <c r="A2073" t="s">
        <v>7075</v>
      </c>
      <c r="B2073" t="s">
        <v>7072</v>
      </c>
      <c r="C2073">
        <v>1</v>
      </c>
      <c r="D2073">
        <v>5</v>
      </c>
      <c r="E2073" t="s">
        <v>284</v>
      </c>
      <c r="F2073">
        <v>2014</v>
      </c>
      <c r="G2073" t="s">
        <v>171</v>
      </c>
      <c r="H2073">
        <v>0</v>
      </c>
      <c r="I2073">
        <v>12.465987999999999</v>
      </c>
      <c r="J2073">
        <v>0.108</v>
      </c>
      <c r="K2073">
        <v>5.87</v>
      </c>
      <c r="L2073">
        <v>0.52400000000000002</v>
      </c>
      <c r="M2073">
        <v>29</v>
      </c>
      <c r="N2073">
        <v>9.1200000000000003E-2</v>
      </c>
      <c r="O2073" t="s">
        <v>614</v>
      </c>
      <c r="P2073">
        <v>0</v>
      </c>
      <c r="Q2073">
        <v>160.5</v>
      </c>
      <c r="R2073">
        <v>897</v>
      </c>
      <c r="S2073">
        <v>0</v>
      </c>
      <c r="U2073">
        <v>6050</v>
      </c>
      <c r="V2073">
        <v>1.22</v>
      </c>
      <c r="W2073">
        <v>1.08</v>
      </c>
      <c r="X2073">
        <v>-0.06</v>
      </c>
      <c r="Y2073" t="s">
        <v>77</v>
      </c>
      <c r="Z2073">
        <v>4.3</v>
      </c>
      <c r="AA2073" t="s">
        <v>7073</v>
      </c>
      <c r="AB2073">
        <v>291.11186470000001</v>
      </c>
      <c r="AC2073" t="s">
        <v>7074</v>
      </c>
      <c r="AD2073">
        <v>39.949024799999997</v>
      </c>
      <c r="AE2073">
        <v>1027.45</v>
      </c>
      <c r="AF2073">
        <v>14.403</v>
      </c>
      <c r="AG2073">
        <v>12.826000000000001</v>
      </c>
      <c r="AH2073">
        <v>14.222300000000001</v>
      </c>
    </row>
    <row r="2074" spans="1:34" x14ac:dyDescent="0.25">
      <c r="A2074" t="s">
        <v>7076</v>
      </c>
      <c r="B2074" t="s">
        <v>7072</v>
      </c>
      <c r="C2074">
        <v>1</v>
      </c>
      <c r="D2074">
        <v>5</v>
      </c>
      <c r="E2074" t="s">
        <v>284</v>
      </c>
      <c r="F2074">
        <v>2014</v>
      </c>
      <c r="G2074" t="s">
        <v>171</v>
      </c>
      <c r="H2074">
        <v>0</v>
      </c>
      <c r="I2074">
        <v>21.587475000000001</v>
      </c>
      <c r="J2074">
        <v>0.155</v>
      </c>
      <c r="K2074">
        <v>2.2000000000000002</v>
      </c>
      <c r="L2074">
        <v>0.19600000000000001</v>
      </c>
      <c r="M2074">
        <v>5.48</v>
      </c>
      <c r="N2074">
        <v>1.72E-2</v>
      </c>
      <c r="O2074" t="s">
        <v>614</v>
      </c>
      <c r="P2074">
        <v>0</v>
      </c>
      <c r="Q2074">
        <v>77.14</v>
      </c>
      <c r="R2074">
        <v>747</v>
      </c>
      <c r="S2074">
        <v>0</v>
      </c>
      <c r="U2074">
        <v>6050</v>
      </c>
      <c r="V2074">
        <v>1.22</v>
      </c>
      <c r="W2074">
        <v>1.08</v>
      </c>
      <c r="X2074">
        <v>-0.06</v>
      </c>
      <c r="Y2074" t="s">
        <v>77</v>
      </c>
      <c r="Z2074">
        <v>4.3</v>
      </c>
      <c r="AA2074" t="s">
        <v>7073</v>
      </c>
      <c r="AB2074">
        <v>291.11186470000001</v>
      </c>
      <c r="AC2074" t="s">
        <v>7074</v>
      </c>
      <c r="AD2074">
        <v>39.949024799999997</v>
      </c>
      <c r="AE2074">
        <v>1027.45</v>
      </c>
      <c r="AF2074">
        <v>14.403</v>
      </c>
      <c r="AG2074">
        <v>12.826000000000001</v>
      </c>
      <c r="AH2074">
        <v>14.222300000000001</v>
      </c>
    </row>
    <row r="2075" spans="1:34" x14ac:dyDescent="0.25">
      <c r="A2075" t="s">
        <v>7077</v>
      </c>
      <c r="B2075" t="s">
        <v>7072</v>
      </c>
      <c r="C2075">
        <v>1</v>
      </c>
      <c r="D2075">
        <v>5</v>
      </c>
      <c r="E2075" t="s">
        <v>284</v>
      </c>
      <c r="F2075">
        <v>2014</v>
      </c>
      <c r="G2075" t="s">
        <v>171</v>
      </c>
      <c r="H2075">
        <v>0</v>
      </c>
      <c r="I2075">
        <v>37.993273000000002</v>
      </c>
      <c r="J2075">
        <v>0.22700000000000001</v>
      </c>
      <c r="K2075">
        <v>2.6</v>
      </c>
      <c r="L2075">
        <v>0.23200000000000001</v>
      </c>
      <c r="M2075">
        <v>27.7</v>
      </c>
      <c r="N2075">
        <v>8.6999999999999994E-2</v>
      </c>
      <c r="O2075" t="s">
        <v>119</v>
      </c>
      <c r="P2075">
        <v>0</v>
      </c>
      <c r="Q2075">
        <v>36.299999999999997</v>
      </c>
      <c r="R2075">
        <v>618</v>
      </c>
      <c r="S2075">
        <v>1</v>
      </c>
      <c r="U2075">
        <v>6050</v>
      </c>
      <c r="V2075">
        <v>1.22</v>
      </c>
      <c r="W2075">
        <v>1.08</v>
      </c>
      <c r="X2075">
        <v>-0.06</v>
      </c>
      <c r="Y2075" t="s">
        <v>77</v>
      </c>
      <c r="Z2075">
        <v>4.3</v>
      </c>
      <c r="AA2075" t="s">
        <v>7073</v>
      </c>
      <c r="AB2075">
        <v>291.11186470000001</v>
      </c>
      <c r="AC2075" t="s">
        <v>7074</v>
      </c>
      <c r="AD2075">
        <v>39.949024799999997</v>
      </c>
      <c r="AE2075">
        <v>1027.45</v>
      </c>
      <c r="AF2075">
        <v>14.403</v>
      </c>
      <c r="AG2075">
        <v>12.826000000000001</v>
      </c>
      <c r="AH2075">
        <v>14.222300000000001</v>
      </c>
    </row>
    <row r="2076" spans="1:34" x14ac:dyDescent="0.25">
      <c r="A2076" t="s">
        <v>7078</v>
      </c>
      <c r="B2076" t="s">
        <v>7072</v>
      </c>
      <c r="C2076">
        <v>1</v>
      </c>
      <c r="D2076">
        <v>5</v>
      </c>
      <c r="E2076" t="s">
        <v>7079</v>
      </c>
      <c r="F2076">
        <v>2014</v>
      </c>
      <c r="G2076" t="s">
        <v>171</v>
      </c>
      <c r="H2076">
        <v>0</v>
      </c>
      <c r="I2076">
        <v>56.268000000000001</v>
      </c>
      <c r="J2076">
        <v>0.28699999999999998</v>
      </c>
      <c r="K2076">
        <v>1.75</v>
      </c>
      <c r="L2076">
        <v>0.156</v>
      </c>
      <c r="M2076">
        <v>36</v>
      </c>
      <c r="N2076">
        <v>0.113</v>
      </c>
      <c r="O2076" t="s">
        <v>119</v>
      </c>
      <c r="P2076">
        <v>0</v>
      </c>
      <c r="Q2076">
        <v>21.52</v>
      </c>
      <c r="R2076">
        <v>543</v>
      </c>
      <c r="S2076">
        <v>1</v>
      </c>
      <c r="U2076">
        <v>6102</v>
      </c>
      <c r="V2076">
        <v>0.95</v>
      </c>
      <c r="W2076">
        <v>1.03</v>
      </c>
      <c r="X2076">
        <v>-0.06</v>
      </c>
      <c r="Y2076" t="s">
        <v>77</v>
      </c>
      <c r="Z2076">
        <v>4.3499999999999996</v>
      </c>
      <c r="AA2076" t="s">
        <v>7073</v>
      </c>
      <c r="AB2076">
        <v>291.11186470000001</v>
      </c>
      <c r="AC2076" t="s">
        <v>7074</v>
      </c>
      <c r="AD2076">
        <v>39.949024799999997</v>
      </c>
      <c r="AE2076">
        <v>1027.45</v>
      </c>
      <c r="AF2076">
        <v>14.403</v>
      </c>
      <c r="AG2076">
        <v>12.826000000000001</v>
      </c>
      <c r="AH2076">
        <v>14.222300000000001</v>
      </c>
    </row>
    <row r="2077" spans="1:34" x14ac:dyDescent="0.25">
      <c r="A2077" t="s">
        <v>7080</v>
      </c>
      <c r="B2077" t="s">
        <v>7081</v>
      </c>
      <c r="C2077">
        <v>1</v>
      </c>
      <c r="D2077">
        <v>1</v>
      </c>
      <c r="E2077" t="s">
        <v>284</v>
      </c>
      <c r="F2077">
        <v>2016</v>
      </c>
      <c r="G2077" t="s">
        <v>171</v>
      </c>
      <c r="H2077">
        <v>0</v>
      </c>
      <c r="I2077">
        <v>7.4269374099999999</v>
      </c>
      <c r="J2077">
        <v>7.3400000000000007E-2</v>
      </c>
      <c r="K2077">
        <v>1.52</v>
      </c>
      <c r="L2077">
        <v>0.13600000000000001</v>
      </c>
      <c r="M2077">
        <v>2.92</v>
      </c>
      <c r="N2077">
        <v>9.1999999999999998E-3</v>
      </c>
      <c r="O2077" t="s">
        <v>614</v>
      </c>
      <c r="P2077">
        <v>0</v>
      </c>
      <c r="Q2077">
        <v>177.84</v>
      </c>
      <c r="R2077">
        <v>899</v>
      </c>
      <c r="S2077">
        <v>0</v>
      </c>
      <c r="U2077">
        <v>5842</v>
      </c>
      <c r="V2077">
        <v>0.99</v>
      </c>
      <c r="W2077">
        <v>1</v>
      </c>
      <c r="X2077">
        <v>-0.04</v>
      </c>
      <c r="Y2077" t="s">
        <v>77</v>
      </c>
      <c r="Z2077">
        <v>4.45</v>
      </c>
      <c r="AA2077" t="s">
        <v>7082</v>
      </c>
      <c r="AB2077">
        <v>297.07039800000001</v>
      </c>
      <c r="AC2077" t="s">
        <v>7083</v>
      </c>
      <c r="AD2077">
        <v>42.9777396</v>
      </c>
      <c r="AE2077">
        <v>961.90700000000004</v>
      </c>
      <c r="AF2077">
        <v>15.194000000000001</v>
      </c>
      <c r="AG2077">
        <v>13.208</v>
      </c>
      <c r="AH2077">
        <v>14.9649</v>
      </c>
    </row>
    <row r="2078" spans="1:34" x14ac:dyDescent="0.25">
      <c r="A2078" t="s">
        <v>7084</v>
      </c>
      <c r="B2078" t="s">
        <v>7085</v>
      </c>
      <c r="C2078">
        <v>1</v>
      </c>
      <c r="D2078">
        <v>1</v>
      </c>
      <c r="E2078" t="s">
        <v>284</v>
      </c>
      <c r="F2078">
        <v>2016</v>
      </c>
      <c r="G2078" t="s">
        <v>171</v>
      </c>
      <c r="H2078">
        <v>0</v>
      </c>
      <c r="I2078">
        <v>12.00096042</v>
      </c>
      <c r="J2078">
        <v>9.06E-2</v>
      </c>
      <c r="K2078">
        <v>1.88</v>
      </c>
      <c r="L2078">
        <v>0.16800000000000001</v>
      </c>
      <c r="M2078">
        <v>4.1900000000000004</v>
      </c>
      <c r="N2078">
        <v>1.32E-2</v>
      </c>
      <c r="O2078" t="s">
        <v>614</v>
      </c>
      <c r="P2078">
        <v>0</v>
      </c>
      <c r="Q2078">
        <v>37.81</v>
      </c>
      <c r="R2078">
        <v>632</v>
      </c>
      <c r="S2078">
        <v>0</v>
      </c>
      <c r="U2078">
        <v>5194</v>
      </c>
      <c r="V2078">
        <v>0.82</v>
      </c>
      <c r="W2078">
        <v>0.87</v>
      </c>
      <c r="X2078">
        <v>0.09</v>
      </c>
      <c r="Y2078" t="s">
        <v>77</v>
      </c>
      <c r="Z2078">
        <v>4.55</v>
      </c>
      <c r="AA2078" t="s">
        <v>7086</v>
      </c>
      <c r="AB2078">
        <v>285.82236360000002</v>
      </c>
      <c r="AC2078" t="s">
        <v>7087</v>
      </c>
      <c r="AD2078">
        <v>45.711842300000001</v>
      </c>
      <c r="AE2078">
        <v>913.65</v>
      </c>
      <c r="AF2078">
        <v>15.909000000000001</v>
      </c>
      <c r="AG2078">
        <v>13.664999999999999</v>
      </c>
      <c r="AH2078">
        <v>15.580399999999999</v>
      </c>
    </row>
    <row r="2079" spans="1:34" x14ac:dyDescent="0.25">
      <c r="A2079" t="s">
        <v>7088</v>
      </c>
      <c r="B2079" t="s">
        <v>7089</v>
      </c>
      <c r="C2079">
        <v>1</v>
      </c>
      <c r="D2079">
        <v>1</v>
      </c>
      <c r="E2079" t="s">
        <v>284</v>
      </c>
      <c r="F2079">
        <v>2016</v>
      </c>
      <c r="G2079" t="s">
        <v>171</v>
      </c>
      <c r="H2079">
        <v>0</v>
      </c>
      <c r="I2079">
        <v>1.91694425</v>
      </c>
      <c r="J2079">
        <v>2.8199999999999999E-2</v>
      </c>
      <c r="K2079">
        <v>0.79</v>
      </c>
      <c r="L2079">
        <v>7.0000000000000007E-2</v>
      </c>
      <c r="M2079">
        <v>0.41799999999999998</v>
      </c>
      <c r="N2079">
        <v>1.31E-3</v>
      </c>
      <c r="O2079" t="s">
        <v>614</v>
      </c>
      <c r="P2079">
        <v>0</v>
      </c>
      <c r="Q2079">
        <v>416.23</v>
      </c>
      <c r="R2079">
        <v>1246</v>
      </c>
      <c r="S2079">
        <v>0</v>
      </c>
      <c r="U2079">
        <v>5239</v>
      </c>
      <c r="V2079">
        <v>0.8</v>
      </c>
      <c r="W2079">
        <v>0.84</v>
      </c>
      <c r="X2079">
        <v>-0.04</v>
      </c>
      <c r="Y2079" t="s">
        <v>77</v>
      </c>
      <c r="Z2079">
        <v>4.5599999999999996</v>
      </c>
      <c r="AA2079" t="s">
        <v>7090</v>
      </c>
      <c r="AB2079">
        <v>294.88961599999999</v>
      </c>
      <c r="AC2079" t="s">
        <v>7091</v>
      </c>
      <c r="AD2079">
        <v>49.379821499999998</v>
      </c>
      <c r="AE2079">
        <v>415.21800000000002</v>
      </c>
      <c r="AF2079">
        <v>14.21</v>
      </c>
      <c r="AG2079">
        <v>12.186999999999999</v>
      </c>
      <c r="AH2079">
        <v>14.0908</v>
      </c>
    </row>
    <row r="2080" spans="1:34" x14ac:dyDescent="0.25">
      <c r="A2080" t="s">
        <v>7092</v>
      </c>
      <c r="B2080" t="s">
        <v>7093</v>
      </c>
      <c r="C2080">
        <v>1</v>
      </c>
      <c r="D2080">
        <v>1</v>
      </c>
      <c r="E2080" t="s">
        <v>284</v>
      </c>
      <c r="F2080">
        <v>2016</v>
      </c>
      <c r="G2080" t="s">
        <v>171</v>
      </c>
      <c r="H2080">
        <v>0</v>
      </c>
      <c r="I2080">
        <v>16.301259000000002</v>
      </c>
      <c r="J2080">
        <v>0.1186</v>
      </c>
      <c r="K2080">
        <v>1.22</v>
      </c>
      <c r="L2080">
        <v>0.109</v>
      </c>
      <c r="M2080">
        <v>1.98</v>
      </c>
      <c r="N2080">
        <v>6.2399999999999999E-3</v>
      </c>
      <c r="O2080" t="s">
        <v>614</v>
      </c>
      <c r="P2080">
        <v>0</v>
      </c>
      <c r="Q2080">
        <v>20.51</v>
      </c>
      <c r="R2080">
        <v>557</v>
      </c>
      <c r="S2080">
        <v>0</v>
      </c>
      <c r="U2080">
        <v>4870</v>
      </c>
      <c r="V2080">
        <v>0.75</v>
      </c>
      <c r="W2080">
        <v>0.8</v>
      </c>
      <c r="X2080">
        <v>0.04</v>
      </c>
      <c r="Y2080" t="s">
        <v>77</v>
      </c>
      <c r="Z2080">
        <v>4.5999999999999996</v>
      </c>
      <c r="AA2080" t="s">
        <v>7094</v>
      </c>
      <c r="AB2080">
        <v>285.29564620000002</v>
      </c>
      <c r="AC2080" t="s">
        <v>7095</v>
      </c>
      <c r="AD2080">
        <v>44.552754200000003</v>
      </c>
      <c r="AE2080">
        <v>459.95699999999999</v>
      </c>
      <c r="AF2080">
        <v>14.911</v>
      </c>
      <c r="AG2080">
        <v>12.429</v>
      </c>
      <c r="AH2080">
        <v>14.6119</v>
      </c>
    </row>
    <row r="2081" spans="1:34" x14ac:dyDescent="0.25">
      <c r="A2081" t="s">
        <v>7096</v>
      </c>
      <c r="B2081" t="s">
        <v>7097</v>
      </c>
      <c r="C2081">
        <v>1</v>
      </c>
      <c r="D2081">
        <v>1</v>
      </c>
      <c r="E2081" t="s">
        <v>284</v>
      </c>
      <c r="F2081">
        <v>2016</v>
      </c>
      <c r="G2081" t="s">
        <v>171</v>
      </c>
      <c r="H2081">
        <v>0</v>
      </c>
      <c r="I2081">
        <v>13.323516010000001</v>
      </c>
      <c r="J2081">
        <v>0.11650000000000001</v>
      </c>
      <c r="K2081">
        <v>1.33</v>
      </c>
      <c r="L2081">
        <v>0.11899999999999999</v>
      </c>
      <c r="M2081">
        <v>2.33</v>
      </c>
      <c r="N2081">
        <v>7.3299999999999997E-3</v>
      </c>
      <c r="O2081" t="s">
        <v>614</v>
      </c>
      <c r="P2081">
        <v>0</v>
      </c>
      <c r="Q2081">
        <v>132.66</v>
      </c>
      <c r="R2081">
        <v>872</v>
      </c>
      <c r="S2081">
        <v>0</v>
      </c>
      <c r="U2081">
        <v>6155</v>
      </c>
      <c r="V2081">
        <v>1.22</v>
      </c>
      <c r="W2081">
        <v>1.18</v>
      </c>
      <c r="X2081">
        <v>0.14000000000000001</v>
      </c>
      <c r="Y2081" t="s">
        <v>77</v>
      </c>
      <c r="Z2081">
        <v>4.34</v>
      </c>
      <c r="AA2081" t="s">
        <v>7098</v>
      </c>
      <c r="AB2081">
        <v>286.62575909999998</v>
      </c>
      <c r="AC2081" t="s">
        <v>7099</v>
      </c>
      <c r="AD2081">
        <v>37.537312999999997</v>
      </c>
      <c r="AE2081">
        <v>559.59799999999996</v>
      </c>
      <c r="AF2081">
        <v>12.926</v>
      </c>
      <c r="AG2081">
        <v>11.587999999999999</v>
      </c>
      <c r="AH2081">
        <v>12.824999999999999</v>
      </c>
    </row>
    <row r="2082" spans="1:34" x14ac:dyDescent="0.25">
      <c r="A2082" t="s">
        <v>7100</v>
      </c>
      <c r="B2082" t="s">
        <v>7101</v>
      </c>
      <c r="C2082">
        <v>1</v>
      </c>
      <c r="D2082">
        <v>1</v>
      </c>
      <c r="E2082" t="s">
        <v>284</v>
      </c>
      <c r="F2082">
        <v>2016</v>
      </c>
      <c r="G2082" t="s">
        <v>171</v>
      </c>
      <c r="H2082">
        <v>0</v>
      </c>
      <c r="I2082">
        <v>7.0107543400000001</v>
      </c>
      <c r="J2082">
        <v>7.7100000000000002E-2</v>
      </c>
      <c r="K2082">
        <v>1.82</v>
      </c>
      <c r="L2082">
        <v>0.16200000000000001</v>
      </c>
      <c r="M2082">
        <v>3.97</v>
      </c>
      <c r="N2082">
        <v>1.2500000000000001E-2</v>
      </c>
      <c r="O2082" t="s">
        <v>614</v>
      </c>
      <c r="P2082">
        <v>0</v>
      </c>
      <c r="Q2082">
        <v>324.27999999999997</v>
      </c>
      <c r="R2082">
        <v>1453</v>
      </c>
      <c r="S2082">
        <v>0</v>
      </c>
      <c r="U2082">
        <v>6140</v>
      </c>
      <c r="V2082">
        <v>1.19</v>
      </c>
      <c r="W2082">
        <v>1.1299999999999999</v>
      </c>
      <c r="X2082">
        <v>0.01</v>
      </c>
      <c r="Y2082" t="s">
        <v>77</v>
      </c>
      <c r="Z2082">
        <v>4.34</v>
      </c>
      <c r="AA2082" t="s">
        <v>7102</v>
      </c>
      <c r="AB2082">
        <v>290.63327479999998</v>
      </c>
      <c r="AC2082" t="s">
        <v>7103</v>
      </c>
      <c r="AD2082">
        <v>40.1369671</v>
      </c>
      <c r="AE2082">
        <v>1347.52</v>
      </c>
      <c r="AF2082">
        <v>14.819000000000001</v>
      </c>
      <c r="AG2082">
        <v>13.282</v>
      </c>
      <c r="AH2082">
        <v>14.632</v>
      </c>
    </row>
    <row r="2083" spans="1:34" x14ac:dyDescent="0.25">
      <c r="A2083" t="s">
        <v>7104</v>
      </c>
      <c r="B2083" t="s">
        <v>7105</v>
      </c>
      <c r="C2083">
        <v>1</v>
      </c>
      <c r="D2083">
        <v>1</v>
      </c>
      <c r="E2083" t="s">
        <v>284</v>
      </c>
      <c r="F2083">
        <v>2016</v>
      </c>
      <c r="G2083" t="s">
        <v>171</v>
      </c>
      <c r="H2083">
        <v>0</v>
      </c>
      <c r="I2083">
        <v>17.292345300000001</v>
      </c>
      <c r="J2083">
        <v>0.1361</v>
      </c>
      <c r="K2083">
        <v>1.45</v>
      </c>
      <c r="L2083">
        <v>0.129</v>
      </c>
      <c r="M2083">
        <v>2.7</v>
      </c>
      <c r="N2083">
        <v>8.4899999999999993E-3</v>
      </c>
      <c r="O2083" t="s">
        <v>614</v>
      </c>
      <c r="P2083">
        <v>0</v>
      </c>
      <c r="Q2083">
        <v>140.38</v>
      </c>
      <c r="R2083">
        <v>809</v>
      </c>
      <c r="S2083">
        <v>0</v>
      </c>
      <c r="U2083">
        <v>5923</v>
      </c>
      <c r="V2083">
        <v>1.02</v>
      </c>
      <c r="W2083">
        <v>1.02</v>
      </c>
      <c r="X2083">
        <v>-0.08</v>
      </c>
      <c r="Y2083" t="s">
        <v>77</v>
      </c>
      <c r="Z2083">
        <v>4.43</v>
      </c>
      <c r="AA2083" t="s">
        <v>7106</v>
      </c>
      <c r="AB2083">
        <v>296.37685210000001</v>
      </c>
      <c r="AC2083" t="s">
        <v>7107</v>
      </c>
      <c r="AD2083">
        <v>50.621459199999997</v>
      </c>
      <c r="AE2083">
        <v>1125.72</v>
      </c>
      <c r="AF2083">
        <v>14.324</v>
      </c>
      <c r="AG2083">
        <v>12.645</v>
      </c>
      <c r="AH2083">
        <v>14.149699999999999</v>
      </c>
    </row>
    <row r="2084" spans="1:34" x14ac:dyDescent="0.25">
      <c r="A2084" t="s">
        <v>7108</v>
      </c>
      <c r="B2084" t="s">
        <v>7109</v>
      </c>
      <c r="C2084">
        <v>1</v>
      </c>
      <c r="D2084">
        <v>1</v>
      </c>
      <c r="E2084" t="s">
        <v>284</v>
      </c>
      <c r="F2084">
        <v>2016</v>
      </c>
      <c r="G2084" t="s">
        <v>171</v>
      </c>
      <c r="H2084">
        <v>0</v>
      </c>
      <c r="I2084">
        <v>94.288757700000005</v>
      </c>
      <c r="J2084">
        <v>0.40920000000000001</v>
      </c>
      <c r="K2084">
        <v>2.29</v>
      </c>
      <c r="L2084">
        <v>0.20399999999999999</v>
      </c>
      <c r="M2084">
        <v>5.86</v>
      </c>
      <c r="N2084">
        <v>1.84E-2</v>
      </c>
      <c r="O2084" t="s">
        <v>614</v>
      </c>
      <c r="P2084">
        <v>0</v>
      </c>
      <c r="Q2084">
        <v>4.18</v>
      </c>
      <c r="R2084">
        <v>369</v>
      </c>
      <c r="S2084">
        <v>0</v>
      </c>
      <c r="U2084">
        <v>5747</v>
      </c>
      <c r="V2084">
        <v>0.95</v>
      </c>
      <c r="W2084">
        <v>0.97</v>
      </c>
      <c r="X2084">
        <v>-0.04</v>
      </c>
      <c r="Y2084" t="s">
        <v>77</v>
      </c>
      <c r="Z2084">
        <v>4.47</v>
      </c>
      <c r="AA2084" t="s">
        <v>7110</v>
      </c>
      <c r="AB2084">
        <v>287.06641089999999</v>
      </c>
      <c r="AC2084" t="s">
        <v>7111</v>
      </c>
      <c r="AD2084">
        <v>41.874971199999997</v>
      </c>
      <c r="AE2084">
        <v>623.70600000000002</v>
      </c>
      <c r="AF2084">
        <v>14.276</v>
      </c>
      <c r="AG2084">
        <v>12.507</v>
      </c>
      <c r="AH2084">
        <v>14.175800000000001</v>
      </c>
    </row>
    <row r="2085" spans="1:34" x14ac:dyDescent="0.25">
      <c r="A2085" t="s">
        <v>7112</v>
      </c>
      <c r="B2085" t="s">
        <v>7113</v>
      </c>
      <c r="C2085">
        <v>1</v>
      </c>
      <c r="D2085">
        <v>1</v>
      </c>
      <c r="E2085" t="s">
        <v>284</v>
      </c>
      <c r="F2085">
        <v>2016</v>
      </c>
      <c r="G2085" t="s">
        <v>171</v>
      </c>
      <c r="H2085">
        <v>0</v>
      </c>
      <c r="I2085">
        <v>0.57736958000000005</v>
      </c>
      <c r="J2085">
        <v>1.2500000000000001E-2</v>
      </c>
      <c r="K2085">
        <v>1.54</v>
      </c>
      <c r="L2085">
        <v>0.13700000000000001</v>
      </c>
      <c r="M2085">
        <v>2.99</v>
      </c>
      <c r="N2085">
        <v>9.4000000000000004E-3</v>
      </c>
      <c r="O2085" t="s">
        <v>614</v>
      </c>
      <c r="P2085">
        <v>0</v>
      </c>
      <c r="Q2085">
        <v>1598.66</v>
      </c>
      <c r="R2085">
        <v>1757</v>
      </c>
      <c r="S2085">
        <v>0</v>
      </c>
      <c r="U2085">
        <v>5063</v>
      </c>
      <c r="V2085">
        <v>0.74</v>
      </c>
      <c r="W2085">
        <v>0.78</v>
      </c>
      <c r="X2085">
        <v>-0.18</v>
      </c>
      <c r="Y2085" t="s">
        <v>77</v>
      </c>
      <c r="Z2085">
        <v>4.59</v>
      </c>
      <c r="AA2085" t="s">
        <v>7114</v>
      </c>
      <c r="AB2085">
        <v>296.55276099999998</v>
      </c>
      <c r="AC2085" t="s">
        <v>7115</v>
      </c>
      <c r="AD2085">
        <v>46.9661945</v>
      </c>
      <c r="AE2085">
        <v>515.45299999999997</v>
      </c>
      <c r="AF2085">
        <v>15.061</v>
      </c>
      <c r="AG2085">
        <v>12.798999999999999</v>
      </c>
      <c r="AH2085">
        <v>14.8612</v>
      </c>
    </row>
    <row r="2086" spans="1:34" x14ac:dyDescent="0.25">
      <c r="A2086" t="s">
        <v>7116</v>
      </c>
      <c r="B2086" t="s">
        <v>7117</v>
      </c>
      <c r="C2086">
        <v>1</v>
      </c>
      <c r="D2086">
        <v>1</v>
      </c>
      <c r="E2086" t="s">
        <v>284</v>
      </c>
      <c r="F2086">
        <v>2016</v>
      </c>
      <c r="G2086" t="s">
        <v>171</v>
      </c>
      <c r="H2086">
        <v>0</v>
      </c>
      <c r="I2086">
        <v>86.828989000000007</v>
      </c>
      <c r="J2086">
        <v>0.30059999999999998</v>
      </c>
      <c r="K2086">
        <v>1.4</v>
      </c>
      <c r="L2086">
        <v>0.125</v>
      </c>
      <c r="M2086">
        <v>2.54</v>
      </c>
      <c r="N2086">
        <v>8.0000000000000002E-3</v>
      </c>
      <c r="O2086" t="s">
        <v>614</v>
      </c>
      <c r="P2086">
        <v>0</v>
      </c>
      <c r="Q2086">
        <v>0.52</v>
      </c>
      <c r="R2086">
        <v>212</v>
      </c>
      <c r="S2086">
        <v>0</v>
      </c>
      <c r="U2086">
        <v>3784</v>
      </c>
      <c r="V2086">
        <v>0.51</v>
      </c>
      <c r="W2086">
        <v>0.54</v>
      </c>
      <c r="X2086">
        <v>-0.06</v>
      </c>
      <c r="Y2086" t="s">
        <v>77</v>
      </c>
      <c r="Z2086">
        <v>4.75</v>
      </c>
      <c r="AA2086" t="s">
        <v>7118</v>
      </c>
      <c r="AB2086">
        <v>297.48683469999997</v>
      </c>
      <c r="AC2086" t="s">
        <v>7119</v>
      </c>
      <c r="AD2086">
        <v>46.996678199999998</v>
      </c>
      <c r="AE2086">
        <v>265.48200000000003</v>
      </c>
      <c r="AF2086">
        <v>16.123999999999999</v>
      </c>
      <c r="AG2086">
        <v>12.374000000000001</v>
      </c>
      <c r="AH2086">
        <v>15.510400000000001</v>
      </c>
    </row>
    <row r="2087" spans="1:34" x14ac:dyDescent="0.25">
      <c r="A2087" t="s">
        <v>7120</v>
      </c>
      <c r="B2087" t="s">
        <v>7121</v>
      </c>
      <c r="C2087">
        <v>1</v>
      </c>
      <c r="D2087">
        <v>2</v>
      </c>
      <c r="E2087" t="s">
        <v>284</v>
      </c>
      <c r="F2087">
        <v>2014</v>
      </c>
      <c r="G2087" t="s">
        <v>171</v>
      </c>
      <c r="H2087">
        <v>0</v>
      </c>
      <c r="I2087">
        <v>17.232365999999999</v>
      </c>
      <c r="J2087">
        <v>0.13500000000000001</v>
      </c>
      <c r="K2087">
        <v>2.94</v>
      </c>
      <c r="L2087">
        <v>0.26200000000000001</v>
      </c>
      <c r="M2087">
        <v>55.3</v>
      </c>
      <c r="N2087">
        <v>0.17399999999999999</v>
      </c>
      <c r="O2087" t="s">
        <v>119</v>
      </c>
      <c r="P2087">
        <v>0</v>
      </c>
      <c r="Q2087">
        <v>138.81</v>
      </c>
      <c r="R2087">
        <v>817</v>
      </c>
      <c r="S2087">
        <v>0</v>
      </c>
      <c r="U2087">
        <v>6089</v>
      </c>
      <c r="V2087">
        <v>1.26</v>
      </c>
      <c r="W2087">
        <v>1.01</v>
      </c>
      <c r="X2087">
        <v>-0.03</v>
      </c>
      <c r="Y2087" t="s">
        <v>77</v>
      </c>
      <c r="Z2087">
        <v>4.28</v>
      </c>
      <c r="AA2087" t="s">
        <v>7122</v>
      </c>
      <c r="AB2087">
        <v>296.9985853</v>
      </c>
      <c r="AC2087" t="s">
        <v>7123</v>
      </c>
      <c r="AD2087">
        <v>42.781963300000001</v>
      </c>
      <c r="AE2087">
        <v>1021.66</v>
      </c>
      <c r="AF2087">
        <v>14.129</v>
      </c>
      <c r="AG2087">
        <v>12.654999999999999</v>
      </c>
      <c r="AH2087">
        <v>14.0212</v>
      </c>
    </row>
    <row r="2088" spans="1:34" x14ac:dyDescent="0.25">
      <c r="A2088" t="s">
        <v>7124</v>
      </c>
      <c r="B2088" t="s">
        <v>7121</v>
      </c>
      <c r="C2088">
        <v>1</v>
      </c>
      <c r="D2088">
        <v>2</v>
      </c>
      <c r="E2088" t="s">
        <v>284</v>
      </c>
      <c r="F2088">
        <v>2014</v>
      </c>
      <c r="G2088" t="s">
        <v>171</v>
      </c>
      <c r="H2088">
        <v>0</v>
      </c>
      <c r="I2088">
        <v>26.695074000000002</v>
      </c>
      <c r="J2088">
        <v>0.18099999999999999</v>
      </c>
      <c r="K2088">
        <v>1.48</v>
      </c>
      <c r="L2088">
        <v>0.13200000000000001</v>
      </c>
      <c r="M2088">
        <v>2.79</v>
      </c>
      <c r="N2088">
        <v>8.7899999999999992E-3</v>
      </c>
      <c r="O2088" t="s">
        <v>614</v>
      </c>
      <c r="P2088">
        <v>0</v>
      </c>
      <c r="Q2088">
        <v>77.400000000000006</v>
      </c>
      <c r="R2088">
        <v>706</v>
      </c>
      <c r="S2088">
        <v>0</v>
      </c>
      <c r="U2088">
        <v>6089</v>
      </c>
      <c r="V2088">
        <v>1.26</v>
      </c>
      <c r="W2088">
        <v>1.01</v>
      </c>
      <c r="X2088">
        <v>-0.03</v>
      </c>
      <c r="Y2088" t="s">
        <v>77</v>
      </c>
      <c r="Z2088">
        <v>4.28</v>
      </c>
      <c r="AA2088" t="s">
        <v>7122</v>
      </c>
      <c r="AB2088">
        <v>296.9985853</v>
      </c>
      <c r="AC2088" t="s">
        <v>7123</v>
      </c>
      <c r="AD2088">
        <v>42.781963300000001</v>
      </c>
      <c r="AE2088">
        <v>1021.66</v>
      </c>
      <c r="AF2088">
        <v>14.129</v>
      </c>
      <c r="AG2088">
        <v>12.654999999999999</v>
      </c>
      <c r="AH2088">
        <v>14.0212</v>
      </c>
    </row>
    <row r="2089" spans="1:34" x14ac:dyDescent="0.25">
      <c r="A2089" t="s">
        <v>7125</v>
      </c>
      <c r="B2089" t="s">
        <v>7126</v>
      </c>
      <c r="C2089">
        <v>1</v>
      </c>
      <c r="D2089">
        <v>1</v>
      </c>
      <c r="E2089" t="s">
        <v>284</v>
      </c>
      <c r="F2089">
        <v>2016</v>
      </c>
      <c r="G2089" t="s">
        <v>171</v>
      </c>
      <c r="H2089">
        <v>0</v>
      </c>
      <c r="I2089">
        <v>9.9566153699999997</v>
      </c>
      <c r="J2089">
        <v>9.2100000000000001E-2</v>
      </c>
      <c r="K2089">
        <v>2.71</v>
      </c>
      <c r="L2089">
        <v>0.24199999999999999</v>
      </c>
      <c r="M2089">
        <v>7.8</v>
      </c>
      <c r="N2089">
        <v>2.4500000000000001E-2</v>
      </c>
      <c r="O2089" t="s">
        <v>614</v>
      </c>
      <c r="P2089">
        <v>0</v>
      </c>
      <c r="Q2089">
        <v>153.93</v>
      </c>
      <c r="R2089">
        <v>946</v>
      </c>
      <c r="S2089">
        <v>0</v>
      </c>
      <c r="U2089">
        <v>5961</v>
      </c>
      <c r="V2089">
        <v>1.08</v>
      </c>
      <c r="W2089">
        <v>1.06</v>
      </c>
      <c r="X2089">
        <v>0.01</v>
      </c>
      <c r="Y2089" t="s">
        <v>77</v>
      </c>
      <c r="Z2089">
        <v>4.4000000000000004</v>
      </c>
      <c r="AA2089" t="s">
        <v>7127</v>
      </c>
      <c r="AB2089">
        <v>283.2645129</v>
      </c>
      <c r="AC2089" t="s">
        <v>7128</v>
      </c>
      <c r="AD2089">
        <v>41.711452600000001</v>
      </c>
      <c r="AE2089">
        <v>1364.22</v>
      </c>
      <c r="AF2089">
        <v>15.628</v>
      </c>
      <c r="AG2089">
        <v>13.914999999999999</v>
      </c>
      <c r="AH2089">
        <v>15.2743</v>
      </c>
    </row>
    <row r="2090" spans="1:34" x14ac:dyDescent="0.25">
      <c r="A2090" t="s">
        <v>7129</v>
      </c>
      <c r="B2090" t="s">
        <v>7130</v>
      </c>
      <c r="C2090">
        <v>1</v>
      </c>
      <c r="D2090">
        <v>1</v>
      </c>
      <c r="E2090" t="s">
        <v>284</v>
      </c>
      <c r="F2090">
        <v>2016</v>
      </c>
      <c r="G2090" t="s">
        <v>171</v>
      </c>
      <c r="H2090">
        <v>0</v>
      </c>
      <c r="I2090">
        <v>10.41725184</v>
      </c>
      <c r="J2090">
        <v>9.1399999999999995E-2</v>
      </c>
      <c r="K2090">
        <v>1.42</v>
      </c>
      <c r="L2090">
        <v>0.127</v>
      </c>
      <c r="M2090">
        <v>2.6</v>
      </c>
      <c r="N2090">
        <v>8.1899999999999994E-3</v>
      </c>
      <c r="O2090" t="s">
        <v>614</v>
      </c>
      <c r="P2090">
        <v>0</v>
      </c>
      <c r="Q2090">
        <v>117.52</v>
      </c>
      <c r="R2090">
        <v>870</v>
      </c>
      <c r="S2090">
        <v>0</v>
      </c>
      <c r="U2090">
        <v>5778</v>
      </c>
      <c r="V2090">
        <v>1</v>
      </c>
      <c r="W2090">
        <v>1.01</v>
      </c>
      <c r="X2090">
        <v>0.06</v>
      </c>
      <c r="Y2090" t="s">
        <v>77</v>
      </c>
      <c r="Z2090">
        <v>4.4400000000000004</v>
      </c>
      <c r="AA2090" t="s">
        <v>7131</v>
      </c>
      <c r="AB2090">
        <v>288.58828879999999</v>
      </c>
      <c r="AC2090" t="s">
        <v>7132</v>
      </c>
      <c r="AD2090">
        <v>42.605664400000002</v>
      </c>
      <c r="AE2090">
        <v>987.23699999999997</v>
      </c>
      <c r="AF2090">
        <v>14.808</v>
      </c>
      <c r="AG2090">
        <v>13.175000000000001</v>
      </c>
      <c r="AH2090">
        <v>14.714</v>
      </c>
    </row>
    <row r="2091" spans="1:34" x14ac:dyDescent="0.25">
      <c r="A2091" t="s">
        <v>7133</v>
      </c>
      <c r="B2091" t="s">
        <v>7134</v>
      </c>
      <c r="C2091">
        <v>1</v>
      </c>
      <c r="D2091">
        <v>1</v>
      </c>
      <c r="E2091" t="s">
        <v>284</v>
      </c>
      <c r="F2091">
        <v>2016</v>
      </c>
      <c r="G2091" t="s">
        <v>171</v>
      </c>
      <c r="H2091">
        <v>0</v>
      </c>
      <c r="I2091">
        <v>26.7839183</v>
      </c>
      <c r="J2091">
        <v>0.1673</v>
      </c>
      <c r="K2091">
        <v>1.93</v>
      </c>
      <c r="L2091">
        <v>0.17199999999999999</v>
      </c>
      <c r="M2091">
        <v>4.38</v>
      </c>
      <c r="N2091">
        <v>1.38E-2</v>
      </c>
      <c r="O2091" t="s">
        <v>614</v>
      </c>
      <c r="P2091">
        <v>0</v>
      </c>
      <c r="Q2091">
        <v>14.6</v>
      </c>
      <c r="R2091">
        <v>523</v>
      </c>
      <c r="S2091">
        <v>0</v>
      </c>
      <c r="U2091">
        <v>5471</v>
      </c>
      <c r="V2091">
        <v>0.89</v>
      </c>
      <c r="W2091">
        <v>0.92</v>
      </c>
      <c r="X2091">
        <v>0.06</v>
      </c>
      <c r="Y2091" t="s">
        <v>77</v>
      </c>
      <c r="Z2091">
        <v>4.51</v>
      </c>
      <c r="AA2091" t="s">
        <v>7135</v>
      </c>
      <c r="AB2091">
        <v>296.55009660000002</v>
      </c>
      <c r="AC2091" t="s">
        <v>7136</v>
      </c>
      <c r="AD2091">
        <v>49.102307000000003</v>
      </c>
      <c r="AE2091">
        <v>632.86500000000001</v>
      </c>
      <c r="AF2091">
        <v>14.97</v>
      </c>
      <c r="AG2091">
        <v>12.965</v>
      </c>
      <c r="AH2091">
        <v>14.761900000000001</v>
      </c>
    </row>
    <row r="2092" spans="1:34" x14ac:dyDescent="0.25">
      <c r="A2092" t="s">
        <v>7137</v>
      </c>
      <c r="B2092" t="s">
        <v>7138</v>
      </c>
      <c r="C2092">
        <v>1</v>
      </c>
      <c r="D2092">
        <v>1</v>
      </c>
      <c r="E2092" t="s">
        <v>284</v>
      </c>
      <c r="F2092">
        <v>2016</v>
      </c>
      <c r="G2092" t="s">
        <v>171</v>
      </c>
      <c r="H2092">
        <v>0</v>
      </c>
      <c r="I2092">
        <v>45.1263042</v>
      </c>
      <c r="J2092">
        <v>0.26300000000000001</v>
      </c>
      <c r="K2092">
        <v>2.6</v>
      </c>
      <c r="L2092">
        <v>0.23200000000000001</v>
      </c>
      <c r="M2092">
        <v>7.27</v>
      </c>
      <c r="N2092">
        <v>2.29E-2</v>
      </c>
      <c r="O2092" t="s">
        <v>614</v>
      </c>
      <c r="P2092">
        <v>0</v>
      </c>
      <c r="Q2092">
        <v>30.06</v>
      </c>
      <c r="R2092">
        <v>604</v>
      </c>
      <c r="S2092">
        <v>0</v>
      </c>
      <c r="U2092">
        <v>6198</v>
      </c>
      <c r="V2092">
        <v>1.25</v>
      </c>
      <c r="W2092">
        <v>1.1599999999999999</v>
      </c>
      <c r="X2092">
        <v>0.02</v>
      </c>
      <c r="Y2092" t="s">
        <v>77</v>
      </c>
      <c r="Z2092">
        <v>4.3</v>
      </c>
      <c r="AA2092" t="s">
        <v>7139</v>
      </c>
      <c r="AB2092">
        <v>297.37509540000002</v>
      </c>
      <c r="AC2092" t="s">
        <v>7140</v>
      </c>
      <c r="AD2092">
        <v>46.662220099999999</v>
      </c>
      <c r="AE2092">
        <v>1178.7</v>
      </c>
      <c r="AF2092">
        <v>14.82</v>
      </c>
      <c r="AG2092">
        <v>13.257999999999999</v>
      </c>
      <c r="AH2092">
        <v>14.6594</v>
      </c>
    </row>
    <row r="2093" spans="1:34" x14ac:dyDescent="0.25">
      <c r="A2093" t="s">
        <v>7141</v>
      </c>
      <c r="B2093" t="s">
        <v>7142</v>
      </c>
      <c r="C2093">
        <v>1</v>
      </c>
      <c r="D2093">
        <v>1</v>
      </c>
      <c r="E2093" t="s">
        <v>284</v>
      </c>
      <c r="F2093">
        <v>2016</v>
      </c>
      <c r="G2093" t="s">
        <v>171</v>
      </c>
      <c r="H2093">
        <v>0</v>
      </c>
      <c r="I2093">
        <v>11.94014029</v>
      </c>
      <c r="J2093">
        <v>9.6000000000000002E-2</v>
      </c>
      <c r="K2093">
        <v>2.81</v>
      </c>
      <c r="L2093">
        <v>0.251</v>
      </c>
      <c r="M2093">
        <v>8.3000000000000007</v>
      </c>
      <c r="N2093">
        <v>2.6100000000000002E-2</v>
      </c>
      <c r="O2093" t="s">
        <v>614</v>
      </c>
      <c r="P2093">
        <v>0</v>
      </c>
      <c r="Q2093">
        <v>40.119999999999997</v>
      </c>
      <c r="R2093">
        <v>625</v>
      </c>
      <c r="S2093">
        <v>0</v>
      </c>
      <c r="U2093">
        <v>4967</v>
      </c>
      <c r="V2093">
        <v>0.76</v>
      </c>
      <c r="W2093">
        <v>0.8</v>
      </c>
      <c r="X2093">
        <v>0.01</v>
      </c>
      <c r="Y2093" t="s">
        <v>77</v>
      </c>
      <c r="Z2093">
        <v>4.59</v>
      </c>
      <c r="AA2093" t="s">
        <v>7143</v>
      </c>
      <c r="AB2093">
        <v>287.52203589999999</v>
      </c>
      <c r="AC2093" t="s">
        <v>7144</v>
      </c>
      <c r="AD2093">
        <v>51.375946399999997</v>
      </c>
      <c r="AE2093">
        <v>916.74900000000002</v>
      </c>
      <c r="AF2093">
        <v>15.914999999999999</v>
      </c>
      <c r="AG2093">
        <v>13.797000000000001</v>
      </c>
      <c r="AH2093">
        <v>15.878</v>
      </c>
    </row>
    <row r="2094" spans="1:34" x14ac:dyDescent="0.25">
      <c r="A2094" t="s">
        <v>7145</v>
      </c>
      <c r="B2094" t="s">
        <v>7146</v>
      </c>
      <c r="C2094">
        <v>1</v>
      </c>
      <c r="D2094">
        <v>1</v>
      </c>
      <c r="E2094" t="s">
        <v>284</v>
      </c>
      <c r="F2094">
        <v>2016</v>
      </c>
      <c r="G2094" t="s">
        <v>171</v>
      </c>
      <c r="H2094">
        <v>0</v>
      </c>
      <c r="I2094">
        <v>4.1605585600000001</v>
      </c>
      <c r="J2094">
        <v>4.9099999999999998E-2</v>
      </c>
      <c r="K2094">
        <v>0.79</v>
      </c>
      <c r="L2094">
        <v>7.0000000000000007E-2</v>
      </c>
      <c r="M2094">
        <v>0.41799999999999998</v>
      </c>
      <c r="N2094">
        <v>1.31E-3</v>
      </c>
      <c r="O2094" t="s">
        <v>614</v>
      </c>
      <c r="P2094">
        <v>0</v>
      </c>
      <c r="Q2094">
        <v>265.32</v>
      </c>
      <c r="R2094">
        <v>985</v>
      </c>
      <c r="S2094">
        <v>0</v>
      </c>
      <c r="U2094">
        <v>5541</v>
      </c>
      <c r="V2094">
        <v>0.9</v>
      </c>
      <c r="W2094">
        <v>0.93</v>
      </c>
      <c r="X2094">
        <v>0.01</v>
      </c>
      <c r="Y2094" t="s">
        <v>77</v>
      </c>
      <c r="Z2094">
        <v>4.5</v>
      </c>
      <c r="AA2094" t="s">
        <v>7147</v>
      </c>
      <c r="AB2094">
        <v>284.90306770000001</v>
      </c>
      <c r="AC2094" t="s">
        <v>7148</v>
      </c>
      <c r="AD2094">
        <v>43.954061600000003</v>
      </c>
      <c r="AE2094">
        <v>540.60400000000004</v>
      </c>
      <c r="AF2094">
        <v>14.079000000000001</v>
      </c>
      <c r="AG2094">
        <v>12.199</v>
      </c>
      <c r="AH2094">
        <v>13.8765</v>
      </c>
    </row>
    <row r="2095" spans="1:34" x14ac:dyDescent="0.25">
      <c r="A2095" t="s">
        <v>7149</v>
      </c>
      <c r="B2095" t="s">
        <v>7150</v>
      </c>
      <c r="C2095">
        <v>1</v>
      </c>
      <c r="D2095">
        <v>1</v>
      </c>
      <c r="E2095" t="s">
        <v>284</v>
      </c>
      <c r="F2095">
        <v>2016</v>
      </c>
      <c r="G2095" t="s">
        <v>171</v>
      </c>
      <c r="H2095">
        <v>0</v>
      </c>
      <c r="I2095">
        <v>31.057161799999999</v>
      </c>
      <c r="J2095">
        <v>0.18029999999999999</v>
      </c>
      <c r="K2095">
        <v>2.14</v>
      </c>
      <c r="L2095">
        <v>0.191</v>
      </c>
      <c r="M2095">
        <v>5.22</v>
      </c>
      <c r="N2095">
        <v>1.6400000000000001E-2</v>
      </c>
      <c r="O2095" t="s">
        <v>614</v>
      </c>
      <c r="P2095">
        <v>0</v>
      </c>
      <c r="Q2095">
        <v>13.57</v>
      </c>
      <c r="R2095">
        <v>480</v>
      </c>
      <c r="S2095">
        <v>0</v>
      </c>
      <c r="U2095">
        <v>5337</v>
      </c>
      <c r="V2095">
        <v>0.82</v>
      </c>
      <c r="W2095">
        <v>0.86</v>
      </c>
      <c r="X2095">
        <v>-0.09</v>
      </c>
      <c r="Y2095" t="s">
        <v>77</v>
      </c>
      <c r="Z2095">
        <v>4.55</v>
      </c>
      <c r="AA2095" t="s">
        <v>7151</v>
      </c>
      <c r="AB2095">
        <v>295.62473749999998</v>
      </c>
      <c r="AC2095" t="s">
        <v>7152</v>
      </c>
      <c r="AD2095">
        <v>42.545873899999997</v>
      </c>
      <c r="AE2095">
        <v>999.64</v>
      </c>
      <c r="AF2095">
        <v>16.145</v>
      </c>
      <c r="AG2095">
        <v>14.018000000000001</v>
      </c>
      <c r="AH2095">
        <v>15.924799999999999</v>
      </c>
    </row>
    <row r="2096" spans="1:34" x14ac:dyDescent="0.25">
      <c r="A2096" t="s">
        <v>7153</v>
      </c>
      <c r="B2096" t="s">
        <v>7154</v>
      </c>
      <c r="C2096">
        <v>1</v>
      </c>
      <c r="D2096">
        <v>1</v>
      </c>
      <c r="E2096" t="s">
        <v>284</v>
      </c>
      <c r="F2096">
        <v>2016</v>
      </c>
      <c r="G2096" t="s">
        <v>171</v>
      </c>
      <c r="H2096">
        <v>0</v>
      </c>
      <c r="I2096">
        <v>84.573322599999997</v>
      </c>
      <c r="J2096">
        <v>0.37780000000000002</v>
      </c>
      <c r="K2096">
        <v>2.86</v>
      </c>
      <c r="L2096">
        <v>0.255</v>
      </c>
      <c r="M2096">
        <v>8.5500000000000007</v>
      </c>
      <c r="N2096">
        <v>2.69E-2</v>
      </c>
      <c r="O2096" t="s">
        <v>614</v>
      </c>
      <c r="P2096">
        <v>0</v>
      </c>
      <c r="Q2096">
        <v>4.04</v>
      </c>
      <c r="R2096">
        <v>366</v>
      </c>
      <c r="S2096">
        <v>0</v>
      </c>
      <c r="U2096">
        <v>5472</v>
      </c>
      <c r="V2096">
        <v>0.9</v>
      </c>
      <c r="W2096">
        <v>0.94</v>
      </c>
      <c r="X2096">
        <v>0.12</v>
      </c>
      <c r="Y2096" t="s">
        <v>77</v>
      </c>
      <c r="Z2096">
        <v>4.5</v>
      </c>
      <c r="AA2096" t="s">
        <v>7155</v>
      </c>
      <c r="AB2096">
        <v>295.62927450000001</v>
      </c>
      <c r="AC2096" t="s">
        <v>7156</v>
      </c>
      <c r="AD2096">
        <v>44.6905815</v>
      </c>
      <c r="AE2096">
        <v>1064.31</v>
      </c>
      <c r="AF2096">
        <v>16.012</v>
      </c>
      <c r="AG2096">
        <v>13.851000000000001</v>
      </c>
      <c r="AH2096">
        <v>15.7553</v>
      </c>
    </row>
    <row r="2097" spans="1:34" x14ac:dyDescent="0.25">
      <c r="A2097" t="s">
        <v>7157</v>
      </c>
      <c r="B2097" t="s">
        <v>7158</v>
      </c>
      <c r="C2097">
        <v>1</v>
      </c>
      <c r="D2097">
        <v>1</v>
      </c>
      <c r="E2097" t="s">
        <v>284</v>
      </c>
      <c r="F2097">
        <v>2016</v>
      </c>
      <c r="G2097" t="s">
        <v>171</v>
      </c>
      <c r="H2097">
        <v>0</v>
      </c>
      <c r="I2097">
        <v>4.1478755899999999</v>
      </c>
      <c r="J2097">
        <v>5.4100000000000002E-2</v>
      </c>
      <c r="K2097">
        <v>1.93</v>
      </c>
      <c r="L2097">
        <v>0.17199999999999999</v>
      </c>
      <c r="M2097">
        <v>4.38</v>
      </c>
      <c r="N2097">
        <v>1.38E-2</v>
      </c>
      <c r="O2097" t="s">
        <v>614</v>
      </c>
      <c r="P2097">
        <v>0</v>
      </c>
      <c r="Q2097">
        <v>1195.2</v>
      </c>
      <c r="R2097">
        <v>1389</v>
      </c>
      <c r="S2097">
        <v>0</v>
      </c>
      <c r="U2097">
        <v>6386</v>
      </c>
      <c r="V2097">
        <v>1.48</v>
      </c>
      <c r="W2097">
        <v>1.3</v>
      </c>
      <c r="X2097">
        <v>0.05</v>
      </c>
      <c r="Y2097" t="s">
        <v>77</v>
      </c>
      <c r="Z2097">
        <v>4.21</v>
      </c>
      <c r="AA2097" t="s">
        <v>7159</v>
      </c>
      <c r="AB2097">
        <v>297.90576549999997</v>
      </c>
      <c r="AC2097" t="s">
        <v>7160</v>
      </c>
      <c r="AD2097">
        <v>40.162837799999998</v>
      </c>
      <c r="AE2097">
        <v>1632.13</v>
      </c>
      <c r="AF2097">
        <v>14.919</v>
      </c>
      <c r="AG2097">
        <v>13.259</v>
      </c>
      <c r="AH2097">
        <v>14.732799999999999</v>
      </c>
    </row>
    <row r="2098" spans="1:34" x14ac:dyDescent="0.25">
      <c r="A2098" t="s">
        <v>7161</v>
      </c>
      <c r="B2098" t="s">
        <v>7162</v>
      </c>
      <c r="C2098">
        <v>1</v>
      </c>
      <c r="D2098">
        <v>1</v>
      </c>
      <c r="E2098" t="s">
        <v>284</v>
      </c>
      <c r="F2098">
        <v>2016</v>
      </c>
      <c r="G2098" t="s">
        <v>171</v>
      </c>
      <c r="H2098">
        <v>0</v>
      </c>
      <c r="I2098">
        <v>5.19104016</v>
      </c>
      <c r="J2098">
        <v>6.25E-2</v>
      </c>
      <c r="K2098">
        <v>2.9</v>
      </c>
      <c r="L2098">
        <v>0.25900000000000001</v>
      </c>
      <c r="M2098">
        <v>8.75</v>
      </c>
      <c r="N2098">
        <v>2.75E-2</v>
      </c>
      <c r="O2098" t="s">
        <v>614</v>
      </c>
      <c r="P2098">
        <v>0</v>
      </c>
      <c r="Q2098">
        <v>462.91</v>
      </c>
      <c r="R2098">
        <v>1183</v>
      </c>
      <c r="S2098">
        <v>0</v>
      </c>
      <c r="U2098">
        <v>6564</v>
      </c>
      <c r="V2098">
        <v>1.57</v>
      </c>
      <c r="W2098">
        <v>1.4</v>
      </c>
      <c r="X2098">
        <v>0.22</v>
      </c>
      <c r="Y2098" t="s">
        <v>77</v>
      </c>
      <c r="Z2098">
        <v>4.2</v>
      </c>
      <c r="AA2098" t="s">
        <v>7163</v>
      </c>
      <c r="AB2098">
        <v>293.1273357</v>
      </c>
      <c r="AC2098" t="s">
        <v>7164</v>
      </c>
      <c r="AD2098">
        <v>42.320057800000001</v>
      </c>
      <c r="AE2098">
        <v>2140.6</v>
      </c>
      <c r="AF2098">
        <v>15.391</v>
      </c>
      <c r="AG2098">
        <v>14.353999999999999</v>
      </c>
      <c r="AH2098">
        <v>15.3947</v>
      </c>
    </row>
    <row r="2099" spans="1:34" x14ac:dyDescent="0.25">
      <c r="A2099" t="s">
        <v>7165</v>
      </c>
      <c r="B2099" t="s">
        <v>7166</v>
      </c>
      <c r="C2099">
        <v>1</v>
      </c>
      <c r="D2099">
        <v>3</v>
      </c>
      <c r="E2099" t="s">
        <v>284</v>
      </c>
      <c r="F2099">
        <v>2014</v>
      </c>
      <c r="G2099" t="s">
        <v>171</v>
      </c>
      <c r="H2099">
        <v>0</v>
      </c>
      <c r="I2099">
        <v>3.4104930000000002</v>
      </c>
      <c r="J2099">
        <v>3.9E-2</v>
      </c>
      <c r="K2099">
        <v>0.73</v>
      </c>
      <c r="L2099">
        <v>6.5000000000000002E-2</v>
      </c>
      <c r="M2099">
        <v>0.315</v>
      </c>
      <c r="N2099">
        <v>9.8999999999999999E-4</v>
      </c>
      <c r="O2099" t="s">
        <v>614</v>
      </c>
      <c r="P2099">
        <v>0</v>
      </c>
      <c r="Q2099">
        <v>198.84</v>
      </c>
      <c r="R2099">
        <v>892</v>
      </c>
      <c r="S2099">
        <v>0</v>
      </c>
      <c r="U2099">
        <v>4984</v>
      </c>
      <c r="V2099">
        <v>0.64</v>
      </c>
      <c r="W2099">
        <v>0.84</v>
      </c>
      <c r="X2099">
        <v>-0.46</v>
      </c>
      <c r="Y2099" t="s">
        <v>77</v>
      </c>
      <c r="Z2099">
        <v>4.67</v>
      </c>
      <c r="AA2099" t="s">
        <v>7167</v>
      </c>
      <c r="AB2099">
        <v>286.75273220000003</v>
      </c>
      <c r="AC2099" t="s">
        <v>7168</v>
      </c>
      <c r="AD2099">
        <v>49.064878800000002</v>
      </c>
      <c r="AE2099">
        <v>420.04599999999999</v>
      </c>
      <c r="AF2099">
        <v>14.4</v>
      </c>
      <c r="AG2099">
        <v>12.233000000000001</v>
      </c>
      <c r="AH2099">
        <v>14.124000000000001</v>
      </c>
    </row>
    <row r="2100" spans="1:34" x14ac:dyDescent="0.25">
      <c r="A2100" t="s">
        <v>7169</v>
      </c>
      <c r="B2100" t="s">
        <v>7166</v>
      </c>
      <c r="C2100">
        <v>1</v>
      </c>
      <c r="D2100">
        <v>3</v>
      </c>
      <c r="E2100" t="s">
        <v>284</v>
      </c>
      <c r="F2100">
        <v>2014</v>
      </c>
      <c r="G2100" t="s">
        <v>171</v>
      </c>
      <c r="H2100">
        <v>0</v>
      </c>
      <c r="I2100">
        <v>13.821375</v>
      </c>
      <c r="J2100">
        <v>0.1</v>
      </c>
      <c r="K2100">
        <v>1.75</v>
      </c>
      <c r="L2100">
        <v>0.156</v>
      </c>
      <c r="M2100">
        <v>3.71</v>
      </c>
      <c r="N2100">
        <v>1.17E-2</v>
      </c>
      <c r="O2100" t="s">
        <v>614</v>
      </c>
      <c r="P2100">
        <v>0</v>
      </c>
      <c r="Q2100">
        <v>30.72</v>
      </c>
      <c r="R2100">
        <v>560</v>
      </c>
      <c r="S2100">
        <v>0</v>
      </c>
      <c r="U2100">
        <v>4984</v>
      </c>
      <c r="V2100">
        <v>0.64</v>
      </c>
      <c r="W2100">
        <v>0.84</v>
      </c>
      <c r="X2100">
        <v>-0.46</v>
      </c>
      <c r="Y2100" t="s">
        <v>77</v>
      </c>
      <c r="Z2100">
        <v>4.67</v>
      </c>
      <c r="AA2100" t="s">
        <v>7167</v>
      </c>
      <c r="AB2100">
        <v>286.75273220000003</v>
      </c>
      <c r="AC2100" t="s">
        <v>7168</v>
      </c>
      <c r="AD2100">
        <v>49.064878800000002</v>
      </c>
      <c r="AE2100">
        <v>420.04599999999999</v>
      </c>
      <c r="AF2100">
        <v>14.4</v>
      </c>
      <c r="AG2100">
        <v>12.233000000000001</v>
      </c>
      <c r="AH2100">
        <v>14.124000000000001</v>
      </c>
    </row>
    <row r="2101" spans="1:34" x14ac:dyDescent="0.25">
      <c r="A2101" t="s">
        <v>7170</v>
      </c>
      <c r="B2101" t="s">
        <v>7166</v>
      </c>
      <c r="C2101">
        <v>1</v>
      </c>
      <c r="D2101">
        <v>3</v>
      </c>
      <c r="E2101" t="s">
        <v>284</v>
      </c>
      <c r="F2101">
        <v>2014</v>
      </c>
      <c r="G2101" t="s">
        <v>171</v>
      </c>
      <c r="H2101">
        <v>0</v>
      </c>
      <c r="I2101">
        <v>30.950851</v>
      </c>
      <c r="J2101">
        <v>0.17</v>
      </c>
      <c r="K2101">
        <v>1.1100000000000001</v>
      </c>
      <c r="L2101">
        <v>9.9000000000000005E-2</v>
      </c>
      <c r="M2101">
        <v>1.41</v>
      </c>
      <c r="N2101">
        <v>4.4400000000000004E-3</v>
      </c>
      <c r="O2101" t="s">
        <v>614</v>
      </c>
      <c r="P2101">
        <v>0</v>
      </c>
      <c r="Q2101">
        <v>10.5</v>
      </c>
      <c r="R2101">
        <v>428</v>
      </c>
      <c r="S2101">
        <v>0</v>
      </c>
      <c r="U2101">
        <v>4984</v>
      </c>
      <c r="V2101">
        <v>0.64</v>
      </c>
      <c r="W2101">
        <v>0.84</v>
      </c>
      <c r="X2101">
        <v>-0.46</v>
      </c>
      <c r="Y2101" t="s">
        <v>77</v>
      </c>
      <c r="Z2101">
        <v>4.67</v>
      </c>
      <c r="AA2101" t="s">
        <v>7167</v>
      </c>
      <c r="AB2101">
        <v>286.75273220000003</v>
      </c>
      <c r="AC2101" t="s">
        <v>7168</v>
      </c>
      <c r="AD2101">
        <v>49.064878800000002</v>
      </c>
      <c r="AE2101">
        <v>420.04599999999999</v>
      </c>
      <c r="AF2101">
        <v>14.4</v>
      </c>
      <c r="AG2101">
        <v>12.233000000000001</v>
      </c>
      <c r="AH2101">
        <v>14.124000000000001</v>
      </c>
    </row>
    <row r="2102" spans="1:34" x14ac:dyDescent="0.25">
      <c r="A2102" t="s">
        <v>7171</v>
      </c>
      <c r="B2102" t="s">
        <v>7172</v>
      </c>
      <c r="C2102">
        <v>1</v>
      </c>
      <c r="D2102">
        <v>1</v>
      </c>
      <c r="E2102" t="s">
        <v>284</v>
      </c>
      <c r="F2102">
        <v>2016</v>
      </c>
      <c r="G2102" t="s">
        <v>171</v>
      </c>
      <c r="H2102">
        <v>0</v>
      </c>
      <c r="I2102">
        <v>4.8663815000000001</v>
      </c>
      <c r="J2102">
        <v>5.57E-2</v>
      </c>
      <c r="K2102">
        <v>1.1499999999999999</v>
      </c>
      <c r="L2102">
        <v>0.10299999999999999</v>
      </c>
      <c r="M2102">
        <v>1.6</v>
      </c>
      <c r="N2102">
        <v>5.0499999999999998E-3</v>
      </c>
      <c r="O2102" t="s">
        <v>614</v>
      </c>
      <c r="P2102">
        <v>0</v>
      </c>
      <c r="Q2102">
        <v>539.13</v>
      </c>
      <c r="R2102">
        <v>1121</v>
      </c>
      <c r="S2102">
        <v>0</v>
      </c>
      <c r="U2102">
        <v>5682</v>
      </c>
      <c r="V2102">
        <v>0.96</v>
      </c>
      <c r="W2102">
        <v>0.98</v>
      </c>
      <c r="X2102">
        <v>0.04</v>
      </c>
      <c r="Y2102" t="s">
        <v>77</v>
      </c>
      <c r="Z2102">
        <v>4.47</v>
      </c>
      <c r="AA2102" t="s">
        <v>7173</v>
      </c>
      <c r="AB2102">
        <v>282.99976820000001</v>
      </c>
      <c r="AC2102" t="s">
        <v>7174</v>
      </c>
      <c r="AD2102">
        <v>40.557432200000001</v>
      </c>
      <c r="AE2102">
        <v>862.18600000000004</v>
      </c>
      <c r="AF2102">
        <v>14.092000000000001</v>
      </c>
      <c r="AG2102">
        <v>12.361000000000001</v>
      </c>
      <c r="AH2102">
        <v>13.960900000000001</v>
      </c>
    </row>
    <row r="2103" spans="1:34" x14ac:dyDescent="0.25">
      <c r="A2103" t="s">
        <v>7175</v>
      </c>
      <c r="B2103" t="s">
        <v>7176</v>
      </c>
      <c r="C2103">
        <v>1</v>
      </c>
      <c r="D2103">
        <v>1</v>
      </c>
      <c r="E2103" t="s">
        <v>284</v>
      </c>
      <c r="F2103">
        <v>2016</v>
      </c>
      <c r="G2103" t="s">
        <v>171</v>
      </c>
      <c r="H2103">
        <v>0</v>
      </c>
      <c r="I2103">
        <v>18.552570100000001</v>
      </c>
      <c r="J2103">
        <v>0.1336</v>
      </c>
      <c r="K2103">
        <v>2.63</v>
      </c>
      <c r="L2103">
        <v>0.23499999999999999</v>
      </c>
      <c r="M2103">
        <v>7.41</v>
      </c>
      <c r="N2103">
        <v>2.3300000000000001E-2</v>
      </c>
      <c r="O2103" t="s">
        <v>614</v>
      </c>
      <c r="P2103">
        <v>0</v>
      </c>
      <c r="Q2103">
        <v>31.46</v>
      </c>
      <c r="R2103">
        <v>612</v>
      </c>
      <c r="S2103">
        <v>0</v>
      </c>
      <c r="U2103">
        <v>5261</v>
      </c>
      <c r="V2103">
        <v>0.8</v>
      </c>
      <c r="W2103">
        <v>0.84</v>
      </c>
      <c r="X2103">
        <v>-0.09</v>
      </c>
      <c r="Y2103" t="s">
        <v>77</v>
      </c>
      <c r="Z2103">
        <v>4.5599999999999996</v>
      </c>
      <c r="AA2103" t="s">
        <v>7177</v>
      </c>
      <c r="AB2103">
        <v>294.57620329999997</v>
      </c>
      <c r="AC2103" t="s">
        <v>7178</v>
      </c>
      <c r="AD2103">
        <v>38.456958800000002</v>
      </c>
      <c r="AE2103">
        <v>968.72199999999998</v>
      </c>
      <c r="AF2103">
        <v>15.885999999999999</v>
      </c>
      <c r="AG2103">
        <v>13.763999999999999</v>
      </c>
      <c r="AH2103">
        <v>15.669</v>
      </c>
    </row>
    <row r="2104" spans="1:34" x14ac:dyDescent="0.25">
      <c r="A2104" t="s">
        <v>7179</v>
      </c>
      <c r="B2104" t="s">
        <v>7180</v>
      </c>
      <c r="C2104">
        <v>1</v>
      </c>
      <c r="D2104">
        <v>1</v>
      </c>
      <c r="E2104" t="s">
        <v>284</v>
      </c>
      <c r="F2104">
        <v>2016</v>
      </c>
      <c r="G2104" t="s">
        <v>171</v>
      </c>
      <c r="H2104">
        <v>0</v>
      </c>
      <c r="I2104">
        <v>13.627984319999999</v>
      </c>
      <c r="J2104">
        <v>0.10390000000000001</v>
      </c>
      <c r="K2104">
        <v>2.2599999999999998</v>
      </c>
      <c r="L2104">
        <v>0.20200000000000001</v>
      </c>
      <c r="M2104">
        <v>5.73</v>
      </c>
      <c r="N2104">
        <v>1.7999999999999999E-2</v>
      </c>
      <c r="O2104" t="s">
        <v>614</v>
      </c>
      <c r="P2104">
        <v>0</v>
      </c>
      <c r="Q2104">
        <v>29</v>
      </c>
      <c r="R2104">
        <v>639</v>
      </c>
      <c r="S2104">
        <v>0</v>
      </c>
      <c r="U2104">
        <v>4895</v>
      </c>
      <c r="V2104">
        <v>0.74</v>
      </c>
      <c r="W2104">
        <v>0.77</v>
      </c>
      <c r="X2104">
        <v>-0.05</v>
      </c>
      <c r="Y2104" t="s">
        <v>77</v>
      </c>
      <c r="Z2104">
        <v>4.5999999999999996</v>
      </c>
      <c r="AA2104" t="s">
        <v>7181</v>
      </c>
      <c r="AB2104">
        <v>284.60621739999999</v>
      </c>
      <c r="AC2104" t="s">
        <v>7182</v>
      </c>
      <c r="AD2104">
        <v>41.196344000000003</v>
      </c>
      <c r="AE2104">
        <v>687.61500000000001</v>
      </c>
      <c r="AF2104">
        <v>15.714</v>
      </c>
      <c r="AG2104">
        <v>13.343</v>
      </c>
      <c r="AH2104">
        <v>15.4984</v>
      </c>
    </row>
    <row r="2105" spans="1:34" x14ac:dyDescent="0.25">
      <c r="A2105" t="s">
        <v>7183</v>
      </c>
      <c r="B2105" t="s">
        <v>7184</v>
      </c>
      <c r="C2105">
        <v>1</v>
      </c>
      <c r="D2105">
        <v>1</v>
      </c>
      <c r="E2105" t="s">
        <v>284</v>
      </c>
      <c r="F2105">
        <v>2016</v>
      </c>
      <c r="G2105" t="s">
        <v>171</v>
      </c>
      <c r="H2105">
        <v>0</v>
      </c>
      <c r="I2105">
        <v>16.8320729</v>
      </c>
      <c r="J2105">
        <v>0.12559999999999999</v>
      </c>
      <c r="K2105">
        <v>1.75</v>
      </c>
      <c r="L2105">
        <v>0.156</v>
      </c>
      <c r="M2105">
        <v>3.71</v>
      </c>
      <c r="N2105">
        <v>1.17E-2</v>
      </c>
      <c r="O2105" t="s">
        <v>614</v>
      </c>
      <c r="P2105">
        <v>0</v>
      </c>
      <c r="Q2105">
        <v>36.159999999999997</v>
      </c>
      <c r="R2105">
        <v>690</v>
      </c>
      <c r="S2105">
        <v>0</v>
      </c>
      <c r="U2105">
        <v>5667</v>
      </c>
      <c r="V2105">
        <v>0.94</v>
      </c>
      <c r="W2105">
        <v>0.96</v>
      </c>
      <c r="X2105">
        <v>0.01</v>
      </c>
      <c r="Y2105" t="s">
        <v>77</v>
      </c>
      <c r="Z2105">
        <v>4.4800000000000004</v>
      </c>
      <c r="AA2105" t="s">
        <v>7185</v>
      </c>
      <c r="AB2105">
        <v>294.00939699999998</v>
      </c>
      <c r="AC2105" t="s">
        <v>7186</v>
      </c>
      <c r="AD2105">
        <v>42.880777899999998</v>
      </c>
      <c r="AE2105">
        <v>758.17</v>
      </c>
      <c r="AF2105">
        <v>14.898</v>
      </c>
      <c r="AG2105">
        <v>13.167999999999999</v>
      </c>
      <c r="AH2105">
        <v>14.8331</v>
      </c>
    </row>
    <row r="2106" spans="1:34" x14ac:dyDescent="0.25">
      <c r="A2106" t="s">
        <v>7187</v>
      </c>
      <c r="B2106" t="s">
        <v>7188</v>
      </c>
      <c r="C2106">
        <v>1</v>
      </c>
      <c r="D2106">
        <v>1</v>
      </c>
      <c r="E2106" t="s">
        <v>284</v>
      </c>
      <c r="F2106">
        <v>2016</v>
      </c>
      <c r="G2106" t="s">
        <v>171</v>
      </c>
      <c r="H2106">
        <v>0</v>
      </c>
      <c r="I2106">
        <v>3.70428172</v>
      </c>
      <c r="J2106">
        <v>5.0200000000000002E-2</v>
      </c>
      <c r="K2106">
        <v>1.35</v>
      </c>
      <c r="L2106">
        <v>0.12</v>
      </c>
      <c r="M2106">
        <v>2.39</v>
      </c>
      <c r="N2106">
        <v>7.5199999999999998E-3</v>
      </c>
      <c r="O2106" t="s">
        <v>614</v>
      </c>
      <c r="P2106">
        <v>0</v>
      </c>
      <c r="Q2106">
        <v>4756.32</v>
      </c>
      <c r="R2106">
        <v>1839</v>
      </c>
      <c r="S2106">
        <v>0</v>
      </c>
      <c r="U2106">
        <v>6680</v>
      </c>
      <c r="V2106">
        <v>1.77</v>
      </c>
      <c r="W2106">
        <v>1.46</v>
      </c>
      <c r="X2106">
        <v>0.05</v>
      </c>
      <c r="Y2106" t="s">
        <v>77</v>
      </c>
      <c r="Z2106">
        <v>4.0999999999999996</v>
      </c>
      <c r="AA2106" t="s">
        <v>7189</v>
      </c>
      <c r="AB2106">
        <v>282.30125049999998</v>
      </c>
      <c r="AC2106" t="s">
        <v>7190</v>
      </c>
      <c r="AD2106">
        <v>46.516181400000001</v>
      </c>
      <c r="AE2106">
        <v>1075.81</v>
      </c>
      <c r="AF2106">
        <v>12.444000000000001</v>
      </c>
      <c r="AG2106">
        <v>11.269</v>
      </c>
      <c r="AH2106">
        <v>12.323399999999999</v>
      </c>
    </row>
    <row r="2107" spans="1:34" x14ac:dyDescent="0.25">
      <c r="A2107" t="s">
        <v>7191</v>
      </c>
      <c r="B2107" t="s">
        <v>7192</v>
      </c>
      <c r="C2107">
        <v>1</v>
      </c>
      <c r="D2107">
        <v>2</v>
      </c>
      <c r="E2107" t="s">
        <v>284</v>
      </c>
      <c r="F2107">
        <v>2016</v>
      </c>
      <c r="G2107" t="s">
        <v>171</v>
      </c>
      <c r="H2107">
        <v>0</v>
      </c>
      <c r="I2107">
        <v>4.3540930400000004</v>
      </c>
      <c r="J2107">
        <v>4.8399999999999999E-2</v>
      </c>
      <c r="K2107">
        <v>1.44</v>
      </c>
      <c r="L2107">
        <v>0.128</v>
      </c>
      <c r="M2107">
        <v>2.67</v>
      </c>
      <c r="N2107">
        <v>8.3899999999999999E-3</v>
      </c>
      <c r="O2107" t="s">
        <v>614</v>
      </c>
      <c r="P2107">
        <v>0</v>
      </c>
      <c r="Q2107">
        <v>194.34</v>
      </c>
      <c r="R2107">
        <v>1043</v>
      </c>
      <c r="S2107">
        <v>0</v>
      </c>
      <c r="U2107">
        <v>5306</v>
      </c>
      <c r="V2107">
        <v>0.83</v>
      </c>
      <c r="W2107">
        <v>0.86</v>
      </c>
      <c r="X2107">
        <v>-0.01</v>
      </c>
      <c r="Y2107" t="s">
        <v>77</v>
      </c>
      <c r="Z2107">
        <v>4.55</v>
      </c>
      <c r="AA2107" t="s">
        <v>7193</v>
      </c>
      <c r="AB2107">
        <v>290.7443078</v>
      </c>
      <c r="AC2107" t="s">
        <v>7194</v>
      </c>
      <c r="AD2107">
        <v>43.260753000000001</v>
      </c>
      <c r="AE2107">
        <v>805.93600000000004</v>
      </c>
      <c r="AF2107">
        <v>15.582000000000001</v>
      </c>
      <c r="AG2107">
        <v>13.519</v>
      </c>
      <c r="AH2107">
        <v>15.3721</v>
      </c>
    </row>
    <row r="2108" spans="1:34" x14ac:dyDescent="0.25">
      <c r="A2108" t="s">
        <v>7195</v>
      </c>
      <c r="B2108" t="s">
        <v>7192</v>
      </c>
      <c r="C2108">
        <v>1</v>
      </c>
      <c r="D2108">
        <v>2</v>
      </c>
      <c r="E2108" t="s">
        <v>284</v>
      </c>
      <c r="F2108">
        <v>2016</v>
      </c>
      <c r="G2108" t="s">
        <v>171</v>
      </c>
      <c r="H2108">
        <v>0</v>
      </c>
      <c r="I2108">
        <v>2.9365846800000002</v>
      </c>
      <c r="J2108">
        <v>3.7199999999999997E-2</v>
      </c>
      <c r="K2108">
        <v>1.44</v>
      </c>
      <c r="L2108">
        <v>0.128</v>
      </c>
      <c r="M2108">
        <v>2.67</v>
      </c>
      <c r="N2108">
        <v>8.3899999999999999E-3</v>
      </c>
      <c r="O2108" t="s">
        <v>614</v>
      </c>
      <c r="P2108">
        <v>0</v>
      </c>
      <c r="Q2108">
        <v>328.98</v>
      </c>
      <c r="R2108">
        <v>1190</v>
      </c>
      <c r="S2108">
        <v>0</v>
      </c>
      <c r="U2108">
        <v>5306</v>
      </c>
      <c r="V2108">
        <v>0.83</v>
      </c>
      <c r="W2108">
        <v>0.86</v>
      </c>
      <c r="X2108">
        <v>-0.01</v>
      </c>
      <c r="Y2108" t="s">
        <v>77</v>
      </c>
      <c r="Z2108">
        <v>4.55</v>
      </c>
      <c r="AA2108" t="s">
        <v>7193</v>
      </c>
      <c r="AB2108">
        <v>290.7443078</v>
      </c>
      <c r="AC2108" t="s">
        <v>7194</v>
      </c>
      <c r="AD2108">
        <v>43.260753000000001</v>
      </c>
      <c r="AE2108">
        <v>805.93600000000004</v>
      </c>
      <c r="AF2108">
        <v>15.582000000000001</v>
      </c>
      <c r="AG2108">
        <v>13.519</v>
      </c>
      <c r="AH2108">
        <v>15.3721</v>
      </c>
    </row>
    <row r="2109" spans="1:34" x14ac:dyDescent="0.25">
      <c r="A2109" t="s">
        <v>7196</v>
      </c>
      <c r="B2109" t="s">
        <v>7197</v>
      </c>
      <c r="C2109">
        <v>1</v>
      </c>
      <c r="D2109">
        <v>1</v>
      </c>
      <c r="E2109" t="s">
        <v>284</v>
      </c>
      <c r="F2109">
        <v>2016</v>
      </c>
      <c r="G2109" t="s">
        <v>171</v>
      </c>
      <c r="H2109">
        <v>0</v>
      </c>
      <c r="I2109">
        <v>11.322715130000001</v>
      </c>
      <c r="J2109">
        <v>8.48E-2</v>
      </c>
      <c r="K2109">
        <v>1.36</v>
      </c>
      <c r="L2109">
        <v>0.121</v>
      </c>
      <c r="M2109">
        <v>2.42</v>
      </c>
      <c r="N2109">
        <v>7.6099999999999996E-3</v>
      </c>
      <c r="O2109" t="s">
        <v>614</v>
      </c>
      <c r="P2109">
        <v>0</v>
      </c>
      <c r="Q2109">
        <v>26.45</v>
      </c>
      <c r="R2109">
        <v>554</v>
      </c>
      <c r="S2109">
        <v>0</v>
      </c>
      <c r="U2109">
        <v>4611</v>
      </c>
      <c r="V2109">
        <v>0.69</v>
      </c>
      <c r="W2109">
        <v>0.73</v>
      </c>
      <c r="X2109">
        <v>-0.03</v>
      </c>
      <c r="Y2109" t="s">
        <v>77</v>
      </c>
      <c r="Z2109">
        <v>4.63</v>
      </c>
      <c r="AA2109" t="s">
        <v>7198</v>
      </c>
      <c r="AB2109">
        <v>287.65723459999998</v>
      </c>
      <c r="AC2109" t="s">
        <v>7199</v>
      </c>
      <c r="AD2109">
        <v>48.982205299999997</v>
      </c>
      <c r="AE2109">
        <v>436.505</v>
      </c>
      <c r="AF2109">
        <v>15.27</v>
      </c>
      <c r="AG2109">
        <v>12.59</v>
      </c>
      <c r="AH2109">
        <v>15.0318</v>
      </c>
    </row>
    <row r="2110" spans="1:34" x14ac:dyDescent="0.25">
      <c r="A2110" t="s">
        <v>7200</v>
      </c>
      <c r="B2110" t="s">
        <v>7201</v>
      </c>
      <c r="C2110">
        <v>1</v>
      </c>
      <c r="D2110">
        <v>1</v>
      </c>
      <c r="E2110" t="s">
        <v>284</v>
      </c>
      <c r="F2110">
        <v>2016</v>
      </c>
      <c r="G2110" t="s">
        <v>171</v>
      </c>
      <c r="H2110">
        <v>0</v>
      </c>
      <c r="I2110">
        <v>13.71220213</v>
      </c>
      <c r="J2110">
        <v>0.1091</v>
      </c>
      <c r="K2110">
        <v>2.33</v>
      </c>
      <c r="L2110">
        <v>0.20799999999999999</v>
      </c>
      <c r="M2110">
        <v>6.04</v>
      </c>
      <c r="N2110">
        <v>1.9E-2</v>
      </c>
      <c r="O2110" t="s">
        <v>614</v>
      </c>
      <c r="P2110">
        <v>0</v>
      </c>
      <c r="Q2110">
        <v>41.47</v>
      </c>
      <c r="R2110">
        <v>676</v>
      </c>
      <c r="S2110">
        <v>0</v>
      </c>
      <c r="U2110">
        <v>5303</v>
      </c>
      <c r="V2110">
        <v>0.82</v>
      </c>
      <c r="W2110">
        <v>0.86</v>
      </c>
      <c r="X2110">
        <v>-0.05</v>
      </c>
      <c r="Y2110" t="s">
        <v>77</v>
      </c>
      <c r="Z2110">
        <v>4.55</v>
      </c>
      <c r="AA2110" t="s">
        <v>7202</v>
      </c>
      <c r="AB2110">
        <v>294.53359740000002</v>
      </c>
      <c r="AC2110" t="s">
        <v>7203</v>
      </c>
      <c r="AD2110">
        <v>46.618236500000002</v>
      </c>
      <c r="AE2110">
        <v>1045.92</v>
      </c>
      <c r="AF2110">
        <v>15.925000000000001</v>
      </c>
      <c r="AG2110">
        <v>14.069000000000001</v>
      </c>
      <c r="AH2110">
        <v>15.901300000000001</v>
      </c>
    </row>
    <row r="2111" spans="1:34" x14ac:dyDescent="0.25">
      <c r="A2111" t="s">
        <v>7204</v>
      </c>
      <c r="B2111" t="s">
        <v>7205</v>
      </c>
      <c r="C2111">
        <v>1</v>
      </c>
      <c r="D2111">
        <v>1</v>
      </c>
      <c r="E2111" t="s">
        <v>284</v>
      </c>
      <c r="F2111">
        <v>2016</v>
      </c>
      <c r="G2111" t="s">
        <v>171</v>
      </c>
      <c r="H2111">
        <v>0</v>
      </c>
      <c r="I2111">
        <v>7.4672540700000001</v>
      </c>
      <c r="J2111">
        <v>8.0600000000000005E-2</v>
      </c>
      <c r="K2111">
        <v>1.18</v>
      </c>
      <c r="L2111">
        <v>0.105</v>
      </c>
      <c r="M2111">
        <v>1.76</v>
      </c>
      <c r="N2111">
        <v>5.5300000000000002E-3</v>
      </c>
      <c r="O2111" t="s">
        <v>614</v>
      </c>
      <c r="P2111">
        <v>0</v>
      </c>
      <c r="Q2111">
        <v>271.25</v>
      </c>
      <c r="R2111">
        <v>1035</v>
      </c>
      <c r="S2111">
        <v>0</v>
      </c>
      <c r="U2111">
        <v>6149</v>
      </c>
      <c r="V2111">
        <v>1.21</v>
      </c>
      <c r="W2111">
        <v>1.21</v>
      </c>
      <c r="X2111">
        <v>0.24</v>
      </c>
      <c r="Y2111" t="s">
        <v>77</v>
      </c>
      <c r="Z2111">
        <v>4.3600000000000003</v>
      </c>
      <c r="AA2111" t="s">
        <v>7206</v>
      </c>
      <c r="AB2111">
        <v>288.05921910000001</v>
      </c>
      <c r="AC2111" t="s">
        <v>7207</v>
      </c>
      <c r="AD2111">
        <v>51.354456399999997</v>
      </c>
      <c r="AE2111">
        <v>593.02599999999995</v>
      </c>
      <c r="AF2111">
        <v>12.9</v>
      </c>
      <c r="AG2111">
        <v>11.449</v>
      </c>
      <c r="AH2111">
        <v>12.924799999999999</v>
      </c>
    </row>
    <row r="2112" spans="1:34" x14ac:dyDescent="0.25">
      <c r="A2112" t="s">
        <v>7208</v>
      </c>
      <c r="B2112" t="s">
        <v>7209</v>
      </c>
      <c r="C2112">
        <v>1</v>
      </c>
      <c r="D2112">
        <v>1</v>
      </c>
      <c r="E2112" t="s">
        <v>284</v>
      </c>
      <c r="F2112">
        <v>2016</v>
      </c>
      <c r="G2112" t="s">
        <v>171</v>
      </c>
      <c r="H2112">
        <v>0</v>
      </c>
      <c r="I2112">
        <v>24.334712700000001</v>
      </c>
      <c r="J2112">
        <v>0.16700000000000001</v>
      </c>
      <c r="K2112">
        <v>2.38</v>
      </c>
      <c r="L2112">
        <v>0.21199999999999999</v>
      </c>
      <c r="M2112">
        <v>6.26</v>
      </c>
      <c r="N2112">
        <v>1.9699999999999999E-2</v>
      </c>
      <c r="O2112" t="s">
        <v>614</v>
      </c>
      <c r="P2112">
        <v>0</v>
      </c>
      <c r="Q2112">
        <v>98.34</v>
      </c>
      <c r="R2112">
        <v>647</v>
      </c>
      <c r="S2112">
        <v>0</v>
      </c>
      <c r="U2112">
        <v>6202</v>
      </c>
      <c r="V2112">
        <v>1.28</v>
      </c>
      <c r="W2112">
        <v>1.19</v>
      </c>
      <c r="X2112">
        <v>0.06</v>
      </c>
      <c r="Y2112" t="s">
        <v>77</v>
      </c>
      <c r="Z2112">
        <v>4.29</v>
      </c>
      <c r="AA2112" t="s">
        <v>7210</v>
      </c>
      <c r="AB2112">
        <v>296.8948517</v>
      </c>
      <c r="AC2112" t="s">
        <v>7211</v>
      </c>
      <c r="AD2112">
        <v>44.371742900000001</v>
      </c>
      <c r="AE2112">
        <v>1904.54</v>
      </c>
      <c r="AF2112">
        <v>15.391</v>
      </c>
      <c r="AG2112">
        <v>13.827999999999999</v>
      </c>
      <c r="AH2112">
        <v>15.351800000000001</v>
      </c>
    </row>
    <row r="2113" spans="1:34" x14ac:dyDescent="0.25">
      <c r="A2113" t="s">
        <v>7212</v>
      </c>
      <c r="B2113" t="s">
        <v>7213</v>
      </c>
      <c r="C2113">
        <v>1</v>
      </c>
      <c r="D2113">
        <v>2</v>
      </c>
      <c r="E2113" t="s">
        <v>284</v>
      </c>
      <c r="F2113">
        <v>2014</v>
      </c>
      <c r="G2113" t="s">
        <v>171</v>
      </c>
      <c r="H2113">
        <v>0</v>
      </c>
      <c r="I2113">
        <v>4.1643889999999999</v>
      </c>
      <c r="J2113">
        <v>4.1000000000000002E-2</v>
      </c>
      <c r="K2113">
        <v>2.37</v>
      </c>
      <c r="L2113">
        <v>0.21099999999999999</v>
      </c>
      <c r="M2113">
        <v>6.21</v>
      </c>
      <c r="N2113">
        <v>1.95E-2</v>
      </c>
      <c r="O2113" t="s">
        <v>614</v>
      </c>
      <c r="P2113">
        <v>0</v>
      </c>
      <c r="Q2113">
        <v>33.18</v>
      </c>
      <c r="R2113">
        <v>590</v>
      </c>
      <c r="S2113">
        <v>0</v>
      </c>
      <c r="T2113" t="s">
        <v>1013</v>
      </c>
      <c r="U2113">
        <v>3810</v>
      </c>
      <c r="V2113">
        <v>0.51</v>
      </c>
      <c r="W2113">
        <v>0.54</v>
      </c>
      <c r="X2113">
        <v>-0.14000000000000001</v>
      </c>
      <c r="Y2113" t="s">
        <v>77</v>
      </c>
      <c r="Z2113">
        <v>4.74</v>
      </c>
      <c r="AA2113" t="s">
        <v>7214</v>
      </c>
      <c r="AB2113">
        <v>298.25811010000001</v>
      </c>
      <c r="AC2113" t="s">
        <v>7215</v>
      </c>
      <c r="AD2113">
        <v>47.605003099999998</v>
      </c>
      <c r="AE2113">
        <v>183.36500000000001</v>
      </c>
      <c r="AF2113">
        <v>15.430999999999999</v>
      </c>
      <c r="AG2113">
        <v>11.682</v>
      </c>
      <c r="AH2113">
        <v>14.7675</v>
      </c>
    </row>
    <row r="2114" spans="1:34" x14ac:dyDescent="0.25">
      <c r="A2114" t="s">
        <v>7216</v>
      </c>
      <c r="B2114" t="s">
        <v>7213</v>
      </c>
      <c r="C2114">
        <v>1</v>
      </c>
      <c r="D2114">
        <v>2</v>
      </c>
      <c r="E2114" t="s">
        <v>284</v>
      </c>
      <c r="F2114">
        <v>2014</v>
      </c>
      <c r="G2114" t="s">
        <v>171</v>
      </c>
      <c r="H2114">
        <v>0</v>
      </c>
      <c r="I2114">
        <v>5.774464</v>
      </c>
      <c r="J2114">
        <v>5.0999999999999997E-2</v>
      </c>
      <c r="K2114">
        <v>0.74</v>
      </c>
      <c r="L2114">
        <v>6.6000000000000003E-2</v>
      </c>
      <c r="M2114">
        <v>0.33</v>
      </c>
      <c r="N2114">
        <v>1.0399999999999999E-3</v>
      </c>
      <c r="O2114" t="s">
        <v>614</v>
      </c>
      <c r="P2114">
        <v>0</v>
      </c>
      <c r="Q2114">
        <v>16.809999999999999</v>
      </c>
      <c r="R2114">
        <v>529</v>
      </c>
      <c r="S2114">
        <v>0</v>
      </c>
      <c r="T2114" t="s">
        <v>1013</v>
      </c>
      <c r="U2114">
        <v>3810</v>
      </c>
      <c r="V2114">
        <v>0.51</v>
      </c>
      <c r="W2114">
        <v>0.54</v>
      </c>
      <c r="X2114">
        <v>-0.14000000000000001</v>
      </c>
      <c r="Y2114" t="s">
        <v>77</v>
      </c>
      <c r="Z2114">
        <v>4.74</v>
      </c>
      <c r="AA2114" t="s">
        <v>7214</v>
      </c>
      <c r="AB2114">
        <v>298.25811010000001</v>
      </c>
      <c r="AC2114" t="s">
        <v>7215</v>
      </c>
      <c r="AD2114">
        <v>47.605003099999998</v>
      </c>
      <c r="AE2114">
        <v>183.36500000000001</v>
      </c>
      <c r="AF2114">
        <v>15.430999999999999</v>
      </c>
      <c r="AG2114">
        <v>11.682</v>
      </c>
      <c r="AH2114">
        <v>14.7675</v>
      </c>
    </row>
    <row r="2115" spans="1:34" x14ac:dyDescent="0.25">
      <c r="A2115" t="s">
        <v>7217</v>
      </c>
      <c r="B2115" t="s">
        <v>7218</v>
      </c>
      <c r="C2115">
        <v>1</v>
      </c>
      <c r="D2115">
        <v>1</v>
      </c>
      <c r="E2115" t="s">
        <v>284</v>
      </c>
      <c r="F2115">
        <v>2016</v>
      </c>
      <c r="G2115" t="s">
        <v>171</v>
      </c>
      <c r="H2115">
        <v>0</v>
      </c>
      <c r="I2115">
        <v>2.60754383</v>
      </c>
      <c r="J2115">
        <v>3.9300000000000002E-2</v>
      </c>
      <c r="K2115">
        <v>1.92</v>
      </c>
      <c r="L2115">
        <v>0.17100000000000001</v>
      </c>
      <c r="M2115">
        <v>4.3499999999999996</v>
      </c>
      <c r="N2115">
        <v>1.37E-2</v>
      </c>
      <c r="O2115" t="s">
        <v>614</v>
      </c>
      <c r="P2115">
        <v>0</v>
      </c>
      <c r="Q2115">
        <v>1866.19</v>
      </c>
      <c r="R2115">
        <v>1431</v>
      </c>
      <c r="S2115">
        <v>0</v>
      </c>
      <c r="U2115">
        <v>5717</v>
      </c>
      <c r="V2115">
        <v>0.98</v>
      </c>
      <c r="W2115">
        <v>0.99</v>
      </c>
      <c r="X2115">
        <v>0.04</v>
      </c>
      <c r="Y2115" t="s">
        <v>77</v>
      </c>
      <c r="Z2115">
        <v>4.46</v>
      </c>
      <c r="AA2115" t="s">
        <v>7219</v>
      </c>
      <c r="AB2115">
        <v>287.79381840000002</v>
      </c>
      <c r="AC2115" t="s">
        <v>7220</v>
      </c>
      <c r="AD2115">
        <v>45.980249200000003</v>
      </c>
      <c r="AE2115">
        <v>2126.85</v>
      </c>
      <c r="AF2115">
        <v>15.693</v>
      </c>
      <c r="AG2115">
        <v>14.007999999999999</v>
      </c>
      <c r="AH2115">
        <v>15.5694</v>
      </c>
    </row>
    <row r="2116" spans="1:34" x14ac:dyDescent="0.25">
      <c r="A2116" t="s">
        <v>7221</v>
      </c>
      <c r="B2116" t="s">
        <v>7222</v>
      </c>
      <c r="C2116">
        <v>1</v>
      </c>
      <c r="D2116">
        <v>1</v>
      </c>
      <c r="E2116" t="s">
        <v>284</v>
      </c>
      <c r="F2116">
        <v>2016</v>
      </c>
      <c r="G2116" t="s">
        <v>171</v>
      </c>
      <c r="H2116">
        <v>0</v>
      </c>
      <c r="I2116">
        <v>45.090464300000001</v>
      </c>
      <c r="J2116">
        <v>0.24779999999999999</v>
      </c>
      <c r="K2116">
        <v>1.84</v>
      </c>
      <c r="L2116">
        <v>0.16400000000000001</v>
      </c>
      <c r="M2116">
        <v>4.04</v>
      </c>
      <c r="N2116">
        <v>1.2699999999999999E-2</v>
      </c>
      <c r="O2116" t="s">
        <v>614</v>
      </c>
      <c r="P2116">
        <v>0</v>
      </c>
      <c r="Q2116">
        <v>13.78</v>
      </c>
      <c r="R2116">
        <v>487</v>
      </c>
      <c r="S2116">
        <v>0</v>
      </c>
      <c r="U2116">
        <v>5545</v>
      </c>
      <c r="V2116">
        <v>0.89</v>
      </c>
      <c r="W2116">
        <v>0.92</v>
      </c>
      <c r="X2116">
        <v>-0.04</v>
      </c>
      <c r="Y2116" t="s">
        <v>77</v>
      </c>
      <c r="Z2116">
        <v>4.51</v>
      </c>
      <c r="AA2116" t="s">
        <v>7223</v>
      </c>
      <c r="AB2116">
        <v>292.11510929999997</v>
      </c>
      <c r="AC2116" t="s">
        <v>7224</v>
      </c>
      <c r="AD2116">
        <v>49.256379199999998</v>
      </c>
      <c r="AE2116">
        <v>902.20399999999995</v>
      </c>
      <c r="AF2116">
        <v>15.023999999999999</v>
      </c>
      <c r="AG2116">
        <v>13.269</v>
      </c>
      <c r="AH2116">
        <v>14.9391</v>
      </c>
    </row>
    <row r="2117" spans="1:34" x14ac:dyDescent="0.25">
      <c r="A2117" t="s">
        <v>7225</v>
      </c>
      <c r="B2117" t="s">
        <v>7226</v>
      </c>
      <c r="C2117">
        <v>1</v>
      </c>
      <c r="D2117">
        <v>1</v>
      </c>
      <c r="E2117" t="s">
        <v>284</v>
      </c>
      <c r="F2117">
        <v>2016</v>
      </c>
      <c r="G2117" t="s">
        <v>171</v>
      </c>
      <c r="H2117">
        <v>0</v>
      </c>
      <c r="I2117">
        <v>15.054032899999999</v>
      </c>
      <c r="J2117">
        <v>0.10780000000000001</v>
      </c>
      <c r="K2117">
        <v>1.67</v>
      </c>
      <c r="L2117">
        <v>0.14899999999999999</v>
      </c>
      <c r="M2117">
        <v>3.43</v>
      </c>
      <c r="N2117">
        <v>1.0800000000000001E-2</v>
      </c>
      <c r="O2117" t="s">
        <v>614</v>
      </c>
      <c r="P2117">
        <v>0</v>
      </c>
      <c r="Q2117">
        <v>57.58</v>
      </c>
      <c r="R2117">
        <v>665</v>
      </c>
      <c r="S2117">
        <v>0</v>
      </c>
      <c r="U2117">
        <v>5949</v>
      </c>
      <c r="V2117">
        <v>1.0900000000000001</v>
      </c>
      <c r="W2117">
        <v>1.06</v>
      </c>
      <c r="X2117">
        <v>0.03</v>
      </c>
      <c r="Y2117" t="s">
        <v>77</v>
      </c>
      <c r="Z2117">
        <v>4.38</v>
      </c>
      <c r="AA2117" t="s">
        <v>7227</v>
      </c>
      <c r="AB2117">
        <v>298.95036340000001</v>
      </c>
      <c r="AC2117" t="s">
        <v>7228</v>
      </c>
      <c r="AD2117">
        <v>46.692843699999997</v>
      </c>
      <c r="AE2117">
        <v>648.97900000000004</v>
      </c>
      <c r="AF2117">
        <v>14.743</v>
      </c>
      <c r="AG2117">
        <v>12.69</v>
      </c>
      <c r="AH2117">
        <v>14.4946</v>
      </c>
    </row>
    <row r="2118" spans="1:34" x14ac:dyDescent="0.25">
      <c r="A2118" t="s">
        <v>7229</v>
      </c>
      <c r="B2118" t="s">
        <v>7230</v>
      </c>
      <c r="C2118">
        <v>1</v>
      </c>
      <c r="D2118">
        <v>1</v>
      </c>
      <c r="E2118" t="s">
        <v>284</v>
      </c>
      <c r="F2118">
        <v>2016</v>
      </c>
      <c r="G2118" t="s">
        <v>171</v>
      </c>
      <c r="H2118">
        <v>0</v>
      </c>
      <c r="I2118">
        <v>68.886191499999995</v>
      </c>
      <c r="J2118">
        <v>0.31330000000000002</v>
      </c>
      <c r="K2118">
        <v>1.33</v>
      </c>
      <c r="L2118">
        <v>0.11899999999999999</v>
      </c>
      <c r="M2118">
        <v>2.33</v>
      </c>
      <c r="N2118">
        <v>7.3299999999999997E-3</v>
      </c>
      <c r="O2118" t="s">
        <v>614</v>
      </c>
      <c r="P2118">
        <v>0</v>
      </c>
      <c r="Q2118">
        <v>21.62</v>
      </c>
      <c r="R2118">
        <v>501</v>
      </c>
      <c r="S2118">
        <v>0</v>
      </c>
      <c r="U2118">
        <v>5850</v>
      </c>
      <c r="V2118">
        <v>1.1000000000000001</v>
      </c>
      <c r="W2118">
        <v>0.97</v>
      </c>
      <c r="X2118">
        <v>-0.14000000000000001</v>
      </c>
      <c r="Y2118" t="s">
        <v>77</v>
      </c>
      <c r="Z2118">
        <v>4.33</v>
      </c>
      <c r="AA2118" t="s">
        <v>7231</v>
      </c>
      <c r="AB2118">
        <v>283.88521960000003</v>
      </c>
      <c r="AC2118" t="s">
        <v>7232</v>
      </c>
      <c r="AD2118">
        <v>47.637150699999999</v>
      </c>
      <c r="AE2118">
        <v>514.524</v>
      </c>
      <c r="AF2118">
        <v>12.587999999999999</v>
      </c>
      <c r="AG2118">
        <v>11.016</v>
      </c>
      <c r="AH2118">
        <v>12.4566</v>
      </c>
    </row>
    <row r="2119" spans="1:34" x14ac:dyDescent="0.25">
      <c r="A2119" t="s">
        <v>7233</v>
      </c>
      <c r="B2119" t="s">
        <v>7234</v>
      </c>
      <c r="C2119">
        <v>1</v>
      </c>
      <c r="D2119">
        <v>3</v>
      </c>
      <c r="E2119" t="s">
        <v>284</v>
      </c>
      <c r="F2119">
        <v>2016</v>
      </c>
      <c r="G2119" t="s">
        <v>171</v>
      </c>
      <c r="H2119">
        <v>0</v>
      </c>
      <c r="I2119">
        <v>9.9911331299999997</v>
      </c>
      <c r="J2119">
        <v>8.3299999999999999E-2</v>
      </c>
      <c r="K2119">
        <v>1.55</v>
      </c>
      <c r="L2119">
        <v>0.13800000000000001</v>
      </c>
      <c r="M2119">
        <v>3.02</v>
      </c>
      <c r="N2119">
        <v>9.5099999999999994E-3</v>
      </c>
      <c r="O2119" t="s">
        <v>614</v>
      </c>
      <c r="P2119">
        <v>0</v>
      </c>
      <c r="Q2119">
        <v>33.979999999999997</v>
      </c>
      <c r="R2119">
        <v>660</v>
      </c>
      <c r="S2119">
        <v>0</v>
      </c>
      <c r="U2119">
        <v>4985</v>
      </c>
      <c r="V2119">
        <v>0.75</v>
      </c>
      <c r="W2119">
        <v>0.78</v>
      </c>
      <c r="X2119">
        <v>-0.1</v>
      </c>
      <c r="Y2119" t="s">
        <v>77</v>
      </c>
      <c r="Z2119">
        <v>4.59</v>
      </c>
      <c r="AA2119" t="s">
        <v>7235</v>
      </c>
      <c r="AB2119">
        <v>285.17331739999997</v>
      </c>
      <c r="AC2119" t="s">
        <v>7236</v>
      </c>
      <c r="AD2119">
        <v>48.770009899999998</v>
      </c>
      <c r="AE2119">
        <v>622.81799999999998</v>
      </c>
      <c r="AF2119">
        <v>15.541</v>
      </c>
      <c r="AG2119">
        <v>13.292</v>
      </c>
      <c r="AH2119">
        <v>15.3024</v>
      </c>
    </row>
    <row r="2120" spans="1:34" x14ac:dyDescent="0.25">
      <c r="A2120" t="s">
        <v>7237</v>
      </c>
      <c r="B2120" t="s">
        <v>7234</v>
      </c>
      <c r="C2120">
        <v>1</v>
      </c>
      <c r="D2120">
        <v>3</v>
      </c>
      <c r="E2120" t="s">
        <v>284</v>
      </c>
      <c r="F2120">
        <v>2016</v>
      </c>
      <c r="G2120" t="s">
        <v>171</v>
      </c>
      <c r="H2120">
        <v>0</v>
      </c>
      <c r="I2120">
        <v>3.6008427599999999</v>
      </c>
      <c r="J2120">
        <v>4.2200000000000001E-2</v>
      </c>
      <c r="K2120">
        <v>1.3</v>
      </c>
      <c r="L2120">
        <v>0.11600000000000001</v>
      </c>
      <c r="M2120">
        <v>2.2400000000000002</v>
      </c>
      <c r="N2120">
        <v>7.0499999999999998E-3</v>
      </c>
      <c r="O2120" t="s">
        <v>614</v>
      </c>
      <c r="P2120">
        <v>0</v>
      </c>
      <c r="Q2120">
        <v>132.38999999999999</v>
      </c>
      <c r="R2120">
        <v>927</v>
      </c>
      <c r="S2120">
        <v>0</v>
      </c>
      <c r="U2120">
        <v>4985</v>
      </c>
      <c r="V2120">
        <v>0.75</v>
      </c>
      <c r="W2120">
        <v>0.78</v>
      </c>
      <c r="X2120">
        <v>-0.1</v>
      </c>
      <c r="Y2120" t="s">
        <v>77</v>
      </c>
      <c r="Z2120">
        <v>4.59</v>
      </c>
      <c r="AA2120" t="s">
        <v>7235</v>
      </c>
      <c r="AB2120">
        <v>285.17331739999997</v>
      </c>
      <c r="AC2120" t="s">
        <v>7236</v>
      </c>
      <c r="AD2120">
        <v>48.770009899999998</v>
      </c>
      <c r="AE2120">
        <v>622.81799999999998</v>
      </c>
      <c r="AF2120">
        <v>15.541</v>
      </c>
      <c r="AG2120">
        <v>13.292</v>
      </c>
      <c r="AH2120">
        <v>15.3024</v>
      </c>
    </row>
    <row r="2121" spans="1:34" x14ac:dyDescent="0.25">
      <c r="A2121" t="s">
        <v>7238</v>
      </c>
      <c r="B2121" t="s">
        <v>7234</v>
      </c>
      <c r="C2121">
        <v>1</v>
      </c>
      <c r="D2121">
        <v>3</v>
      </c>
      <c r="E2121" t="s">
        <v>284</v>
      </c>
      <c r="F2121">
        <v>2016</v>
      </c>
      <c r="G2121" t="s">
        <v>171</v>
      </c>
      <c r="H2121">
        <v>0</v>
      </c>
      <c r="I2121">
        <v>5.7271722599999997</v>
      </c>
      <c r="J2121">
        <v>5.7500000000000002E-2</v>
      </c>
      <c r="K2121">
        <v>1.31</v>
      </c>
      <c r="L2121">
        <v>0.11700000000000001</v>
      </c>
      <c r="M2121">
        <v>2.27</v>
      </c>
      <c r="N2121">
        <v>7.1399999999999996E-3</v>
      </c>
      <c r="O2121" t="s">
        <v>614</v>
      </c>
      <c r="P2121">
        <v>0</v>
      </c>
      <c r="Q2121">
        <v>71.31</v>
      </c>
      <c r="R2121">
        <v>794</v>
      </c>
      <c r="S2121">
        <v>0</v>
      </c>
      <c r="U2121">
        <v>4985</v>
      </c>
      <c r="V2121">
        <v>0.75</v>
      </c>
      <c r="W2121">
        <v>0.78</v>
      </c>
      <c r="X2121">
        <v>-0.1</v>
      </c>
      <c r="Y2121" t="s">
        <v>77</v>
      </c>
      <c r="Z2121">
        <v>4.59</v>
      </c>
      <c r="AA2121" t="s">
        <v>7235</v>
      </c>
      <c r="AB2121">
        <v>285.17331739999997</v>
      </c>
      <c r="AC2121" t="s">
        <v>7236</v>
      </c>
      <c r="AD2121">
        <v>48.770009899999998</v>
      </c>
      <c r="AE2121">
        <v>622.81799999999998</v>
      </c>
      <c r="AF2121">
        <v>15.541</v>
      </c>
      <c r="AG2121">
        <v>13.292</v>
      </c>
      <c r="AH2121">
        <v>15.3024</v>
      </c>
    </row>
    <row r="2122" spans="1:34" x14ac:dyDescent="0.25">
      <c r="A2122" t="s">
        <v>7239</v>
      </c>
      <c r="B2122" t="s">
        <v>7240</v>
      </c>
      <c r="C2122">
        <v>1</v>
      </c>
      <c r="D2122">
        <v>1</v>
      </c>
      <c r="E2122" t="s">
        <v>284</v>
      </c>
      <c r="F2122">
        <v>2016</v>
      </c>
      <c r="G2122" t="s">
        <v>171</v>
      </c>
      <c r="H2122">
        <v>0</v>
      </c>
      <c r="I2122">
        <v>36.2919336</v>
      </c>
      <c r="J2122">
        <v>0.22259999999999999</v>
      </c>
      <c r="K2122">
        <v>2.3199999999999998</v>
      </c>
      <c r="L2122">
        <v>0.20699999999999999</v>
      </c>
      <c r="M2122">
        <v>5.99</v>
      </c>
      <c r="N2122">
        <v>1.89E-2</v>
      </c>
      <c r="O2122" t="s">
        <v>614</v>
      </c>
      <c r="P2122">
        <v>0</v>
      </c>
      <c r="Q2122">
        <v>39.67</v>
      </c>
      <c r="R2122">
        <v>694</v>
      </c>
      <c r="S2122">
        <v>0</v>
      </c>
      <c r="U2122">
        <v>6018</v>
      </c>
      <c r="V2122">
        <v>1.1200000000000001</v>
      </c>
      <c r="W2122">
        <v>1.08</v>
      </c>
      <c r="X2122">
        <v>0.02</v>
      </c>
      <c r="Y2122" t="s">
        <v>77</v>
      </c>
      <c r="Z2122">
        <v>4.37</v>
      </c>
      <c r="AA2122" t="s">
        <v>7241</v>
      </c>
      <c r="AB2122">
        <v>295.23925689999999</v>
      </c>
      <c r="AC2122" t="s">
        <v>7242</v>
      </c>
      <c r="AD2122">
        <v>42.726484200000002</v>
      </c>
      <c r="AE2122">
        <v>1617.07</v>
      </c>
      <c r="AF2122">
        <v>15.308</v>
      </c>
      <c r="AG2122">
        <v>13.692</v>
      </c>
      <c r="AH2122">
        <v>15.199</v>
      </c>
    </row>
    <row r="2123" spans="1:34" x14ac:dyDescent="0.25">
      <c r="A2123" t="s">
        <v>7243</v>
      </c>
      <c r="B2123" t="s">
        <v>7244</v>
      </c>
      <c r="C2123">
        <v>1</v>
      </c>
      <c r="D2123">
        <v>1</v>
      </c>
      <c r="E2123" t="s">
        <v>284</v>
      </c>
      <c r="F2123">
        <v>2016</v>
      </c>
      <c r="G2123" t="s">
        <v>171</v>
      </c>
      <c r="H2123">
        <v>0</v>
      </c>
      <c r="I2123">
        <v>12.412775399999999</v>
      </c>
      <c r="J2123">
        <v>0.10630000000000001</v>
      </c>
      <c r="K2123">
        <v>1.49</v>
      </c>
      <c r="L2123">
        <v>0.13300000000000001</v>
      </c>
      <c r="M2123">
        <v>2.83</v>
      </c>
      <c r="N2123">
        <v>8.8900000000000003E-3</v>
      </c>
      <c r="O2123" t="s">
        <v>614</v>
      </c>
      <c r="P2123">
        <v>0</v>
      </c>
      <c r="Q2123">
        <v>211.55</v>
      </c>
      <c r="R2123">
        <v>933</v>
      </c>
      <c r="S2123">
        <v>0</v>
      </c>
      <c r="U2123">
        <v>6129</v>
      </c>
      <c r="V2123">
        <v>1.36</v>
      </c>
      <c r="W2123">
        <v>1.17</v>
      </c>
      <c r="X2123">
        <v>0.05</v>
      </c>
      <c r="Y2123" t="s">
        <v>77</v>
      </c>
      <c r="Z2123">
        <v>4.2300000000000004</v>
      </c>
      <c r="AA2123" t="s">
        <v>7245</v>
      </c>
      <c r="AB2123">
        <v>291.47424430000001</v>
      </c>
      <c r="AC2123" t="s">
        <v>7246</v>
      </c>
      <c r="AD2123">
        <v>44.683411900000003</v>
      </c>
      <c r="AE2123">
        <v>891.19200000000001</v>
      </c>
      <c r="AF2123">
        <v>13.685</v>
      </c>
      <c r="AG2123">
        <v>12.234</v>
      </c>
      <c r="AH2123">
        <v>13.513</v>
      </c>
    </row>
    <row r="2124" spans="1:34" x14ac:dyDescent="0.25">
      <c r="A2124" t="s">
        <v>7247</v>
      </c>
      <c r="B2124" t="s">
        <v>7248</v>
      </c>
      <c r="C2124">
        <v>1</v>
      </c>
      <c r="D2124">
        <v>1</v>
      </c>
      <c r="E2124" t="s">
        <v>284</v>
      </c>
      <c r="F2124">
        <v>2016</v>
      </c>
      <c r="G2124" t="s">
        <v>171</v>
      </c>
      <c r="H2124">
        <v>0</v>
      </c>
      <c r="I2124">
        <v>2.6683137600000002</v>
      </c>
      <c r="J2124">
        <v>3.7600000000000001E-2</v>
      </c>
      <c r="K2124">
        <v>1.52</v>
      </c>
      <c r="L2124">
        <v>0.13600000000000001</v>
      </c>
      <c r="M2124">
        <v>2.92</v>
      </c>
      <c r="N2124">
        <v>9.1999999999999998E-3</v>
      </c>
      <c r="O2124" t="s">
        <v>614</v>
      </c>
      <c r="P2124">
        <v>0</v>
      </c>
      <c r="Q2124">
        <v>546.91</v>
      </c>
      <c r="R2124">
        <v>1252</v>
      </c>
      <c r="S2124">
        <v>0</v>
      </c>
      <c r="U2124">
        <v>5502</v>
      </c>
      <c r="V2124">
        <v>0.87</v>
      </c>
      <c r="W2124">
        <v>0.9</v>
      </c>
      <c r="X2124">
        <v>-0.09</v>
      </c>
      <c r="Y2124" t="s">
        <v>77</v>
      </c>
      <c r="Z2124">
        <v>4.5199999999999996</v>
      </c>
      <c r="AA2124" t="s">
        <v>7249</v>
      </c>
      <c r="AB2124">
        <v>296.07562309999997</v>
      </c>
      <c r="AC2124" t="s">
        <v>7250</v>
      </c>
      <c r="AD2124">
        <v>45.627016500000003</v>
      </c>
      <c r="AE2124">
        <v>1105.95</v>
      </c>
      <c r="AF2124">
        <v>15.644</v>
      </c>
      <c r="AG2124">
        <v>13.848000000000001</v>
      </c>
      <c r="AH2124">
        <v>15.5124</v>
      </c>
    </row>
    <row r="2125" spans="1:34" x14ac:dyDescent="0.25">
      <c r="A2125" t="s">
        <v>7251</v>
      </c>
      <c r="B2125" t="s">
        <v>7252</v>
      </c>
      <c r="C2125">
        <v>1</v>
      </c>
      <c r="D2125">
        <v>1</v>
      </c>
      <c r="E2125" t="s">
        <v>284</v>
      </c>
      <c r="F2125">
        <v>2016</v>
      </c>
      <c r="G2125" t="s">
        <v>171</v>
      </c>
      <c r="H2125">
        <v>0</v>
      </c>
      <c r="I2125">
        <v>0.98494017</v>
      </c>
      <c r="J2125">
        <v>2.01E-2</v>
      </c>
      <c r="K2125">
        <v>0.86</v>
      </c>
      <c r="L2125">
        <v>7.6999999999999999E-2</v>
      </c>
      <c r="M2125">
        <v>0.56599999999999995</v>
      </c>
      <c r="N2125">
        <v>1.7799999999999999E-3</v>
      </c>
      <c r="O2125" t="s">
        <v>614</v>
      </c>
      <c r="P2125">
        <v>0</v>
      </c>
      <c r="Q2125">
        <v>2775</v>
      </c>
      <c r="R2125">
        <v>2335</v>
      </c>
      <c r="S2125">
        <v>0</v>
      </c>
      <c r="U2125">
        <v>5839</v>
      </c>
      <c r="V2125">
        <v>0.99</v>
      </c>
      <c r="W2125">
        <v>0.99</v>
      </c>
      <c r="X2125">
        <v>-7.0000000000000007E-2</v>
      </c>
      <c r="Y2125" t="s">
        <v>77</v>
      </c>
      <c r="Z2125">
        <v>4.45</v>
      </c>
      <c r="AA2125" t="s">
        <v>7253</v>
      </c>
      <c r="AB2125">
        <v>285.4049723</v>
      </c>
      <c r="AC2125" t="s">
        <v>7254</v>
      </c>
      <c r="AD2125">
        <v>49.994818600000002</v>
      </c>
      <c r="AE2125">
        <v>717.55499999999995</v>
      </c>
      <c r="AF2125">
        <v>13.929</v>
      </c>
      <c r="AG2125">
        <v>12.382</v>
      </c>
      <c r="AH2125">
        <v>13.784700000000001</v>
      </c>
    </row>
    <row r="2126" spans="1:34" x14ac:dyDescent="0.25">
      <c r="A2126" t="s">
        <v>7255</v>
      </c>
      <c r="B2126" t="s">
        <v>7256</v>
      </c>
      <c r="C2126">
        <v>1</v>
      </c>
      <c r="D2126">
        <v>1</v>
      </c>
      <c r="E2126" t="s">
        <v>284</v>
      </c>
      <c r="F2126">
        <v>2016</v>
      </c>
      <c r="G2126" t="s">
        <v>171</v>
      </c>
      <c r="H2126">
        <v>0</v>
      </c>
      <c r="I2126">
        <v>0.66308526000000001</v>
      </c>
      <c r="J2126">
        <v>1.41E-2</v>
      </c>
      <c r="K2126">
        <v>1.43</v>
      </c>
      <c r="L2126">
        <v>0.128</v>
      </c>
      <c r="M2126">
        <v>2.63</v>
      </c>
      <c r="N2126">
        <v>8.2900000000000005E-3</v>
      </c>
      <c r="O2126" t="s">
        <v>614</v>
      </c>
      <c r="P2126">
        <v>0</v>
      </c>
      <c r="Q2126">
        <v>2460.58</v>
      </c>
      <c r="R2126">
        <v>1681</v>
      </c>
      <c r="S2126">
        <v>0</v>
      </c>
      <c r="U2126">
        <v>5053</v>
      </c>
      <c r="V2126">
        <v>0.77</v>
      </c>
      <c r="W2126">
        <v>0.8</v>
      </c>
      <c r="X2126">
        <v>-7.0000000000000007E-2</v>
      </c>
      <c r="Y2126" t="s">
        <v>77</v>
      </c>
      <c r="Z2126">
        <v>4.58</v>
      </c>
      <c r="AA2126" t="s">
        <v>7257</v>
      </c>
      <c r="AB2126">
        <v>297.84146279999999</v>
      </c>
      <c r="AC2126" t="s">
        <v>7258</v>
      </c>
      <c r="AD2126">
        <v>46.9676288</v>
      </c>
      <c r="AE2126">
        <v>805.56200000000001</v>
      </c>
      <c r="AF2126">
        <v>15.555999999999999</v>
      </c>
      <c r="AG2126">
        <v>13.28</v>
      </c>
      <c r="AH2126">
        <v>15.333</v>
      </c>
    </row>
    <row r="2127" spans="1:34" x14ac:dyDescent="0.25">
      <c r="A2127" t="s">
        <v>7259</v>
      </c>
      <c r="B2127" t="s">
        <v>7260</v>
      </c>
      <c r="C2127">
        <v>1</v>
      </c>
      <c r="D2127">
        <v>3</v>
      </c>
      <c r="E2127" t="s">
        <v>284</v>
      </c>
      <c r="F2127">
        <v>2014</v>
      </c>
      <c r="G2127" t="s">
        <v>171</v>
      </c>
      <c r="H2127">
        <v>0</v>
      </c>
      <c r="I2127">
        <v>10.495711</v>
      </c>
      <c r="J2127">
        <v>9.9000000000000005E-2</v>
      </c>
      <c r="K2127">
        <v>1.52</v>
      </c>
      <c r="L2127">
        <v>0.13600000000000001</v>
      </c>
      <c r="M2127">
        <v>2.92</v>
      </c>
      <c r="N2127">
        <v>9.1999999999999998E-3</v>
      </c>
      <c r="O2127" t="s">
        <v>614</v>
      </c>
      <c r="P2127">
        <v>7.0000000000000007E-2</v>
      </c>
      <c r="Q2127">
        <v>298.08999999999997</v>
      </c>
      <c r="R2127">
        <v>1009</v>
      </c>
      <c r="S2127">
        <v>1</v>
      </c>
      <c r="U2127">
        <v>6239</v>
      </c>
      <c r="V2127">
        <v>1.36</v>
      </c>
      <c r="W2127">
        <v>1.18</v>
      </c>
      <c r="X2127">
        <v>-7.0000000000000007E-2</v>
      </c>
      <c r="Y2127" t="s">
        <v>77</v>
      </c>
      <c r="Z2127">
        <v>4.25</v>
      </c>
      <c r="AA2127" t="s">
        <v>7261</v>
      </c>
      <c r="AB2127">
        <v>289.34736340000001</v>
      </c>
      <c r="AC2127" t="s">
        <v>7262</v>
      </c>
      <c r="AD2127">
        <v>44.208444499999999</v>
      </c>
      <c r="AE2127">
        <v>237.40100000000001</v>
      </c>
      <c r="AF2127">
        <v>10.505000000000001</v>
      </c>
      <c r="AG2127">
        <v>9.3439999999999994</v>
      </c>
      <c r="AH2127">
        <v>10.454000000000001</v>
      </c>
    </row>
    <row r="2128" spans="1:34" x14ac:dyDescent="0.25">
      <c r="A2128" t="s">
        <v>7263</v>
      </c>
      <c r="B2128" t="s">
        <v>7260</v>
      </c>
      <c r="C2128">
        <v>1</v>
      </c>
      <c r="D2128">
        <v>3</v>
      </c>
      <c r="E2128" t="s">
        <v>284</v>
      </c>
      <c r="F2128">
        <v>2014</v>
      </c>
      <c r="G2128" t="s">
        <v>171</v>
      </c>
      <c r="H2128">
        <v>0</v>
      </c>
      <c r="I2128">
        <v>21.869741000000001</v>
      </c>
      <c r="J2128">
        <v>0.16200000000000001</v>
      </c>
      <c r="K2128">
        <v>1.58</v>
      </c>
      <c r="L2128">
        <v>0.14099999999999999</v>
      </c>
      <c r="M2128">
        <v>3.12</v>
      </c>
      <c r="N2128">
        <v>9.8200000000000006E-3</v>
      </c>
      <c r="O2128" t="s">
        <v>614</v>
      </c>
      <c r="P2128">
        <v>0.19</v>
      </c>
      <c r="Q2128">
        <v>112.13</v>
      </c>
      <c r="R2128">
        <v>790</v>
      </c>
      <c r="S2128">
        <v>1</v>
      </c>
      <c r="U2128">
        <v>6239</v>
      </c>
      <c r="V2128">
        <v>1.36</v>
      </c>
      <c r="W2128">
        <v>1.18</v>
      </c>
      <c r="X2128">
        <v>-7.0000000000000007E-2</v>
      </c>
      <c r="Y2128" t="s">
        <v>77</v>
      </c>
      <c r="Z2128">
        <v>4.25</v>
      </c>
      <c r="AA2128" t="s">
        <v>7261</v>
      </c>
      <c r="AB2128">
        <v>289.34736340000001</v>
      </c>
      <c r="AC2128" t="s">
        <v>7262</v>
      </c>
      <c r="AD2128">
        <v>44.208444499999999</v>
      </c>
      <c r="AE2128">
        <v>237.40100000000001</v>
      </c>
      <c r="AF2128">
        <v>10.505000000000001</v>
      </c>
      <c r="AG2128">
        <v>9.3439999999999994</v>
      </c>
      <c r="AH2128">
        <v>10.454000000000001</v>
      </c>
    </row>
    <row r="2129" spans="1:34" x14ac:dyDescent="0.25">
      <c r="A2129" t="s">
        <v>7264</v>
      </c>
      <c r="B2129" t="s">
        <v>7260</v>
      </c>
      <c r="C2129">
        <v>1</v>
      </c>
      <c r="D2129">
        <v>3</v>
      </c>
      <c r="E2129" t="s">
        <v>284</v>
      </c>
      <c r="F2129">
        <v>2014</v>
      </c>
      <c r="G2129" t="s">
        <v>171</v>
      </c>
      <c r="H2129">
        <v>0</v>
      </c>
      <c r="I2129">
        <v>100.283134</v>
      </c>
      <c r="J2129">
        <v>0.44800000000000001</v>
      </c>
      <c r="K2129">
        <v>2.5</v>
      </c>
      <c r="L2129">
        <v>0.223</v>
      </c>
      <c r="M2129">
        <v>6.8</v>
      </c>
      <c r="N2129">
        <v>2.1399999999999999E-2</v>
      </c>
      <c r="O2129" t="s">
        <v>614</v>
      </c>
      <c r="P2129">
        <v>0.02</v>
      </c>
      <c r="Q2129">
        <v>14.71</v>
      </c>
      <c r="R2129">
        <v>475</v>
      </c>
      <c r="S2129">
        <v>1</v>
      </c>
      <c r="U2129">
        <v>6239</v>
      </c>
      <c r="V2129">
        <v>1.36</v>
      </c>
      <c r="W2129">
        <v>1.18</v>
      </c>
      <c r="X2129">
        <v>-7.0000000000000007E-2</v>
      </c>
      <c r="Y2129" t="s">
        <v>77</v>
      </c>
      <c r="Z2129">
        <v>4.25</v>
      </c>
      <c r="AA2129" t="s">
        <v>7261</v>
      </c>
      <c r="AB2129">
        <v>289.34736340000001</v>
      </c>
      <c r="AC2129" t="s">
        <v>7262</v>
      </c>
      <c r="AD2129">
        <v>44.208444499999999</v>
      </c>
      <c r="AE2129">
        <v>237.40100000000001</v>
      </c>
      <c r="AF2129">
        <v>10.505000000000001</v>
      </c>
      <c r="AG2129">
        <v>9.3439999999999994</v>
      </c>
      <c r="AH2129">
        <v>10.454000000000001</v>
      </c>
    </row>
    <row r="2130" spans="1:34" x14ac:dyDescent="0.25">
      <c r="A2130" t="s">
        <v>7265</v>
      </c>
      <c r="B2130" t="s">
        <v>7266</v>
      </c>
      <c r="C2130">
        <v>1</v>
      </c>
      <c r="D2130">
        <v>1</v>
      </c>
      <c r="E2130" t="s">
        <v>284</v>
      </c>
      <c r="F2130">
        <v>2016</v>
      </c>
      <c r="G2130" t="s">
        <v>171</v>
      </c>
      <c r="H2130">
        <v>0</v>
      </c>
      <c r="I2130">
        <v>19.118775299999999</v>
      </c>
      <c r="J2130">
        <v>0.1444</v>
      </c>
      <c r="K2130">
        <v>1.77</v>
      </c>
      <c r="L2130">
        <v>0.158</v>
      </c>
      <c r="M2130">
        <v>3.78</v>
      </c>
      <c r="N2130">
        <v>1.1900000000000001E-2</v>
      </c>
      <c r="O2130" t="s">
        <v>614</v>
      </c>
      <c r="P2130">
        <v>0</v>
      </c>
      <c r="Q2130">
        <v>171.93</v>
      </c>
      <c r="R2130">
        <v>823</v>
      </c>
      <c r="S2130">
        <v>0</v>
      </c>
      <c r="U2130">
        <v>5961</v>
      </c>
      <c r="V2130">
        <v>1.08</v>
      </c>
      <c r="W2130">
        <v>1.06</v>
      </c>
      <c r="X2130">
        <v>0.01</v>
      </c>
      <c r="Y2130" t="s">
        <v>77</v>
      </c>
      <c r="Z2130">
        <v>4.3899999999999997</v>
      </c>
      <c r="AA2130" t="s">
        <v>7267</v>
      </c>
      <c r="AB2130">
        <v>295.59126520000001</v>
      </c>
      <c r="AC2130" t="s">
        <v>7268</v>
      </c>
      <c r="AD2130">
        <v>42.555226099999999</v>
      </c>
      <c r="AE2130">
        <v>1734.43</v>
      </c>
      <c r="AF2130">
        <v>14.952999999999999</v>
      </c>
      <c r="AG2130">
        <v>13.183</v>
      </c>
      <c r="AH2130">
        <v>14.823399999999999</v>
      </c>
    </row>
    <row r="2131" spans="1:34" x14ac:dyDescent="0.25">
      <c r="A2131" t="s">
        <v>7269</v>
      </c>
      <c r="B2131" t="s">
        <v>7270</v>
      </c>
      <c r="C2131">
        <v>1</v>
      </c>
      <c r="D2131">
        <v>1</v>
      </c>
      <c r="E2131" t="s">
        <v>284</v>
      </c>
      <c r="F2131">
        <v>2016</v>
      </c>
      <c r="G2131" t="s">
        <v>171</v>
      </c>
      <c r="H2131">
        <v>0</v>
      </c>
      <c r="I2131">
        <v>48.430899099999998</v>
      </c>
      <c r="J2131">
        <v>0.23899999999999999</v>
      </c>
      <c r="K2131">
        <v>2.2599999999999998</v>
      </c>
      <c r="L2131">
        <v>0.20200000000000001</v>
      </c>
      <c r="M2131">
        <v>5.73</v>
      </c>
      <c r="N2131">
        <v>1.7999999999999999E-2</v>
      </c>
      <c r="O2131" t="s">
        <v>614</v>
      </c>
      <c r="P2131">
        <v>0</v>
      </c>
      <c r="Q2131">
        <v>4.74</v>
      </c>
      <c r="R2131">
        <v>396</v>
      </c>
      <c r="S2131">
        <v>0</v>
      </c>
      <c r="U2131">
        <v>5006</v>
      </c>
      <c r="V2131">
        <v>0.77</v>
      </c>
      <c r="W2131">
        <v>0.82</v>
      </c>
      <c r="X2131">
        <v>0.03</v>
      </c>
      <c r="Y2131" t="s">
        <v>77</v>
      </c>
      <c r="Z2131">
        <v>4.58</v>
      </c>
      <c r="AA2131" t="s">
        <v>7271</v>
      </c>
      <c r="AB2131">
        <v>285.23247859999998</v>
      </c>
      <c r="AC2131" t="s">
        <v>7272</v>
      </c>
      <c r="AD2131">
        <v>48.806696299999999</v>
      </c>
      <c r="AE2131">
        <v>744.29399999999998</v>
      </c>
      <c r="AF2131">
        <v>15.817</v>
      </c>
      <c r="AG2131">
        <v>13.558</v>
      </c>
      <c r="AH2131">
        <v>15.5817</v>
      </c>
    </row>
    <row r="2132" spans="1:34" x14ac:dyDescent="0.25">
      <c r="A2132" t="s">
        <v>7273</v>
      </c>
      <c r="B2132" t="s">
        <v>7274</v>
      </c>
      <c r="C2132">
        <v>1</v>
      </c>
      <c r="D2132">
        <v>1</v>
      </c>
      <c r="E2132" t="s">
        <v>284</v>
      </c>
      <c r="F2132">
        <v>2016</v>
      </c>
      <c r="G2132" t="s">
        <v>171</v>
      </c>
      <c r="H2132">
        <v>0</v>
      </c>
      <c r="I2132">
        <v>8.6790024199999998</v>
      </c>
      <c r="J2132">
        <v>8.3000000000000004E-2</v>
      </c>
      <c r="K2132">
        <v>1.82</v>
      </c>
      <c r="L2132">
        <v>0.16200000000000001</v>
      </c>
      <c r="M2132">
        <v>3.97</v>
      </c>
      <c r="N2132">
        <v>1.2500000000000001E-2</v>
      </c>
      <c r="O2132" t="s">
        <v>614</v>
      </c>
      <c r="P2132">
        <v>0</v>
      </c>
      <c r="Q2132">
        <v>142.54</v>
      </c>
      <c r="R2132">
        <v>949</v>
      </c>
      <c r="S2132">
        <v>0</v>
      </c>
      <c r="U2132">
        <v>5771</v>
      </c>
      <c r="V2132">
        <v>0.98</v>
      </c>
      <c r="W2132">
        <v>0.99</v>
      </c>
      <c r="X2132">
        <v>-0.02</v>
      </c>
      <c r="Y2132" t="s">
        <v>77</v>
      </c>
      <c r="Z2132">
        <v>4.45</v>
      </c>
      <c r="AA2132" t="s">
        <v>7275</v>
      </c>
      <c r="AB2132">
        <v>288.77182870000001</v>
      </c>
      <c r="AC2132" t="s">
        <v>7276</v>
      </c>
      <c r="AD2132">
        <v>42.213169399999998</v>
      </c>
      <c r="AE2132">
        <v>1054.8699999999999</v>
      </c>
      <c r="AF2132">
        <v>15.154999999999999</v>
      </c>
      <c r="AG2132">
        <v>13.629</v>
      </c>
      <c r="AH2132">
        <v>15.1837</v>
      </c>
    </row>
    <row r="2133" spans="1:34" x14ac:dyDescent="0.25">
      <c r="A2133" t="s">
        <v>7277</v>
      </c>
      <c r="B2133" t="s">
        <v>7278</v>
      </c>
      <c r="C2133">
        <v>1</v>
      </c>
      <c r="D2133">
        <v>1</v>
      </c>
      <c r="E2133" t="s">
        <v>284</v>
      </c>
      <c r="F2133">
        <v>2016</v>
      </c>
      <c r="G2133" t="s">
        <v>171</v>
      </c>
      <c r="H2133">
        <v>0</v>
      </c>
      <c r="I2133">
        <v>4.5513996700000003</v>
      </c>
      <c r="J2133">
        <v>4.99E-2</v>
      </c>
      <c r="K2133">
        <v>1.1399999999999999</v>
      </c>
      <c r="L2133">
        <v>0.10199999999999999</v>
      </c>
      <c r="M2133">
        <v>1.55</v>
      </c>
      <c r="N2133">
        <v>4.8900000000000002E-3</v>
      </c>
      <c r="O2133" t="s">
        <v>614</v>
      </c>
      <c r="P2133">
        <v>0</v>
      </c>
      <c r="Q2133">
        <v>144.81</v>
      </c>
      <c r="R2133">
        <v>907</v>
      </c>
      <c r="S2133">
        <v>0</v>
      </c>
      <c r="U2133">
        <v>5213</v>
      </c>
      <c r="V2133">
        <v>0.8</v>
      </c>
      <c r="W2133">
        <v>0.84</v>
      </c>
      <c r="X2133">
        <v>-0.03</v>
      </c>
      <c r="Y2133" t="s">
        <v>77</v>
      </c>
      <c r="Z2133">
        <v>4.5599999999999996</v>
      </c>
      <c r="AA2133" t="s">
        <v>7279</v>
      </c>
      <c r="AB2133">
        <v>286.48362600000002</v>
      </c>
      <c r="AC2133" t="s">
        <v>7280</v>
      </c>
      <c r="AD2133">
        <v>46.752618200000001</v>
      </c>
      <c r="AE2133">
        <v>664.83</v>
      </c>
      <c r="AF2133">
        <v>15.173</v>
      </c>
      <c r="AG2133">
        <v>13.08</v>
      </c>
      <c r="AH2133">
        <v>15.0007</v>
      </c>
    </row>
    <row r="2134" spans="1:34" x14ac:dyDescent="0.25">
      <c r="A2134" t="s">
        <v>7281</v>
      </c>
      <c r="B2134" t="s">
        <v>7282</v>
      </c>
      <c r="C2134">
        <v>1</v>
      </c>
      <c r="D2134">
        <v>1</v>
      </c>
      <c r="E2134" t="s">
        <v>284</v>
      </c>
      <c r="F2134">
        <v>2016</v>
      </c>
      <c r="G2134" t="s">
        <v>171</v>
      </c>
      <c r="H2134">
        <v>0</v>
      </c>
      <c r="I2134">
        <v>0.96852601999999999</v>
      </c>
      <c r="J2134">
        <v>1.9099999999999999E-2</v>
      </c>
      <c r="K2134">
        <v>1.18</v>
      </c>
      <c r="L2134">
        <v>0.105</v>
      </c>
      <c r="M2134">
        <v>1.76</v>
      </c>
      <c r="N2134">
        <v>5.5300000000000002E-3</v>
      </c>
      <c r="O2134" t="s">
        <v>614</v>
      </c>
      <c r="P2134">
        <v>0</v>
      </c>
      <c r="Q2134">
        <v>2367.8000000000002</v>
      </c>
      <c r="R2134">
        <v>1677</v>
      </c>
      <c r="S2134">
        <v>0</v>
      </c>
      <c r="U2134">
        <v>5791</v>
      </c>
      <c r="V2134">
        <v>0.98</v>
      </c>
      <c r="W2134">
        <v>0.99</v>
      </c>
      <c r="X2134">
        <v>-0.02</v>
      </c>
      <c r="Y2134" t="s">
        <v>77</v>
      </c>
      <c r="Z2134">
        <v>4.45</v>
      </c>
      <c r="AA2134" t="s">
        <v>7283</v>
      </c>
      <c r="AB2134">
        <v>289.88441019999999</v>
      </c>
      <c r="AC2134" t="s">
        <v>7284</v>
      </c>
      <c r="AD2134">
        <v>45.211507500000003</v>
      </c>
      <c r="AE2134">
        <v>801.99300000000005</v>
      </c>
      <c r="AF2134">
        <v>14.629</v>
      </c>
      <c r="AG2134">
        <v>12.901</v>
      </c>
      <c r="AH2134">
        <v>14.4788</v>
      </c>
    </row>
    <row r="2135" spans="1:34" x14ac:dyDescent="0.25">
      <c r="A2135" t="s">
        <v>7285</v>
      </c>
      <c r="B2135" t="s">
        <v>7286</v>
      </c>
      <c r="C2135">
        <v>1</v>
      </c>
      <c r="D2135">
        <v>1</v>
      </c>
      <c r="E2135" t="s">
        <v>284</v>
      </c>
      <c r="F2135">
        <v>2016</v>
      </c>
      <c r="G2135" t="s">
        <v>171</v>
      </c>
      <c r="H2135">
        <v>0</v>
      </c>
      <c r="I2135">
        <v>6.4944128900000004</v>
      </c>
      <c r="J2135">
        <v>6.1199999999999997E-2</v>
      </c>
      <c r="K2135">
        <v>1.35</v>
      </c>
      <c r="L2135">
        <v>0.12</v>
      </c>
      <c r="M2135">
        <v>2.39</v>
      </c>
      <c r="N2135">
        <v>7.5199999999999998E-3</v>
      </c>
      <c r="O2135" t="s">
        <v>614</v>
      </c>
      <c r="P2135">
        <v>0</v>
      </c>
      <c r="Q2135">
        <v>58.15</v>
      </c>
      <c r="R2135">
        <v>732</v>
      </c>
      <c r="S2135">
        <v>0</v>
      </c>
      <c r="U2135">
        <v>4630</v>
      </c>
      <c r="V2135">
        <v>0.69</v>
      </c>
      <c r="W2135">
        <v>0.71</v>
      </c>
      <c r="X2135">
        <v>-0.1</v>
      </c>
      <c r="Y2135" t="s">
        <v>77</v>
      </c>
      <c r="Z2135">
        <v>4.63</v>
      </c>
      <c r="AA2135" t="s">
        <v>7287</v>
      </c>
      <c r="AB2135">
        <v>284.58583640000001</v>
      </c>
      <c r="AC2135" t="s">
        <v>7288</v>
      </c>
      <c r="AD2135">
        <v>47.079564599999998</v>
      </c>
      <c r="AE2135">
        <v>583.64099999999996</v>
      </c>
      <c r="AF2135">
        <v>16.024000000000001</v>
      </c>
      <c r="AG2135">
        <v>13.2</v>
      </c>
      <c r="AH2135">
        <v>15.5655</v>
      </c>
    </row>
    <row r="2136" spans="1:34" x14ac:dyDescent="0.25">
      <c r="A2136" t="s">
        <v>7289</v>
      </c>
      <c r="B2136" t="s">
        <v>7290</v>
      </c>
      <c r="C2136">
        <v>1</v>
      </c>
      <c r="D2136">
        <v>2</v>
      </c>
      <c r="E2136" t="s">
        <v>284</v>
      </c>
      <c r="F2136">
        <v>2016</v>
      </c>
      <c r="G2136" t="s">
        <v>171</v>
      </c>
      <c r="H2136">
        <v>0</v>
      </c>
      <c r="I2136">
        <v>28.474748000000002</v>
      </c>
      <c r="J2136">
        <v>0.16889999999999999</v>
      </c>
      <c r="K2136">
        <v>2.58</v>
      </c>
      <c r="L2136">
        <v>0.23</v>
      </c>
      <c r="M2136">
        <v>7.18</v>
      </c>
      <c r="N2136">
        <v>2.2599999999999999E-2</v>
      </c>
      <c r="O2136" t="s">
        <v>614</v>
      </c>
      <c r="P2136">
        <v>0</v>
      </c>
      <c r="Q2136">
        <v>10.31</v>
      </c>
      <c r="R2136">
        <v>489</v>
      </c>
      <c r="S2136">
        <v>0</v>
      </c>
      <c r="U2136">
        <v>5044</v>
      </c>
      <c r="V2136">
        <v>0.76</v>
      </c>
      <c r="W2136">
        <v>0.8</v>
      </c>
      <c r="X2136">
        <v>-7.0000000000000007E-2</v>
      </c>
      <c r="Y2136" t="s">
        <v>77</v>
      </c>
      <c r="Z2136">
        <v>4.59</v>
      </c>
      <c r="AA2136" t="s">
        <v>7291</v>
      </c>
      <c r="AB2136">
        <v>285.86932769999999</v>
      </c>
      <c r="AC2136" t="s">
        <v>7292</v>
      </c>
      <c r="AD2136">
        <v>42.727999599999997</v>
      </c>
      <c r="AE2136">
        <v>849.31200000000001</v>
      </c>
      <c r="AF2136">
        <v>16.015999999999998</v>
      </c>
      <c r="AG2136">
        <v>13.824</v>
      </c>
      <c r="AH2136">
        <v>15.836</v>
      </c>
    </row>
    <row r="2137" spans="1:34" x14ac:dyDescent="0.25">
      <c r="A2137" t="s">
        <v>7293</v>
      </c>
      <c r="B2137" t="s">
        <v>7290</v>
      </c>
      <c r="C2137">
        <v>1</v>
      </c>
      <c r="D2137">
        <v>2</v>
      </c>
      <c r="E2137" t="s">
        <v>284</v>
      </c>
      <c r="F2137">
        <v>2021</v>
      </c>
      <c r="G2137" t="s">
        <v>171</v>
      </c>
      <c r="H2137">
        <v>0</v>
      </c>
      <c r="I2137">
        <v>4.8663101199999996</v>
      </c>
      <c r="J2137">
        <v>5.1999999999999998E-2</v>
      </c>
      <c r="K2137">
        <v>1.68</v>
      </c>
      <c r="L2137">
        <v>0.15</v>
      </c>
      <c r="M2137">
        <v>3.46</v>
      </c>
      <c r="N2137">
        <v>1.09E-2</v>
      </c>
      <c r="O2137" t="s">
        <v>614</v>
      </c>
      <c r="P2137">
        <v>0</v>
      </c>
      <c r="Q2137">
        <v>142.38999999999999</v>
      </c>
      <c r="R2137">
        <v>881</v>
      </c>
      <c r="S2137">
        <v>0</v>
      </c>
      <c r="U2137">
        <v>4996</v>
      </c>
      <c r="V2137">
        <v>0.83</v>
      </c>
      <c r="W2137">
        <v>0.79</v>
      </c>
      <c r="X2137">
        <v>0.14000000000000001</v>
      </c>
      <c r="Y2137" t="s">
        <v>77</v>
      </c>
      <c r="Z2137">
        <v>4.5</v>
      </c>
      <c r="AA2137" t="s">
        <v>7291</v>
      </c>
      <c r="AB2137">
        <v>285.86932769999999</v>
      </c>
      <c r="AC2137" t="s">
        <v>7292</v>
      </c>
      <c r="AD2137">
        <v>42.727999599999997</v>
      </c>
      <c r="AE2137">
        <v>849.31200000000001</v>
      </c>
      <c r="AF2137">
        <v>16.015999999999998</v>
      </c>
      <c r="AG2137">
        <v>13.824</v>
      </c>
      <c r="AH2137">
        <v>15.836</v>
      </c>
    </row>
    <row r="2138" spans="1:34" x14ac:dyDescent="0.25">
      <c r="A2138" t="s">
        <v>7294</v>
      </c>
      <c r="B2138" t="s">
        <v>7295</v>
      </c>
      <c r="C2138">
        <v>1</v>
      </c>
      <c r="D2138">
        <v>1</v>
      </c>
      <c r="E2138" t="s">
        <v>284</v>
      </c>
      <c r="F2138">
        <v>2016</v>
      </c>
      <c r="G2138" t="s">
        <v>171</v>
      </c>
      <c r="H2138">
        <v>0</v>
      </c>
      <c r="I2138">
        <v>13.031394499999999</v>
      </c>
      <c r="J2138">
        <v>0.1057</v>
      </c>
      <c r="K2138">
        <v>3.01</v>
      </c>
      <c r="L2138">
        <v>0.26900000000000002</v>
      </c>
      <c r="M2138">
        <v>9.32</v>
      </c>
      <c r="N2138">
        <v>2.93E-2</v>
      </c>
      <c r="O2138" t="s">
        <v>614</v>
      </c>
      <c r="P2138">
        <v>0</v>
      </c>
      <c r="Q2138">
        <v>86.47</v>
      </c>
      <c r="R2138">
        <v>774</v>
      </c>
      <c r="S2138">
        <v>0</v>
      </c>
      <c r="U2138">
        <v>6096</v>
      </c>
      <c r="V2138">
        <v>1.2</v>
      </c>
      <c r="W2138">
        <v>1.1499999999999999</v>
      </c>
      <c r="X2138">
        <v>7.0000000000000007E-2</v>
      </c>
      <c r="Y2138" t="s">
        <v>77</v>
      </c>
      <c r="Z2138">
        <v>4.33</v>
      </c>
      <c r="AA2138" t="s">
        <v>7296</v>
      </c>
      <c r="AB2138">
        <v>299.16950930000002</v>
      </c>
      <c r="AC2138" t="s">
        <v>7297</v>
      </c>
      <c r="AD2138">
        <v>43.4410533</v>
      </c>
      <c r="AE2138">
        <v>1379.43</v>
      </c>
      <c r="AF2138">
        <v>15.846</v>
      </c>
      <c r="AG2138">
        <v>13.936999999999999</v>
      </c>
      <c r="AH2138">
        <v>15.813599999999999</v>
      </c>
    </row>
    <row r="2139" spans="1:34" x14ac:dyDescent="0.25">
      <c r="A2139" t="s">
        <v>7298</v>
      </c>
      <c r="B2139" t="s">
        <v>7299</v>
      </c>
      <c r="C2139">
        <v>1</v>
      </c>
      <c r="D2139">
        <v>1</v>
      </c>
      <c r="E2139" t="s">
        <v>284</v>
      </c>
      <c r="F2139">
        <v>2016</v>
      </c>
      <c r="G2139" t="s">
        <v>171</v>
      </c>
      <c r="H2139">
        <v>0</v>
      </c>
      <c r="I2139">
        <v>40.990398599999999</v>
      </c>
      <c r="J2139">
        <v>0.23830000000000001</v>
      </c>
      <c r="K2139">
        <v>2.0299999999999998</v>
      </c>
      <c r="L2139">
        <v>0.18099999999999999</v>
      </c>
      <c r="M2139">
        <v>4.78</v>
      </c>
      <c r="N2139">
        <v>1.4999999999999999E-2</v>
      </c>
      <c r="O2139" t="s">
        <v>614</v>
      </c>
      <c r="P2139">
        <v>0</v>
      </c>
      <c r="Q2139">
        <v>40.65</v>
      </c>
      <c r="R2139">
        <v>627</v>
      </c>
      <c r="S2139">
        <v>0</v>
      </c>
      <c r="U2139">
        <v>5904</v>
      </c>
      <c r="V2139">
        <v>1.0900000000000001</v>
      </c>
      <c r="W2139">
        <v>1.06</v>
      </c>
      <c r="X2139">
        <v>0.05</v>
      </c>
      <c r="Y2139" t="s">
        <v>77</v>
      </c>
      <c r="Z2139">
        <v>4.38</v>
      </c>
      <c r="AA2139" t="s">
        <v>7300</v>
      </c>
      <c r="AB2139">
        <v>287.83841899999999</v>
      </c>
      <c r="AC2139" t="s">
        <v>7301</v>
      </c>
      <c r="AD2139">
        <v>43.153177599999999</v>
      </c>
      <c r="AE2139">
        <v>1840.77</v>
      </c>
      <c r="AF2139">
        <v>15.484</v>
      </c>
      <c r="AG2139">
        <v>13.763999999999999</v>
      </c>
      <c r="AH2139">
        <v>15.2224</v>
      </c>
    </row>
    <row r="2140" spans="1:34" x14ac:dyDescent="0.25">
      <c r="A2140" t="s">
        <v>7302</v>
      </c>
      <c r="B2140" t="s">
        <v>7303</v>
      </c>
      <c r="C2140">
        <v>1</v>
      </c>
      <c r="D2140">
        <v>1</v>
      </c>
      <c r="E2140" t="s">
        <v>284</v>
      </c>
      <c r="F2140">
        <v>2016</v>
      </c>
      <c r="G2140" t="s">
        <v>171</v>
      </c>
      <c r="H2140">
        <v>0</v>
      </c>
      <c r="I2140">
        <v>37.333153600000003</v>
      </c>
      <c r="J2140">
        <v>0.22600000000000001</v>
      </c>
      <c r="K2140">
        <v>1.63</v>
      </c>
      <c r="L2140">
        <v>0.14499999999999999</v>
      </c>
      <c r="M2140">
        <v>3.29</v>
      </c>
      <c r="N2140">
        <v>1.04E-2</v>
      </c>
      <c r="O2140" t="s">
        <v>614</v>
      </c>
      <c r="P2140">
        <v>0</v>
      </c>
      <c r="Q2140">
        <v>69</v>
      </c>
      <c r="R2140">
        <v>657</v>
      </c>
      <c r="S2140">
        <v>0</v>
      </c>
      <c r="U2140">
        <v>5998</v>
      </c>
      <c r="V2140">
        <v>1.1499999999999999</v>
      </c>
      <c r="W2140">
        <v>1.1000000000000001</v>
      </c>
      <c r="X2140">
        <v>7.0000000000000007E-2</v>
      </c>
      <c r="Y2140" t="s">
        <v>77</v>
      </c>
      <c r="Z2140">
        <v>4.3600000000000003</v>
      </c>
      <c r="AA2140" t="s">
        <v>7304</v>
      </c>
      <c r="AB2140">
        <v>287.80554419999999</v>
      </c>
      <c r="AC2140" t="s">
        <v>7305</v>
      </c>
      <c r="AD2140">
        <v>45.340537099999999</v>
      </c>
      <c r="AE2140">
        <v>1097.23</v>
      </c>
      <c r="AF2140">
        <v>13.657999999999999</v>
      </c>
      <c r="AG2140">
        <v>12.218</v>
      </c>
      <c r="AH2140">
        <v>13.5701</v>
      </c>
    </row>
    <row r="2141" spans="1:34" x14ac:dyDescent="0.25">
      <c r="A2141" t="s">
        <v>7306</v>
      </c>
      <c r="B2141" t="s">
        <v>7307</v>
      </c>
      <c r="C2141">
        <v>1</v>
      </c>
      <c r="D2141">
        <v>3</v>
      </c>
      <c r="E2141" t="s">
        <v>284</v>
      </c>
      <c r="F2141">
        <v>2014</v>
      </c>
      <c r="G2141" t="s">
        <v>171</v>
      </c>
      <c r="H2141">
        <v>0</v>
      </c>
      <c r="I2141">
        <v>14.435889</v>
      </c>
      <c r="J2141">
        <v>0.125</v>
      </c>
      <c r="K2141">
        <v>1.4</v>
      </c>
      <c r="L2141">
        <v>0.125</v>
      </c>
      <c r="M2141">
        <v>2.54</v>
      </c>
      <c r="N2141">
        <v>8.0000000000000002E-3</v>
      </c>
      <c r="O2141" t="s">
        <v>614</v>
      </c>
      <c r="P2141">
        <v>0.47</v>
      </c>
      <c r="Q2141">
        <v>159.16</v>
      </c>
      <c r="R2141">
        <v>884</v>
      </c>
      <c r="S2141">
        <v>0</v>
      </c>
      <c r="U2141">
        <v>6106</v>
      </c>
      <c r="V2141">
        <v>1.36</v>
      </c>
      <c r="W2141">
        <v>1.27</v>
      </c>
      <c r="X2141">
        <v>0.214</v>
      </c>
      <c r="Y2141" t="s">
        <v>200</v>
      </c>
      <c r="Z2141">
        <v>4.26</v>
      </c>
      <c r="AA2141" t="s">
        <v>7308</v>
      </c>
      <c r="AB2141">
        <v>285.1899439</v>
      </c>
      <c r="AC2141" t="s">
        <v>7309</v>
      </c>
      <c r="AD2141">
        <v>46.028059599999999</v>
      </c>
      <c r="AE2141">
        <v>352.79399999999998</v>
      </c>
      <c r="AF2141">
        <v>11.746</v>
      </c>
      <c r="AG2141">
        <v>10.234</v>
      </c>
      <c r="AH2141">
        <v>11.4381</v>
      </c>
    </row>
    <row r="2142" spans="1:34" x14ac:dyDescent="0.25">
      <c r="A2142" t="s">
        <v>7310</v>
      </c>
      <c r="B2142" t="s">
        <v>7307</v>
      </c>
      <c r="C2142">
        <v>1</v>
      </c>
      <c r="D2142">
        <v>3</v>
      </c>
      <c r="E2142" t="s">
        <v>284</v>
      </c>
      <c r="F2142">
        <v>2014</v>
      </c>
      <c r="G2142" t="s">
        <v>171</v>
      </c>
      <c r="H2142">
        <v>0</v>
      </c>
      <c r="I2142">
        <v>29.393194999999999</v>
      </c>
      <c r="J2142">
        <v>0.2</v>
      </c>
      <c r="K2142">
        <v>2.66</v>
      </c>
      <c r="L2142">
        <v>0.23699999999999999</v>
      </c>
      <c r="M2142">
        <v>7.56</v>
      </c>
      <c r="N2142">
        <v>2.3800000000000002E-2</v>
      </c>
      <c r="O2142" t="s">
        <v>614</v>
      </c>
      <c r="P2142">
        <v>0.03</v>
      </c>
      <c r="Q2142">
        <v>61.69</v>
      </c>
      <c r="R2142">
        <v>698</v>
      </c>
      <c r="S2142">
        <v>1</v>
      </c>
      <c r="U2142">
        <v>6106</v>
      </c>
      <c r="V2142">
        <v>1.36</v>
      </c>
      <c r="W2142">
        <v>1.27</v>
      </c>
      <c r="X2142">
        <v>0.214</v>
      </c>
      <c r="Y2142" t="s">
        <v>200</v>
      </c>
      <c r="Z2142">
        <v>4.26</v>
      </c>
      <c r="AA2142" t="s">
        <v>7308</v>
      </c>
      <c r="AB2142">
        <v>285.1899439</v>
      </c>
      <c r="AC2142" t="s">
        <v>7309</v>
      </c>
      <c r="AD2142">
        <v>46.028059599999999</v>
      </c>
      <c r="AE2142">
        <v>352.79399999999998</v>
      </c>
      <c r="AF2142">
        <v>11.746</v>
      </c>
      <c r="AG2142">
        <v>10.234</v>
      </c>
      <c r="AH2142">
        <v>11.4381</v>
      </c>
    </row>
    <row r="2143" spans="1:34" x14ac:dyDescent="0.25">
      <c r="A2143" t="s">
        <v>7311</v>
      </c>
      <c r="B2143" t="s">
        <v>7307</v>
      </c>
      <c r="C2143">
        <v>1</v>
      </c>
      <c r="D2143">
        <v>3</v>
      </c>
      <c r="E2143" t="s">
        <v>284</v>
      </c>
      <c r="F2143">
        <v>2014</v>
      </c>
      <c r="G2143" t="s">
        <v>171</v>
      </c>
      <c r="H2143">
        <v>0</v>
      </c>
      <c r="I2143">
        <v>48.630408000000003</v>
      </c>
      <c r="J2143">
        <v>0.28000000000000003</v>
      </c>
      <c r="K2143">
        <v>2.64</v>
      </c>
      <c r="L2143">
        <v>0.23599999999999999</v>
      </c>
      <c r="M2143">
        <v>7.46</v>
      </c>
      <c r="N2143">
        <v>2.35E-2</v>
      </c>
      <c r="O2143" t="s">
        <v>614</v>
      </c>
      <c r="P2143">
        <v>0.03</v>
      </c>
      <c r="Q2143">
        <v>31.52</v>
      </c>
      <c r="R2143">
        <v>590</v>
      </c>
      <c r="S2143">
        <v>0</v>
      </c>
      <c r="U2143">
        <v>6106</v>
      </c>
      <c r="V2143">
        <v>1.36</v>
      </c>
      <c r="W2143">
        <v>1.27</v>
      </c>
      <c r="X2143">
        <v>0.214</v>
      </c>
      <c r="Y2143" t="s">
        <v>200</v>
      </c>
      <c r="Z2143">
        <v>4.26</v>
      </c>
      <c r="AA2143" t="s">
        <v>7308</v>
      </c>
      <c r="AB2143">
        <v>285.1899439</v>
      </c>
      <c r="AC2143" t="s">
        <v>7309</v>
      </c>
      <c r="AD2143">
        <v>46.028059599999999</v>
      </c>
      <c r="AE2143">
        <v>352.79399999999998</v>
      </c>
      <c r="AF2143">
        <v>11.746</v>
      </c>
      <c r="AG2143">
        <v>10.234</v>
      </c>
      <c r="AH2143">
        <v>11.4381</v>
      </c>
    </row>
    <row r="2144" spans="1:34" x14ac:dyDescent="0.25">
      <c r="A2144" t="s">
        <v>7312</v>
      </c>
      <c r="B2144" t="s">
        <v>7313</v>
      </c>
      <c r="C2144">
        <v>1</v>
      </c>
      <c r="D2144">
        <v>1</v>
      </c>
      <c r="E2144" t="s">
        <v>284</v>
      </c>
      <c r="F2144">
        <v>2016</v>
      </c>
      <c r="G2144" t="s">
        <v>171</v>
      </c>
      <c r="H2144">
        <v>0</v>
      </c>
      <c r="I2144">
        <v>6.0335619600000001</v>
      </c>
      <c r="J2144">
        <v>6.6299999999999998E-2</v>
      </c>
      <c r="K2144">
        <v>3.32</v>
      </c>
      <c r="L2144">
        <v>0.29599999999999999</v>
      </c>
      <c r="M2144">
        <v>11</v>
      </c>
      <c r="N2144">
        <v>3.4599999999999999E-2</v>
      </c>
      <c r="O2144" t="s">
        <v>614</v>
      </c>
      <c r="P2144">
        <v>0</v>
      </c>
      <c r="Q2144">
        <v>1217.3900000000001</v>
      </c>
      <c r="R2144">
        <v>1598</v>
      </c>
      <c r="S2144">
        <v>0</v>
      </c>
      <c r="U2144">
        <v>5047</v>
      </c>
      <c r="V2144">
        <v>3.38</v>
      </c>
      <c r="W2144">
        <v>1.28</v>
      </c>
      <c r="X2144">
        <v>-0.02</v>
      </c>
      <c r="Y2144" t="s">
        <v>77</v>
      </c>
      <c r="Z2144">
        <v>3.49</v>
      </c>
      <c r="AA2144" t="s">
        <v>7314</v>
      </c>
      <c r="AB2144">
        <v>286.71566760000002</v>
      </c>
      <c r="AC2144" t="s">
        <v>7315</v>
      </c>
      <c r="AD2144">
        <v>48.645255200000001</v>
      </c>
      <c r="AE2144">
        <v>1095.05</v>
      </c>
      <c r="AF2144">
        <v>13.561999999999999</v>
      </c>
      <c r="AG2144">
        <v>11.242000000000001</v>
      </c>
      <c r="AH2144">
        <v>13.2851</v>
      </c>
    </row>
    <row r="2145" spans="1:34" x14ac:dyDescent="0.25">
      <c r="A2145" t="s">
        <v>7316</v>
      </c>
      <c r="B2145" t="s">
        <v>7317</v>
      </c>
      <c r="C2145">
        <v>1</v>
      </c>
      <c r="D2145">
        <v>1</v>
      </c>
      <c r="E2145" t="s">
        <v>284</v>
      </c>
      <c r="F2145">
        <v>2016</v>
      </c>
      <c r="G2145" t="s">
        <v>171</v>
      </c>
      <c r="H2145">
        <v>0</v>
      </c>
      <c r="I2145">
        <v>3.0255955000000001</v>
      </c>
      <c r="J2145">
        <v>4.1799999999999997E-2</v>
      </c>
      <c r="K2145">
        <v>1.48</v>
      </c>
      <c r="L2145">
        <v>0.13200000000000001</v>
      </c>
      <c r="M2145">
        <v>2.79</v>
      </c>
      <c r="N2145">
        <v>8.7899999999999992E-3</v>
      </c>
      <c r="O2145" t="s">
        <v>614</v>
      </c>
      <c r="P2145">
        <v>0</v>
      </c>
      <c r="Q2145">
        <v>975.18</v>
      </c>
      <c r="R2145">
        <v>1484</v>
      </c>
      <c r="S2145">
        <v>0</v>
      </c>
      <c r="U2145">
        <v>6143</v>
      </c>
      <c r="V2145">
        <v>1.23</v>
      </c>
      <c r="W2145">
        <v>1.1299999999999999</v>
      </c>
      <c r="X2145">
        <v>-0.01</v>
      </c>
      <c r="Y2145" t="s">
        <v>77</v>
      </c>
      <c r="Z2145">
        <v>4.3099999999999996</v>
      </c>
      <c r="AA2145" t="s">
        <v>7318</v>
      </c>
      <c r="AB2145">
        <v>286.34429540000002</v>
      </c>
      <c r="AC2145" t="s">
        <v>7319</v>
      </c>
      <c r="AD2145">
        <v>37.411934700000003</v>
      </c>
      <c r="AE2145">
        <v>831.99099999999999</v>
      </c>
      <c r="AF2145">
        <v>14.074999999999999</v>
      </c>
      <c r="AG2145">
        <v>12.503</v>
      </c>
      <c r="AH2145">
        <v>13.867699999999999</v>
      </c>
    </row>
    <row r="2146" spans="1:34" x14ac:dyDescent="0.25">
      <c r="A2146" t="s">
        <v>7320</v>
      </c>
      <c r="B2146" t="s">
        <v>7321</v>
      </c>
      <c r="C2146">
        <v>1</v>
      </c>
      <c r="D2146">
        <v>1</v>
      </c>
      <c r="E2146" t="s">
        <v>284</v>
      </c>
      <c r="F2146">
        <v>2016</v>
      </c>
      <c r="G2146" t="s">
        <v>171</v>
      </c>
      <c r="H2146">
        <v>0</v>
      </c>
      <c r="I2146">
        <v>51.130970400000002</v>
      </c>
      <c r="J2146">
        <v>0.27050000000000002</v>
      </c>
      <c r="K2146">
        <v>2.37</v>
      </c>
      <c r="L2146">
        <v>0.21099999999999999</v>
      </c>
      <c r="M2146">
        <v>6.21</v>
      </c>
      <c r="N2146">
        <v>1.95E-2</v>
      </c>
      <c r="O2146" t="s">
        <v>614</v>
      </c>
      <c r="P2146">
        <v>0</v>
      </c>
      <c r="Q2146">
        <v>34.43</v>
      </c>
      <c r="R2146">
        <v>542</v>
      </c>
      <c r="S2146">
        <v>0</v>
      </c>
      <c r="U2146">
        <v>5926</v>
      </c>
      <c r="V2146">
        <v>1.0900000000000001</v>
      </c>
      <c r="W2146">
        <v>1.06</v>
      </c>
      <c r="X2146">
        <v>0.06</v>
      </c>
      <c r="Y2146" t="s">
        <v>77</v>
      </c>
      <c r="Z2146">
        <v>4.3899999999999997</v>
      </c>
      <c r="AA2146" t="s">
        <v>7322</v>
      </c>
      <c r="AB2146">
        <v>285.21976050000001</v>
      </c>
      <c r="AC2146" t="s">
        <v>7323</v>
      </c>
      <c r="AD2146">
        <v>38.805839300000002</v>
      </c>
      <c r="AE2146">
        <v>1206.3699999999999</v>
      </c>
      <c r="AF2146">
        <v>14.734</v>
      </c>
      <c r="AG2146">
        <v>12.888</v>
      </c>
      <c r="AH2146">
        <v>14.383699999999999</v>
      </c>
    </row>
    <row r="2147" spans="1:34" x14ac:dyDescent="0.25">
      <c r="A2147" t="s">
        <v>7324</v>
      </c>
      <c r="B2147" t="s">
        <v>7325</v>
      </c>
      <c r="C2147">
        <v>1</v>
      </c>
      <c r="D2147">
        <v>1</v>
      </c>
      <c r="E2147" t="s">
        <v>284</v>
      </c>
      <c r="F2147">
        <v>2016</v>
      </c>
      <c r="G2147" t="s">
        <v>171</v>
      </c>
      <c r="H2147">
        <v>0</v>
      </c>
      <c r="I2147">
        <v>28.625653</v>
      </c>
      <c r="J2147">
        <v>0.1857</v>
      </c>
      <c r="K2147">
        <v>2.4900000000000002</v>
      </c>
      <c r="L2147">
        <v>0.222</v>
      </c>
      <c r="M2147">
        <v>6.76</v>
      </c>
      <c r="N2147">
        <v>2.1299999999999999E-2</v>
      </c>
      <c r="O2147" t="s">
        <v>614</v>
      </c>
      <c r="P2147">
        <v>0</v>
      </c>
      <c r="Q2147">
        <v>14.88</v>
      </c>
      <c r="R2147">
        <v>573</v>
      </c>
      <c r="S2147">
        <v>0</v>
      </c>
      <c r="U2147">
        <v>5566</v>
      </c>
      <c r="V2147">
        <v>0.91</v>
      </c>
      <c r="W2147">
        <v>0.94</v>
      </c>
      <c r="X2147">
        <v>0.03</v>
      </c>
      <c r="Y2147" t="s">
        <v>77</v>
      </c>
      <c r="Z2147">
        <v>4.5</v>
      </c>
      <c r="AA2147" t="s">
        <v>7326</v>
      </c>
      <c r="AB2147">
        <v>285.80320160000002</v>
      </c>
      <c r="AC2147" t="s">
        <v>7327</v>
      </c>
      <c r="AD2147">
        <v>44.873398299999998</v>
      </c>
      <c r="AE2147">
        <v>1114.24</v>
      </c>
      <c r="AF2147">
        <v>16.03</v>
      </c>
      <c r="AG2147">
        <v>14.26</v>
      </c>
      <c r="AH2147">
        <v>15.795999999999999</v>
      </c>
    </row>
    <row r="2148" spans="1:34" x14ac:dyDescent="0.25">
      <c r="A2148" t="s">
        <v>7328</v>
      </c>
      <c r="B2148" t="s">
        <v>7329</v>
      </c>
      <c r="C2148">
        <v>1</v>
      </c>
      <c r="D2148">
        <v>1</v>
      </c>
      <c r="E2148" t="s">
        <v>284</v>
      </c>
      <c r="F2148">
        <v>2016</v>
      </c>
      <c r="G2148" t="s">
        <v>171</v>
      </c>
      <c r="H2148">
        <v>0</v>
      </c>
      <c r="I2148">
        <v>6.9815270299999996</v>
      </c>
      <c r="J2148">
        <v>8.0600000000000005E-2</v>
      </c>
      <c r="K2148">
        <v>1.42</v>
      </c>
      <c r="L2148">
        <v>0.127</v>
      </c>
      <c r="M2148">
        <v>2.6</v>
      </c>
      <c r="N2148">
        <v>8.1899999999999994E-3</v>
      </c>
      <c r="O2148" t="s">
        <v>614</v>
      </c>
      <c r="P2148">
        <v>0</v>
      </c>
      <c r="Q2148">
        <v>975.81</v>
      </c>
      <c r="R2148">
        <v>1384</v>
      </c>
      <c r="S2148">
        <v>0</v>
      </c>
      <c r="U2148">
        <v>6179</v>
      </c>
      <c r="V2148">
        <v>2.17</v>
      </c>
      <c r="W2148">
        <v>1.45</v>
      </c>
      <c r="X2148">
        <v>0.11</v>
      </c>
      <c r="Y2148" t="s">
        <v>77</v>
      </c>
      <c r="Z2148">
        <v>3.93</v>
      </c>
      <c r="AA2148" t="s">
        <v>7330</v>
      </c>
      <c r="AB2148">
        <v>284.5936858</v>
      </c>
      <c r="AC2148" t="s">
        <v>7331</v>
      </c>
      <c r="AD2148">
        <v>46.449736399999999</v>
      </c>
      <c r="AE2148">
        <v>614.64800000000002</v>
      </c>
      <c r="AF2148">
        <v>11.717000000000001</v>
      </c>
      <c r="AG2148">
        <v>10.454000000000001</v>
      </c>
      <c r="AH2148">
        <v>11.681900000000001</v>
      </c>
    </row>
    <row r="2149" spans="1:34" x14ac:dyDescent="0.25">
      <c r="A2149" t="s">
        <v>7332</v>
      </c>
      <c r="B2149" t="s">
        <v>7333</v>
      </c>
      <c r="C2149">
        <v>1</v>
      </c>
      <c r="D2149">
        <v>1</v>
      </c>
      <c r="E2149" t="s">
        <v>284</v>
      </c>
      <c r="F2149">
        <v>2016</v>
      </c>
      <c r="G2149" t="s">
        <v>171</v>
      </c>
      <c r="H2149">
        <v>0</v>
      </c>
      <c r="I2149">
        <v>3.65691115</v>
      </c>
      <c r="J2149">
        <v>4.8800000000000003E-2</v>
      </c>
      <c r="K2149">
        <v>1.48</v>
      </c>
      <c r="L2149">
        <v>0.13200000000000001</v>
      </c>
      <c r="M2149">
        <v>2.79</v>
      </c>
      <c r="N2149">
        <v>8.7899999999999992E-3</v>
      </c>
      <c r="O2149" t="s">
        <v>614</v>
      </c>
      <c r="P2149">
        <v>0</v>
      </c>
      <c r="Q2149">
        <v>822.48</v>
      </c>
      <c r="R2149">
        <v>1368</v>
      </c>
      <c r="S2149">
        <v>0</v>
      </c>
      <c r="U2149">
        <v>6296</v>
      </c>
      <c r="V2149">
        <v>1.36</v>
      </c>
      <c r="W2149">
        <v>1.23</v>
      </c>
      <c r="X2149">
        <v>0.04</v>
      </c>
      <c r="Y2149" t="s">
        <v>77</v>
      </c>
      <c r="Z2149">
        <v>4.26</v>
      </c>
      <c r="AA2149" t="s">
        <v>7334</v>
      </c>
      <c r="AB2149">
        <v>293.5004955</v>
      </c>
      <c r="AC2149" t="s">
        <v>7335</v>
      </c>
      <c r="AD2149">
        <v>44.9324455</v>
      </c>
      <c r="AE2149">
        <v>1153.98</v>
      </c>
      <c r="AF2149">
        <v>14.595000000000001</v>
      </c>
      <c r="AG2149">
        <v>13.061999999999999</v>
      </c>
      <c r="AH2149">
        <v>14.4061</v>
      </c>
    </row>
    <row r="2150" spans="1:34" x14ac:dyDescent="0.25">
      <c r="A2150" t="s">
        <v>7336</v>
      </c>
      <c r="B2150" t="s">
        <v>7337</v>
      </c>
      <c r="C2150">
        <v>1</v>
      </c>
      <c r="D2150">
        <v>1</v>
      </c>
      <c r="E2150" t="s">
        <v>284</v>
      </c>
      <c r="F2150">
        <v>2016</v>
      </c>
      <c r="G2150" t="s">
        <v>171</v>
      </c>
      <c r="H2150">
        <v>0</v>
      </c>
      <c r="I2150">
        <v>12.5720095</v>
      </c>
      <c r="J2150">
        <v>0.1072</v>
      </c>
      <c r="K2150">
        <v>1.19</v>
      </c>
      <c r="L2150">
        <v>0.106</v>
      </c>
      <c r="M2150">
        <v>1.81</v>
      </c>
      <c r="N2150">
        <v>5.7000000000000002E-3</v>
      </c>
      <c r="O2150" t="s">
        <v>614</v>
      </c>
      <c r="P2150">
        <v>0</v>
      </c>
      <c r="Q2150">
        <v>139.77000000000001</v>
      </c>
      <c r="R2150">
        <v>886</v>
      </c>
      <c r="S2150">
        <v>0</v>
      </c>
      <c r="U2150">
        <v>6188</v>
      </c>
      <c r="V2150">
        <v>1.21</v>
      </c>
      <c r="W2150">
        <v>1.1399999999999999</v>
      </c>
      <c r="X2150">
        <v>-0.02</v>
      </c>
      <c r="Y2150" t="s">
        <v>77</v>
      </c>
      <c r="Z2150">
        <v>4.33</v>
      </c>
      <c r="AA2150" t="s">
        <v>7338</v>
      </c>
      <c r="AB2150">
        <v>287.8570173</v>
      </c>
      <c r="AC2150" t="s">
        <v>7339</v>
      </c>
      <c r="AD2150">
        <v>40.547190899999997</v>
      </c>
      <c r="AE2150">
        <v>538.48099999999999</v>
      </c>
      <c r="AF2150">
        <v>12.992000000000001</v>
      </c>
      <c r="AG2150">
        <v>11.638999999999999</v>
      </c>
      <c r="AH2150">
        <v>12.8485</v>
      </c>
    </row>
    <row r="2151" spans="1:34" x14ac:dyDescent="0.25">
      <c r="A2151" t="s">
        <v>7340</v>
      </c>
      <c r="B2151" t="s">
        <v>7341</v>
      </c>
      <c r="C2151">
        <v>1</v>
      </c>
      <c r="D2151">
        <v>1</v>
      </c>
      <c r="E2151" t="s">
        <v>284</v>
      </c>
      <c r="F2151">
        <v>2016</v>
      </c>
      <c r="G2151" t="s">
        <v>171</v>
      </c>
      <c r="H2151">
        <v>0</v>
      </c>
      <c r="I2151">
        <v>40.836501200000001</v>
      </c>
      <c r="J2151">
        <v>0.22370000000000001</v>
      </c>
      <c r="K2151">
        <v>1.6</v>
      </c>
      <c r="L2151">
        <v>0.14299999999999999</v>
      </c>
      <c r="M2151">
        <v>3.19</v>
      </c>
      <c r="N2151">
        <v>0.01</v>
      </c>
      <c r="O2151" t="s">
        <v>614</v>
      </c>
      <c r="P2151">
        <v>0</v>
      </c>
      <c r="Q2151">
        <v>12.11</v>
      </c>
      <c r="R2151">
        <v>496</v>
      </c>
      <c r="S2151">
        <v>0</v>
      </c>
      <c r="U2151">
        <v>5578</v>
      </c>
      <c r="V2151">
        <v>0.92</v>
      </c>
      <c r="W2151">
        <v>0.94</v>
      </c>
      <c r="X2151">
        <v>-0.01</v>
      </c>
      <c r="Y2151" t="s">
        <v>77</v>
      </c>
      <c r="Z2151">
        <v>4.49</v>
      </c>
      <c r="AA2151" t="s">
        <v>7342</v>
      </c>
      <c r="AB2151">
        <v>295.1025166</v>
      </c>
      <c r="AC2151" t="s">
        <v>7343</v>
      </c>
      <c r="AD2151">
        <v>40.572373599999999</v>
      </c>
      <c r="AE2151">
        <v>557.19299999999998</v>
      </c>
      <c r="AF2151">
        <v>14.305999999999999</v>
      </c>
      <c r="AG2151">
        <v>12.427</v>
      </c>
      <c r="AH2151">
        <v>14.0928</v>
      </c>
    </row>
    <row r="2152" spans="1:34" x14ac:dyDescent="0.25">
      <c r="A2152" t="s">
        <v>7344</v>
      </c>
      <c r="B2152" t="s">
        <v>7345</v>
      </c>
      <c r="C2152">
        <v>1</v>
      </c>
      <c r="D2152">
        <v>1</v>
      </c>
      <c r="E2152" t="s">
        <v>284</v>
      </c>
      <c r="F2152">
        <v>2016</v>
      </c>
      <c r="G2152" t="s">
        <v>171</v>
      </c>
      <c r="H2152">
        <v>0</v>
      </c>
      <c r="I2152">
        <v>3.2394134399999999</v>
      </c>
      <c r="J2152">
        <v>4.19E-2</v>
      </c>
      <c r="K2152">
        <v>1.01</v>
      </c>
      <c r="L2152">
        <v>0.09</v>
      </c>
      <c r="M2152">
        <v>1.01</v>
      </c>
      <c r="N2152">
        <v>3.1700000000000001E-3</v>
      </c>
      <c r="O2152" t="s">
        <v>614</v>
      </c>
      <c r="P2152">
        <v>0</v>
      </c>
      <c r="Q2152">
        <v>1314.67</v>
      </c>
      <c r="R2152">
        <v>1213</v>
      </c>
      <c r="S2152">
        <v>0</v>
      </c>
      <c r="U2152">
        <v>6074</v>
      </c>
      <c r="V2152">
        <v>1.1599999999999999</v>
      </c>
      <c r="W2152">
        <v>1.1100000000000001</v>
      </c>
      <c r="X2152">
        <v>0.02</v>
      </c>
      <c r="Y2152" t="s">
        <v>77</v>
      </c>
      <c r="Z2152">
        <v>4.3499999999999996</v>
      </c>
      <c r="AA2152" t="s">
        <v>7346</v>
      </c>
      <c r="AB2152">
        <v>282.95691970000001</v>
      </c>
      <c r="AC2152" t="s">
        <v>7347</v>
      </c>
      <c r="AD2152">
        <v>42.825558899999997</v>
      </c>
      <c r="AE2152">
        <v>889.42600000000004</v>
      </c>
      <c r="AF2152">
        <v>13.782</v>
      </c>
      <c r="AG2152">
        <v>12.27</v>
      </c>
      <c r="AH2152">
        <v>13.631600000000001</v>
      </c>
    </row>
    <row r="2153" spans="1:34" x14ac:dyDescent="0.25">
      <c r="A2153" t="s">
        <v>7348</v>
      </c>
      <c r="B2153" t="s">
        <v>7349</v>
      </c>
      <c r="C2153">
        <v>1</v>
      </c>
      <c r="D2153">
        <v>1</v>
      </c>
      <c r="E2153" t="s">
        <v>284</v>
      </c>
      <c r="F2153">
        <v>2016</v>
      </c>
      <c r="G2153" t="s">
        <v>171</v>
      </c>
      <c r="H2153">
        <v>0</v>
      </c>
      <c r="I2153">
        <v>23.4774101</v>
      </c>
      <c r="J2153">
        <v>0.1633</v>
      </c>
      <c r="K2153">
        <v>1.75</v>
      </c>
      <c r="L2153">
        <v>0.156</v>
      </c>
      <c r="M2153">
        <v>3.71</v>
      </c>
      <c r="N2153">
        <v>1.17E-2</v>
      </c>
      <c r="O2153" t="s">
        <v>614</v>
      </c>
      <c r="P2153">
        <v>0</v>
      </c>
      <c r="Q2153">
        <v>190.85</v>
      </c>
      <c r="R2153">
        <v>738</v>
      </c>
      <c r="S2153">
        <v>0</v>
      </c>
      <c r="U2153">
        <v>6221</v>
      </c>
      <c r="V2153">
        <v>1.33</v>
      </c>
      <c r="W2153">
        <v>1.21</v>
      </c>
      <c r="X2153">
        <v>0.06</v>
      </c>
      <c r="Y2153" t="s">
        <v>77</v>
      </c>
      <c r="Z2153">
        <v>4.26</v>
      </c>
      <c r="AA2153" t="s">
        <v>7350</v>
      </c>
      <c r="AB2153">
        <v>288.0955917</v>
      </c>
      <c r="AC2153" t="s">
        <v>7351</v>
      </c>
      <c r="AD2153">
        <v>40.365909000000002</v>
      </c>
      <c r="AE2153">
        <v>1494.22</v>
      </c>
      <c r="AF2153">
        <v>14.137</v>
      </c>
      <c r="AG2153">
        <v>12.62</v>
      </c>
      <c r="AH2153">
        <v>13.931800000000001</v>
      </c>
    </row>
    <row r="2154" spans="1:34" x14ac:dyDescent="0.25">
      <c r="A2154" t="s">
        <v>7352</v>
      </c>
      <c r="B2154" t="s">
        <v>7353</v>
      </c>
      <c r="C2154">
        <v>1</v>
      </c>
      <c r="D2154">
        <v>2</v>
      </c>
      <c r="E2154" t="s">
        <v>284</v>
      </c>
      <c r="F2154">
        <v>2013</v>
      </c>
      <c r="G2154" t="s">
        <v>171</v>
      </c>
      <c r="H2154">
        <v>0</v>
      </c>
      <c r="I2154">
        <v>15.09</v>
      </c>
      <c r="J2154">
        <v>0.1231</v>
      </c>
      <c r="K2154">
        <v>1.43</v>
      </c>
      <c r="L2154">
        <v>0.128</v>
      </c>
      <c r="M2154">
        <v>0.77</v>
      </c>
      <c r="N2154">
        <v>2.4199999999999998E-3</v>
      </c>
      <c r="O2154" t="s">
        <v>119</v>
      </c>
      <c r="P2154">
        <v>0</v>
      </c>
      <c r="Q2154">
        <v>227.4</v>
      </c>
      <c r="R2154">
        <v>968</v>
      </c>
      <c r="S2154">
        <v>1</v>
      </c>
      <c r="U2154">
        <v>6136</v>
      </c>
      <c r="V2154">
        <v>1.61</v>
      </c>
      <c r="W2154">
        <v>1.0900000000000001</v>
      </c>
      <c r="X2154">
        <v>0</v>
      </c>
      <c r="Y2154" t="s">
        <v>77</v>
      </c>
      <c r="Z2154">
        <v>4.07</v>
      </c>
      <c r="AA2154" t="s">
        <v>7354</v>
      </c>
      <c r="AB2154">
        <v>282.49226220000003</v>
      </c>
      <c r="AC2154" t="s">
        <v>7355</v>
      </c>
      <c r="AD2154">
        <v>43.980244200000001</v>
      </c>
      <c r="AE2154">
        <v>396.37900000000002</v>
      </c>
      <c r="AF2154">
        <v>11.693</v>
      </c>
      <c r="AG2154">
        <v>10.109</v>
      </c>
      <c r="AH2154">
        <v>11.288600000000001</v>
      </c>
    </row>
    <row r="2155" spans="1:34" x14ac:dyDescent="0.25">
      <c r="A2155" t="s">
        <v>7356</v>
      </c>
      <c r="B2155" t="s">
        <v>7353</v>
      </c>
      <c r="C2155">
        <v>1</v>
      </c>
      <c r="D2155">
        <v>2</v>
      </c>
      <c r="E2155" t="s">
        <v>284</v>
      </c>
      <c r="F2155">
        <v>2013</v>
      </c>
      <c r="G2155" t="s">
        <v>171</v>
      </c>
      <c r="H2155">
        <v>0</v>
      </c>
      <c r="I2155">
        <v>22.803999999999998</v>
      </c>
      <c r="J2155">
        <v>0.16220000000000001</v>
      </c>
      <c r="K2155">
        <v>1.34</v>
      </c>
      <c r="L2155">
        <v>0.12</v>
      </c>
      <c r="M2155">
        <v>0.9</v>
      </c>
      <c r="N2155">
        <v>2.8300000000000001E-3</v>
      </c>
      <c r="O2155" t="s">
        <v>119</v>
      </c>
      <c r="P2155">
        <v>0</v>
      </c>
      <c r="Q2155">
        <v>130.97999999999999</v>
      </c>
      <c r="R2155">
        <v>843</v>
      </c>
      <c r="S2155">
        <v>1</v>
      </c>
      <c r="U2155">
        <v>6136</v>
      </c>
      <c r="V2155">
        <v>1.61</v>
      </c>
      <c r="W2155">
        <v>1.0900000000000001</v>
      </c>
      <c r="X2155">
        <v>0</v>
      </c>
      <c r="Y2155" t="s">
        <v>77</v>
      </c>
      <c r="Z2155">
        <v>4.07</v>
      </c>
      <c r="AA2155" t="s">
        <v>7354</v>
      </c>
      <c r="AB2155">
        <v>282.49226220000003</v>
      </c>
      <c r="AC2155" t="s">
        <v>7355</v>
      </c>
      <c r="AD2155">
        <v>43.980244200000001</v>
      </c>
      <c r="AE2155">
        <v>396.37900000000002</v>
      </c>
      <c r="AF2155">
        <v>11.693</v>
      </c>
      <c r="AG2155">
        <v>10.109</v>
      </c>
      <c r="AH2155">
        <v>11.288600000000001</v>
      </c>
    </row>
    <row r="2156" spans="1:34" x14ac:dyDescent="0.25">
      <c r="A2156" t="s">
        <v>7357</v>
      </c>
      <c r="B2156" t="s">
        <v>7358</v>
      </c>
      <c r="C2156">
        <v>1</v>
      </c>
      <c r="D2156">
        <v>1</v>
      </c>
      <c r="E2156" t="s">
        <v>284</v>
      </c>
      <c r="F2156">
        <v>2016</v>
      </c>
      <c r="G2156" t="s">
        <v>171</v>
      </c>
      <c r="H2156">
        <v>0</v>
      </c>
      <c r="I2156">
        <v>66.557905700000006</v>
      </c>
      <c r="J2156">
        <v>0.38</v>
      </c>
      <c r="K2156">
        <v>1.87</v>
      </c>
      <c r="L2156">
        <v>0.16700000000000001</v>
      </c>
      <c r="M2156">
        <v>4.16</v>
      </c>
      <c r="N2156">
        <v>1.3100000000000001E-2</v>
      </c>
      <c r="O2156" t="s">
        <v>614</v>
      </c>
      <c r="P2156">
        <v>0</v>
      </c>
      <c r="Q2156">
        <v>35.29</v>
      </c>
      <c r="R2156">
        <v>757</v>
      </c>
      <c r="S2156">
        <v>0</v>
      </c>
      <c r="U2156">
        <v>6227</v>
      </c>
      <c r="V2156">
        <v>1.32</v>
      </c>
      <c r="W2156">
        <v>1.2</v>
      </c>
      <c r="X2156">
        <v>0.04</v>
      </c>
      <c r="Y2156" t="s">
        <v>77</v>
      </c>
      <c r="Z2156">
        <v>4.28</v>
      </c>
      <c r="AA2156" t="s">
        <v>7359</v>
      </c>
      <c r="AB2156">
        <v>293.57389330000001</v>
      </c>
      <c r="AC2156" t="s">
        <v>7360</v>
      </c>
      <c r="AD2156">
        <v>45.3844919</v>
      </c>
      <c r="AE2156">
        <v>1486.7</v>
      </c>
      <c r="AF2156">
        <v>14.196</v>
      </c>
      <c r="AG2156">
        <v>12.602</v>
      </c>
      <c r="AH2156">
        <v>13.9999</v>
      </c>
    </row>
    <row r="2157" spans="1:34" x14ac:dyDescent="0.25">
      <c r="A2157" t="s">
        <v>7361</v>
      </c>
      <c r="B2157" t="s">
        <v>7362</v>
      </c>
      <c r="C2157">
        <v>1</v>
      </c>
      <c r="D2157">
        <v>1</v>
      </c>
      <c r="E2157" t="s">
        <v>284</v>
      </c>
      <c r="F2157">
        <v>2016</v>
      </c>
      <c r="G2157" t="s">
        <v>171</v>
      </c>
      <c r="H2157">
        <v>0</v>
      </c>
      <c r="I2157">
        <v>3.1160279100000001</v>
      </c>
      <c r="J2157">
        <v>4.1500000000000002E-2</v>
      </c>
      <c r="K2157">
        <v>1.64</v>
      </c>
      <c r="L2157">
        <v>0.14599999999999999</v>
      </c>
      <c r="M2157">
        <v>3.33</v>
      </c>
      <c r="N2157">
        <v>1.0500000000000001E-2</v>
      </c>
      <c r="O2157" t="s">
        <v>614</v>
      </c>
      <c r="P2157">
        <v>0</v>
      </c>
      <c r="Q2157">
        <v>375.55</v>
      </c>
      <c r="R2157">
        <v>1123</v>
      </c>
      <c r="S2157">
        <v>0</v>
      </c>
      <c r="U2157">
        <v>5353</v>
      </c>
      <c r="V2157">
        <v>0.83</v>
      </c>
      <c r="W2157">
        <v>0.87</v>
      </c>
      <c r="X2157">
        <v>-0.04</v>
      </c>
      <c r="Y2157" t="s">
        <v>77</v>
      </c>
      <c r="Z2157">
        <v>4.55</v>
      </c>
      <c r="AA2157" t="s">
        <v>7363</v>
      </c>
      <c r="AB2157">
        <v>295.35435710000002</v>
      </c>
      <c r="AC2157" t="s">
        <v>7364</v>
      </c>
      <c r="AD2157">
        <v>48.515393199999998</v>
      </c>
      <c r="AE2157">
        <v>1090</v>
      </c>
      <c r="AF2157">
        <v>15.961</v>
      </c>
      <c r="AG2157">
        <v>13.929</v>
      </c>
      <c r="AH2157">
        <v>15.997</v>
      </c>
    </row>
    <row r="2158" spans="1:34" x14ac:dyDescent="0.25">
      <c r="A2158" t="s">
        <v>7365</v>
      </c>
      <c r="B2158" t="s">
        <v>7366</v>
      </c>
      <c r="C2158">
        <v>1</v>
      </c>
      <c r="D2158">
        <v>1</v>
      </c>
      <c r="E2158" t="s">
        <v>284</v>
      </c>
      <c r="F2158">
        <v>2016</v>
      </c>
      <c r="G2158" t="s">
        <v>171</v>
      </c>
      <c r="H2158">
        <v>0</v>
      </c>
      <c r="I2158">
        <v>2.1319465100000001</v>
      </c>
      <c r="J2158">
        <v>3.3500000000000002E-2</v>
      </c>
      <c r="K2158">
        <v>1.55</v>
      </c>
      <c r="L2158">
        <v>0.13800000000000001</v>
      </c>
      <c r="M2158">
        <v>3.02</v>
      </c>
      <c r="N2158">
        <v>9.5099999999999994E-3</v>
      </c>
      <c r="O2158" t="s">
        <v>614</v>
      </c>
      <c r="P2158">
        <v>0</v>
      </c>
      <c r="Q2158">
        <v>672.53</v>
      </c>
      <c r="R2158">
        <v>1418</v>
      </c>
      <c r="S2158">
        <v>0</v>
      </c>
      <c r="U2158">
        <v>5504</v>
      </c>
      <c r="V2158">
        <v>0.89</v>
      </c>
      <c r="W2158">
        <v>0.92</v>
      </c>
      <c r="X2158">
        <v>0.01</v>
      </c>
      <c r="Y2158" t="s">
        <v>77</v>
      </c>
      <c r="Z2158">
        <v>4.51</v>
      </c>
      <c r="AA2158" t="s">
        <v>7367</v>
      </c>
      <c r="AB2158">
        <v>290.17616880000003</v>
      </c>
      <c r="AC2158" t="s">
        <v>7368</v>
      </c>
      <c r="AD2158">
        <v>46.698303600000003</v>
      </c>
      <c r="AE2158">
        <v>1103.29</v>
      </c>
      <c r="AF2158">
        <v>15.707000000000001</v>
      </c>
      <c r="AG2158">
        <v>13.852</v>
      </c>
      <c r="AH2158">
        <v>15.492100000000001</v>
      </c>
    </row>
    <row r="2159" spans="1:34" x14ac:dyDescent="0.25">
      <c r="A2159" t="s">
        <v>7369</v>
      </c>
      <c r="B2159" t="s">
        <v>7370</v>
      </c>
      <c r="C2159">
        <v>1</v>
      </c>
      <c r="D2159">
        <v>1</v>
      </c>
      <c r="E2159" t="s">
        <v>284</v>
      </c>
      <c r="F2159">
        <v>2016</v>
      </c>
      <c r="G2159" t="s">
        <v>171</v>
      </c>
      <c r="H2159">
        <v>0</v>
      </c>
      <c r="I2159">
        <v>12.9460978</v>
      </c>
      <c r="J2159">
        <v>0.1062</v>
      </c>
      <c r="K2159">
        <v>1.91</v>
      </c>
      <c r="L2159">
        <v>0.17</v>
      </c>
      <c r="M2159">
        <v>4.3099999999999996</v>
      </c>
      <c r="N2159">
        <v>1.3599999999999999E-2</v>
      </c>
      <c r="O2159" t="s">
        <v>614</v>
      </c>
      <c r="P2159">
        <v>0</v>
      </c>
      <c r="Q2159">
        <v>80.34</v>
      </c>
      <c r="R2159">
        <v>764</v>
      </c>
      <c r="S2159">
        <v>0</v>
      </c>
      <c r="U2159">
        <v>6175</v>
      </c>
      <c r="V2159">
        <v>1.25</v>
      </c>
      <c r="W2159">
        <v>1.1599999999999999</v>
      </c>
      <c r="X2159">
        <v>0.04</v>
      </c>
      <c r="Y2159" t="s">
        <v>77</v>
      </c>
      <c r="Z2159">
        <v>4.3099999999999996</v>
      </c>
      <c r="AA2159" t="s">
        <v>7371</v>
      </c>
      <c r="AB2159">
        <v>295.46233360000002</v>
      </c>
      <c r="AC2159" t="s">
        <v>7372</v>
      </c>
      <c r="AD2159">
        <v>40.776933499999998</v>
      </c>
      <c r="AE2159">
        <v>2921.99</v>
      </c>
      <c r="AF2159">
        <v>15.269</v>
      </c>
      <c r="AG2159">
        <v>13.567</v>
      </c>
      <c r="AH2159">
        <v>15.069699999999999</v>
      </c>
    </row>
    <row r="2160" spans="1:34" x14ac:dyDescent="0.25">
      <c r="A2160" t="s">
        <v>7373</v>
      </c>
      <c r="B2160" t="s">
        <v>7374</v>
      </c>
      <c r="C2160">
        <v>1</v>
      </c>
      <c r="D2160">
        <v>1</v>
      </c>
      <c r="E2160" t="s">
        <v>284</v>
      </c>
      <c r="F2160">
        <v>2016</v>
      </c>
      <c r="G2160" t="s">
        <v>171</v>
      </c>
      <c r="H2160">
        <v>0</v>
      </c>
      <c r="I2160">
        <v>0.66407380999999999</v>
      </c>
      <c r="J2160">
        <v>1.43E-2</v>
      </c>
      <c r="K2160">
        <v>1.21</v>
      </c>
      <c r="L2160">
        <v>0.108</v>
      </c>
      <c r="M2160">
        <v>1.92</v>
      </c>
      <c r="N2160">
        <v>6.0600000000000003E-3</v>
      </c>
      <c r="O2160" t="s">
        <v>614</v>
      </c>
      <c r="P2160">
        <v>0</v>
      </c>
      <c r="Q2160">
        <v>2190.08</v>
      </c>
      <c r="R2160">
        <v>1703</v>
      </c>
      <c r="S2160">
        <v>0</v>
      </c>
      <c r="U2160">
        <v>5123</v>
      </c>
      <c r="V2160">
        <v>0.79</v>
      </c>
      <c r="W2160">
        <v>0.84</v>
      </c>
      <c r="X2160">
        <v>0.03</v>
      </c>
      <c r="Y2160" t="s">
        <v>77</v>
      </c>
      <c r="Z2160">
        <v>4.57</v>
      </c>
      <c r="AA2160" t="s">
        <v>7375</v>
      </c>
      <c r="AB2160">
        <v>291.27895489999997</v>
      </c>
      <c r="AC2160" t="s">
        <v>7376</v>
      </c>
      <c r="AD2160">
        <v>47.6875766</v>
      </c>
      <c r="AE2160">
        <v>882.32399999999996</v>
      </c>
      <c r="AF2160">
        <v>15.912000000000001</v>
      </c>
      <c r="AG2160">
        <v>13.571999999999999</v>
      </c>
      <c r="AH2160">
        <v>15.6622</v>
      </c>
    </row>
    <row r="2161" spans="1:34" x14ac:dyDescent="0.25">
      <c r="A2161" t="s">
        <v>7377</v>
      </c>
      <c r="B2161" t="s">
        <v>7378</v>
      </c>
      <c r="C2161">
        <v>1</v>
      </c>
      <c r="D2161">
        <v>1</v>
      </c>
      <c r="E2161" t="s">
        <v>284</v>
      </c>
      <c r="F2161">
        <v>2016</v>
      </c>
      <c r="G2161" t="s">
        <v>171</v>
      </c>
      <c r="H2161">
        <v>0</v>
      </c>
      <c r="I2161">
        <v>14.7967458</v>
      </c>
      <c r="J2161">
        <v>0.1268</v>
      </c>
      <c r="K2161">
        <v>0.97</v>
      </c>
      <c r="L2161">
        <v>8.6999999999999994E-2</v>
      </c>
      <c r="M2161">
        <v>0.871</v>
      </c>
      <c r="N2161">
        <v>2.7399999999999998E-3</v>
      </c>
      <c r="O2161" t="s">
        <v>614</v>
      </c>
      <c r="P2161">
        <v>0</v>
      </c>
      <c r="Q2161">
        <v>181.59</v>
      </c>
      <c r="R2161">
        <v>874</v>
      </c>
      <c r="S2161">
        <v>0</v>
      </c>
      <c r="U2161">
        <v>6170</v>
      </c>
      <c r="V2161">
        <v>1.28</v>
      </c>
      <c r="W2161">
        <v>1.2</v>
      </c>
      <c r="X2161">
        <v>0.16</v>
      </c>
      <c r="Y2161" t="s">
        <v>77</v>
      </c>
      <c r="Z2161">
        <v>4.3</v>
      </c>
      <c r="AA2161" t="s">
        <v>7379</v>
      </c>
      <c r="AB2161">
        <v>281.83533660000001</v>
      </c>
      <c r="AC2161" t="s">
        <v>7380</v>
      </c>
      <c r="AD2161">
        <v>44.155882499999997</v>
      </c>
      <c r="AE2161">
        <v>422.26900000000001</v>
      </c>
      <c r="AF2161">
        <v>11.717000000000001</v>
      </c>
      <c r="AG2161">
        <v>10.484</v>
      </c>
      <c r="AH2161">
        <v>11.649699999999999</v>
      </c>
    </row>
    <row r="2162" spans="1:34" x14ac:dyDescent="0.25">
      <c r="A2162" t="s">
        <v>7381</v>
      </c>
      <c r="B2162" t="s">
        <v>7382</v>
      </c>
      <c r="C2162">
        <v>1</v>
      </c>
      <c r="D2162">
        <v>1</v>
      </c>
      <c r="E2162" t="s">
        <v>284</v>
      </c>
      <c r="F2162">
        <v>2016</v>
      </c>
      <c r="G2162" t="s">
        <v>171</v>
      </c>
      <c r="H2162">
        <v>0</v>
      </c>
      <c r="I2162">
        <v>11.25402929</v>
      </c>
      <c r="J2162">
        <v>9.9099999999999994E-2</v>
      </c>
      <c r="K2162">
        <v>2.15</v>
      </c>
      <c r="L2162">
        <v>0.192</v>
      </c>
      <c r="M2162">
        <v>5.27</v>
      </c>
      <c r="N2162">
        <v>1.66E-2</v>
      </c>
      <c r="O2162" t="s">
        <v>614</v>
      </c>
      <c r="P2162">
        <v>0</v>
      </c>
      <c r="Q2162">
        <v>151.77000000000001</v>
      </c>
      <c r="R2162">
        <v>888</v>
      </c>
      <c r="S2162">
        <v>0</v>
      </c>
      <c r="U2162">
        <v>5753</v>
      </c>
      <c r="V2162">
        <v>0.98</v>
      </c>
      <c r="W2162">
        <v>1</v>
      </c>
      <c r="X2162">
        <v>0.03</v>
      </c>
      <c r="Y2162" t="s">
        <v>77</v>
      </c>
      <c r="Z2162">
        <v>4.45</v>
      </c>
      <c r="AA2162" t="s">
        <v>7383</v>
      </c>
      <c r="AB2162">
        <v>280.25837089999999</v>
      </c>
      <c r="AC2162" t="s">
        <v>7384</v>
      </c>
      <c r="AD2162">
        <v>43.835743299999997</v>
      </c>
      <c r="AE2162">
        <v>1354.46</v>
      </c>
      <c r="AF2162">
        <v>15.278</v>
      </c>
      <c r="AG2162">
        <v>13.654999999999999</v>
      </c>
      <c r="AH2162">
        <v>15.1425</v>
      </c>
    </row>
    <row r="2163" spans="1:34" x14ac:dyDescent="0.25">
      <c r="A2163" t="s">
        <v>7385</v>
      </c>
      <c r="B2163" t="s">
        <v>7386</v>
      </c>
      <c r="C2163">
        <v>1</v>
      </c>
      <c r="D2163">
        <v>1</v>
      </c>
      <c r="E2163" t="s">
        <v>284</v>
      </c>
      <c r="F2163">
        <v>2016</v>
      </c>
      <c r="G2163" t="s">
        <v>171</v>
      </c>
      <c r="H2163">
        <v>0</v>
      </c>
      <c r="I2163">
        <v>11.47685909</v>
      </c>
      <c r="J2163">
        <v>9.7600000000000006E-2</v>
      </c>
      <c r="K2163">
        <v>1.54</v>
      </c>
      <c r="L2163">
        <v>0.13700000000000001</v>
      </c>
      <c r="M2163">
        <v>2.99</v>
      </c>
      <c r="N2163">
        <v>9.4000000000000004E-3</v>
      </c>
      <c r="O2163" t="s">
        <v>614</v>
      </c>
      <c r="P2163">
        <v>0</v>
      </c>
      <c r="Q2163">
        <v>78.16</v>
      </c>
      <c r="R2163">
        <v>796</v>
      </c>
      <c r="S2163">
        <v>0</v>
      </c>
      <c r="U2163">
        <v>5715</v>
      </c>
      <c r="V2163">
        <v>0.94</v>
      </c>
      <c r="W2163">
        <v>0.96</v>
      </c>
      <c r="X2163">
        <v>-0.05</v>
      </c>
      <c r="Y2163" t="s">
        <v>77</v>
      </c>
      <c r="Z2163">
        <v>4.4800000000000004</v>
      </c>
      <c r="AA2163" t="s">
        <v>7387</v>
      </c>
      <c r="AB2163">
        <v>289.13462980000003</v>
      </c>
      <c r="AC2163" t="s">
        <v>7388</v>
      </c>
      <c r="AD2163">
        <v>47.063018</v>
      </c>
      <c r="AE2163">
        <v>1003.26</v>
      </c>
      <c r="AF2163">
        <v>15.215999999999999</v>
      </c>
      <c r="AG2163">
        <v>13.505000000000001</v>
      </c>
      <c r="AH2163">
        <v>15.0069</v>
      </c>
    </row>
    <row r="2164" spans="1:34" x14ac:dyDescent="0.25">
      <c r="A2164" t="s">
        <v>7389</v>
      </c>
      <c r="B2164" t="s">
        <v>7390</v>
      </c>
      <c r="C2164">
        <v>1</v>
      </c>
      <c r="D2164">
        <v>1</v>
      </c>
      <c r="E2164" t="s">
        <v>284</v>
      </c>
      <c r="F2164">
        <v>2016</v>
      </c>
      <c r="G2164" t="s">
        <v>171</v>
      </c>
      <c r="H2164">
        <v>0</v>
      </c>
      <c r="I2164">
        <v>2.76122421</v>
      </c>
      <c r="J2164">
        <v>4.3499999999999997E-2</v>
      </c>
      <c r="K2164">
        <v>1.1200000000000001</v>
      </c>
      <c r="L2164">
        <v>0.1</v>
      </c>
      <c r="M2164">
        <v>1.46</v>
      </c>
      <c r="N2164">
        <v>4.5900000000000003E-3</v>
      </c>
      <c r="O2164" t="s">
        <v>614</v>
      </c>
      <c r="P2164">
        <v>0</v>
      </c>
      <c r="Q2164">
        <v>3906.36</v>
      </c>
      <c r="R2164">
        <v>2017</v>
      </c>
      <c r="S2164">
        <v>0</v>
      </c>
      <c r="U2164">
        <v>6132</v>
      </c>
      <c r="V2164">
        <v>1.29</v>
      </c>
      <c r="W2164">
        <v>1.2</v>
      </c>
      <c r="X2164">
        <v>0.14000000000000001</v>
      </c>
      <c r="Y2164" t="s">
        <v>77</v>
      </c>
      <c r="Z2164">
        <v>4.29</v>
      </c>
      <c r="AA2164" t="s">
        <v>7391</v>
      </c>
      <c r="AB2164">
        <v>285.71350000000001</v>
      </c>
      <c r="AC2164" t="s">
        <v>7392</v>
      </c>
      <c r="AD2164">
        <v>41.605879899999998</v>
      </c>
      <c r="AE2164">
        <v>814.07799999999997</v>
      </c>
      <c r="AF2164">
        <v>13.199</v>
      </c>
      <c r="AG2164">
        <v>11.959</v>
      </c>
      <c r="AH2164">
        <v>13.1774</v>
      </c>
    </row>
    <row r="2165" spans="1:34" x14ac:dyDescent="0.25">
      <c r="A2165" t="s">
        <v>7393</v>
      </c>
      <c r="B2165" t="s">
        <v>7394</v>
      </c>
      <c r="C2165">
        <v>1</v>
      </c>
      <c r="D2165">
        <v>1</v>
      </c>
      <c r="E2165" t="s">
        <v>284</v>
      </c>
      <c r="F2165">
        <v>2016</v>
      </c>
      <c r="G2165" t="s">
        <v>171</v>
      </c>
      <c r="H2165">
        <v>0</v>
      </c>
      <c r="I2165">
        <v>7.9901962700000002</v>
      </c>
      <c r="J2165">
        <v>7.85E-2</v>
      </c>
      <c r="K2165">
        <v>1.52</v>
      </c>
      <c r="L2165">
        <v>0.13600000000000001</v>
      </c>
      <c r="M2165">
        <v>2.92</v>
      </c>
      <c r="N2165">
        <v>9.1999999999999998E-3</v>
      </c>
      <c r="O2165" t="s">
        <v>614</v>
      </c>
      <c r="P2165">
        <v>0</v>
      </c>
      <c r="Q2165">
        <v>223.44</v>
      </c>
      <c r="R2165">
        <v>1113</v>
      </c>
      <c r="S2165">
        <v>0</v>
      </c>
      <c r="U2165">
        <v>6080</v>
      </c>
      <c r="V2165">
        <v>1.17</v>
      </c>
      <c r="W2165">
        <v>1.1000000000000001</v>
      </c>
      <c r="X2165">
        <v>0.02</v>
      </c>
      <c r="Y2165" t="s">
        <v>77</v>
      </c>
      <c r="Z2165">
        <v>4.3499999999999996</v>
      </c>
      <c r="AA2165" t="s">
        <v>7395</v>
      </c>
      <c r="AB2165">
        <v>296.38876699999997</v>
      </c>
      <c r="AC2165" t="s">
        <v>7396</v>
      </c>
      <c r="AD2165">
        <v>41.040509</v>
      </c>
      <c r="AE2165">
        <v>1053.57</v>
      </c>
      <c r="AF2165">
        <v>14.731999999999999</v>
      </c>
      <c r="AG2165">
        <v>13.042999999999999</v>
      </c>
      <c r="AH2165">
        <v>14.5992</v>
      </c>
    </row>
    <row r="2166" spans="1:34" x14ac:dyDescent="0.25">
      <c r="A2166" t="s">
        <v>7397</v>
      </c>
      <c r="B2166" t="s">
        <v>7398</v>
      </c>
      <c r="C2166">
        <v>1</v>
      </c>
      <c r="D2166">
        <v>3</v>
      </c>
      <c r="E2166" t="s">
        <v>284</v>
      </c>
      <c r="F2166">
        <v>2014</v>
      </c>
      <c r="G2166" t="s">
        <v>171</v>
      </c>
      <c r="H2166">
        <v>0</v>
      </c>
      <c r="I2166">
        <v>15.79</v>
      </c>
      <c r="J2166">
        <v>0.13</v>
      </c>
      <c r="K2166">
        <v>2.4</v>
      </c>
      <c r="L2166">
        <v>0.214</v>
      </c>
      <c r="M2166">
        <v>20</v>
      </c>
      <c r="N2166">
        <v>6.293E-2</v>
      </c>
      <c r="O2166" t="s">
        <v>75</v>
      </c>
      <c r="P2166">
        <v>0.01</v>
      </c>
      <c r="Q2166">
        <v>158.31</v>
      </c>
      <c r="R2166">
        <v>910</v>
      </c>
      <c r="S2166">
        <v>0</v>
      </c>
      <c r="T2166" t="s">
        <v>1915</v>
      </c>
      <c r="U2166">
        <v>5770</v>
      </c>
      <c r="V2166">
        <v>1.65</v>
      </c>
      <c r="W2166">
        <v>1.18</v>
      </c>
      <c r="X2166">
        <v>0.28999999999999998</v>
      </c>
      <c r="Y2166" t="s">
        <v>77</v>
      </c>
      <c r="Z2166">
        <v>4.08</v>
      </c>
      <c r="AA2166" t="s">
        <v>7399</v>
      </c>
      <c r="AB2166">
        <v>285.31118450000002</v>
      </c>
      <c r="AC2166" t="s">
        <v>7400</v>
      </c>
      <c r="AD2166">
        <v>47.848477500000001</v>
      </c>
      <c r="AE2166">
        <v>408.84500000000003</v>
      </c>
      <c r="AF2166">
        <v>11.808999999999999</v>
      </c>
      <c r="AG2166">
        <v>10.252000000000001</v>
      </c>
      <c r="AH2166">
        <v>11.643700000000001</v>
      </c>
    </row>
    <row r="2167" spans="1:34" x14ac:dyDescent="0.25">
      <c r="A2167" t="s">
        <v>7401</v>
      </c>
      <c r="B2167" t="s">
        <v>7398</v>
      </c>
      <c r="C2167">
        <v>1</v>
      </c>
      <c r="D2167">
        <v>3</v>
      </c>
      <c r="E2167" t="s">
        <v>284</v>
      </c>
      <c r="F2167">
        <v>2014</v>
      </c>
      <c r="G2167" t="s">
        <v>171</v>
      </c>
      <c r="H2167">
        <v>0</v>
      </c>
      <c r="I2167">
        <v>82.2</v>
      </c>
      <c r="J2167">
        <v>0.39</v>
      </c>
      <c r="K2167">
        <v>2.52</v>
      </c>
      <c r="L2167">
        <v>0.22500000000000001</v>
      </c>
      <c r="M2167">
        <v>43</v>
      </c>
      <c r="N2167">
        <v>0.13528999999999999</v>
      </c>
      <c r="O2167" t="s">
        <v>119</v>
      </c>
      <c r="P2167">
        <v>0.2</v>
      </c>
      <c r="Q2167">
        <v>17.55</v>
      </c>
      <c r="R2167">
        <v>525</v>
      </c>
      <c r="S2167">
        <v>0</v>
      </c>
      <c r="T2167" t="s">
        <v>1915</v>
      </c>
      <c r="U2167">
        <v>5770</v>
      </c>
      <c r="V2167">
        <v>1.65</v>
      </c>
      <c r="W2167">
        <v>1.18</v>
      </c>
      <c r="X2167">
        <v>0.28999999999999998</v>
      </c>
      <c r="Y2167" t="s">
        <v>77</v>
      </c>
      <c r="Z2167">
        <v>4.08</v>
      </c>
      <c r="AA2167" t="s">
        <v>7399</v>
      </c>
      <c r="AB2167">
        <v>285.31118450000002</v>
      </c>
      <c r="AC2167" t="s">
        <v>7400</v>
      </c>
      <c r="AD2167">
        <v>47.848477500000001</v>
      </c>
      <c r="AE2167">
        <v>408.84500000000003</v>
      </c>
      <c r="AF2167">
        <v>11.808999999999999</v>
      </c>
      <c r="AG2167">
        <v>10.252000000000001</v>
      </c>
      <c r="AH2167">
        <v>11.643700000000001</v>
      </c>
    </row>
    <row r="2168" spans="1:34" x14ac:dyDescent="0.25">
      <c r="A2168" t="s">
        <v>7402</v>
      </c>
      <c r="B2168" t="s">
        <v>7398</v>
      </c>
      <c r="C2168">
        <v>1</v>
      </c>
      <c r="D2168">
        <v>3</v>
      </c>
      <c r="E2168" t="s">
        <v>73</v>
      </c>
      <c r="F2168">
        <v>2021</v>
      </c>
      <c r="G2168" t="s">
        <v>94</v>
      </c>
      <c r="H2168">
        <v>0</v>
      </c>
      <c r="I2168">
        <v>2646</v>
      </c>
      <c r="J2168">
        <v>4</v>
      </c>
      <c r="K2168">
        <v>12.6</v>
      </c>
      <c r="L2168">
        <v>1.1200000000000001</v>
      </c>
      <c r="M2168">
        <v>2637.9757800000002</v>
      </c>
      <c r="N2168">
        <v>8.3000000000000007</v>
      </c>
      <c r="O2168" t="s">
        <v>75</v>
      </c>
      <c r="P2168">
        <v>0.15</v>
      </c>
      <c r="S2168">
        <v>0</v>
      </c>
      <c r="T2168" t="s">
        <v>1915</v>
      </c>
      <c r="U2168">
        <v>5770</v>
      </c>
      <c r="V2168">
        <v>1.65</v>
      </c>
      <c r="W2168">
        <v>1.18</v>
      </c>
      <c r="X2168">
        <v>0.28999999999999998</v>
      </c>
      <c r="Y2168" t="s">
        <v>77</v>
      </c>
      <c r="Z2168">
        <v>4.08</v>
      </c>
      <c r="AA2168" t="s">
        <v>7399</v>
      </c>
      <c r="AB2168">
        <v>285.31118450000002</v>
      </c>
      <c r="AC2168" t="s">
        <v>7400</v>
      </c>
      <c r="AD2168">
        <v>47.848477500000001</v>
      </c>
      <c r="AE2168">
        <v>408.84500000000003</v>
      </c>
      <c r="AF2168">
        <v>11.808999999999999</v>
      </c>
      <c r="AG2168">
        <v>10.252000000000001</v>
      </c>
      <c r="AH2168">
        <v>11.643700000000001</v>
      </c>
    </row>
    <row r="2169" spans="1:34" x14ac:dyDescent="0.25">
      <c r="A2169" t="s">
        <v>7403</v>
      </c>
      <c r="B2169" t="s">
        <v>7404</v>
      </c>
      <c r="C2169">
        <v>1</v>
      </c>
      <c r="D2169">
        <v>1</v>
      </c>
      <c r="E2169" t="s">
        <v>284</v>
      </c>
      <c r="F2169">
        <v>2016</v>
      </c>
      <c r="G2169" t="s">
        <v>171</v>
      </c>
      <c r="H2169">
        <v>0</v>
      </c>
      <c r="I2169">
        <v>4.6950013400000001</v>
      </c>
      <c r="J2169">
        <v>5.57E-2</v>
      </c>
      <c r="K2169">
        <v>1.42</v>
      </c>
      <c r="L2169">
        <v>0.127</v>
      </c>
      <c r="M2169">
        <v>2.6</v>
      </c>
      <c r="N2169">
        <v>8.1899999999999994E-3</v>
      </c>
      <c r="O2169" t="s">
        <v>614</v>
      </c>
      <c r="P2169">
        <v>0</v>
      </c>
      <c r="Q2169">
        <v>443.22</v>
      </c>
      <c r="R2169">
        <v>1098</v>
      </c>
      <c r="S2169">
        <v>0</v>
      </c>
      <c r="U2169">
        <v>5660</v>
      </c>
      <c r="V2169">
        <v>0.93</v>
      </c>
      <c r="W2169">
        <v>0.95</v>
      </c>
      <c r="X2169">
        <v>-0.02</v>
      </c>
      <c r="Y2169" t="s">
        <v>77</v>
      </c>
      <c r="Z2169">
        <v>4.49</v>
      </c>
      <c r="AA2169" t="s">
        <v>7405</v>
      </c>
      <c r="AB2169">
        <v>290.68522869999998</v>
      </c>
      <c r="AC2169" t="s">
        <v>7406</v>
      </c>
      <c r="AD2169">
        <v>43.859615499999997</v>
      </c>
      <c r="AE2169">
        <v>1593.7</v>
      </c>
      <c r="AF2169">
        <v>15.871</v>
      </c>
      <c r="AG2169">
        <v>14.112</v>
      </c>
      <c r="AH2169">
        <v>15.6906</v>
      </c>
    </row>
    <row r="2170" spans="1:34" x14ac:dyDescent="0.25">
      <c r="A2170" t="s">
        <v>7407</v>
      </c>
      <c r="B2170" t="s">
        <v>7408</v>
      </c>
      <c r="C2170">
        <v>1</v>
      </c>
      <c r="D2170">
        <v>1</v>
      </c>
      <c r="E2170" t="s">
        <v>284</v>
      </c>
      <c r="F2170">
        <v>2016</v>
      </c>
      <c r="G2170" t="s">
        <v>171</v>
      </c>
      <c r="H2170">
        <v>0</v>
      </c>
      <c r="I2170">
        <v>8.6304327599999997</v>
      </c>
      <c r="J2170">
        <v>7.7899999999999997E-2</v>
      </c>
      <c r="K2170">
        <v>1.66</v>
      </c>
      <c r="L2170">
        <v>0.14799999999999999</v>
      </c>
      <c r="M2170">
        <v>3.39</v>
      </c>
      <c r="N2170">
        <v>1.0699999999999999E-2</v>
      </c>
      <c r="O2170" t="s">
        <v>614</v>
      </c>
      <c r="P2170">
        <v>0</v>
      </c>
      <c r="Q2170">
        <v>62.82</v>
      </c>
      <c r="R2170">
        <v>739</v>
      </c>
      <c r="S2170">
        <v>0</v>
      </c>
      <c r="U2170">
        <v>5216</v>
      </c>
      <c r="V2170">
        <v>0.8</v>
      </c>
      <c r="W2170">
        <v>0.84</v>
      </c>
      <c r="X2170">
        <v>-0.04</v>
      </c>
      <c r="Y2170" t="s">
        <v>77</v>
      </c>
      <c r="Z2170">
        <v>4.5599999999999996</v>
      </c>
      <c r="AA2170" t="s">
        <v>7409</v>
      </c>
      <c r="AB2170">
        <v>289.37700510000002</v>
      </c>
      <c r="AC2170" t="s">
        <v>7410</v>
      </c>
      <c r="AD2170">
        <v>40.001079099999998</v>
      </c>
      <c r="AE2170">
        <v>897.35199999999998</v>
      </c>
      <c r="AF2170">
        <v>16.260999999999999</v>
      </c>
      <c r="AG2170">
        <v>13.893000000000001</v>
      </c>
      <c r="AH2170">
        <v>15.8826</v>
      </c>
    </row>
    <row r="2171" spans="1:34" x14ac:dyDescent="0.25">
      <c r="A2171" t="s">
        <v>7411</v>
      </c>
      <c r="B2171" t="s">
        <v>7412</v>
      </c>
      <c r="C2171">
        <v>1</v>
      </c>
      <c r="D2171">
        <v>1</v>
      </c>
      <c r="E2171" t="s">
        <v>284</v>
      </c>
      <c r="F2171">
        <v>2016</v>
      </c>
      <c r="G2171" t="s">
        <v>171</v>
      </c>
      <c r="H2171">
        <v>0</v>
      </c>
      <c r="I2171">
        <v>3.27646405</v>
      </c>
      <c r="J2171">
        <v>4.4299999999999999E-2</v>
      </c>
      <c r="K2171">
        <v>1.82</v>
      </c>
      <c r="L2171">
        <v>0.16200000000000001</v>
      </c>
      <c r="M2171">
        <v>3.97</v>
      </c>
      <c r="N2171">
        <v>1.2500000000000001E-2</v>
      </c>
      <c r="O2171" t="s">
        <v>614</v>
      </c>
      <c r="P2171">
        <v>0</v>
      </c>
      <c r="Q2171">
        <v>521.1</v>
      </c>
      <c r="R2171">
        <v>1195</v>
      </c>
      <c r="S2171">
        <v>0</v>
      </c>
      <c r="U2171">
        <v>5556</v>
      </c>
      <c r="V2171">
        <v>0.93</v>
      </c>
      <c r="W2171">
        <v>0.95</v>
      </c>
      <c r="X2171">
        <v>0.08</v>
      </c>
      <c r="Y2171" t="s">
        <v>77</v>
      </c>
      <c r="Z2171">
        <v>4.49</v>
      </c>
      <c r="AA2171" t="s">
        <v>7413</v>
      </c>
      <c r="AB2171">
        <v>284.90572220000001</v>
      </c>
      <c r="AC2171" t="s">
        <v>7414</v>
      </c>
      <c r="AD2171">
        <v>43.949143399999997</v>
      </c>
      <c r="AE2171">
        <v>1493.43</v>
      </c>
      <c r="AF2171">
        <v>16.337</v>
      </c>
      <c r="AG2171">
        <v>14.19</v>
      </c>
      <c r="AH2171">
        <v>15.9483</v>
      </c>
    </row>
    <row r="2172" spans="1:34" x14ac:dyDescent="0.25">
      <c r="A2172" t="s">
        <v>7415</v>
      </c>
      <c r="B2172" t="s">
        <v>7416</v>
      </c>
      <c r="C2172">
        <v>1</v>
      </c>
      <c r="D2172">
        <v>1</v>
      </c>
      <c r="E2172" t="s">
        <v>284</v>
      </c>
      <c r="F2172">
        <v>2016</v>
      </c>
      <c r="G2172" t="s">
        <v>171</v>
      </c>
      <c r="H2172">
        <v>0</v>
      </c>
      <c r="I2172">
        <v>5.5765478399999999</v>
      </c>
      <c r="J2172">
        <v>6.59E-2</v>
      </c>
      <c r="K2172">
        <v>0.97</v>
      </c>
      <c r="L2172">
        <v>8.6999999999999994E-2</v>
      </c>
      <c r="M2172">
        <v>0.871</v>
      </c>
      <c r="N2172">
        <v>2.7399999999999998E-3</v>
      </c>
      <c r="O2172" t="s">
        <v>614</v>
      </c>
      <c r="P2172">
        <v>0</v>
      </c>
      <c r="Q2172">
        <v>929.12</v>
      </c>
      <c r="R2172">
        <v>1183</v>
      </c>
      <c r="S2172">
        <v>0</v>
      </c>
      <c r="U2172">
        <v>6241</v>
      </c>
      <c r="V2172">
        <v>1.28</v>
      </c>
      <c r="W2172">
        <v>1.18</v>
      </c>
      <c r="X2172">
        <v>0</v>
      </c>
      <c r="Y2172" t="s">
        <v>77</v>
      </c>
      <c r="Z2172">
        <v>4.29</v>
      </c>
      <c r="AA2172" t="s">
        <v>7417</v>
      </c>
      <c r="AB2172">
        <v>290.02587829999999</v>
      </c>
      <c r="AC2172" t="s">
        <v>7418</v>
      </c>
      <c r="AD2172">
        <v>48.335922699999998</v>
      </c>
      <c r="AE2172">
        <v>1028.1600000000001</v>
      </c>
      <c r="AF2172">
        <v>13.377000000000001</v>
      </c>
      <c r="AG2172">
        <v>12.074999999999999</v>
      </c>
      <c r="AH2172">
        <v>13.3004</v>
      </c>
    </row>
    <row r="2173" spans="1:34" x14ac:dyDescent="0.25">
      <c r="A2173" t="s">
        <v>7419</v>
      </c>
      <c r="B2173" t="s">
        <v>7420</v>
      </c>
      <c r="C2173">
        <v>1</v>
      </c>
      <c r="D2173">
        <v>1</v>
      </c>
      <c r="E2173" t="s">
        <v>284</v>
      </c>
      <c r="F2173">
        <v>2016</v>
      </c>
      <c r="G2173" t="s">
        <v>171</v>
      </c>
      <c r="H2173">
        <v>0</v>
      </c>
      <c r="I2173">
        <v>115.6862258</v>
      </c>
      <c r="J2173">
        <v>0.46839999999999998</v>
      </c>
      <c r="K2173">
        <v>3.19</v>
      </c>
      <c r="L2173">
        <v>0.28499999999999998</v>
      </c>
      <c r="M2173">
        <v>10.3</v>
      </c>
      <c r="N2173">
        <v>3.2399999999999998E-2</v>
      </c>
      <c r="O2173" t="s">
        <v>614</v>
      </c>
      <c r="P2173">
        <v>0</v>
      </c>
      <c r="Q2173">
        <v>12.36</v>
      </c>
      <c r="R2173">
        <v>401</v>
      </c>
      <c r="S2173">
        <v>0</v>
      </c>
      <c r="U2173">
        <v>5776</v>
      </c>
      <c r="V2173">
        <v>0.97</v>
      </c>
      <c r="W2173">
        <v>0.99</v>
      </c>
      <c r="X2173">
        <v>-0.03</v>
      </c>
      <c r="Y2173" t="s">
        <v>77</v>
      </c>
      <c r="Z2173">
        <v>4.46</v>
      </c>
      <c r="AA2173" t="s">
        <v>7421</v>
      </c>
      <c r="AB2173">
        <v>291.26810369999998</v>
      </c>
      <c r="AC2173" t="s">
        <v>7422</v>
      </c>
      <c r="AD2173">
        <v>44.4881624</v>
      </c>
      <c r="AE2173">
        <v>1855.7</v>
      </c>
      <c r="AF2173">
        <v>15.361000000000001</v>
      </c>
      <c r="AG2173">
        <v>13.597</v>
      </c>
      <c r="AH2173">
        <v>15.1501</v>
      </c>
    </row>
    <row r="2174" spans="1:34" x14ac:dyDescent="0.25">
      <c r="A2174" t="s">
        <v>7423</v>
      </c>
      <c r="B2174" t="s">
        <v>7424</v>
      </c>
      <c r="C2174">
        <v>1</v>
      </c>
      <c r="D2174">
        <v>1</v>
      </c>
      <c r="E2174" t="s">
        <v>284</v>
      </c>
      <c r="F2174">
        <v>2016</v>
      </c>
      <c r="G2174" t="s">
        <v>171</v>
      </c>
      <c r="H2174">
        <v>0</v>
      </c>
      <c r="I2174">
        <v>3.8137197399999998</v>
      </c>
      <c r="J2174">
        <v>4.6399999999999997E-2</v>
      </c>
      <c r="K2174">
        <v>1.55</v>
      </c>
      <c r="L2174">
        <v>0.13800000000000001</v>
      </c>
      <c r="M2174">
        <v>3.02</v>
      </c>
      <c r="N2174">
        <v>9.5099999999999994E-3</v>
      </c>
      <c r="O2174" t="s">
        <v>614</v>
      </c>
      <c r="P2174">
        <v>0</v>
      </c>
      <c r="Q2174">
        <v>279.94</v>
      </c>
      <c r="R2174">
        <v>1029</v>
      </c>
      <c r="S2174">
        <v>0</v>
      </c>
      <c r="U2174">
        <v>5486</v>
      </c>
      <c r="V2174">
        <v>0.89</v>
      </c>
      <c r="W2174">
        <v>0.92</v>
      </c>
      <c r="X2174">
        <v>0.04</v>
      </c>
      <c r="Y2174" t="s">
        <v>77</v>
      </c>
      <c r="Z2174">
        <v>4.51</v>
      </c>
      <c r="AA2174" t="s">
        <v>7425</v>
      </c>
      <c r="AB2174">
        <v>291.39784509999998</v>
      </c>
      <c r="AC2174" t="s">
        <v>7426</v>
      </c>
      <c r="AD2174">
        <v>45.588552999999997</v>
      </c>
      <c r="AE2174">
        <v>1174.46</v>
      </c>
      <c r="AF2174">
        <v>16.227</v>
      </c>
      <c r="AG2174">
        <v>14.092000000000001</v>
      </c>
      <c r="AH2174">
        <v>15.907500000000001</v>
      </c>
    </row>
    <row r="2175" spans="1:34" x14ac:dyDescent="0.25">
      <c r="A2175" t="s">
        <v>7427</v>
      </c>
      <c r="B2175" t="s">
        <v>7428</v>
      </c>
      <c r="C2175">
        <v>1</v>
      </c>
      <c r="D2175">
        <v>1</v>
      </c>
      <c r="E2175" t="s">
        <v>284</v>
      </c>
      <c r="F2175">
        <v>2016</v>
      </c>
      <c r="G2175" t="s">
        <v>171</v>
      </c>
      <c r="H2175">
        <v>0</v>
      </c>
      <c r="I2175">
        <v>8.3839865000000007</v>
      </c>
      <c r="J2175">
        <v>8.9599999999999999E-2</v>
      </c>
      <c r="K2175">
        <v>0.91</v>
      </c>
      <c r="L2175">
        <v>8.1000000000000003E-2</v>
      </c>
      <c r="M2175">
        <v>0.69299999999999995</v>
      </c>
      <c r="N2175">
        <v>2.1800000000000001E-3</v>
      </c>
      <c r="O2175" t="s">
        <v>614</v>
      </c>
      <c r="P2175">
        <v>0</v>
      </c>
      <c r="Q2175">
        <v>399.01</v>
      </c>
      <c r="R2175">
        <v>1285</v>
      </c>
      <c r="S2175">
        <v>0</v>
      </c>
      <c r="U2175">
        <v>5359</v>
      </c>
      <c r="V2175">
        <v>0.83</v>
      </c>
      <c r="W2175">
        <v>0.87</v>
      </c>
      <c r="X2175">
        <v>-0.04</v>
      </c>
      <c r="Y2175" t="s">
        <v>77</v>
      </c>
      <c r="Z2175">
        <v>4.55</v>
      </c>
      <c r="AA2175" t="s">
        <v>7429</v>
      </c>
      <c r="AB2175">
        <v>292.12510379999998</v>
      </c>
      <c r="AC2175" t="s">
        <v>7430</v>
      </c>
      <c r="AD2175">
        <v>41.407792800000003</v>
      </c>
      <c r="AE2175">
        <v>1551.54</v>
      </c>
      <c r="AF2175">
        <v>14.933999999999999</v>
      </c>
      <c r="AG2175">
        <v>12.801</v>
      </c>
      <c r="AH2175">
        <v>14.6267</v>
      </c>
    </row>
    <row r="2176" spans="1:34" x14ac:dyDescent="0.25">
      <c r="A2176" t="s">
        <v>7431</v>
      </c>
      <c r="B2176" t="s">
        <v>7432</v>
      </c>
      <c r="C2176">
        <v>1</v>
      </c>
      <c r="D2176">
        <v>1</v>
      </c>
      <c r="E2176" t="s">
        <v>284</v>
      </c>
      <c r="F2176">
        <v>2016</v>
      </c>
      <c r="G2176" t="s">
        <v>171</v>
      </c>
      <c r="H2176">
        <v>0</v>
      </c>
      <c r="I2176">
        <v>1.68189002</v>
      </c>
      <c r="J2176">
        <v>2.8299999999999999E-2</v>
      </c>
      <c r="K2176">
        <v>0.97</v>
      </c>
      <c r="L2176">
        <v>8.6999999999999994E-2</v>
      </c>
      <c r="M2176">
        <v>0.871</v>
      </c>
      <c r="N2176">
        <v>2.7399999999999998E-3</v>
      </c>
      <c r="O2176" t="s">
        <v>614</v>
      </c>
      <c r="P2176">
        <v>0</v>
      </c>
      <c r="Q2176">
        <v>2760.59</v>
      </c>
      <c r="R2176">
        <v>1790</v>
      </c>
      <c r="S2176">
        <v>0</v>
      </c>
      <c r="U2176">
        <v>5818</v>
      </c>
      <c r="V2176">
        <v>0.99</v>
      </c>
      <c r="W2176">
        <v>0.99</v>
      </c>
      <c r="X2176">
        <v>-0.04</v>
      </c>
      <c r="Y2176" t="s">
        <v>77</v>
      </c>
      <c r="Z2176">
        <v>4.45</v>
      </c>
      <c r="AA2176" t="s">
        <v>7433</v>
      </c>
      <c r="AB2176">
        <v>289.95644149999998</v>
      </c>
      <c r="AC2176" t="s">
        <v>7434</v>
      </c>
      <c r="AD2176">
        <v>47.020346600000003</v>
      </c>
      <c r="AE2176">
        <v>1439.47</v>
      </c>
      <c r="AF2176">
        <v>14.867000000000001</v>
      </c>
      <c r="AG2176">
        <v>13.262</v>
      </c>
      <c r="AH2176">
        <v>14.7821</v>
      </c>
    </row>
    <row r="2177" spans="1:34" x14ac:dyDescent="0.25">
      <c r="A2177" t="s">
        <v>7435</v>
      </c>
      <c r="B2177" t="s">
        <v>7436</v>
      </c>
      <c r="C2177">
        <v>1</v>
      </c>
      <c r="D2177">
        <v>1</v>
      </c>
      <c r="E2177" t="s">
        <v>284</v>
      </c>
      <c r="F2177">
        <v>2016</v>
      </c>
      <c r="G2177" t="s">
        <v>171</v>
      </c>
      <c r="H2177">
        <v>0</v>
      </c>
      <c r="I2177">
        <v>7.1281192799999999</v>
      </c>
      <c r="J2177">
        <v>8.2000000000000003E-2</v>
      </c>
      <c r="K2177">
        <v>1.31</v>
      </c>
      <c r="L2177">
        <v>0.11700000000000001</v>
      </c>
      <c r="M2177">
        <v>2.27</v>
      </c>
      <c r="N2177">
        <v>7.1399999999999996E-3</v>
      </c>
      <c r="O2177" t="s">
        <v>614</v>
      </c>
      <c r="P2177">
        <v>0</v>
      </c>
      <c r="Q2177">
        <v>1003.03</v>
      </c>
      <c r="R2177">
        <v>1373</v>
      </c>
      <c r="S2177">
        <v>0</v>
      </c>
      <c r="U2177">
        <v>6339</v>
      </c>
      <c r="V2177">
        <v>2</v>
      </c>
      <c r="W2177">
        <v>1.45</v>
      </c>
      <c r="X2177">
        <v>0.13</v>
      </c>
      <c r="Y2177" t="s">
        <v>77</v>
      </c>
      <c r="Z2177">
        <v>4</v>
      </c>
      <c r="AA2177" t="s">
        <v>7437</v>
      </c>
      <c r="AB2177">
        <v>284.4227535</v>
      </c>
      <c r="AC2177" t="s">
        <v>7438</v>
      </c>
      <c r="AD2177">
        <v>49.106190699999999</v>
      </c>
      <c r="AE2177">
        <v>544.16300000000001</v>
      </c>
      <c r="AF2177">
        <v>11.388</v>
      </c>
      <c r="AG2177">
        <v>10.148999999999999</v>
      </c>
      <c r="AH2177">
        <v>11.3125</v>
      </c>
    </row>
    <row r="2178" spans="1:34" x14ac:dyDescent="0.25">
      <c r="A2178" t="s">
        <v>7439</v>
      </c>
      <c r="B2178" t="s">
        <v>7440</v>
      </c>
      <c r="C2178">
        <v>1</v>
      </c>
      <c r="D2178">
        <v>1</v>
      </c>
      <c r="E2178" t="s">
        <v>284</v>
      </c>
      <c r="F2178">
        <v>2016</v>
      </c>
      <c r="G2178" t="s">
        <v>171</v>
      </c>
      <c r="H2178">
        <v>0</v>
      </c>
      <c r="I2178">
        <v>19.940087399999999</v>
      </c>
      <c r="J2178">
        <v>0.13569999999999999</v>
      </c>
      <c r="K2178">
        <v>2.98</v>
      </c>
      <c r="L2178">
        <v>0.26600000000000001</v>
      </c>
      <c r="M2178">
        <v>9.17</v>
      </c>
      <c r="N2178">
        <v>2.8799999999999999E-2</v>
      </c>
      <c r="O2178" t="s">
        <v>614</v>
      </c>
      <c r="P2178">
        <v>0</v>
      </c>
      <c r="Q2178">
        <v>45.15</v>
      </c>
      <c r="R2178">
        <v>588</v>
      </c>
      <c r="S2178">
        <v>0</v>
      </c>
      <c r="U2178">
        <v>5609</v>
      </c>
      <c r="V2178">
        <v>0.91</v>
      </c>
      <c r="W2178">
        <v>0.94</v>
      </c>
      <c r="X2178">
        <v>-0.01</v>
      </c>
      <c r="Y2178" t="s">
        <v>77</v>
      </c>
      <c r="Z2178">
        <v>4.5</v>
      </c>
      <c r="AA2178" t="s">
        <v>7441</v>
      </c>
      <c r="AB2178">
        <v>286.15012630000001</v>
      </c>
      <c r="AC2178" t="s">
        <v>7442</v>
      </c>
      <c r="AD2178">
        <v>37.411343799999997</v>
      </c>
      <c r="AE2178">
        <v>1404.94</v>
      </c>
      <c r="AF2178">
        <v>15.962</v>
      </c>
      <c r="AG2178">
        <v>14.191000000000001</v>
      </c>
      <c r="AH2178">
        <v>15.9003</v>
      </c>
    </row>
    <row r="2179" spans="1:34" x14ac:dyDescent="0.25">
      <c r="A2179" t="s">
        <v>7443</v>
      </c>
      <c r="B2179" t="s">
        <v>7444</v>
      </c>
      <c r="C2179">
        <v>2</v>
      </c>
      <c r="D2179">
        <v>3</v>
      </c>
      <c r="E2179" t="s">
        <v>284</v>
      </c>
      <c r="F2179">
        <v>2014</v>
      </c>
      <c r="G2179" t="s">
        <v>171</v>
      </c>
      <c r="H2179">
        <v>0</v>
      </c>
      <c r="I2179">
        <v>8.4574580000000008</v>
      </c>
      <c r="J2179">
        <v>7.9000000000000001E-2</v>
      </c>
      <c r="K2179">
        <v>1.02</v>
      </c>
      <c r="L2179">
        <v>9.0999999999999998E-2</v>
      </c>
      <c r="M2179">
        <v>1.04</v>
      </c>
      <c r="N2179">
        <v>3.2799999999999999E-3</v>
      </c>
      <c r="O2179" t="s">
        <v>614</v>
      </c>
      <c r="P2179">
        <v>0.15</v>
      </c>
      <c r="Q2179">
        <v>221.73</v>
      </c>
      <c r="R2179">
        <v>982</v>
      </c>
      <c r="S2179">
        <v>1</v>
      </c>
      <c r="U2179">
        <v>5884</v>
      </c>
      <c r="V2179">
        <v>1.1299999999999999</v>
      </c>
      <c r="W2179">
        <v>0.96</v>
      </c>
      <c r="X2179">
        <v>-0.19900000000000001</v>
      </c>
      <c r="Y2179" t="s">
        <v>200</v>
      </c>
      <c r="Z2179">
        <v>4.3</v>
      </c>
      <c r="AA2179" t="s">
        <v>7445</v>
      </c>
      <c r="AB2179">
        <v>288.45059049999998</v>
      </c>
      <c r="AC2179" t="s">
        <v>7446</v>
      </c>
      <c r="AD2179">
        <v>40.245200599999997</v>
      </c>
      <c r="AE2179">
        <v>316.66300000000001</v>
      </c>
      <c r="AF2179">
        <v>11.571999999999999</v>
      </c>
      <c r="AG2179">
        <v>10.49</v>
      </c>
      <c r="AH2179">
        <v>11.8253</v>
      </c>
    </row>
    <row r="2180" spans="1:34" x14ac:dyDescent="0.25">
      <c r="A2180" t="s">
        <v>7447</v>
      </c>
      <c r="B2180" t="s">
        <v>7444</v>
      </c>
      <c r="C2180">
        <v>2</v>
      </c>
      <c r="D2180">
        <v>3</v>
      </c>
      <c r="E2180" t="s">
        <v>284</v>
      </c>
      <c r="F2180">
        <v>2014</v>
      </c>
      <c r="G2180" t="s">
        <v>171</v>
      </c>
      <c r="H2180">
        <v>0</v>
      </c>
      <c r="I2180">
        <v>27.508679999999998</v>
      </c>
      <c r="J2180">
        <v>0.17799999999999999</v>
      </c>
      <c r="K2180">
        <v>2.9</v>
      </c>
      <c r="L2180">
        <v>0.25900000000000001</v>
      </c>
      <c r="M2180">
        <v>8.75</v>
      </c>
      <c r="N2180">
        <v>2.75E-2</v>
      </c>
      <c r="O2180" t="s">
        <v>614</v>
      </c>
      <c r="P2180">
        <v>0</v>
      </c>
      <c r="Q2180">
        <v>46.01</v>
      </c>
      <c r="R2180">
        <v>683</v>
      </c>
      <c r="S2180">
        <v>1</v>
      </c>
      <c r="U2180">
        <v>5879</v>
      </c>
      <c r="V2180">
        <v>1.17</v>
      </c>
      <c r="W2180">
        <v>1</v>
      </c>
      <c r="X2180">
        <v>0.02</v>
      </c>
      <c r="Y2180" t="s">
        <v>77</v>
      </c>
      <c r="Z2180">
        <v>4.29</v>
      </c>
      <c r="AA2180" t="s">
        <v>7445</v>
      </c>
      <c r="AB2180">
        <v>288.45059049999998</v>
      </c>
      <c r="AC2180" t="s">
        <v>7446</v>
      </c>
      <c r="AD2180">
        <v>40.245200599999997</v>
      </c>
      <c r="AE2180">
        <v>316.66300000000001</v>
      </c>
      <c r="AF2180">
        <v>11.571999999999999</v>
      </c>
      <c r="AG2180">
        <v>10.49</v>
      </c>
      <c r="AH2180">
        <v>11.8253</v>
      </c>
    </row>
    <row r="2181" spans="1:34" x14ac:dyDescent="0.25">
      <c r="A2181" t="s">
        <v>7448</v>
      </c>
      <c r="B2181" t="s">
        <v>7444</v>
      </c>
      <c r="C2181">
        <v>2</v>
      </c>
      <c r="D2181">
        <v>3</v>
      </c>
      <c r="E2181" t="s">
        <v>284</v>
      </c>
      <c r="F2181">
        <v>2014</v>
      </c>
      <c r="G2181" t="s">
        <v>171</v>
      </c>
      <c r="H2181">
        <v>0</v>
      </c>
      <c r="I2181">
        <v>87.517904999999999</v>
      </c>
      <c r="J2181">
        <v>0.377</v>
      </c>
      <c r="K2181">
        <v>1.64</v>
      </c>
      <c r="L2181">
        <v>0.14599999999999999</v>
      </c>
      <c r="M2181">
        <v>3.33</v>
      </c>
      <c r="N2181">
        <v>1.0500000000000001E-2</v>
      </c>
      <c r="O2181" t="s">
        <v>614</v>
      </c>
      <c r="P2181">
        <v>0.8</v>
      </c>
      <c r="Q2181">
        <v>9.83</v>
      </c>
      <c r="R2181">
        <v>451</v>
      </c>
      <c r="S2181">
        <v>0</v>
      </c>
      <c r="U2181">
        <v>5884</v>
      </c>
      <c r="V2181">
        <v>1.1299999999999999</v>
      </c>
      <c r="W2181">
        <v>0.96</v>
      </c>
      <c r="X2181">
        <v>-0.19900000000000001</v>
      </c>
      <c r="Y2181" t="s">
        <v>200</v>
      </c>
      <c r="Z2181">
        <v>4.3</v>
      </c>
      <c r="AA2181" t="s">
        <v>7445</v>
      </c>
      <c r="AB2181">
        <v>288.45059049999998</v>
      </c>
      <c r="AC2181" t="s">
        <v>7446</v>
      </c>
      <c r="AD2181">
        <v>40.245200599999997</v>
      </c>
      <c r="AE2181">
        <v>316.66300000000001</v>
      </c>
      <c r="AF2181">
        <v>11.571999999999999</v>
      </c>
      <c r="AG2181">
        <v>10.49</v>
      </c>
      <c r="AH2181">
        <v>11.8253</v>
      </c>
    </row>
    <row r="2182" spans="1:34" x14ac:dyDescent="0.25">
      <c r="A2182" t="s">
        <v>7449</v>
      </c>
      <c r="B2182" t="s">
        <v>7450</v>
      </c>
      <c r="C2182">
        <v>1</v>
      </c>
      <c r="D2182">
        <v>1</v>
      </c>
      <c r="E2182" t="s">
        <v>284</v>
      </c>
      <c r="F2182">
        <v>2016</v>
      </c>
      <c r="G2182" t="s">
        <v>171</v>
      </c>
      <c r="H2182">
        <v>0</v>
      </c>
      <c r="I2182">
        <v>22.241909199999998</v>
      </c>
      <c r="J2182">
        <v>0.16550000000000001</v>
      </c>
      <c r="K2182">
        <v>1.37</v>
      </c>
      <c r="L2182">
        <v>0.122</v>
      </c>
      <c r="M2182">
        <v>2.4500000000000002</v>
      </c>
      <c r="N2182">
        <v>7.7099999999999998E-3</v>
      </c>
      <c r="O2182" t="s">
        <v>614</v>
      </c>
      <c r="P2182">
        <v>0</v>
      </c>
      <c r="Q2182">
        <v>149.41</v>
      </c>
      <c r="R2182">
        <v>954</v>
      </c>
      <c r="S2182">
        <v>0</v>
      </c>
      <c r="U2182">
        <v>6130</v>
      </c>
      <c r="V2182">
        <v>1.79</v>
      </c>
      <c r="W2182">
        <v>1.29</v>
      </c>
      <c r="X2182">
        <v>0.05</v>
      </c>
      <c r="Y2182" t="s">
        <v>77</v>
      </c>
      <c r="Z2182">
        <v>4.04</v>
      </c>
      <c r="AA2182" t="s">
        <v>7451</v>
      </c>
      <c r="AB2182">
        <v>289.03305319999998</v>
      </c>
      <c r="AC2182" t="s">
        <v>7452</v>
      </c>
      <c r="AD2182">
        <v>40.0869182</v>
      </c>
      <c r="AE2182">
        <v>777.02499999999998</v>
      </c>
      <c r="AF2182">
        <v>12.861000000000001</v>
      </c>
      <c r="AG2182">
        <v>11.382999999999999</v>
      </c>
      <c r="AH2182">
        <v>12.767799999999999</v>
      </c>
    </row>
    <row r="2183" spans="1:34" x14ac:dyDescent="0.25">
      <c r="A2183" t="s">
        <v>7453</v>
      </c>
      <c r="B2183" t="s">
        <v>7454</v>
      </c>
      <c r="C2183">
        <v>1</v>
      </c>
      <c r="D2183">
        <v>1</v>
      </c>
      <c r="E2183" t="s">
        <v>284</v>
      </c>
      <c r="F2183">
        <v>2016</v>
      </c>
      <c r="G2183" t="s">
        <v>171</v>
      </c>
      <c r="H2183">
        <v>0</v>
      </c>
      <c r="I2183">
        <v>9.0823704599999999</v>
      </c>
      <c r="J2183">
        <v>8.1500000000000003E-2</v>
      </c>
      <c r="K2183">
        <v>1.4</v>
      </c>
      <c r="L2183">
        <v>0.125</v>
      </c>
      <c r="M2183">
        <v>2.54</v>
      </c>
      <c r="N2183">
        <v>8.0000000000000002E-3</v>
      </c>
      <c r="O2183" t="s">
        <v>614</v>
      </c>
      <c r="P2183">
        <v>0</v>
      </c>
      <c r="Q2183">
        <v>76.14</v>
      </c>
      <c r="R2183">
        <v>734</v>
      </c>
      <c r="S2183">
        <v>0</v>
      </c>
      <c r="U2183">
        <v>5188</v>
      </c>
      <c r="V2183">
        <v>0.81</v>
      </c>
      <c r="W2183">
        <v>0.85</v>
      </c>
      <c r="X2183">
        <v>0.01</v>
      </c>
      <c r="Y2183" t="s">
        <v>77</v>
      </c>
      <c r="Z2183">
        <v>4.5599999999999996</v>
      </c>
      <c r="AA2183" t="s">
        <v>7455</v>
      </c>
      <c r="AB2183">
        <v>286.6041816</v>
      </c>
      <c r="AC2183" t="s">
        <v>7456</v>
      </c>
      <c r="AD2183">
        <v>42.440330899999999</v>
      </c>
      <c r="AE2183">
        <v>854.28</v>
      </c>
      <c r="AF2183">
        <v>15.656000000000001</v>
      </c>
      <c r="AG2183">
        <v>13.468999999999999</v>
      </c>
      <c r="AH2183">
        <v>15.3734</v>
      </c>
    </row>
    <row r="2184" spans="1:34" x14ac:dyDescent="0.25">
      <c r="A2184" t="s">
        <v>7457</v>
      </c>
      <c r="B2184" t="s">
        <v>7458</v>
      </c>
      <c r="C2184">
        <v>1</v>
      </c>
      <c r="D2184">
        <v>1</v>
      </c>
      <c r="E2184" t="s">
        <v>284</v>
      </c>
      <c r="F2184">
        <v>2016</v>
      </c>
      <c r="G2184" t="s">
        <v>171</v>
      </c>
      <c r="H2184">
        <v>0</v>
      </c>
      <c r="I2184">
        <v>8.8392265900000009</v>
      </c>
      <c r="J2184">
        <v>7.9500000000000001E-2</v>
      </c>
      <c r="K2184">
        <v>1.43</v>
      </c>
      <c r="L2184">
        <v>0.128</v>
      </c>
      <c r="M2184">
        <v>2.63</v>
      </c>
      <c r="N2184">
        <v>8.2900000000000005E-3</v>
      </c>
      <c r="O2184" t="s">
        <v>614</v>
      </c>
      <c r="P2184">
        <v>0</v>
      </c>
      <c r="Q2184">
        <v>58.34</v>
      </c>
      <c r="R2184">
        <v>778</v>
      </c>
      <c r="S2184">
        <v>0</v>
      </c>
      <c r="U2184">
        <v>5236</v>
      </c>
      <c r="V2184">
        <v>0.82</v>
      </c>
      <c r="W2184">
        <v>0.86</v>
      </c>
      <c r="X2184">
        <v>0.04</v>
      </c>
      <c r="Y2184" t="s">
        <v>77</v>
      </c>
      <c r="Z2184">
        <v>4.55</v>
      </c>
      <c r="AA2184" t="s">
        <v>7459</v>
      </c>
      <c r="AB2184">
        <v>290.98924620000003</v>
      </c>
      <c r="AC2184" t="s">
        <v>7460</v>
      </c>
      <c r="AD2184">
        <v>50.308064000000002</v>
      </c>
      <c r="AE2184">
        <v>634.58000000000004</v>
      </c>
      <c r="AF2184">
        <v>15.172000000000001</v>
      </c>
      <c r="AG2184">
        <v>13.151</v>
      </c>
      <c r="AH2184">
        <v>15.0387</v>
      </c>
    </row>
    <row r="2185" spans="1:34" x14ac:dyDescent="0.25">
      <c r="A2185" t="s">
        <v>7461</v>
      </c>
      <c r="B2185" t="s">
        <v>7462</v>
      </c>
      <c r="C2185">
        <v>1</v>
      </c>
      <c r="D2185">
        <v>1</v>
      </c>
      <c r="E2185" t="s">
        <v>284</v>
      </c>
      <c r="F2185">
        <v>2016</v>
      </c>
      <c r="G2185" t="s">
        <v>171</v>
      </c>
      <c r="H2185">
        <v>0</v>
      </c>
      <c r="I2185">
        <v>7.5612722400000001</v>
      </c>
      <c r="J2185">
        <v>7.51E-2</v>
      </c>
      <c r="K2185">
        <v>1.42</v>
      </c>
      <c r="L2185">
        <v>0.127</v>
      </c>
      <c r="M2185">
        <v>2.6</v>
      </c>
      <c r="N2185">
        <v>8.1899999999999994E-3</v>
      </c>
      <c r="O2185" t="s">
        <v>614</v>
      </c>
      <c r="P2185">
        <v>0</v>
      </c>
      <c r="Q2185">
        <v>182.38</v>
      </c>
      <c r="R2185">
        <v>891</v>
      </c>
      <c r="S2185">
        <v>0</v>
      </c>
      <c r="U2185">
        <v>5771</v>
      </c>
      <c r="V2185">
        <v>1</v>
      </c>
      <c r="W2185">
        <v>1.01</v>
      </c>
      <c r="X2185">
        <v>0.04</v>
      </c>
      <c r="Y2185" t="s">
        <v>77</v>
      </c>
      <c r="Z2185">
        <v>4.4400000000000004</v>
      </c>
      <c r="AA2185" t="s">
        <v>7463</v>
      </c>
      <c r="AB2185">
        <v>284.287147</v>
      </c>
      <c r="AC2185" t="s">
        <v>7464</v>
      </c>
      <c r="AD2185">
        <v>42.355578399999999</v>
      </c>
      <c r="AE2185">
        <v>897.78300000000002</v>
      </c>
      <c r="AF2185">
        <v>14.853999999999999</v>
      </c>
      <c r="AG2185">
        <v>13.086</v>
      </c>
      <c r="AH2185">
        <v>14.616400000000001</v>
      </c>
    </row>
    <row r="2186" spans="1:34" x14ac:dyDescent="0.25">
      <c r="A2186" t="s">
        <v>7465</v>
      </c>
      <c r="B2186" t="s">
        <v>7466</v>
      </c>
      <c r="C2186">
        <v>1</v>
      </c>
      <c r="D2186">
        <v>1</v>
      </c>
      <c r="E2186" t="s">
        <v>284</v>
      </c>
      <c r="F2186">
        <v>2016</v>
      </c>
      <c r="G2186" t="s">
        <v>171</v>
      </c>
      <c r="H2186">
        <v>0</v>
      </c>
      <c r="I2186">
        <v>16.1288853</v>
      </c>
      <c r="J2186">
        <v>0.1202</v>
      </c>
      <c r="K2186">
        <v>2.29</v>
      </c>
      <c r="L2186">
        <v>0.20399999999999999</v>
      </c>
      <c r="M2186">
        <v>5.86</v>
      </c>
      <c r="N2186">
        <v>1.84E-2</v>
      </c>
      <c r="O2186" t="s">
        <v>614</v>
      </c>
      <c r="P2186">
        <v>0</v>
      </c>
      <c r="Q2186">
        <v>61.87</v>
      </c>
      <c r="R2186">
        <v>715</v>
      </c>
      <c r="S2186">
        <v>0</v>
      </c>
      <c r="U2186">
        <v>5259</v>
      </c>
      <c r="V2186">
        <v>0.81</v>
      </c>
      <c r="W2186">
        <v>0.85</v>
      </c>
      <c r="X2186">
        <v>-0.05</v>
      </c>
      <c r="Y2186" t="s">
        <v>77</v>
      </c>
      <c r="Z2186">
        <v>4.5599999999999996</v>
      </c>
      <c r="AA2186" t="s">
        <v>7467</v>
      </c>
      <c r="AB2186">
        <v>285.27636519999999</v>
      </c>
      <c r="AC2186" t="s">
        <v>7468</v>
      </c>
      <c r="AD2186">
        <v>39.446827399999997</v>
      </c>
      <c r="AE2186">
        <v>2176.08</v>
      </c>
      <c r="AF2186">
        <v>15.407999999999999</v>
      </c>
      <c r="AG2186">
        <v>13.054</v>
      </c>
      <c r="AH2186">
        <v>15.044600000000001</v>
      </c>
    </row>
    <row r="2187" spans="1:34" x14ac:dyDescent="0.25">
      <c r="A2187" t="s">
        <v>7469</v>
      </c>
      <c r="B2187" t="s">
        <v>7470</v>
      </c>
      <c r="C2187">
        <v>1</v>
      </c>
      <c r="D2187">
        <v>1</v>
      </c>
      <c r="E2187" t="s">
        <v>284</v>
      </c>
      <c r="F2187">
        <v>2016</v>
      </c>
      <c r="G2187" t="s">
        <v>171</v>
      </c>
      <c r="H2187">
        <v>0</v>
      </c>
      <c r="I2187">
        <v>13.5630972</v>
      </c>
      <c r="J2187">
        <v>0.1109</v>
      </c>
      <c r="K2187">
        <v>1.88</v>
      </c>
      <c r="L2187">
        <v>0.16800000000000001</v>
      </c>
      <c r="M2187">
        <v>4.1900000000000004</v>
      </c>
      <c r="N2187">
        <v>1.32E-2</v>
      </c>
      <c r="O2187" t="s">
        <v>614</v>
      </c>
      <c r="P2187">
        <v>0</v>
      </c>
      <c r="Q2187">
        <v>103.51</v>
      </c>
      <c r="R2187">
        <v>733</v>
      </c>
      <c r="S2187">
        <v>0</v>
      </c>
      <c r="U2187">
        <v>5701</v>
      </c>
      <c r="V2187">
        <v>0.96</v>
      </c>
      <c r="W2187">
        <v>0.97</v>
      </c>
      <c r="X2187">
        <v>0.01</v>
      </c>
      <c r="Y2187" t="s">
        <v>77</v>
      </c>
      <c r="Z2187">
        <v>4.47</v>
      </c>
      <c r="AA2187" t="s">
        <v>7471</v>
      </c>
      <c r="AB2187">
        <v>297.3394624</v>
      </c>
      <c r="AC2187" t="s">
        <v>7472</v>
      </c>
      <c r="AD2187">
        <v>46.347216500000002</v>
      </c>
      <c r="AE2187">
        <v>1575.23</v>
      </c>
      <c r="AF2187">
        <v>15.834</v>
      </c>
      <c r="AG2187">
        <v>14.103999999999999</v>
      </c>
      <c r="AH2187">
        <v>15.714499999999999</v>
      </c>
    </row>
    <row r="2188" spans="1:34" x14ac:dyDescent="0.25">
      <c r="A2188" t="s">
        <v>7473</v>
      </c>
      <c r="B2188" t="s">
        <v>7474</v>
      </c>
      <c r="C2188">
        <v>1</v>
      </c>
      <c r="D2188">
        <v>1</v>
      </c>
      <c r="E2188" t="s">
        <v>284</v>
      </c>
      <c r="F2188">
        <v>2016</v>
      </c>
      <c r="G2188" t="s">
        <v>171</v>
      </c>
      <c r="H2188">
        <v>0</v>
      </c>
      <c r="I2188">
        <v>16.295953820000001</v>
      </c>
      <c r="J2188">
        <v>0.123</v>
      </c>
      <c r="K2188">
        <v>1.91</v>
      </c>
      <c r="L2188">
        <v>0.17</v>
      </c>
      <c r="M2188">
        <v>4.3099999999999996</v>
      </c>
      <c r="N2188">
        <v>1.3599999999999999E-2</v>
      </c>
      <c r="O2188" t="s">
        <v>614</v>
      </c>
      <c r="P2188">
        <v>0</v>
      </c>
      <c r="Q2188">
        <v>52.15</v>
      </c>
      <c r="R2188">
        <v>678</v>
      </c>
      <c r="S2188">
        <v>0</v>
      </c>
      <c r="U2188">
        <v>5727</v>
      </c>
      <c r="V2188">
        <v>0.97</v>
      </c>
      <c r="W2188">
        <v>0.98</v>
      </c>
      <c r="X2188">
        <v>0</v>
      </c>
      <c r="Y2188" t="s">
        <v>77</v>
      </c>
      <c r="Z2188">
        <v>4.45</v>
      </c>
      <c r="AA2188" t="s">
        <v>7475</v>
      </c>
      <c r="AB2188">
        <v>294.47836269999999</v>
      </c>
      <c r="AC2188" t="s">
        <v>7476</v>
      </c>
      <c r="AD2188">
        <v>46.945863799999998</v>
      </c>
      <c r="AE2188">
        <v>1107.5</v>
      </c>
      <c r="AF2188">
        <v>15.353</v>
      </c>
      <c r="AG2188">
        <v>13.631</v>
      </c>
      <c r="AH2188">
        <v>15.212</v>
      </c>
    </row>
    <row r="2189" spans="1:34" x14ac:dyDescent="0.25">
      <c r="A2189" t="s">
        <v>7477</v>
      </c>
      <c r="B2189" t="s">
        <v>7478</v>
      </c>
      <c r="C2189">
        <v>1</v>
      </c>
      <c r="D2189">
        <v>1</v>
      </c>
      <c r="E2189" t="s">
        <v>284</v>
      </c>
      <c r="F2189">
        <v>2016</v>
      </c>
      <c r="G2189" t="s">
        <v>171</v>
      </c>
      <c r="H2189">
        <v>0</v>
      </c>
      <c r="I2189">
        <v>18.016210959999999</v>
      </c>
      <c r="J2189">
        <v>0.13689999999999999</v>
      </c>
      <c r="K2189">
        <v>2.4700000000000002</v>
      </c>
      <c r="L2189">
        <v>0.22</v>
      </c>
      <c r="M2189">
        <v>6.66</v>
      </c>
      <c r="N2189">
        <v>2.1000000000000001E-2</v>
      </c>
      <c r="O2189" t="s">
        <v>614</v>
      </c>
      <c r="P2189">
        <v>0</v>
      </c>
      <c r="Q2189">
        <v>41.19</v>
      </c>
      <c r="R2189">
        <v>768</v>
      </c>
      <c r="S2189">
        <v>0</v>
      </c>
      <c r="U2189">
        <v>5884</v>
      </c>
      <c r="V2189">
        <v>1.08</v>
      </c>
      <c r="W2189">
        <v>1.06</v>
      </c>
      <c r="X2189">
        <v>0.06</v>
      </c>
      <c r="Y2189" t="s">
        <v>77</v>
      </c>
      <c r="Z2189">
        <v>4.3899999999999997</v>
      </c>
      <c r="AA2189" t="s">
        <v>7479</v>
      </c>
      <c r="AB2189">
        <v>292.86983479999998</v>
      </c>
      <c r="AC2189" t="s">
        <v>7480</v>
      </c>
      <c r="AD2189">
        <v>46.741867900000003</v>
      </c>
      <c r="AE2189">
        <v>1014.62</v>
      </c>
      <c r="AF2189">
        <v>15.635999999999999</v>
      </c>
      <c r="AG2189">
        <v>13.878</v>
      </c>
      <c r="AH2189">
        <v>15.3803</v>
      </c>
    </row>
    <row r="2190" spans="1:34" x14ac:dyDescent="0.25">
      <c r="A2190" t="s">
        <v>7481</v>
      </c>
      <c r="B2190" t="s">
        <v>7482</v>
      </c>
      <c r="C2190">
        <v>1</v>
      </c>
      <c r="D2190">
        <v>1</v>
      </c>
      <c r="E2190" t="s">
        <v>284</v>
      </c>
      <c r="F2190">
        <v>2016</v>
      </c>
      <c r="G2190" t="s">
        <v>171</v>
      </c>
      <c r="H2190">
        <v>0</v>
      </c>
      <c r="I2190">
        <v>2.10433812</v>
      </c>
      <c r="J2190">
        <v>2.5000000000000001E-2</v>
      </c>
      <c r="K2190">
        <v>0.52</v>
      </c>
      <c r="L2190">
        <v>4.5999999999999999E-2</v>
      </c>
      <c r="M2190">
        <v>9.3299999999999994E-2</v>
      </c>
      <c r="N2190">
        <v>2.9E-4</v>
      </c>
      <c r="O2190" t="s">
        <v>614</v>
      </c>
      <c r="P2190">
        <v>0</v>
      </c>
      <c r="Q2190">
        <v>58.11</v>
      </c>
      <c r="R2190">
        <v>662</v>
      </c>
      <c r="S2190">
        <v>0</v>
      </c>
      <c r="U2190">
        <v>3468</v>
      </c>
      <c r="V2190">
        <v>0.34</v>
      </c>
      <c r="W2190">
        <v>0.35</v>
      </c>
      <c r="X2190">
        <v>-0.13</v>
      </c>
      <c r="Y2190" t="s">
        <v>77</v>
      </c>
      <c r="Z2190">
        <v>4.92</v>
      </c>
      <c r="AA2190" t="s">
        <v>7483</v>
      </c>
      <c r="AB2190">
        <v>285.92875140000001</v>
      </c>
      <c r="AC2190" t="s">
        <v>7484</v>
      </c>
      <c r="AD2190">
        <v>38.520709699999998</v>
      </c>
      <c r="AE2190">
        <v>112.705</v>
      </c>
      <c r="AF2190">
        <v>16.399999999999999</v>
      </c>
      <c r="AG2190">
        <v>11.023</v>
      </c>
      <c r="AH2190">
        <v>14.474399999999999</v>
      </c>
    </row>
    <row r="2191" spans="1:34" x14ac:dyDescent="0.25">
      <c r="A2191" t="s">
        <v>7485</v>
      </c>
      <c r="B2191" t="s">
        <v>7486</v>
      </c>
      <c r="C2191">
        <v>1</v>
      </c>
      <c r="D2191">
        <v>1</v>
      </c>
      <c r="E2191" t="s">
        <v>284</v>
      </c>
      <c r="F2191">
        <v>2016</v>
      </c>
      <c r="G2191" t="s">
        <v>171</v>
      </c>
      <c r="H2191">
        <v>0</v>
      </c>
      <c r="I2191">
        <v>28.843264699999999</v>
      </c>
      <c r="J2191">
        <v>0.16789999999999999</v>
      </c>
      <c r="K2191">
        <v>2.37</v>
      </c>
      <c r="L2191">
        <v>0.21099999999999999</v>
      </c>
      <c r="M2191">
        <v>6.21</v>
      </c>
      <c r="N2191">
        <v>1.95E-2</v>
      </c>
      <c r="O2191" t="s">
        <v>614</v>
      </c>
      <c r="P2191">
        <v>0</v>
      </c>
      <c r="Q2191">
        <v>13.77</v>
      </c>
      <c r="R2191">
        <v>491</v>
      </c>
      <c r="S2191">
        <v>0</v>
      </c>
      <c r="U2191">
        <v>5235</v>
      </c>
      <c r="V2191">
        <v>0.8</v>
      </c>
      <c r="W2191">
        <v>0.85</v>
      </c>
      <c r="X2191">
        <v>-0.03</v>
      </c>
      <c r="Y2191" t="s">
        <v>77</v>
      </c>
      <c r="Z2191">
        <v>4.5599999999999996</v>
      </c>
      <c r="AA2191" t="s">
        <v>7487</v>
      </c>
      <c r="AB2191">
        <v>298.73511309999998</v>
      </c>
      <c r="AC2191" t="s">
        <v>7488</v>
      </c>
      <c r="AD2191">
        <v>40.7641262</v>
      </c>
      <c r="AE2191">
        <v>845</v>
      </c>
      <c r="AF2191">
        <v>16.511900000000001</v>
      </c>
      <c r="AG2191">
        <v>13.542</v>
      </c>
      <c r="AH2191">
        <v>16.1875</v>
      </c>
    </row>
    <row r="2192" spans="1:34" x14ac:dyDescent="0.25">
      <c r="A2192" t="s">
        <v>7489</v>
      </c>
      <c r="B2192" t="s">
        <v>7490</v>
      </c>
      <c r="C2192">
        <v>1</v>
      </c>
      <c r="D2192">
        <v>2</v>
      </c>
      <c r="E2192" t="s">
        <v>284</v>
      </c>
      <c r="F2192">
        <v>2014</v>
      </c>
      <c r="G2192" t="s">
        <v>171</v>
      </c>
      <c r="H2192">
        <v>0</v>
      </c>
      <c r="I2192">
        <v>16.091999999999999</v>
      </c>
      <c r="J2192">
        <v>0.12379999999999999</v>
      </c>
      <c r="K2192">
        <v>2.41</v>
      </c>
      <c r="L2192">
        <v>0.215</v>
      </c>
      <c r="M2192">
        <v>16.13</v>
      </c>
      <c r="N2192">
        <v>5.0999999999999997E-2</v>
      </c>
      <c r="O2192" t="s">
        <v>119</v>
      </c>
      <c r="P2192">
        <v>0</v>
      </c>
      <c r="Q2192">
        <v>66.12</v>
      </c>
      <c r="R2192">
        <v>718</v>
      </c>
      <c r="S2192">
        <v>0</v>
      </c>
      <c r="U2192">
        <v>5685</v>
      </c>
      <c r="V2192">
        <v>1.03</v>
      </c>
      <c r="W2192">
        <v>1.02</v>
      </c>
      <c r="X2192">
        <v>0.12</v>
      </c>
      <c r="Y2192" t="s">
        <v>77</v>
      </c>
      <c r="Z2192">
        <v>4.42</v>
      </c>
      <c r="AA2192" t="s">
        <v>7491</v>
      </c>
      <c r="AB2192">
        <v>288.53089240000003</v>
      </c>
      <c r="AC2192" t="s">
        <v>7492</v>
      </c>
      <c r="AD2192">
        <v>40.942373000000003</v>
      </c>
      <c r="AE2192">
        <v>228.678</v>
      </c>
      <c r="AF2192">
        <v>11.493</v>
      </c>
      <c r="AG2192">
        <v>10.079000000000001</v>
      </c>
      <c r="AH2192">
        <v>11.490399999999999</v>
      </c>
    </row>
    <row r="2193" spans="1:34" x14ac:dyDescent="0.25">
      <c r="A2193" t="s">
        <v>7493</v>
      </c>
      <c r="B2193" t="s">
        <v>7490</v>
      </c>
      <c r="C2193">
        <v>1</v>
      </c>
      <c r="D2193">
        <v>2</v>
      </c>
      <c r="E2193" t="s">
        <v>284</v>
      </c>
      <c r="F2193">
        <v>2014</v>
      </c>
      <c r="G2193" t="s">
        <v>171</v>
      </c>
      <c r="H2193">
        <v>0</v>
      </c>
      <c r="I2193">
        <v>25.5169</v>
      </c>
      <c r="J2193">
        <v>0.16839999999999999</v>
      </c>
      <c r="K2193">
        <v>0.84</v>
      </c>
      <c r="L2193">
        <v>7.4999999999999997E-2</v>
      </c>
      <c r="M2193">
        <v>8.25</v>
      </c>
      <c r="N2193">
        <v>2.5999999999999999E-2</v>
      </c>
      <c r="O2193" t="s">
        <v>119</v>
      </c>
      <c r="P2193">
        <v>0</v>
      </c>
      <c r="Q2193">
        <v>35.74</v>
      </c>
      <c r="R2193">
        <v>615</v>
      </c>
      <c r="S2193">
        <v>0</v>
      </c>
      <c r="U2193">
        <v>5685</v>
      </c>
      <c r="V2193">
        <v>1.03</v>
      </c>
      <c r="W2193">
        <v>1.02</v>
      </c>
      <c r="X2193">
        <v>0.12</v>
      </c>
      <c r="Y2193" t="s">
        <v>77</v>
      </c>
      <c r="Z2193">
        <v>4.42</v>
      </c>
      <c r="AA2193" t="s">
        <v>7491</v>
      </c>
      <c r="AB2193">
        <v>288.53089240000003</v>
      </c>
      <c r="AC2193" t="s">
        <v>7492</v>
      </c>
      <c r="AD2193">
        <v>40.942373000000003</v>
      </c>
      <c r="AE2193">
        <v>228.678</v>
      </c>
      <c r="AF2193">
        <v>11.493</v>
      </c>
      <c r="AG2193">
        <v>10.079000000000001</v>
      </c>
      <c r="AH2193">
        <v>11.490399999999999</v>
      </c>
    </row>
    <row r="2194" spans="1:34" x14ac:dyDescent="0.25">
      <c r="A2194" t="s">
        <v>7494</v>
      </c>
      <c r="B2194" t="s">
        <v>7495</v>
      </c>
      <c r="C2194">
        <v>1</v>
      </c>
      <c r="D2194">
        <v>1</v>
      </c>
      <c r="E2194" t="s">
        <v>284</v>
      </c>
      <c r="F2194">
        <v>2016</v>
      </c>
      <c r="G2194" t="s">
        <v>171</v>
      </c>
      <c r="H2194">
        <v>0</v>
      </c>
      <c r="I2194">
        <v>0.67933626999999996</v>
      </c>
      <c r="J2194">
        <v>1.4800000000000001E-2</v>
      </c>
      <c r="K2194">
        <v>1.44</v>
      </c>
      <c r="L2194">
        <v>0.128</v>
      </c>
      <c r="M2194">
        <v>2.67</v>
      </c>
      <c r="N2194">
        <v>8.3899999999999999E-3</v>
      </c>
      <c r="O2194" t="s">
        <v>614</v>
      </c>
      <c r="P2194">
        <v>0</v>
      </c>
      <c r="Q2194">
        <v>2830.91</v>
      </c>
      <c r="R2194">
        <v>1883</v>
      </c>
      <c r="S2194">
        <v>0</v>
      </c>
      <c r="U2194">
        <v>5549</v>
      </c>
      <c r="V2194">
        <v>0.88</v>
      </c>
      <c r="W2194">
        <v>0.91</v>
      </c>
      <c r="X2194">
        <v>-7.0000000000000007E-2</v>
      </c>
      <c r="Y2194" t="s">
        <v>77</v>
      </c>
      <c r="Z2194">
        <v>4.51</v>
      </c>
      <c r="AA2194" t="s">
        <v>7496</v>
      </c>
      <c r="AB2194">
        <v>283.92002359999998</v>
      </c>
      <c r="AC2194" t="s">
        <v>7497</v>
      </c>
      <c r="AD2194">
        <v>40.740041900000001</v>
      </c>
      <c r="AE2194">
        <v>569.18499999999995</v>
      </c>
      <c r="AF2194">
        <v>14.346</v>
      </c>
      <c r="AG2194">
        <v>12.436</v>
      </c>
      <c r="AH2194">
        <v>14.122299999999999</v>
      </c>
    </row>
    <row r="2195" spans="1:34" x14ac:dyDescent="0.25">
      <c r="A2195" t="s">
        <v>7498</v>
      </c>
      <c r="B2195" t="s">
        <v>7499</v>
      </c>
      <c r="C2195">
        <v>1</v>
      </c>
      <c r="D2195">
        <v>3</v>
      </c>
      <c r="E2195" t="s">
        <v>284</v>
      </c>
      <c r="F2195">
        <v>2016</v>
      </c>
      <c r="G2195" t="s">
        <v>171</v>
      </c>
      <c r="H2195">
        <v>0</v>
      </c>
      <c r="I2195">
        <v>11.172699400000001</v>
      </c>
      <c r="J2195">
        <v>9.8900000000000002E-2</v>
      </c>
      <c r="K2195">
        <v>1.24</v>
      </c>
      <c r="L2195">
        <v>0.111</v>
      </c>
      <c r="M2195">
        <v>2.0699999999999998</v>
      </c>
      <c r="N2195">
        <v>6.5100000000000002E-3</v>
      </c>
      <c r="O2195" t="s">
        <v>614</v>
      </c>
      <c r="P2195">
        <v>0</v>
      </c>
      <c r="Q2195">
        <v>296.92</v>
      </c>
      <c r="R2195">
        <v>1019</v>
      </c>
      <c r="S2195">
        <v>0</v>
      </c>
      <c r="U2195">
        <v>5748</v>
      </c>
      <c r="V2195">
        <v>1.4</v>
      </c>
      <c r="W2195">
        <v>1.05</v>
      </c>
      <c r="X2195">
        <v>0.09</v>
      </c>
      <c r="Y2195" t="s">
        <v>77</v>
      </c>
      <c r="Z2195">
        <v>4.16</v>
      </c>
      <c r="AA2195" t="s">
        <v>7500</v>
      </c>
      <c r="AB2195">
        <v>289.65125970000003</v>
      </c>
      <c r="AC2195" t="s">
        <v>7501</v>
      </c>
      <c r="AD2195">
        <v>43.824444499999998</v>
      </c>
      <c r="AE2195">
        <v>866.33100000000002</v>
      </c>
      <c r="AF2195">
        <v>13.528</v>
      </c>
      <c r="AG2195">
        <v>11.824999999999999</v>
      </c>
      <c r="AH2195">
        <v>13.317600000000001</v>
      </c>
    </row>
    <row r="2196" spans="1:34" x14ac:dyDescent="0.25">
      <c r="A2196" t="s">
        <v>7502</v>
      </c>
      <c r="B2196" t="s">
        <v>7499</v>
      </c>
      <c r="C2196">
        <v>1</v>
      </c>
      <c r="D2196">
        <v>3</v>
      </c>
      <c r="E2196" t="s">
        <v>284</v>
      </c>
      <c r="F2196">
        <v>2016</v>
      </c>
      <c r="G2196" t="s">
        <v>171</v>
      </c>
      <c r="H2196">
        <v>0</v>
      </c>
      <c r="I2196">
        <v>2.53573424</v>
      </c>
      <c r="J2196">
        <v>3.6799999999999999E-2</v>
      </c>
      <c r="K2196">
        <v>1.22</v>
      </c>
      <c r="L2196">
        <v>0.109</v>
      </c>
      <c r="M2196">
        <v>1.98</v>
      </c>
      <c r="N2196">
        <v>6.2399999999999999E-3</v>
      </c>
      <c r="O2196" t="s">
        <v>614</v>
      </c>
      <c r="P2196">
        <v>0</v>
      </c>
      <c r="Q2196">
        <v>2144.5500000000002</v>
      </c>
      <c r="R2196">
        <v>1671</v>
      </c>
      <c r="S2196">
        <v>0</v>
      </c>
      <c r="U2196">
        <v>5748</v>
      </c>
      <c r="V2196">
        <v>1.4</v>
      </c>
      <c r="W2196">
        <v>1.05</v>
      </c>
      <c r="X2196">
        <v>0.09</v>
      </c>
      <c r="Y2196" t="s">
        <v>77</v>
      </c>
      <c r="Z2196">
        <v>4.16</v>
      </c>
      <c r="AA2196" t="s">
        <v>7500</v>
      </c>
      <c r="AB2196">
        <v>289.65125970000003</v>
      </c>
      <c r="AC2196" t="s">
        <v>7501</v>
      </c>
      <c r="AD2196">
        <v>43.824444499999998</v>
      </c>
      <c r="AE2196">
        <v>866.33100000000002</v>
      </c>
      <c r="AF2196">
        <v>13.528</v>
      </c>
      <c r="AG2196">
        <v>11.824999999999999</v>
      </c>
      <c r="AH2196">
        <v>13.317600000000001</v>
      </c>
    </row>
    <row r="2197" spans="1:34" x14ac:dyDescent="0.25">
      <c r="A2197" t="s">
        <v>7503</v>
      </c>
      <c r="B2197" t="s">
        <v>7499</v>
      </c>
      <c r="C2197">
        <v>1</v>
      </c>
      <c r="D2197">
        <v>3</v>
      </c>
      <c r="E2197" t="s">
        <v>284</v>
      </c>
      <c r="F2197">
        <v>2021</v>
      </c>
      <c r="G2197" t="s">
        <v>171</v>
      </c>
      <c r="H2197">
        <v>0</v>
      </c>
      <c r="I2197">
        <v>197.51100159999999</v>
      </c>
      <c r="J2197">
        <v>0.67110000000000003</v>
      </c>
      <c r="K2197">
        <v>9.6579999999999995</v>
      </c>
      <c r="L2197">
        <v>0.86199999999999999</v>
      </c>
      <c r="M2197">
        <v>67.5</v>
      </c>
      <c r="N2197">
        <v>0.21199999999999999</v>
      </c>
      <c r="O2197" t="s">
        <v>614</v>
      </c>
      <c r="P2197">
        <v>0</v>
      </c>
      <c r="Q2197">
        <v>5.54</v>
      </c>
      <c r="R2197">
        <v>391</v>
      </c>
      <c r="S2197">
        <v>0</v>
      </c>
      <c r="U2197">
        <v>5616</v>
      </c>
      <c r="V2197">
        <v>1.67</v>
      </c>
      <c r="W2197">
        <v>1.03</v>
      </c>
      <c r="X2197">
        <v>0.04</v>
      </c>
      <c r="Y2197" t="s">
        <v>77</v>
      </c>
      <c r="Z2197">
        <v>4</v>
      </c>
      <c r="AA2197" t="s">
        <v>7500</v>
      </c>
      <c r="AB2197">
        <v>289.65125970000003</v>
      </c>
      <c r="AC2197" t="s">
        <v>7501</v>
      </c>
      <c r="AD2197">
        <v>43.824444499999998</v>
      </c>
      <c r="AE2197">
        <v>866.33100000000002</v>
      </c>
      <c r="AF2197">
        <v>13.528</v>
      </c>
      <c r="AG2197">
        <v>11.824999999999999</v>
      </c>
      <c r="AH2197">
        <v>13.317600000000001</v>
      </c>
    </row>
    <row r="2198" spans="1:34" x14ac:dyDescent="0.25">
      <c r="A2198" t="s">
        <v>7504</v>
      </c>
      <c r="B2198" t="s">
        <v>7505</v>
      </c>
      <c r="C2198">
        <v>1</v>
      </c>
      <c r="D2198">
        <v>2</v>
      </c>
      <c r="E2198" t="s">
        <v>284</v>
      </c>
      <c r="F2198">
        <v>2016</v>
      </c>
      <c r="G2198" t="s">
        <v>171</v>
      </c>
      <c r="H2198">
        <v>0</v>
      </c>
      <c r="I2198">
        <v>5.4483252899999997</v>
      </c>
      <c r="J2198">
        <v>6.0299999999999999E-2</v>
      </c>
      <c r="K2198">
        <v>2.1</v>
      </c>
      <c r="L2198">
        <v>0.187</v>
      </c>
      <c r="M2198">
        <v>5.0599999999999996</v>
      </c>
      <c r="N2198">
        <v>1.5900000000000001E-2</v>
      </c>
      <c r="O2198" t="s">
        <v>614</v>
      </c>
      <c r="P2198">
        <v>0</v>
      </c>
      <c r="Q2198">
        <v>219.12</v>
      </c>
      <c r="R2198">
        <v>978</v>
      </c>
      <c r="S2198">
        <v>0</v>
      </c>
      <c r="U2198">
        <v>5719</v>
      </c>
      <c r="V2198">
        <v>0.92</v>
      </c>
      <c r="W2198">
        <v>0.99</v>
      </c>
      <c r="X2198">
        <v>-0.02</v>
      </c>
      <c r="Y2198" t="s">
        <v>77</v>
      </c>
      <c r="Z2198">
        <v>4.51</v>
      </c>
      <c r="AA2198" t="s">
        <v>7506</v>
      </c>
      <c r="AB2198">
        <v>292.9712801</v>
      </c>
      <c r="AC2198" t="s">
        <v>7507</v>
      </c>
      <c r="AD2198">
        <v>41.0357494</v>
      </c>
      <c r="AE2198">
        <v>299.10399999999998</v>
      </c>
      <c r="AF2198">
        <v>12.491</v>
      </c>
      <c r="AG2198">
        <v>10.907</v>
      </c>
      <c r="AH2198">
        <v>12.377800000000001</v>
      </c>
    </row>
    <row r="2199" spans="1:34" x14ac:dyDescent="0.25">
      <c r="A2199" t="s">
        <v>7508</v>
      </c>
      <c r="B2199" t="s">
        <v>7505</v>
      </c>
      <c r="C2199">
        <v>1</v>
      </c>
      <c r="D2199">
        <v>2</v>
      </c>
      <c r="E2199" t="s">
        <v>284</v>
      </c>
      <c r="F2199">
        <v>2021</v>
      </c>
      <c r="G2199" t="s">
        <v>171</v>
      </c>
      <c r="H2199">
        <v>0</v>
      </c>
      <c r="I2199">
        <v>1.1161199799999999</v>
      </c>
      <c r="J2199">
        <v>2.0899999999999998E-2</v>
      </c>
      <c r="K2199">
        <v>1.0269999999999999</v>
      </c>
      <c r="L2199">
        <v>9.1999999999999998E-2</v>
      </c>
      <c r="M2199">
        <v>1.07</v>
      </c>
      <c r="N2199">
        <v>3.3700000000000002E-3</v>
      </c>
      <c r="O2199" t="s">
        <v>614</v>
      </c>
      <c r="P2199">
        <v>0</v>
      </c>
      <c r="Q2199">
        <v>1797.63</v>
      </c>
      <c r="R2199">
        <v>1659</v>
      </c>
      <c r="S2199">
        <v>0</v>
      </c>
      <c r="U2199">
        <v>5721</v>
      </c>
      <c r="V2199">
        <v>0.91</v>
      </c>
      <c r="W2199">
        <v>0.98</v>
      </c>
      <c r="X2199">
        <v>0.02</v>
      </c>
      <c r="Y2199" t="s">
        <v>77</v>
      </c>
      <c r="Z2199">
        <v>4.5199999999999996</v>
      </c>
      <c r="AA2199" t="s">
        <v>7506</v>
      </c>
      <c r="AB2199">
        <v>292.9712801</v>
      </c>
      <c r="AC2199" t="s">
        <v>7507</v>
      </c>
      <c r="AD2199">
        <v>41.0357494</v>
      </c>
      <c r="AE2199">
        <v>299.10399999999998</v>
      </c>
      <c r="AF2199">
        <v>12.491</v>
      </c>
      <c r="AG2199">
        <v>10.907</v>
      </c>
      <c r="AH2199">
        <v>12.377800000000001</v>
      </c>
    </row>
    <row r="2200" spans="1:34" x14ac:dyDescent="0.25">
      <c r="A2200" t="s">
        <v>7509</v>
      </c>
      <c r="B2200" t="s">
        <v>7510</v>
      </c>
      <c r="C2200">
        <v>1</v>
      </c>
      <c r="D2200">
        <v>1</v>
      </c>
      <c r="E2200" t="s">
        <v>284</v>
      </c>
      <c r="F2200">
        <v>2016</v>
      </c>
      <c r="G2200" t="s">
        <v>171</v>
      </c>
      <c r="H2200">
        <v>0</v>
      </c>
      <c r="I2200">
        <v>3.8330911799999998</v>
      </c>
      <c r="J2200">
        <v>4.5999999999999999E-2</v>
      </c>
      <c r="K2200">
        <v>1.76</v>
      </c>
      <c r="L2200">
        <v>0.157</v>
      </c>
      <c r="M2200">
        <v>3.75</v>
      </c>
      <c r="N2200">
        <v>1.18E-2</v>
      </c>
      <c r="O2200" t="s">
        <v>614</v>
      </c>
      <c r="P2200">
        <v>0</v>
      </c>
      <c r="Q2200">
        <v>227.2</v>
      </c>
      <c r="R2200">
        <v>1012</v>
      </c>
      <c r="S2200">
        <v>0</v>
      </c>
      <c r="U2200">
        <v>5453</v>
      </c>
      <c r="V2200">
        <v>0.85</v>
      </c>
      <c r="W2200">
        <v>0.92</v>
      </c>
      <c r="X2200">
        <v>0</v>
      </c>
      <c r="Y2200" t="s">
        <v>77</v>
      </c>
      <c r="Z2200">
        <v>4.54</v>
      </c>
      <c r="AA2200" t="s">
        <v>7511</v>
      </c>
      <c r="AB2200">
        <v>292.38858199999999</v>
      </c>
      <c r="AC2200" t="s">
        <v>7512</v>
      </c>
      <c r="AD2200">
        <v>42.233276699999998</v>
      </c>
      <c r="AE2200">
        <v>174.23400000000001</v>
      </c>
      <c r="AF2200">
        <v>12.363</v>
      </c>
      <c r="AG2200">
        <v>10.087999999999999</v>
      </c>
      <c r="AH2200">
        <v>11.789199999999999</v>
      </c>
    </row>
    <row r="2201" spans="1:34" x14ac:dyDescent="0.25">
      <c r="A2201" t="s">
        <v>7513</v>
      </c>
      <c r="B2201" t="s">
        <v>7514</v>
      </c>
      <c r="C2201">
        <v>1</v>
      </c>
      <c r="D2201">
        <v>1</v>
      </c>
      <c r="E2201" t="s">
        <v>284</v>
      </c>
      <c r="F2201">
        <v>2016</v>
      </c>
      <c r="G2201" t="s">
        <v>171</v>
      </c>
      <c r="H2201">
        <v>0</v>
      </c>
      <c r="I2201">
        <v>5.4247492800000003</v>
      </c>
      <c r="J2201">
        <v>5.04E-2</v>
      </c>
      <c r="K2201">
        <v>5.1100000000000003</v>
      </c>
      <c r="L2201">
        <v>0.45600000000000002</v>
      </c>
      <c r="M2201">
        <v>22.9</v>
      </c>
      <c r="N2201">
        <v>7.1999999999999995E-2</v>
      </c>
      <c r="O2201" t="s">
        <v>614</v>
      </c>
      <c r="P2201">
        <v>0</v>
      </c>
      <c r="Q2201">
        <v>36.049999999999997</v>
      </c>
      <c r="R2201">
        <v>625</v>
      </c>
      <c r="S2201">
        <v>0</v>
      </c>
      <c r="U2201">
        <v>4188</v>
      </c>
      <c r="V2201">
        <v>0.59</v>
      </c>
      <c r="W2201">
        <v>0.6</v>
      </c>
      <c r="X2201">
        <v>-0.22</v>
      </c>
      <c r="Y2201" t="s">
        <v>77</v>
      </c>
      <c r="Z2201">
        <v>4.68</v>
      </c>
      <c r="AA2201" t="s">
        <v>7515</v>
      </c>
      <c r="AB2201">
        <v>294.2373599</v>
      </c>
      <c r="AC2201" t="s">
        <v>7516</v>
      </c>
      <c r="AD2201">
        <v>45.196827399999997</v>
      </c>
      <c r="AE2201">
        <v>141.9868506</v>
      </c>
      <c r="AF2201">
        <v>17.815999999999999</v>
      </c>
      <c r="AG2201">
        <v>13.22</v>
      </c>
      <c r="AH2201">
        <v>17.1206</v>
      </c>
    </row>
    <row r="2202" spans="1:34" x14ac:dyDescent="0.25">
      <c r="A2202" t="s">
        <v>7517</v>
      </c>
      <c r="B2202" t="s">
        <v>7518</v>
      </c>
      <c r="C2202">
        <v>1</v>
      </c>
      <c r="D2202">
        <v>2</v>
      </c>
      <c r="E2202" t="s">
        <v>284</v>
      </c>
      <c r="F2202">
        <v>2016</v>
      </c>
      <c r="G2202" t="s">
        <v>171</v>
      </c>
      <c r="H2202">
        <v>0</v>
      </c>
      <c r="I2202">
        <v>0.84338011000000002</v>
      </c>
      <c r="J2202">
        <v>1.6299999999999999E-2</v>
      </c>
      <c r="K2202">
        <v>1.38</v>
      </c>
      <c r="L2202">
        <v>0.123</v>
      </c>
      <c r="M2202">
        <v>2.48</v>
      </c>
      <c r="N2202">
        <v>7.7999999999999996E-3</v>
      </c>
      <c r="O2202" t="s">
        <v>614</v>
      </c>
      <c r="P2202">
        <v>0</v>
      </c>
      <c r="Q2202">
        <v>897.9</v>
      </c>
      <c r="R2202">
        <v>1541</v>
      </c>
      <c r="S2202">
        <v>0</v>
      </c>
      <c r="U2202">
        <v>4861</v>
      </c>
      <c r="V2202">
        <v>0.75</v>
      </c>
      <c r="W2202">
        <v>0.8</v>
      </c>
      <c r="X2202">
        <v>7.0000000000000007E-2</v>
      </c>
      <c r="Y2202" t="s">
        <v>77</v>
      </c>
      <c r="Z2202">
        <v>4.5999999999999996</v>
      </c>
      <c r="AA2202" t="s">
        <v>7519</v>
      </c>
      <c r="AB2202">
        <v>295.82156780000003</v>
      </c>
      <c r="AC2202" t="s">
        <v>7520</v>
      </c>
      <c r="AD2202">
        <v>46.0530562</v>
      </c>
      <c r="AE2202">
        <v>480.86900000000003</v>
      </c>
      <c r="AF2202">
        <v>15.132999999999999</v>
      </c>
      <c r="AG2202">
        <v>12.683999999999999</v>
      </c>
      <c r="AH2202">
        <v>14.951700000000001</v>
      </c>
    </row>
    <row r="2203" spans="1:34" x14ac:dyDescent="0.25">
      <c r="A2203" t="s">
        <v>7521</v>
      </c>
      <c r="B2203" t="s">
        <v>7518</v>
      </c>
      <c r="C2203">
        <v>1</v>
      </c>
      <c r="D2203">
        <v>2</v>
      </c>
      <c r="E2203" t="s">
        <v>284</v>
      </c>
      <c r="F2203">
        <v>2021</v>
      </c>
      <c r="G2203" t="s">
        <v>171</v>
      </c>
      <c r="H2203">
        <v>0</v>
      </c>
      <c r="I2203">
        <v>6.5660600699999998</v>
      </c>
      <c r="J2203">
        <v>6.4000000000000001E-2</v>
      </c>
      <c r="K2203">
        <v>1.8440000000000001</v>
      </c>
      <c r="L2203">
        <v>0.16500000000000001</v>
      </c>
      <c r="M2203">
        <v>4.0599999999999996</v>
      </c>
      <c r="N2203">
        <v>1.2800000000000001E-2</v>
      </c>
      <c r="O2203" t="s">
        <v>614</v>
      </c>
      <c r="P2203">
        <v>0</v>
      </c>
      <c r="Q2203">
        <v>86.27</v>
      </c>
      <c r="R2203">
        <v>777</v>
      </c>
      <c r="S2203">
        <v>0</v>
      </c>
      <c r="U2203">
        <v>4818</v>
      </c>
      <c r="V2203">
        <v>0.86</v>
      </c>
      <c r="W2203">
        <v>0.81</v>
      </c>
      <c r="X2203">
        <v>0.56000000000000005</v>
      </c>
      <c r="Y2203" t="s">
        <v>77</v>
      </c>
      <c r="Z2203">
        <v>4.4800000000000004</v>
      </c>
      <c r="AA2203" t="s">
        <v>7519</v>
      </c>
      <c r="AB2203">
        <v>295.82156780000003</v>
      </c>
      <c r="AC2203" t="s">
        <v>7520</v>
      </c>
      <c r="AD2203">
        <v>46.0530562</v>
      </c>
      <c r="AE2203">
        <v>480.86900000000003</v>
      </c>
      <c r="AF2203">
        <v>15.132999999999999</v>
      </c>
      <c r="AG2203">
        <v>12.683999999999999</v>
      </c>
      <c r="AH2203">
        <v>14.951700000000001</v>
      </c>
    </row>
    <row r="2204" spans="1:34" x14ac:dyDescent="0.25">
      <c r="A2204" t="s">
        <v>7522</v>
      </c>
      <c r="B2204" t="s">
        <v>7523</v>
      </c>
      <c r="C2204">
        <v>1</v>
      </c>
      <c r="D2204">
        <v>1</v>
      </c>
      <c r="E2204" t="s">
        <v>284</v>
      </c>
      <c r="F2204">
        <v>2016</v>
      </c>
      <c r="G2204" t="s">
        <v>171</v>
      </c>
      <c r="H2204">
        <v>0</v>
      </c>
      <c r="I2204">
        <v>87.973213599999994</v>
      </c>
      <c r="J2204">
        <v>0.38590000000000002</v>
      </c>
      <c r="K2204">
        <v>3.54</v>
      </c>
      <c r="L2204">
        <v>0.316</v>
      </c>
      <c r="M2204">
        <v>12.3</v>
      </c>
      <c r="N2204">
        <v>3.8600000000000002E-2</v>
      </c>
      <c r="O2204" t="s">
        <v>614</v>
      </c>
      <c r="P2204">
        <v>0</v>
      </c>
      <c r="Q2204">
        <v>10.71</v>
      </c>
      <c r="R2204">
        <v>446</v>
      </c>
      <c r="S2204">
        <v>0</v>
      </c>
      <c r="U2204">
        <v>5884</v>
      </c>
      <c r="V2204">
        <v>1.1200000000000001</v>
      </c>
      <c r="W2204">
        <v>1.04</v>
      </c>
      <c r="X2204">
        <v>0.03</v>
      </c>
      <c r="Y2204" t="s">
        <v>77</v>
      </c>
      <c r="Z2204">
        <v>4.3600000000000003</v>
      </c>
      <c r="AA2204" t="s">
        <v>7524</v>
      </c>
      <c r="AB2204">
        <v>298.83582769999998</v>
      </c>
      <c r="AC2204" t="s">
        <v>7525</v>
      </c>
      <c r="AD2204">
        <v>40.293071400000002</v>
      </c>
      <c r="AE2204">
        <v>800.87099999999998</v>
      </c>
      <c r="AF2204">
        <v>14.119</v>
      </c>
      <c r="AG2204">
        <v>12.442</v>
      </c>
      <c r="AH2204">
        <v>13.950900000000001</v>
      </c>
    </row>
    <row r="2205" spans="1:34" x14ac:dyDescent="0.25">
      <c r="A2205" t="s">
        <v>7526</v>
      </c>
      <c r="B2205" t="s">
        <v>7527</v>
      </c>
      <c r="C2205">
        <v>1</v>
      </c>
      <c r="D2205">
        <v>1</v>
      </c>
      <c r="E2205" t="s">
        <v>284</v>
      </c>
      <c r="F2205">
        <v>2016</v>
      </c>
      <c r="G2205" t="s">
        <v>171</v>
      </c>
      <c r="H2205">
        <v>0</v>
      </c>
      <c r="I2205">
        <v>0.56887443000000004</v>
      </c>
      <c r="J2205">
        <v>1.2800000000000001E-2</v>
      </c>
      <c r="K2205">
        <v>1.56</v>
      </c>
      <c r="L2205">
        <v>0.13900000000000001</v>
      </c>
      <c r="M2205">
        <v>3.05</v>
      </c>
      <c r="N2205">
        <v>9.6100000000000005E-3</v>
      </c>
      <c r="O2205" t="s">
        <v>614</v>
      </c>
      <c r="P2205">
        <v>0</v>
      </c>
      <c r="Q2205">
        <v>2413.2600000000002</v>
      </c>
      <c r="R2205">
        <v>1796</v>
      </c>
      <c r="S2205">
        <v>0</v>
      </c>
      <c r="U2205">
        <v>5144</v>
      </c>
      <c r="V2205">
        <v>0.79</v>
      </c>
      <c r="W2205">
        <v>0.83</v>
      </c>
      <c r="X2205">
        <v>-0.01</v>
      </c>
      <c r="Y2205" t="s">
        <v>77</v>
      </c>
      <c r="Z2205">
        <v>4.57</v>
      </c>
      <c r="AA2205" t="s">
        <v>7528</v>
      </c>
      <c r="AB2205">
        <v>291.61188420000002</v>
      </c>
      <c r="AC2205" t="s">
        <v>7529</v>
      </c>
      <c r="AD2205">
        <v>42.115978699999999</v>
      </c>
      <c r="AE2205">
        <v>728.303</v>
      </c>
      <c r="AF2205">
        <v>15.083</v>
      </c>
      <c r="AG2205">
        <v>13.308999999999999</v>
      </c>
      <c r="AH2205">
        <v>15.2339</v>
      </c>
    </row>
    <row r="2206" spans="1:34" x14ac:dyDescent="0.25">
      <c r="A2206" t="s">
        <v>7530</v>
      </c>
      <c r="B2206" t="s">
        <v>7531</v>
      </c>
      <c r="C2206">
        <v>1</v>
      </c>
      <c r="D2206">
        <v>1</v>
      </c>
      <c r="E2206" t="s">
        <v>284</v>
      </c>
      <c r="F2206">
        <v>2016</v>
      </c>
      <c r="G2206" t="s">
        <v>171</v>
      </c>
      <c r="H2206">
        <v>0</v>
      </c>
      <c r="I2206">
        <v>213.25766300000001</v>
      </c>
      <c r="J2206">
        <v>0.60850000000000004</v>
      </c>
      <c r="K2206">
        <v>3.11</v>
      </c>
      <c r="L2206">
        <v>0.27700000000000002</v>
      </c>
      <c r="M2206">
        <v>9.85</v>
      </c>
      <c r="N2206">
        <v>3.1E-2</v>
      </c>
      <c r="O2206" t="s">
        <v>614</v>
      </c>
      <c r="P2206">
        <v>0</v>
      </c>
      <c r="Q2206">
        <v>0.49</v>
      </c>
      <c r="R2206">
        <v>202</v>
      </c>
      <c r="S2206">
        <v>0</v>
      </c>
      <c r="U2206">
        <v>4598</v>
      </c>
      <c r="V2206">
        <v>0.7</v>
      </c>
      <c r="W2206">
        <v>0.73</v>
      </c>
      <c r="X2206">
        <v>-0.01</v>
      </c>
      <c r="Y2206" t="s">
        <v>77</v>
      </c>
      <c r="Z2206">
        <v>4.62</v>
      </c>
      <c r="AA2206" t="s">
        <v>7532</v>
      </c>
      <c r="AB2206">
        <v>290.37632459999998</v>
      </c>
      <c r="AC2206" t="s">
        <v>7533</v>
      </c>
      <c r="AD2206">
        <v>41.150792799999998</v>
      </c>
      <c r="AE2206">
        <v>475.24799999999999</v>
      </c>
      <c r="AF2206">
        <v>15.531000000000001</v>
      </c>
      <c r="AG2206">
        <v>12.766999999999999</v>
      </c>
      <c r="AH2206">
        <v>15.2424</v>
      </c>
    </row>
    <row r="2207" spans="1:34" x14ac:dyDescent="0.25">
      <c r="A2207" t="s">
        <v>7534</v>
      </c>
      <c r="B2207" t="s">
        <v>7535</v>
      </c>
      <c r="C2207">
        <v>2</v>
      </c>
      <c r="D2207">
        <v>1</v>
      </c>
      <c r="E2207" t="s">
        <v>284</v>
      </c>
      <c r="F2207">
        <v>2016</v>
      </c>
      <c r="G2207" t="s">
        <v>171</v>
      </c>
      <c r="H2207">
        <v>0</v>
      </c>
      <c r="I2207">
        <v>2.8867626500000001</v>
      </c>
      <c r="J2207">
        <v>2.9600000000000001E-2</v>
      </c>
      <c r="K2207">
        <v>1.34</v>
      </c>
      <c r="L2207">
        <v>0.12</v>
      </c>
      <c r="M2207">
        <v>2.36</v>
      </c>
      <c r="N2207">
        <v>7.4200000000000004E-3</v>
      </c>
      <c r="O2207" t="s">
        <v>614</v>
      </c>
      <c r="P2207">
        <v>0.33</v>
      </c>
      <c r="Q2207">
        <v>38.450000000000003</v>
      </c>
      <c r="R2207">
        <v>557</v>
      </c>
      <c r="S2207">
        <v>0</v>
      </c>
      <c r="U2207">
        <v>3655</v>
      </c>
      <c r="V2207">
        <v>0.54</v>
      </c>
      <c r="W2207">
        <v>0.56000000000000005</v>
      </c>
      <c r="X2207">
        <v>0.44</v>
      </c>
      <c r="Y2207" t="s">
        <v>77</v>
      </c>
      <c r="Z2207">
        <v>4.7300000000000004</v>
      </c>
      <c r="AA2207" t="s">
        <v>7536</v>
      </c>
      <c r="AB2207">
        <v>290.95644629999998</v>
      </c>
      <c r="AC2207" t="s">
        <v>7537</v>
      </c>
      <c r="AD2207">
        <v>49.366793299999998</v>
      </c>
      <c r="AE2207">
        <v>103.917</v>
      </c>
      <c r="AF2207">
        <v>15.161</v>
      </c>
      <c r="AG2207">
        <v>10.726000000000001</v>
      </c>
      <c r="AH2207">
        <v>14.2218</v>
      </c>
    </row>
    <row r="2208" spans="1:34" x14ac:dyDescent="0.25">
      <c r="A2208" t="s">
        <v>7538</v>
      </c>
      <c r="B2208" t="s">
        <v>7539</v>
      </c>
      <c r="C2208">
        <v>2</v>
      </c>
      <c r="D2208">
        <v>4</v>
      </c>
      <c r="E2208" t="s">
        <v>284</v>
      </c>
      <c r="F2208">
        <v>2014</v>
      </c>
      <c r="G2208" t="s">
        <v>171</v>
      </c>
      <c r="H2208">
        <v>0</v>
      </c>
      <c r="I2208">
        <v>6.1781959999999998</v>
      </c>
      <c r="J2208">
        <v>6.7000000000000004E-2</v>
      </c>
      <c r="K2208">
        <v>1.21</v>
      </c>
      <c r="L2208">
        <v>0.108</v>
      </c>
      <c r="M2208">
        <v>1.92</v>
      </c>
      <c r="N2208">
        <v>6.0600000000000003E-3</v>
      </c>
      <c r="O2208" t="s">
        <v>614</v>
      </c>
      <c r="P2208">
        <v>0</v>
      </c>
      <c r="Q2208">
        <v>292.35000000000002</v>
      </c>
      <c r="R2208">
        <v>1082</v>
      </c>
      <c r="S2208">
        <v>0</v>
      </c>
      <c r="U2208">
        <v>6003</v>
      </c>
      <c r="V2208">
        <v>1.18</v>
      </c>
      <c r="W2208">
        <v>0.98</v>
      </c>
      <c r="X2208">
        <v>-0.216</v>
      </c>
      <c r="Y2208" t="s">
        <v>200</v>
      </c>
      <c r="Z2208">
        <v>4.3099999999999996</v>
      </c>
      <c r="AA2208" t="s">
        <v>7540</v>
      </c>
      <c r="AB2208">
        <v>283.23581000000001</v>
      </c>
      <c r="AC2208" t="s">
        <v>7541</v>
      </c>
      <c r="AD2208">
        <v>41.343037000000002</v>
      </c>
      <c r="AE2208">
        <v>349.54899999999998</v>
      </c>
      <c r="AF2208">
        <v>11.922000000000001</v>
      </c>
      <c r="AG2208">
        <v>10.423999999999999</v>
      </c>
    </row>
    <row r="2209" spans="1:34" x14ac:dyDescent="0.25">
      <c r="A2209" t="s">
        <v>7542</v>
      </c>
      <c r="B2209" t="s">
        <v>7539</v>
      </c>
      <c r="C2209">
        <v>2</v>
      </c>
      <c r="D2209">
        <v>4</v>
      </c>
      <c r="E2209" t="s">
        <v>284</v>
      </c>
      <c r="F2209">
        <v>2014</v>
      </c>
      <c r="G2209" t="s">
        <v>171</v>
      </c>
      <c r="H2209">
        <v>0</v>
      </c>
      <c r="I2209">
        <v>6.4149139999999996</v>
      </c>
      <c r="J2209">
        <v>6.8000000000000005E-2</v>
      </c>
      <c r="K2209">
        <v>1.28</v>
      </c>
      <c r="L2209">
        <v>0.114</v>
      </c>
      <c r="M2209">
        <v>2.1800000000000002</v>
      </c>
      <c r="N2209">
        <v>6.8700000000000002E-3</v>
      </c>
      <c r="O2209" t="s">
        <v>614</v>
      </c>
      <c r="P2209">
        <v>0</v>
      </c>
      <c r="Q2209">
        <v>278.29000000000002</v>
      </c>
      <c r="R2209">
        <v>1069</v>
      </c>
      <c r="S2209">
        <v>0</v>
      </c>
      <c r="U2209">
        <v>6003</v>
      </c>
      <c r="V2209">
        <v>1.18</v>
      </c>
      <c r="W2209">
        <v>0.98</v>
      </c>
      <c r="X2209">
        <v>-0.216</v>
      </c>
      <c r="Y2209" t="s">
        <v>200</v>
      </c>
      <c r="Z2209">
        <v>4.3099999999999996</v>
      </c>
      <c r="AA2209" t="s">
        <v>7540</v>
      </c>
      <c r="AB2209">
        <v>283.23581000000001</v>
      </c>
      <c r="AC2209" t="s">
        <v>7541</v>
      </c>
      <c r="AD2209">
        <v>41.343037000000002</v>
      </c>
      <c r="AE2209">
        <v>349.54899999999998</v>
      </c>
      <c r="AF2209">
        <v>11.922000000000001</v>
      </c>
      <c r="AG2209">
        <v>10.423999999999999</v>
      </c>
    </row>
    <row r="2210" spans="1:34" x14ac:dyDescent="0.25">
      <c r="A2210" t="s">
        <v>7543</v>
      </c>
      <c r="B2210" t="s">
        <v>7539</v>
      </c>
      <c r="C2210">
        <v>2</v>
      </c>
      <c r="D2210">
        <v>4</v>
      </c>
      <c r="E2210" t="s">
        <v>284</v>
      </c>
      <c r="F2210">
        <v>2014</v>
      </c>
      <c r="G2210" t="s">
        <v>171</v>
      </c>
      <c r="H2210">
        <v>0</v>
      </c>
      <c r="I2210">
        <v>18.010199</v>
      </c>
      <c r="J2210">
        <v>0.13600000000000001</v>
      </c>
      <c r="K2210">
        <v>1.55</v>
      </c>
      <c r="L2210">
        <v>0.13800000000000001</v>
      </c>
      <c r="M2210">
        <v>3.02</v>
      </c>
      <c r="N2210">
        <v>9.5099999999999994E-3</v>
      </c>
      <c r="O2210" t="s">
        <v>614</v>
      </c>
      <c r="P2210">
        <v>0</v>
      </c>
      <c r="Q2210">
        <v>70.209999999999994</v>
      </c>
      <c r="R2210">
        <v>758</v>
      </c>
      <c r="S2210">
        <v>0</v>
      </c>
      <c r="U2210">
        <v>6003</v>
      </c>
      <c r="V2210">
        <v>1.18</v>
      </c>
      <c r="W2210">
        <v>0.98</v>
      </c>
      <c r="X2210">
        <v>-0.216</v>
      </c>
      <c r="Y2210" t="s">
        <v>200</v>
      </c>
      <c r="Z2210">
        <v>4.3099999999999996</v>
      </c>
      <c r="AA2210" t="s">
        <v>7540</v>
      </c>
      <c r="AB2210">
        <v>283.23581000000001</v>
      </c>
      <c r="AC2210" t="s">
        <v>7541</v>
      </c>
      <c r="AD2210">
        <v>41.343037000000002</v>
      </c>
      <c r="AE2210">
        <v>349.54899999999998</v>
      </c>
      <c r="AF2210">
        <v>11.922000000000001</v>
      </c>
      <c r="AG2210">
        <v>10.423999999999999</v>
      </c>
    </row>
    <row r="2211" spans="1:34" x14ac:dyDescent="0.25">
      <c r="A2211" t="s">
        <v>7544</v>
      </c>
      <c r="B2211" t="s">
        <v>7539</v>
      </c>
      <c r="C2211">
        <v>2</v>
      </c>
      <c r="D2211">
        <v>4</v>
      </c>
      <c r="E2211" t="s">
        <v>284</v>
      </c>
      <c r="F2211">
        <v>2016</v>
      </c>
      <c r="G2211" t="s">
        <v>171</v>
      </c>
      <c r="H2211">
        <v>0</v>
      </c>
      <c r="I2211">
        <v>110.2869374</v>
      </c>
      <c r="J2211">
        <v>0.43930000000000002</v>
      </c>
      <c r="K2211">
        <v>1.18</v>
      </c>
      <c r="L2211">
        <v>0.105</v>
      </c>
      <c r="M2211">
        <v>1.76</v>
      </c>
      <c r="N2211">
        <v>5.5300000000000002E-3</v>
      </c>
      <c r="O2211" t="s">
        <v>614</v>
      </c>
      <c r="P2211">
        <v>0</v>
      </c>
      <c r="Q2211">
        <v>6.27</v>
      </c>
      <c r="R2211">
        <v>414</v>
      </c>
      <c r="S2211">
        <v>0</v>
      </c>
      <c r="U2211">
        <v>6023</v>
      </c>
      <c r="V2211">
        <v>1.1000000000000001</v>
      </c>
      <c r="W2211">
        <v>1.03</v>
      </c>
      <c r="X2211">
        <v>-0.13</v>
      </c>
      <c r="Y2211" t="s">
        <v>77</v>
      </c>
      <c r="Z2211">
        <v>4.37</v>
      </c>
      <c r="AA2211" t="s">
        <v>7540</v>
      </c>
      <c r="AB2211">
        <v>283.23581000000001</v>
      </c>
      <c r="AC2211" t="s">
        <v>7541</v>
      </c>
      <c r="AD2211">
        <v>41.343037000000002</v>
      </c>
      <c r="AE2211">
        <v>349.54899999999998</v>
      </c>
      <c r="AF2211">
        <v>11.922000000000001</v>
      </c>
      <c r="AG2211">
        <v>10.423999999999999</v>
      </c>
    </row>
    <row r="2212" spans="1:34" x14ac:dyDescent="0.25">
      <c r="A2212" t="s">
        <v>7545</v>
      </c>
      <c r="B2212" t="s">
        <v>7546</v>
      </c>
      <c r="C2212">
        <v>1</v>
      </c>
      <c r="D2212">
        <v>1</v>
      </c>
      <c r="E2212" t="s">
        <v>284</v>
      </c>
      <c r="F2212">
        <v>2016</v>
      </c>
      <c r="G2212" t="s">
        <v>171</v>
      </c>
      <c r="H2212">
        <v>0</v>
      </c>
      <c r="I2212">
        <v>0.86838652999999999</v>
      </c>
      <c r="J2212">
        <v>1.6299999999999999E-2</v>
      </c>
      <c r="K2212">
        <v>1.7</v>
      </c>
      <c r="L2212">
        <v>0.152</v>
      </c>
      <c r="M2212">
        <v>3.53</v>
      </c>
      <c r="N2212">
        <v>1.11E-2</v>
      </c>
      <c r="O2212" t="s">
        <v>614</v>
      </c>
      <c r="P2212">
        <v>0</v>
      </c>
      <c r="Q2212">
        <v>672.11</v>
      </c>
      <c r="R2212">
        <v>1389</v>
      </c>
      <c r="S2212">
        <v>0</v>
      </c>
      <c r="U2212">
        <v>4817</v>
      </c>
      <c r="V2212">
        <v>0.74</v>
      </c>
      <c r="W2212">
        <v>0.8</v>
      </c>
      <c r="X2212">
        <v>0.1</v>
      </c>
      <c r="Y2212" t="s">
        <v>77</v>
      </c>
      <c r="Z2212">
        <v>4.5999999999999996</v>
      </c>
      <c r="AA2212" t="s">
        <v>7547</v>
      </c>
      <c r="AB2212">
        <v>288.43359770000001</v>
      </c>
      <c r="AC2212" t="s">
        <v>7548</v>
      </c>
      <c r="AD2212">
        <v>40.380851900000003</v>
      </c>
      <c r="AE2212">
        <v>647.42399999999998</v>
      </c>
      <c r="AF2212">
        <v>15.936</v>
      </c>
      <c r="AG2212">
        <v>13.657999999999999</v>
      </c>
      <c r="AH2212">
        <v>15.904500000000001</v>
      </c>
    </row>
    <row r="2213" spans="1:34" x14ac:dyDescent="0.25">
      <c r="A2213" t="s">
        <v>7549</v>
      </c>
      <c r="B2213" t="s">
        <v>7550</v>
      </c>
      <c r="C2213">
        <v>1</v>
      </c>
      <c r="D2213">
        <v>3</v>
      </c>
      <c r="E2213" t="s">
        <v>284</v>
      </c>
      <c r="F2213">
        <v>2016</v>
      </c>
      <c r="G2213" t="s">
        <v>171</v>
      </c>
      <c r="H2213">
        <v>0</v>
      </c>
      <c r="I2213">
        <v>11.12830484</v>
      </c>
      <c r="J2213">
        <v>7.8100000000000003E-2</v>
      </c>
      <c r="K2213">
        <v>4.92</v>
      </c>
      <c r="L2213">
        <v>0.439</v>
      </c>
      <c r="M2213">
        <v>21.5</v>
      </c>
      <c r="N2213">
        <v>6.7599999999999993E-2</v>
      </c>
      <c r="O2213" t="s">
        <v>614</v>
      </c>
      <c r="P2213">
        <v>0</v>
      </c>
      <c r="Q2213">
        <v>13.55</v>
      </c>
      <c r="R2213">
        <v>408</v>
      </c>
      <c r="S2213">
        <v>0</v>
      </c>
      <c r="U2213">
        <v>4094</v>
      </c>
      <c r="V2213">
        <v>0.53</v>
      </c>
      <c r="W2213">
        <v>0.54</v>
      </c>
      <c r="X2213">
        <v>-0.45</v>
      </c>
      <c r="Y2213" t="s">
        <v>77</v>
      </c>
      <c r="Z2213">
        <v>4.7300000000000004</v>
      </c>
      <c r="AA2213" t="s">
        <v>7551</v>
      </c>
      <c r="AB2213">
        <v>294.52859699999999</v>
      </c>
      <c r="AC2213" t="s">
        <v>7552</v>
      </c>
      <c r="AD2213">
        <v>46.6408737</v>
      </c>
      <c r="AE2213">
        <v>769.14599999999996</v>
      </c>
      <c r="AF2213">
        <v>17.505400000000002</v>
      </c>
      <c r="AG2213">
        <v>13.884</v>
      </c>
      <c r="AH2213">
        <v>16.9282</v>
      </c>
    </row>
    <row r="2214" spans="1:34" x14ac:dyDescent="0.25">
      <c r="A2214" t="s">
        <v>7553</v>
      </c>
      <c r="B2214" t="s">
        <v>7550</v>
      </c>
      <c r="C2214">
        <v>1</v>
      </c>
      <c r="D2214">
        <v>3</v>
      </c>
      <c r="E2214" t="s">
        <v>284</v>
      </c>
      <c r="F2214">
        <v>2016</v>
      </c>
      <c r="G2214" t="s">
        <v>171</v>
      </c>
      <c r="H2214">
        <v>0</v>
      </c>
      <c r="I2214">
        <v>2.2264910900000001</v>
      </c>
      <c r="J2214">
        <v>2.6700000000000002E-2</v>
      </c>
      <c r="K2214">
        <v>2.4</v>
      </c>
      <c r="L2214">
        <v>0.214</v>
      </c>
      <c r="M2214">
        <v>6.35</v>
      </c>
      <c r="N2214">
        <v>0.02</v>
      </c>
      <c r="O2214" t="s">
        <v>614</v>
      </c>
      <c r="P2214">
        <v>0</v>
      </c>
      <c r="Q2214">
        <v>115.91</v>
      </c>
      <c r="R2214">
        <v>697</v>
      </c>
      <c r="S2214">
        <v>0</v>
      </c>
      <c r="U2214">
        <v>4094</v>
      </c>
      <c r="V2214">
        <v>0.53</v>
      </c>
      <c r="W2214">
        <v>0.54</v>
      </c>
      <c r="X2214">
        <v>-0.45</v>
      </c>
      <c r="Y2214" t="s">
        <v>77</v>
      </c>
      <c r="Z2214">
        <v>4.7300000000000004</v>
      </c>
      <c r="AA2214" t="s">
        <v>7551</v>
      </c>
      <c r="AB2214">
        <v>294.52859699999999</v>
      </c>
      <c r="AC2214" t="s">
        <v>7552</v>
      </c>
      <c r="AD2214">
        <v>46.6408737</v>
      </c>
      <c r="AE2214">
        <v>769.14599999999996</v>
      </c>
      <c r="AF2214">
        <v>17.505400000000002</v>
      </c>
      <c r="AG2214">
        <v>13.884</v>
      </c>
      <c r="AH2214">
        <v>16.9282</v>
      </c>
    </row>
    <row r="2215" spans="1:34" x14ac:dyDescent="0.25">
      <c r="A2215" t="s">
        <v>7554</v>
      </c>
      <c r="B2215" t="s">
        <v>7550</v>
      </c>
      <c r="C2215">
        <v>1</v>
      </c>
      <c r="D2215">
        <v>3</v>
      </c>
      <c r="E2215" t="s">
        <v>284</v>
      </c>
      <c r="F2215">
        <v>2021</v>
      </c>
      <c r="G2215" t="s">
        <v>171</v>
      </c>
      <c r="H2215">
        <v>0</v>
      </c>
      <c r="I2215">
        <v>5.7209200899999999</v>
      </c>
      <c r="J2215">
        <v>5.0099999999999999E-2</v>
      </c>
      <c r="K2215">
        <v>2.6280000000000001</v>
      </c>
      <c r="L2215">
        <v>0.23400000000000001</v>
      </c>
      <c r="M2215">
        <v>7.41</v>
      </c>
      <c r="N2215">
        <v>2.3300000000000001E-2</v>
      </c>
      <c r="O2215" t="s">
        <v>614</v>
      </c>
      <c r="P2215">
        <v>0</v>
      </c>
      <c r="Q2215">
        <v>15.84</v>
      </c>
      <c r="R2215">
        <v>509</v>
      </c>
      <c r="S2215">
        <v>0</v>
      </c>
      <c r="U2215">
        <v>3640</v>
      </c>
      <c r="V2215">
        <v>0.5</v>
      </c>
      <c r="W2215">
        <v>0.51</v>
      </c>
      <c r="X2215">
        <v>0.21</v>
      </c>
      <c r="Y2215" t="s">
        <v>77</v>
      </c>
      <c r="Z2215">
        <v>4.74</v>
      </c>
      <c r="AA2215" t="s">
        <v>7551</v>
      </c>
      <c r="AB2215">
        <v>294.52859699999999</v>
      </c>
      <c r="AC2215" t="s">
        <v>7552</v>
      </c>
      <c r="AD2215">
        <v>46.6408737</v>
      </c>
      <c r="AE2215">
        <v>769.14599999999996</v>
      </c>
      <c r="AF2215">
        <v>17.505400000000002</v>
      </c>
      <c r="AG2215">
        <v>13.884</v>
      </c>
      <c r="AH2215">
        <v>16.9282</v>
      </c>
    </row>
    <row r="2216" spans="1:34" x14ac:dyDescent="0.25">
      <c r="A2216" t="s">
        <v>7555</v>
      </c>
      <c r="B2216" t="s">
        <v>7556</v>
      </c>
      <c r="C2216">
        <v>1</v>
      </c>
      <c r="D2216">
        <v>2</v>
      </c>
      <c r="E2216" t="s">
        <v>284</v>
      </c>
      <c r="F2216">
        <v>2016</v>
      </c>
      <c r="G2216" t="s">
        <v>171</v>
      </c>
      <c r="H2216">
        <v>0</v>
      </c>
      <c r="I2216">
        <v>0.96286738000000005</v>
      </c>
      <c r="J2216">
        <v>1.83E-2</v>
      </c>
      <c r="K2216">
        <v>1.61</v>
      </c>
      <c r="L2216">
        <v>0.14399999999999999</v>
      </c>
      <c r="M2216">
        <v>3.22</v>
      </c>
      <c r="N2216">
        <v>1.01E-2</v>
      </c>
      <c r="O2216" t="s">
        <v>614</v>
      </c>
      <c r="P2216">
        <v>0</v>
      </c>
      <c r="Q2216">
        <v>2651.42</v>
      </c>
      <c r="R2216">
        <v>1666</v>
      </c>
      <c r="S2216">
        <v>0</v>
      </c>
      <c r="U2216">
        <v>5488</v>
      </c>
      <c r="V2216">
        <v>0.87</v>
      </c>
      <c r="W2216">
        <v>0.9</v>
      </c>
      <c r="X2216">
        <v>-7.0000000000000007E-2</v>
      </c>
      <c r="Y2216" t="s">
        <v>77</v>
      </c>
      <c r="Z2216">
        <v>4.5199999999999996</v>
      </c>
      <c r="AA2216" t="s">
        <v>7557</v>
      </c>
      <c r="AB2216">
        <v>293.20450090000003</v>
      </c>
      <c r="AC2216" t="s">
        <v>7558</v>
      </c>
      <c r="AD2216">
        <v>45.435391899999999</v>
      </c>
      <c r="AE2216">
        <v>1350.32</v>
      </c>
      <c r="AF2216">
        <v>15.875999999999999</v>
      </c>
      <c r="AG2216">
        <v>14.068</v>
      </c>
      <c r="AH2216">
        <v>15.7753</v>
      </c>
    </row>
    <row r="2217" spans="1:34" x14ac:dyDescent="0.25">
      <c r="A2217" t="s">
        <v>7559</v>
      </c>
      <c r="B2217" t="s">
        <v>7556</v>
      </c>
      <c r="C2217">
        <v>1</v>
      </c>
      <c r="D2217">
        <v>2</v>
      </c>
      <c r="E2217" t="s">
        <v>284</v>
      </c>
      <c r="F2217">
        <v>2021</v>
      </c>
      <c r="G2217" t="s">
        <v>171</v>
      </c>
      <c r="H2217">
        <v>0</v>
      </c>
      <c r="I2217">
        <v>6.4599800099999998</v>
      </c>
      <c r="J2217">
        <v>6.5199999999999994E-2</v>
      </c>
      <c r="K2217">
        <v>2.1549999999999998</v>
      </c>
      <c r="L2217">
        <v>0.192</v>
      </c>
      <c r="M2217">
        <v>5.29</v>
      </c>
      <c r="N2217">
        <v>1.66E-2</v>
      </c>
      <c r="O2217" t="s">
        <v>614</v>
      </c>
      <c r="P2217">
        <v>0</v>
      </c>
      <c r="Q2217">
        <v>144.06</v>
      </c>
      <c r="R2217">
        <v>883</v>
      </c>
      <c r="S2217">
        <v>0</v>
      </c>
      <c r="U2217">
        <v>5704</v>
      </c>
      <c r="V2217">
        <v>0.8</v>
      </c>
      <c r="W2217">
        <v>0.9</v>
      </c>
      <c r="X2217">
        <v>-0.3</v>
      </c>
      <c r="Y2217" t="s">
        <v>77</v>
      </c>
      <c r="Z2217">
        <v>4.58</v>
      </c>
      <c r="AA2217" t="s">
        <v>7557</v>
      </c>
      <c r="AB2217">
        <v>293.20450090000003</v>
      </c>
      <c r="AC2217" t="s">
        <v>7558</v>
      </c>
      <c r="AD2217">
        <v>45.435391899999999</v>
      </c>
      <c r="AE2217">
        <v>1350.32</v>
      </c>
      <c r="AF2217">
        <v>15.875999999999999</v>
      </c>
      <c r="AG2217">
        <v>14.068</v>
      </c>
      <c r="AH2217">
        <v>15.7753</v>
      </c>
    </row>
    <row r="2218" spans="1:34" x14ac:dyDescent="0.25">
      <c r="A2218" t="s">
        <v>7560</v>
      </c>
      <c r="B2218" t="s">
        <v>7561</v>
      </c>
      <c r="C2218">
        <v>1</v>
      </c>
      <c r="D2218">
        <v>1</v>
      </c>
      <c r="E2218" t="s">
        <v>284</v>
      </c>
      <c r="F2218">
        <v>2016</v>
      </c>
      <c r="G2218" t="s">
        <v>171</v>
      </c>
      <c r="H2218">
        <v>0</v>
      </c>
      <c r="I2218">
        <v>0.92990667999999999</v>
      </c>
      <c r="J2218">
        <v>1.9099999999999999E-2</v>
      </c>
      <c r="K2218">
        <v>1.52</v>
      </c>
      <c r="L2218">
        <v>0.13600000000000001</v>
      </c>
      <c r="M2218">
        <v>2.92</v>
      </c>
      <c r="N2218">
        <v>9.1999999999999998E-3</v>
      </c>
      <c r="O2218" t="s">
        <v>614</v>
      </c>
      <c r="P2218">
        <v>0</v>
      </c>
      <c r="Q2218">
        <v>5067.6000000000004</v>
      </c>
      <c r="R2218">
        <v>2291</v>
      </c>
      <c r="S2218">
        <v>0</v>
      </c>
      <c r="U2218">
        <v>6169</v>
      </c>
      <c r="V2218">
        <v>1.4</v>
      </c>
      <c r="W2218">
        <v>1.18</v>
      </c>
      <c r="X2218">
        <v>0.02</v>
      </c>
      <c r="Y2218" t="s">
        <v>77</v>
      </c>
      <c r="Z2218">
        <v>4.21</v>
      </c>
      <c r="AA2218" t="s">
        <v>7562</v>
      </c>
      <c r="AB2218">
        <v>292.8722515</v>
      </c>
      <c r="AC2218" t="s">
        <v>7563</v>
      </c>
      <c r="AD2218">
        <v>46.098728999999999</v>
      </c>
      <c r="AE2218">
        <v>465.41699999999997</v>
      </c>
      <c r="AF2218">
        <v>12.444000000000001</v>
      </c>
      <c r="AG2218">
        <v>11.122</v>
      </c>
      <c r="AH2218">
        <v>12.343999999999999</v>
      </c>
    </row>
    <row r="2219" spans="1:34" x14ac:dyDescent="0.25">
      <c r="A2219" t="s">
        <v>7564</v>
      </c>
      <c r="B2219" t="s">
        <v>7565</v>
      </c>
      <c r="C2219">
        <v>1</v>
      </c>
      <c r="D2219">
        <v>1</v>
      </c>
      <c r="E2219" t="s">
        <v>284</v>
      </c>
      <c r="F2219">
        <v>2016</v>
      </c>
      <c r="G2219" t="s">
        <v>171</v>
      </c>
      <c r="H2219">
        <v>0</v>
      </c>
      <c r="I2219">
        <v>4.1158446800000004</v>
      </c>
      <c r="J2219">
        <v>4.6600000000000003E-2</v>
      </c>
      <c r="K2219">
        <v>1.51</v>
      </c>
      <c r="L2219">
        <v>0.13500000000000001</v>
      </c>
      <c r="M2219">
        <v>2.89</v>
      </c>
      <c r="N2219">
        <v>9.0900000000000009E-3</v>
      </c>
      <c r="O2219" t="s">
        <v>614</v>
      </c>
      <c r="P2219">
        <v>0</v>
      </c>
      <c r="Q2219">
        <v>98.41</v>
      </c>
      <c r="R2219">
        <v>895</v>
      </c>
      <c r="S2219">
        <v>0</v>
      </c>
      <c r="U2219">
        <v>4776</v>
      </c>
      <c r="V2219">
        <v>0.73</v>
      </c>
      <c r="W2219">
        <v>0.78</v>
      </c>
      <c r="X2219">
        <v>0.05</v>
      </c>
      <c r="Y2219" t="s">
        <v>77</v>
      </c>
      <c r="Z2219">
        <v>4.6100000000000003</v>
      </c>
      <c r="AA2219" t="s">
        <v>7566</v>
      </c>
      <c r="AB2219">
        <v>291.18495030000003</v>
      </c>
      <c r="AC2219" t="s">
        <v>7567</v>
      </c>
      <c r="AD2219">
        <v>40.311202299999998</v>
      </c>
      <c r="AE2219">
        <v>481.66699999999997</v>
      </c>
      <c r="AF2219">
        <v>15.554</v>
      </c>
      <c r="AG2219">
        <v>12.834</v>
      </c>
      <c r="AH2219">
        <v>15.133599999999999</v>
      </c>
    </row>
    <row r="2220" spans="1:34" x14ac:dyDescent="0.25">
      <c r="A2220" t="s">
        <v>7568</v>
      </c>
      <c r="B2220" t="s">
        <v>7569</v>
      </c>
      <c r="C2220">
        <v>1</v>
      </c>
      <c r="D2220">
        <v>1</v>
      </c>
      <c r="E2220" t="s">
        <v>284</v>
      </c>
      <c r="F2220">
        <v>2016</v>
      </c>
      <c r="G2220" t="s">
        <v>171</v>
      </c>
      <c r="H2220">
        <v>0</v>
      </c>
      <c r="I2220">
        <v>33.878683799999997</v>
      </c>
      <c r="J2220">
        <v>0.20039999999999999</v>
      </c>
      <c r="K2220">
        <v>2.86</v>
      </c>
      <c r="L2220">
        <v>0.255</v>
      </c>
      <c r="M2220">
        <v>8.5500000000000007</v>
      </c>
      <c r="N2220">
        <v>2.69E-2</v>
      </c>
      <c r="O2220" t="s">
        <v>614</v>
      </c>
      <c r="P2220">
        <v>0</v>
      </c>
      <c r="Q2220">
        <v>18.149999999999999</v>
      </c>
      <c r="R2220">
        <v>564</v>
      </c>
      <c r="S2220">
        <v>0</v>
      </c>
      <c r="U2220">
        <v>5550</v>
      </c>
      <c r="V2220">
        <v>0.91</v>
      </c>
      <c r="W2220">
        <v>0.93</v>
      </c>
      <c r="X2220">
        <v>0.01</v>
      </c>
      <c r="Y2220" t="s">
        <v>77</v>
      </c>
      <c r="Z2220">
        <v>4.5</v>
      </c>
      <c r="AA2220" t="s">
        <v>7570</v>
      </c>
      <c r="AB2220">
        <v>285.01715050000001</v>
      </c>
      <c r="AC2220" t="s">
        <v>7571</v>
      </c>
      <c r="AD2220">
        <v>42.085312000000002</v>
      </c>
      <c r="AE2220">
        <v>973.36800000000005</v>
      </c>
      <c r="AF2220">
        <v>15.311</v>
      </c>
      <c r="AG2220">
        <v>13.457000000000001</v>
      </c>
      <c r="AH2220">
        <v>15.1289</v>
      </c>
    </row>
    <row r="2221" spans="1:34" x14ac:dyDescent="0.25">
      <c r="A2221" t="s">
        <v>7572</v>
      </c>
      <c r="B2221" t="s">
        <v>7573</v>
      </c>
      <c r="C2221">
        <v>1</v>
      </c>
      <c r="D2221">
        <v>1</v>
      </c>
      <c r="E2221" t="s">
        <v>284</v>
      </c>
      <c r="F2221">
        <v>2016</v>
      </c>
      <c r="G2221" t="s">
        <v>171</v>
      </c>
      <c r="H2221">
        <v>0</v>
      </c>
      <c r="I2221">
        <v>42.351426699999998</v>
      </c>
      <c r="J2221">
        <v>0.27429999999999999</v>
      </c>
      <c r="K2221">
        <v>4.18</v>
      </c>
      <c r="L2221">
        <v>0.373</v>
      </c>
      <c r="M2221">
        <v>16.3</v>
      </c>
      <c r="N2221">
        <v>5.1200000000000002E-2</v>
      </c>
      <c r="O2221" t="s">
        <v>614</v>
      </c>
      <c r="P2221">
        <v>0</v>
      </c>
      <c r="Q2221">
        <v>47.84</v>
      </c>
      <c r="R2221">
        <v>938</v>
      </c>
      <c r="S2221">
        <v>0</v>
      </c>
      <c r="U2221">
        <v>6725</v>
      </c>
      <c r="V2221">
        <v>1.74</v>
      </c>
      <c r="W2221">
        <v>1.45</v>
      </c>
      <c r="X2221">
        <v>0.02</v>
      </c>
      <c r="Y2221" t="s">
        <v>77</v>
      </c>
      <c r="Z2221">
        <v>4.12</v>
      </c>
      <c r="AA2221" t="s">
        <v>7574</v>
      </c>
      <c r="AB2221">
        <v>296.22219899999999</v>
      </c>
      <c r="AC2221" t="s">
        <v>7575</v>
      </c>
      <c r="AD2221">
        <v>39.268942000000003</v>
      </c>
      <c r="AE2221">
        <v>698.32600000000002</v>
      </c>
      <c r="AF2221">
        <v>12.842000000000001</v>
      </c>
      <c r="AG2221">
        <v>11.7</v>
      </c>
      <c r="AH2221">
        <v>12.741099999999999</v>
      </c>
    </row>
    <row r="2222" spans="1:34" x14ac:dyDescent="0.25">
      <c r="A2222" t="s">
        <v>7576</v>
      </c>
      <c r="B2222" t="s">
        <v>7577</v>
      </c>
      <c r="C2222">
        <v>1</v>
      </c>
      <c r="D2222">
        <v>1</v>
      </c>
      <c r="E2222" t="s">
        <v>284</v>
      </c>
      <c r="F2222">
        <v>2016</v>
      </c>
      <c r="G2222" t="s">
        <v>171</v>
      </c>
      <c r="H2222">
        <v>0</v>
      </c>
      <c r="I2222">
        <v>14.888010980000001</v>
      </c>
      <c r="J2222">
        <v>0.1186</v>
      </c>
      <c r="K2222">
        <v>1.8</v>
      </c>
      <c r="L2222">
        <v>0.161</v>
      </c>
      <c r="M2222">
        <v>3.89</v>
      </c>
      <c r="N2222">
        <v>1.23E-2</v>
      </c>
      <c r="O2222" t="s">
        <v>614</v>
      </c>
      <c r="P2222">
        <v>0</v>
      </c>
      <c r="Q2222">
        <v>112.85</v>
      </c>
      <c r="R2222">
        <v>831</v>
      </c>
      <c r="S2222">
        <v>0</v>
      </c>
      <c r="U2222">
        <v>5885</v>
      </c>
      <c r="V2222">
        <v>1.03</v>
      </c>
      <c r="W2222">
        <v>1.02</v>
      </c>
      <c r="X2222">
        <v>-0.03</v>
      </c>
      <c r="Y2222" t="s">
        <v>77</v>
      </c>
      <c r="Z2222">
        <v>4.42</v>
      </c>
      <c r="AA2222" t="s">
        <v>7578</v>
      </c>
      <c r="AB2222">
        <v>289.06480729999998</v>
      </c>
      <c r="AC2222" t="s">
        <v>7579</v>
      </c>
      <c r="AD2222">
        <v>50.460918300000003</v>
      </c>
      <c r="AE2222">
        <v>678.06899999999996</v>
      </c>
      <c r="AF2222">
        <v>13.965999999999999</v>
      </c>
      <c r="AG2222">
        <v>12.374000000000001</v>
      </c>
      <c r="AH2222">
        <v>13.883699999999999</v>
      </c>
    </row>
    <row r="2223" spans="1:34" x14ac:dyDescent="0.25">
      <c r="A2223" t="s">
        <v>7580</v>
      </c>
      <c r="B2223" t="s">
        <v>7581</v>
      </c>
      <c r="C2223">
        <v>1</v>
      </c>
      <c r="D2223">
        <v>1</v>
      </c>
      <c r="E2223" t="s">
        <v>284</v>
      </c>
      <c r="F2223">
        <v>2016</v>
      </c>
      <c r="G2223" t="s">
        <v>171</v>
      </c>
      <c r="H2223">
        <v>0</v>
      </c>
      <c r="I2223">
        <v>4.5215888800000004</v>
      </c>
      <c r="J2223">
        <v>5.2900000000000003E-2</v>
      </c>
      <c r="K2223">
        <v>0.98</v>
      </c>
      <c r="L2223">
        <v>8.6999999999999994E-2</v>
      </c>
      <c r="M2223">
        <v>0.90400000000000003</v>
      </c>
      <c r="N2223">
        <v>2.8400000000000001E-3</v>
      </c>
      <c r="O2223" t="s">
        <v>614</v>
      </c>
      <c r="P2223">
        <v>0</v>
      </c>
      <c r="Q2223">
        <v>545.66999999999996</v>
      </c>
      <c r="R2223">
        <v>1214</v>
      </c>
      <c r="S2223">
        <v>0</v>
      </c>
      <c r="U2223">
        <v>5780</v>
      </c>
      <c r="V2223">
        <v>0.99</v>
      </c>
      <c r="W2223">
        <v>1</v>
      </c>
      <c r="X2223">
        <v>0</v>
      </c>
      <c r="Y2223" t="s">
        <v>77</v>
      </c>
      <c r="Z2223">
        <v>4.4400000000000004</v>
      </c>
      <c r="AA2223" t="s">
        <v>7582</v>
      </c>
      <c r="AB2223">
        <v>284.67538569999999</v>
      </c>
      <c r="AC2223" t="s">
        <v>7583</v>
      </c>
      <c r="AD2223">
        <v>44.417722500000004</v>
      </c>
      <c r="AE2223">
        <v>813.54300000000001</v>
      </c>
      <c r="AF2223">
        <v>13.968999999999999</v>
      </c>
      <c r="AG2223">
        <v>12.305</v>
      </c>
      <c r="AH2223">
        <v>13.8033</v>
      </c>
    </row>
    <row r="2224" spans="1:34" x14ac:dyDescent="0.25">
      <c r="A2224" t="s">
        <v>7584</v>
      </c>
      <c r="B2224" t="s">
        <v>7585</v>
      </c>
      <c r="C2224">
        <v>1</v>
      </c>
      <c r="D2224">
        <v>1</v>
      </c>
      <c r="E2224" t="s">
        <v>284</v>
      </c>
      <c r="F2224">
        <v>2016</v>
      </c>
      <c r="G2224" t="s">
        <v>171</v>
      </c>
      <c r="H2224">
        <v>0</v>
      </c>
      <c r="I2224">
        <v>9.3364659400000001</v>
      </c>
      <c r="J2224">
        <v>7.4700000000000003E-2</v>
      </c>
      <c r="K2224">
        <v>2.17</v>
      </c>
      <c r="L2224">
        <v>0.19400000000000001</v>
      </c>
      <c r="M2224">
        <v>5.35</v>
      </c>
      <c r="N2224">
        <v>1.6799999999999999E-2</v>
      </c>
      <c r="O2224" t="s">
        <v>614</v>
      </c>
      <c r="P2224">
        <v>0</v>
      </c>
      <c r="Q2224">
        <v>26.64</v>
      </c>
      <c r="R2224">
        <v>577</v>
      </c>
      <c r="S2224">
        <v>0</v>
      </c>
      <c r="U2224">
        <v>4500</v>
      </c>
      <c r="V2224">
        <v>0.69</v>
      </c>
      <c r="W2224">
        <v>0.72</v>
      </c>
      <c r="X2224">
        <v>0.02</v>
      </c>
      <c r="Y2224" t="s">
        <v>77</v>
      </c>
      <c r="Z2224">
        <v>4.62</v>
      </c>
      <c r="AA2224" t="s">
        <v>7586</v>
      </c>
      <c r="AB2224">
        <v>281.6476437</v>
      </c>
      <c r="AC2224" t="s">
        <v>7587</v>
      </c>
      <c r="AD2224">
        <v>48.270952299999998</v>
      </c>
      <c r="AE2224">
        <v>588.03700000000003</v>
      </c>
      <c r="AF2224">
        <v>15.958</v>
      </c>
      <c r="AG2224">
        <v>13.435</v>
      </c>
      <c r="AH2224">
        <v>15.8498</v>
      </c>
    </row>
    <row r="2225" spans="1:34" x14ac:dyDescent="0.25">
      <c r="A2225" t="s">
        <v>7588</v>
      </c>
      <c r="B2225" t="s">
        <v>7589</v>
      </c>
      <c r="C2225">
        <v>1</v>
      </c>
      <c r="D2225">
        <v>2</v>
      </c>
      <c r="E2225" t="s">
        <v>284</v>
      </c>
      <c r="F2225">
        <v>2014</v>
      </c>
      <c r="G2225" t="s">
        <v>171</v>
      </c>
      <c r="H2225">
        <v>0</v>
      </c>
      <c r="I2225">
        <v>8.1299759999999992</v>
      </c>
      <c r="J2225">
        <v>8.3000000000000004E-2</v>
      </c>
      <c r="K2225">
        <v>1.76</v>
      </c>
      <c r="L2225">
        <v>0.157</v>
      </c>
      <c r="M2225">
        <v>3.75</v>
      </c>
      <c r="N2225">
        <v>1.18E-2</v>
      </c>
      <c r="O2225" t="s">
        <v>614</v>
      </c>
      <c r="P2225">
        <v>0</v>
      </c>
      <c r="Q2225">
        <v>408.58</v>
      </c>
      <c r="R2225">
        <v>1041</v>
      </c>
      <c r="S2225">
        <v>0</v>
      </c>
      <c r="U2225">
        <v>5736</v>
      </c>
      <c r="V2225">
        <v>1.43</v>
      </c>
      <c r="W2225">
        <v>1.02</v>
      </c>
      <c r="X2225">
        <v>0.28199999999999997</v>
      </c>
      <c r="Y2225" t="s">
        <v>200</v>
      </c>
      <c r="Z2225">
        <v>4.1900000000000004</v>
      </c>
      <c r="AA2225" t="s">
        <v>7590</v>
      </c>
      <c r="AB2225">
        <v>297.27789059999998</v>
      </c>
      <c r="AC2225" t="s">
        <v>7591</v>
      </c>
      <c r="AD2225">
        <v>48.320354199999997</v>
      </c>
      <c r="AE2225">
        <v>653.6</v>
      </c>
      <c r="AF2225">
        <v>12.896000000000001</v>
      </c>
      <c r="AG2225">
        <v>11.32</v>
      </c>
      <c r="AH2225">
        <v>12.8415</v>
      </c>
    </row>
    <row r="2226" spans="1:34" x14ac:dyDescent="0.25">
      <c r="A2226" t="s">
        <v>7592</v>
      </c>
      <c r="B2226" t="s">
        <v>7589</v>
      </c>
      <c r="C2226">
        <v>1</v>
      </c>
      <c r="D2226">
        <v>2</v>
      </c>
      <c r="E2226" t="s">
        <v>284</v>
      </c>
      <c r="F2226">
        <v>2014</v>
      </c>
      <c r="G2226" t="s">
        <v>171</v>
      </c>
      <c r="H2226">
        <v>0</v>
      </c>
      <c r="I2226">
        <v>31.517586000000001</v>
      </c>
      <c r="J2226">
        <v>0.20399999999999999</v>
      </c>
      <c r="K2226">
        <v>2.84</v>
      </c>
      <c r="L2226">
        <v>0.253</v>
      </c>
      <c r="M2226">
        <v>8.4499999999999993</v>
      </c>
      <c r="N2226">
        <v>2.6599999999999999E-2</v>
      </c>
      <c r="O2226" t="s">
        <v>614</v>
      </c>
      <c r="P2226">
        <v>0</v>
      </c>
      <c r="Q2226">
        <v>67.16</v>
      </c>
      <c r="R2226">
        <v>663</v>
      </c>
      <c r="S2226">
        <v>0</v>
      </c>
      <c r="U2226">
        <v>5736</v>
      </c>
      <c r="V2226">
        <v>1.43</v>
      </c>
      <c r="W2226">
        <v>1.02</v>
      </c>
      <c r="X2226">
        <v>0.28199999999999997</v>
      </c>
      <c r="Y2226" t="s">
        <v>200</v>
      </c>
      <c r="Z2226">
        <v>4.1900000000000004</v>
      </c>
      <c r="AA2226" t="s">
        <v>7590</v>
      </c>
      <c r="AB2226">
        <v>297.27789059999998</v>
      </c>
      <c r="AC2226" t="s">
        <v>7591</v>
      </c>
      <c r="AD2226">
        <v>48.320354199999997</v>
      </c>
      <c r="AE2226">
        <v>653.6</v>
      </c>
      <c r="AF2226">
        <v>12.896000000000001</v>
      </c>
      <c r="AG2226">
        <v>11.32</v>
      </c>
      <c r="AH2226">
        <v>12.8415</v>
      </c>
    </row>
    <row r="2227" spans="1:34" x14ac:dyDescent="0.25">
      <c r="A2227" t="s">
        <v>7593</v>
      </c>
      <c r="B2227" t="s">
        <v>7594</v>
      </c>
      <c r="C2227">
        <v>1</v>
      </c>
      <c r="D2227">
        <v>1</v>
      </c>
      <c r="E2227" t="s">
        <v>284</v>
      </c>
      <c r="F2227">
        <v>2016</v>
      </c>
      <c r="G2227" t="s">
        <v>171</v>
      </c>
      <c r="H2227">
        <v>0</v>
      </c>
      <c r="I2227">
        <v>10.107690679999999</v>
      </c>
      <c r="J2227">
        <v>8.8900000000000007E-2</v>
      </c>
      <c r="K2227">
        <v>1.65</v>
      </c>
      <c r="L2227">
        <v>0.14699999999999999</v>
      </c>
      <c r="M2227">
        <v>3.36</v>
      </c>
      <c r="N2227">
        <v>1.06E-2</v>
      </c>
      <c r="O2227" t="s">
        <v>614</v>
      </c>
      <c r="P2227">
        <v>0</v>
      </c>
      <c r="Q2227">
        <v>322.39999999999998</v>
      </c>
      <c r="R2227">
        <v>879</v>
      </c>
      <c r="S2227">
        <v>0</v>
      </c>
      <c r="U2227">
        <v>5608</v>
      </c>
      <c r="V2227">
        <v>0.94</v>
      </c>
      <c r="W2227">
        <v>0.97</v>
      </c>
      <c r="X2227">
        <v>0.08</v>
      </c>
      <c r="Y2227" t="s">
        <v>77</v>
      </c>
      <c r="Z2227">
        <v>4.4800000000000004</v>
      </c>
      <c r="AA2227" t="s">
        <v>7595</v>
      </c>
      <c r="AB2227">
        <v>290.57671160000001</v>
      </c>
      <c r="AC2227" t="s">
        <v>7596</v>
      </c>
      <c r="AD2227">
        <v>39.956891300000002</v>
      </c>
      <c r="AE2227">
        <v>1720.48</v>
      </c>
      <c r="AF2227">
        <v>15.076000000000001</v>
      </c>
      <c r="AG2227">
        <v>13.302</v>
      </c>
      <c r="AH2227">
        <v>14.9451</v>
      </c>
    </row>
    <row r="2228" spans="1:34" x14ac:dyDescent="0.25">
      <c r="A2228" t="s">
        <v>7597</v>
      </c>
      <c r="B2228" t="s">
        <v>7598</v>
      </c>
      <c r="C2228">
        <v>1</v>
      </c>
      <c r="D2228">
        <v>1</v>
      </c>
      <c r="E2228" t="s">
        <v>284</v>
      </c>
      <c r="F2228">
        <v>2016</v>
      </c>
      <c r="G2228" t="s">
        <v>171</v>
      </c>
      <c r="H2228">
        <v>0</v>
      </c>
      <c r="I2228">
        <v>0.78916165000000005</v>
      </c>
      <c r="J2228">
        <v>1.4200000000000001E-2</v>
      </c>
      <c r="K2228">
        <v>1.05</v>
      </c>
      <c r="L2228">
        <v>9.4E-2</v>
      </c>
      <c r="M2228">
        <v>1.1599999999999999</v>
      </c>
      <c r="N2228">
        <v>3.64E-3</v>
      </c>
      <c r="O2228" t="s">
        <v>614</v>
      </c>
      <c r="P2228">
        <v>0</v>
      </c>
      <c r="Q2228">
        <v>547.29</v>
      </c>
      <c r="R2228">
        <v>1244</v>
      </c>
      <c r="S2228">
        <v>0</v>
      </c>
      <c r="U2228">
        <v>4508</v>
      </c>
      <c r="V2228">
        <v>0.69</v>
      </c>
      <c r="W2228">
        <v>0.72</v>
      </c>
      <c r="X2228">
        <v>0.05</v>
      </c>
      <c r="Y2228" t="s">
        <v>77</v>
      </c>
      <c r="Z2228">
        <v>4.63</v>
      </c>
      <c r="AA2228" t="s">
        <v>7599</v>
      </c>
      <c r="AB2228">
        <v>297.07379279999998</v>
      </c>
      <c r="AC2228" t="s">
        <v>7600</v>
      </c>
      <c r="AD2228">
        <v>41.224461300000002</v>
      </c>
      <c r="AE2228">
        <v>319.197</v>
      </c>
      <c r="AF2228">
        <v>15.58</v>
      </c>
      <c r="AG2228">
        <v>12.318</v>
      </c>
      <c r="AH2228">
        <v>15.0318</v>
      </c>
    </row>
    <row r="2229" spans="1:34" x14ac:dyDescent="0.25">
      <c r="A2229" t="s">
        <v>7601</v>
      </c>
      <c r="B2229" t="s">
        <v>7602</v>
      </c>
      <c r="C2229">
        <v>1</v>
      </c>
      <c r="D2229">
        <v>1</v>
      </c>
      <c r="E2229" t="s">
        <v>284</v>
      </c>
      <c r="F2229">
        <v>2016</v>
      </c>
      <c r="G2229" t="s">
        <v>171</v>
      </c>
      <c r="H2229">
        <v>0</v>
      </c>
      <c r="I2229">
        <v>11.87456832</v>
      </c>
      <c r="J2229">
        <v>9.8599999999999993E-2</v>
      </c>
      <c r="K2229">
        <v>1.37</v>
      </c>
      <c r="L2229">
        <v>0.122</v>
      </c>
      <c r="M2229">
        <v>2.4500000000000002</v>
      </c>
      <c r="N2229">
        <v>7.7099999999999998E-3</v>
      </c>
      <c r="O2229" t="s">
        <v>614</v>
      </c>
      <c r="P2229">
        <v>0</v>
      </c>
      <c r="Q2229">
        <v>77.56</v>
      </c>
      <c r="R2229">
        <v>728</v>
      </c>
      <c r="S2229">
        <v>0</v>
      </c>
      <c r="U2229">
        <v>5581</v>
      </c>
      <c r="V2229">
        <v>0.9</v>
      </c>
      <c r="W2229">
        <v>0.95</v>
      </c>
      <c r="X2229">
        <v>0</v>
      </c>
      <c r="Y2229" t="s">
        <v>77</v>
      </c>
      <c r="Z2229">
        <v>4.51</v>
      </c>
      <c r="AA2229" t="s">
        <v>7603</v>
      </c>
      <c r="AB2229">
        <v>291.02864110000002</v>
      </c>
      <c r="AC2229" t="s">
        <v>7604</v>
      </c>
      <c r="AD2229">
        <v>43.913705499999999</v>
      </c>
      <c r="AE2229">
        <v>528.68499999999995</v>
      </c>
      <c r="AF2229">
        <v>13.975</v>
      </c>
      <c r="AG2229">
        <v>12.122</v>
      </c>
      <c r="AH2229">
        <v>13.795</v>
      </c>
    </row>
    <row r="2230" spans="1:34" x14ac:dyDescent="0.25">
      <c r="A2230" t="s">
        <v>7605</v>
      </c>
      <c r="B2230" t="s">
        <v>7606</v>
      </c>
      <c r="C2230">
        <v>1</v>
      </c>
      <c r="D2230">
        <v>1</v>
      </c>
      <c r="E2230" t="s">
        <v>284</v>
      </c>
      <c r="F2230">
        <v>2016</v>
      </c>
      <c r="G2230" t="s">
        <v>171</v>
      </c>
      <c r="H2230">
        <v>0</v>
      </c>
      <c r="I2230">
        <v>109.6471842</v>
      </c>
      <c r="J2230">
        <v>0.43819999999999998</v>
      </c>
      <c r="K2230">
        <v>2.81</v>
      </c>
      <c r="L2230">
        <v>0.251</v>
      </c>
      <c r="M2230">
        <v>8.3000000000000007</v>
      </c>
      <c r="N2230">
        <v>2.6100000000000002E-2</v>
      </c>
      <c r="O2230" t="s">
        <v>614</v>
      </c>
      <c r="P2230">
        <v>0</v>
      </c>
      <c r="Q2230">
        <v>3.3</v>
      </c>
      <c r="R2230">
        <v>428</v>
      </c>
      <c r="S2230">
        <v>0</v>
      </c>
      <c r="U2230">
        <v>5628</v>
      </c>
      <c r="V2230">
        <v>0.92</v>
      </c>
      <c r="W2230">
        <v>0.94</v>
      </c>
      <c r="X2230">
        <v>-0.04</v>
      </c>
      <c r="Y2230" t="s">
        <v>77</v>
      </c>
      <c r="Z2230">
        <v>4.49</v>
      </c>
      <c r="AA2230" t="s">
        <v>7607</v>
      </c>
      <c r="AB2230">
        <v>293.52757969999999</v>
      </c>
      <c r="AC2230" t="s">
        <v>7608</v>
      </c>
      <c r="AD2230">
        <v>41.111393999999997</v>
      </c>
      <c r="AE2230">
        <v>932.44600000000003</v>
      </c>
      <c r="AF2230">
        <v>15.420999999999999</v>
      </c>
      <c r="AG2230">
        <v>13.406000000000001</v>
      </c>
      <c r="AH2230">
        <v>15.1714</v>
      </c>
    </row>
    <row r="2231" spans="1:34" x14ac:dyDescent="0.25">
      <c r="A2231" t="s">
        <v>7609</v>
      </c>
      <c r="B2231" t="s">
        <v>7610</v>
      </c>
      <c r="C2231">
        <v>1</v>
      </c>
      <c r="D2231">
        <v>1</v>
      </c>
      <c r="E2231" t="s">
        <v>284</v>
      </c>
      <c r="F2231">
        <v>2016</v>
      </c>
      <c r="G2231" t="s">
        <v>171</v>
      </c>
      <c r="H2231">
        <v>0</v>
      </c>
      <c r="I2231">
        <v>15.645917130000001</v>
      </c>
      <c r="J2231">
        <v>0.1229</v>
      </c>
      <c r="K2231">
        <v>2.29</v>
      </c>
      <c r="L2231">
        <v>0.20399999999999999</v>
      </c>
      <c r="M2231">
        <v>5.86</v>
      </c>
      <c r="N2231">
        <v>1.84E-2</v>
      </c>
      <c r="O2231" t="s">
        <v>614</v>
      </c>
      <c r="P2231">
        <v>0</v>
      </c>
      <c r="Q2231">
        <v>78.36</v>
      </c>
      <c r="R2231">
        <v>710</v>
      </c>
      <c r="S2231">
        <v>0</v>
      </c>
      <c r="U2231">
        <v>5614</v>
      </c>
      <c r="V2231">
        <v>0.91</v>
      </c>
      <c r="W2231">
        <v>0.94</v>
      </c>
      <c r="X2231">
        <v>-0.03</v>
      </c>
      <c r="Y2231" t="s">
        <v>77</v>
      </c>
      <c r="Z2231">
        <v>4.5</v>
      </c>
      <c r="AA2231" t="s">
        <v>7611</v>
      </c>
      <c r="AB2231">
        <v>289.311532</v>
      </c>
      <c r="AC2231" t="s">
        <v>7612</v>
      </c>
      <c r="AD2231">
        <v>51.3209059</v>
      </c>
      <c r="AE2231">
        <v>1223.04</v>
      </c>
      <c r="AF2231">
        <v>15.461</v>
      </c>
      <c r="AG2231">
        <v>13.625999999999999</v>
      </c>
      <c r="AH2231">
        <v>15.170999999999999</v>
      </c>
    </row>
    <row r="2232" spans="1:34" x14ac:dyDescent="0.25">
      <c r="A2232" t="s">
        <v>7613</v>
      </c>
      <c r="B2232" t="s">
        <v>7614</v>
      </c>
      <c r="C2232">
        <v>1</v>
      </c>
      <c r="D2232">
        <v>1</v>
      </c>
      <c r="E2232" t="s">
        <v>284</v>
      </c>
      <c r="F2232">
        <v>2016</v>
      </c>
      <c r="G2232" t="s">
        <v>171</v>
      </c>
      <c r="H2232">
        <v>0</v>
      </c>
      <c r="I2232">
        <v>6.2640684599999998</v>
      </c>
      <c r="J2232">
        <v>6.1499999999999999E-2</v>
      </c>
      <c r="K2232">
        <v>1.45</v>
      </c>
      <c r="L2232">
        <v>0.129</v>
      </c>
      <c r="M2232">
        <v>2.7</v>
      </c>
      <c r="N2232">
        <v>8.4899999999999993E-3</v>
      </c>
      <c r="O2232" t="s">
        <v>614</v>
      </c>
      <c r="P2232">
        <v>0</v>
      </c>
      <c r="Q2232">
        <v>80.739999999999995</v>
      </c>
      <c r="R2232">
        <v>809</v>
      </c>
      <c r="S2232">
        <v>0</v>
      </c>
      <c r="U2232">
        <v>4903</v>
      </c>
      <c r="V2232">
        <v>0.74</v>
      </c>
      <c r="W2232">
        <v>0.77</v>
      </c>
      <c r="X2232">
        <v>-7.0000000000000007E-2</v>
      </c>
      <c r="Y2232" t="s">
        <v>77</v>
      </c>
      <c r="Z2232">
        <v>4.5999999999999996</v>
      </c>
      <c r="AA2232" t="s">
        <v>7615</v>
      </c>
      <c r="AB2232">
        <v>284.83843940000003</v>
      </c>
      <c r="AC2232" t="s">
        <v>7616</v>
      </c>
      <c r="AD2232">
        <v>42.070337100000003</v>
      </c>
      <c r="AE2232">
        <v>621.85299999999995</v>
      </c>
      <c r="AF2232">
        <v>15.247999999999999</v>
      </c>
      <c r="AG2232">
        <v>13.134</v>
      </c>
      <c r="AH2232">
        <v>15.303699999999999</v>
      </c>
    </row>
    <row r="2233" spans="1:34" x14ac:dyDescent="0.25">
      <c r="A2233" t="s">
        <v>7617</v>
      </c>
      <c r="B2233" t="s">
        <v>7618</v>
      </c>
      <c r="C2233">
        <v>1</v>
      </c>
      <c r="D2233">
        <v>2</v>
      </c>
      <c r="E2233" t="s">
        <v>284</v>
      </c>
      <c r="F2233">
        <v>2016</v>
      </c>
      <c r="G2233" t="s">
        <v>171</v>
      </c>
      <c r="H2233">
        <v>0</v>
      </c>
      <c r="I2233">
        <v>23.198681000000001</v>
      </c>
      <c r="J2233">
        <v>0.1595</v>
      </c>
      <c r="K2233">
        <v>1.98</v>
      </c>
      <c r="L2233">
        <v>0.17699999999999999</v>
      </c>
      <c r="M2233">
        <v>4.58</v>
      </c>
      <c r="N2233">
        <v>1.44E-2</v>
      </c>
      <c r="O2233" t="s">
        <v>614</v>
      </c>
      <c r="P2233">
        <v>0</v>
      </c>
      <c r="Q2233">
        <v>103.72</v>
      </c>
      <c r="R2233">
        <v>793</v>
      </c>
      <c r="S2233">
        <v>0</v>
      </c>
      <c r="U2233">
        <v>5512</v>
      </c>
      <c r="V2233">
        <v>1.3</v>
      </c>
      <c r="W2233">
        <v>0.94</v>
      </c>
      <c r="X2233">
        <v>0.05</v>
      </c>
      <c r="Y2233" t="s">
        <v>77</v>
      </c>
      <c r="Z2233">
        <v>4.18</v>
      </c>
      <c r="AA2233" t="s">
        <v>7619</v>
      </c>
      <c r="AB2233">
        <v>296.27765870000002</v>
      </c>
      <c r="AC2233" t="s">
        <v>7620</v>
      </c>
      <c r="AD2233">
        <v>46.899800599999999</v>
      </c>
      <c r="AE2233">
        <v>1126.6400000000001</v>
      </c>
      <c r="AF2233">
        <v>14.263999999999999</v>
      </c>
      <c r="AG2233">
        <v>12.366</v>
      </c>
      <c r="AH2233">
        <v>14.0381</v>
      </c>
    </row>
    <row r="2234" spans="1:34" x14ac:dyDescent="0.25">
      <c r="A2234" t="s">
        <v>7621</v>
      </c>
      <c r="B2234" t="s">
        <v>7618</v>
      </c>
      <c r="C2234">
        <v>1</v>
      </c>
      <c r="D2234">
        <v>2</v>
      </c>
      <c r="E2234" t="s">
        <v>284</v>
      </c>
      <c r="F2234">
        <v>2016</v>
      </c>
      <c r="G2234" t="s">
        <v>171</v>
      </c>
      <c r="H2234">
        <v>0</v>
      </c>
      <c r="I2234">
        <v>5.7772121099999998</v>
      </c>
      <c r="J2234">
        <v>6.3100000000000003E-2</v>
      </c>
      <c r="K2234">
        <v>1.71</v>
      </c>
      <c r="L2234">
        <v>0.153</v>
      </c>
      <c r="M2234">
        <v>3.57</v>
      </c>
      <c r="N2234">
        <v>1.12E-2</v>
      </c>
      <c r="O2234" t="s">
        <v>614</v>
      </c>
      <c r="P2234">
        <v>0</v>
      </c>
      <c r="Q2234">
        <v>662.71</v>
      </c>
      <c r="R2234">
        <v>1260</v>
      </c>
      <c r="S2234">
        <v>0</v>
      </c>
      <c r="U2234">
        <v>5512</v>
      </c>
      <c r="V2234">
        <v>1.3</v>
      </c>
      <c r="W2234">
        <v>0.94</v>
      </c>
      <c r="X2234">
        <v>0.05</v>
      </c>
      <c r="Y2234" t="s">
        <v>77</v>
      </c>
      <c r="Z2234">
        <v>4.18</v>
      </c>
      <c r="AA2234" t="s">
        <v>7619</v>
      </c>
      <c r="AB2234">
        <v>296.27765870000002</v>
      </c>
      <c r="AC2234" t="s">
        <v>7620</v>
      </c>
      <c r="AD2234">
        <v>46.899800599999999</v>
      </c>
      <c r="AE2234">
        <v>1126.6400000000001</v>
      </c>
      <c r="AF2234">
        <v>14.263999999999999</v>
      </c>
      <c r="AG2234">
        <v>12.366</v>
      </c>
      <c r="AH2234">
        <v>14.0381</v>
      </c>
    </row>
    <row r="2235" spans="1:34" x14ac:dyDescent="0.25">
      <c r="A2235" t="s">
        <v>7622</v>
      </c>
      <c r="B2235" t="s">
        <v>7623</v>
      </c>
      <c r="C2235">
        <v>1</v>
      </c>
      <c r="D2235">
        <v>1</v>
      </c>
      <c r="E2235" t="s">
        <v>284</v>
      </c>
      <c r="F2235">
        <v>2016</v>
      </c>
      <c r="G2235" t="s">
        <v>171</v>
      </c>
      <c r="H2235">
        <v>0</v>
      </c>
      <c r="I2235">
        <v>24.4002549</v>
      </c>
      <c r="J2235">
        <v>0.14410000000000001</v>
      </c>
      <c r="K2235">
        <v>2.41</v>
      </c>
      <c r="L2235">
        <v>0.215</v>
      </c>
      <c r="M2235">
        <v>6.39</v>
      </c>
      <c r="N2235">
        <v>2.01E-2</v>
      </c>
      <c r="O2235" t="s">
        <v>614</v>
      </c>
      <c r="P2235">
        <v>0</v>
      </c>
      <c r="Q2235">
        <v>9.18</v>
      </c>
      <c r="R2235">
        <v>437</v>
      </c>
      <c r="S2235">
        <v>0</v>
      </c>
      <c r="U2235">
        <v>4523</v>
      </c>
      <c r="V2235">
        <v>0.67</v>
      </c>
      <c r="W2235">
        <v>0.7</v>
      </c>
      <c r="X2235">
        <v>-0.09</v>
      </c>
      <c r="Y2235" t="s">
        <v>77</v>
      </c>
      <c r="Z2235">
        <v>4.6399999999999997</v>
      </c>
      <c r="AA2235" t="s">
        <v>7624</v>
      </c>
      <c r="AB2235">
        <v>287.00911760000002</v>
      </c>
      <c r="AC2235" t="s">
        <v>7625</v>
      </c>
      <c r="AD2235">
        <v>46.7961229</v>
      </c>
      <c r="AE2235">
        <v>601.62900000000002</v>
      </c>
      <c r="AF2235">
        <v>16.21</v>
      </c>
      <c r="AG2235">
        <v>13.294</v>
      </c>
      <c r="AH2235">
        <v>15.8169</v>
      </c>
    </row>
    <row r="2236" spans="1:34" x14ac:dyDescent="0.25">
      <c r="A2236" t="s">
        <v>7626</v>
      </c>
      <c r="B2236" t="s">
        <v>7627</v>
      </c>
      <c r="C2236">
        <v>1</v>
      </c>
      <c r="D2236">
        <v>1</v>
      </c>
      <c r="E2236" t="s">
        <v>284</v>
      </c>
      <c r="F2236">
        <v>2016</v>
      </c>
      <c r="G2236" t="s">
        <v>171</v>
      </c>
      <c r="H2236">
        <v>0</v>
      </c>
      <c r="I2236">
        <v>0.93511805999999997</v>
      </c>
      <c r="J2236">
        <v>1.9300000000000001E-2</v>
      </c>
      <c r="K2236">
        <v>0.92</v>
      </c>
      <c r="L2236">
        <v>8.2000000000000003E-2</v>
      </c>
      <c r="M2236">
        <v>0.72099999999999997</v>
      </c>
      <c r="N2236">
        <v>2.2699999999999999E-3</v>
      </c>
      <c r="O2236" t="s">
        <v>614</v>
      </c>
      <c r="P2236">
        <v>0</v>
      </c>
      <c r="Q2236">
        <v>4712.1099999999997</v>
      </c>
      <c r="R2236">
        <v>2124</v>
      </c>
      <c r="S2236">
        <v>0</v>
      </c>
      <c r="U2236">
        <v>5909</v>
      </c>
      <c r="V2236">
        <v>1.05</v>
      </c>
      <c r="W2236">
        <v>1.04</v>
      </c>
      <c r="X2236">
        <v>0</v>
      </c>
      <c r="Y2236" t="s">
        <v>77</v>
      </c>
      <c r="Z2236">
        <v>4.41</v>
      </c>
      <c r="AA2236" t="s">
        <v>7628</v>
      </c>
      <c r="AB2236">
        <v>284.0422701</v>
      </c>
      <c r="AC2236" t="s">
        <v>7629</v>
      </c>
      <c r="AD2236">
        <v>41.6990348</v>
      </c>
      <c r="AE2236">
        <v>753.26</v>
      </c>
      <c r="AF2236">
        <v>13.699</v>
      </c>
      <c r="AG2236">
        <v>12.106</v>
      </c>
      <c r="AH2236">
        <v>13.574199999999999</v>
      </c>
    </row>
    <row r="2237" spans="1:34" x14ac:dyDescent="0.25">
      <c r="A2237" t="s">
        <v>7630</v>
      </c>
      <c r="B2237" t="s">
        <v>7631</v>
      </c>
      <c r="C2237">
        <v>1</v>
      </c>
      <c r="D2237">
        <v>1</v>
      </c>
      <c r="E2237" t="s">
        <v>284</v>
      </c>
      <c r="F2237">
        <v>2016</v>
      </c>
      <c r="G2237" t="s">
        <v>171</v>
      </c>
      <c r="H2237">
        <v>0</v>
      </c>
      <c r="I2237">
        <v>1.3415551299999999</v>
      </c>
      <c r="J2237">
        <v>2.3400000000000001E-2</v>
      </c>
      <c r="K2237">
        <v>0.71</v>
      </c>
      <c r="L2237">
        <v>6.3E-2</v>
      </c>
      <c r="M2237">
        <v>0.28499999999999998</v>
      </c>
      <c r="N2237">
        <v>8.9999999999999998E-4</v>
      </c>
      <c r="O2237" t="s">
        <v>614</v>
      </c>
      <c r="P2237">
        <v>0</v>
      </c>
      <c r="Q2237">
        <v>3094.82</v>
      </c>
      <c r="R2237">
        <v>1642</v>
      </c>
      <c r="S2237">
        <v>0</v>
      </c>
      <c r="U2237">
        <v>5586</v>
      </c>
      <c r="V2237">
        <v>0.93</v>
      </c>
      <c r="W2237">
        <v>0.94</v>
      </c>
      <c r="X2237">
        <v>0.01</v>
      </c>
      <c r="Y2237" t="s">
        <v>77</v>
      </c>
      <c r="Z2237">
        <v>4.47</v>
      </c>
      <c r="AA2237" t="s">
        <v>7632</v>
      </c>
      <c r="AB2237">
        <v>283.74576949999999</v>
      </c>
      <c r="AC2237" t="s">
        <v>7633</v>
      </c>
      <c r="AD2237">
        <v>48.373469</v>
      </c>
      <c r="AE2237">
        <v>371.04899999999998</v>
      </c>
      <c r="AF2237">
        <v>12.343999999999999</v>
      </c>
      <c r="AG2237">
        <v>10.627000000000001</v>
      </c>
      <c r="AH2237">
        <v>12.1235</v>
      </c>
    </row>
    <row r="2238" spans="1:34" x14ac:dyDescent="0.25">
      <c r="A2238" t="s">
        <v>7634</v>
      </c>
      <c r="B2238" t="s">
        <v>7635</v>
      </c>
      <c r="C2238">
        <v>1</v>
      </c>
      <c r="D2238">
        <v>2</v>
      </c>
      <c r="E2238" t="s">
        <v>284</v>
      </c>
      <c r="F2238">
        <v>2014</v>
      </c>
      <c r="G2238" t="s">
        <v>171</v>
      </c>
      <c r="H2238">
        <v>0</v>
      </c>
      <c r="I2238">
        <v>5.3174289999999997</v>
      </c>
      <c r="J2238">
        <v>0.06</v>
      </c>
      <c r="K2238">
        <v>2</v>
      </c>
      <c r="L2238">
        <v>0.17799999999999999</v>
      </c>
      <c r="M2238">
        <v>4.66</v>
      </c>
      <c r="N2238">
        <v>1.47E-2</v>
      </c>
      <c r="O2238" t="s">
        <v>614</v>
      </c>
      <c r="P2238">
        <v>0</v>
      </c>
      <c r="Q2238">
        <v>301.37</v>
      </c>
      <c r="R2238">
        <v>1105</v>
      </c>
      <c r="S2238">
        <v>0</v>
      </c>
      <c r="U2238">
        <v>5983</v>
      </c>
      <c r="V2238">
        <v>1.18</v>
      </c>
      <c r="W2238">
        <v>1.06</v>
      </c>
      <c r="X2238">
        <v>-0.20699999999999999</v>
      </c>
      <c r="Y2238" t="s">
        <v>200</v>
      </c>
      <c r="Z2238">
        <v>4.3099999999999996</v>
      </c>
      <c r="AA2238" t="s">
        <v>7636</v>
      </c>
      <c r="AB2238">
        <v>284.73911559999999</v>
      </c>
      <c r="AC2238" t="s">
        <v>7637</v>
      </c>
      <c r="AD2238">
        <v>49.598444800000003</v>
      </c>
      <c r="AE2238">
        <v>334.79700000000003</v>
      </c>
      <c r="AF2238">
        <v>12.318</v>
      </c>
      <c r="AG2238">
        <v>10.951000000000001</v>
      </c>
      <c r="AH2238">
        <v>12.2219</v>
      </c>
    </row>
    <row r="2239" spans="1:34" x14ac:dyDescent="0.25">
      <c r="A2239" t="s">
        <v>7638</v>
      </c>
      <c r="B2239" t="s">
        <v>7635</v>
      </c>
      <c r="C2239">
        <v>1</v>
      </c>
      <c r="D2239">
        <v>2</v>
      </c>
      <c r="E2239" t="s">
        <v>284</v>
      </c>
      <c r="F2239">
        <v>2014</v>
      </c>
      <c r="G2239" t="s">
        <v>171</v>
      </c>
      <c r="H2239">
        <v>0</v>
      </c>
      <c r="I2239">
        <v>10.105784999999999</v>
      </c>
      <c r="J2239">
        <v>9.1999999999999998E-2</v>
      </c>
      <c r="K2239">
        <v>1.26</v>
      </c>
      <c r="L2239">
        <v>0.112</v>
      </c>
      <c r="M2239">
        <v>2.13</v>
      </c>
      <c r="N2239">
        <v>6.6899999999999998E-3</v>
      </c>
      <c r="O2239" t="s">
        <v>614</v>
      </c>
      <c r="P2239">
        <v>0</v>
      </c>
      <c r="Q2239">
        <v>128.09</v>
      </c>
      <c r="R2239">
        <v>892</v>
      </c>
      <c r="S2239">
        <v>0</v>
      </c>
      <c r="U2239">
        <v>5983</v>
      </c>
      <c r="V2239">
        <v>1.18</v>
      </c>
      <c r="W2239">
        <v>1.06</v>
      </c>
      <c r="X2239">
        <v>-0.20699999999999999</v>
      </c>
      <c r="Y2239" t="s">
        <v>200</v>
      </c>
      <c r="Z2239">
        <v>4.3099999999999996</v>
      </c>
      <c r="AA2239" t="s">
        <v>7636</v>
      </c>
      <c r="AB2239">
        <v>284.73911559999999</v>
      </c>
      <c r="AC2239" t="s">
        <v>7637</v>
      </c>
      <c r="AD2239">
        <v>49.598444800000003</v>
      </c>
      <c r="AE2239">
        <v>334.79700000000003</v>
      </c>
      <c r="AF2239">
        <v>12.318</v>
      </c>
      <c r="AG2239">
        <v>10.951000000000001</v>
      </c>
      <c r="AH2239">
        <v>12.2219</v>
      </c>
    </row>
    <row r="2240" spans="1:34" x14ac:dyDescent="0.25">
      <c r="A2240" t="s">
        <v>7639</v>
      </c>
      <c r="B2240" t="s">
        <v>7640</v>
      </c>
      <c r="C2240">
        <v>1</v>
      </c>
      <c r="D2240">
        <v>1</v>
      </c>
      <c r="E2240" t="s">
        <v>284</v>
      </c>
      <c r="F2240">
        <v>2016</v>
      </c>
      <c r="G2240" t="s">
        <v>171</v>
      </c>
      <c r="H2240">
        <v>0</v>
      </c>
      <c r="I2240">
        <v>0.66502691999999997</v>
      </c>
      <c r="J2240">
        <v>1.5299999999999999E-2</v>
      </c>
      <c r="K2240">
        <v>1.55</v>
      </c>
      <c r="L2240">
        <v>0.13800000000000001</v>
      </c>
      <c r="M2240">
        <v>3.02</v>
      </c>
      <c r="N2240">
        <v>9.5099999999999994E-3</v>
      </c>
      <c r="O2240" t="s">
        <v>614</v>
      </c>
      <c r="P2240">
        <v>0</v>
      </c>
      <c r="Q2240">
        <v>4793</v>
      </c>
      <c r="R2240">
        <v>2174</v>
      </c>
      <c r="S2240">
        <v>0</v>
      </c>
      <c r="U2240">
        <v>6331</v>
      </c>
      <c r="V2240">
        <v>1.42</v>
      </c>
      <c r="W2240">
        <v>1.27</v>
      </c>
      <c r="X2240">
        <v>7.0000000000000007E-2</v>
      </c>
      <c r="Y2240" t="s">
        <v>77</v>
      </c>
      <c r="Z2240">
        <v>4.24</v>
      </c>
      <c r="AA2240" t="s">
        <v>7641</v>
      </c>
      <c r="AB2240">
        <v>296.23280990000001</v>
      </c>
      <c r="AC2240" t="s">
        <v>7642</v>
      </c>
      <c r="AD2240">
        <v>42.472796500000001</v>
      </c>
      <c r="AE2240">
        <v>981.779</v>
      </c>
      <c r="AF2240">
        <v>15.003</v>
      </c>
      <c r="AG2240">
        <v>13.24</v>
      </c>
      <c r="AH2240">
        <v>14.7546</v>
      </c>
    </row>
    <row r="2241" spans="1:34" x14ac:dyDescent="0.25">
      <c r="A2241" t="s">
        <v>7643</v>
      </c>
      <c r="B2241" t="s">
        <v>7644</v>
      </c>
      <c r="C2241">
        <v>2</v>
      </c>
      <c r="D2241">
        <v>1</v>
      </c>
      <c r="E2241" t="s">
        <v>284</v>
      </c>
      <c r="F2241">
        <v>2016</v>
      </c>
      <c r="G2241" t="s">
        <v>171</v>
      </c>
      <c r="H2241">
        <v>0</v>
      </c>
      <c r="I2241">
        <v>132.9968322</v>
      </c>
      <c r="J2241">
        <v>0.44979999999999998</v>
      </c>
      <c r="K2241">
        <v>2.99</v>
      </c>
      <c r="L2241">
        <v>0.26700000000000002</v>
      </c>
      <c r="M2241">
        <v>9.2200000000000006</v>
      </c>
      <c r="N2241">
        <v>2.9000000000000001E-2</v>
      </c>
      <c r="O2241" t="s">
        <v>614</v>
      </c>
      <c r="P2241">
        <v>0</v>
      </c>
      <c r="Q2241">
        <v>1.1399999999999999</v>
      </c>
      <c r="R2241">
        <v>241</v>
      </c>
      <c r="S2241">
        <v>0</v>
      </c>
      <c r="U2241">
        <v>4662</v>
      </c>
      <c r="V2241">
        <v>0.72</v>
      </c>
      <c r="W2241">
        <v>0.79</v>
      </c>
      <c r="X2241">
        <v>0.19</v>
      </c>
      <c r="Y2241" t="s">
        <v>77</v>
      </c>
      <c r="Z2241">
        <v>4.62</v>
      </c>
      <c r="AA2241" t="s">
        <v>7645</v>
      </c>
      <c r="AB2241">
        <v>280.51168130000002</v>
      </c>
      <c r="AC2241" t="s">
        <v>7646</v>
      </c>
      <c r="AD2241">
        <v>44.1593503</v>
      </c>
      <c r="AE2241">
        <v>476.95699999999999</v>
      </c>
      <c r="AF2241">
        <v>15.356</v>
      </c>
      <c r="AG2241">
        <v>12.635999999999999</v>
      </c>
      <c r="AH2241">
        <v>15.0181</v>
      </c>
    </row>
    <row r="2242" spans="1:34" x14ac:dyDescent="0.25">
      <c r="A2242" t="s">
        <v>7647</v>
      </c>
      <c r="B2242" t="s">
        <v>7648</v>
      </c>
      <c r="C2242">
        <v>1</v>
      </c>
      <c r="D2242">
        <v>1</v>
      </c>
      <c r="E2242" t="s">
        <v>284</v>
      </c>
      <c r="F2242">
        <v>2016</v>
      </c>
      <c r="G2242" t="s">
        <v>171</v>
      </c>
      <c r="H2242">
        <v>0</v>
      </c>
      <c r="I2242">
        <v>2.2157103600000001</v>
      </c>
      <c r="J2242">
        <v>3.1300000000000001E-2</v>
      </c>
      <c r="K2242">
        <v>1.66</v>
      </c>
      <c r="L2242">
        <v>0.14799999999999999</v>
      </c>
      <c r="M2242">
        <v>3.39</v>
      </c>
      <c r="N2242">
        <v>1.0699999999999999E-2</v>
      </c>
      <c r="O2242" t="s">
        <v>614</v>
      </c>
      <c r="P2242">
        <v>0</v>
      </c>
      <c r="Q2242">
        <v>559.27</v>
      </c>
      <c r="R2242">
        <v>1283</v>
      </c>
      <c r="S2242">
        <v>0</v>
      </c>
      <c r="U2242">
        <v>5527</v>
      </c>
      <c r="V2242">
        <v>0.9</v>
      </c>
      <c r="W2242">
        <v>0.93</v>
      </c>
      <c r="X2242">
        <v>0.03</v>
      </c>
      <c r="Y2242" t="s">
        <v>77</v>
      </c>
      <c r="Z2242">
        <v>4.51</v>
      </c>
      <c r="AA2242" t="s">
        <v>7649</v>
      </c>
      <c r="AB2242">
        <v>297.02005489999999</v>
      </c>
      <c r="AC2242" t="s">
        <v>7650</v>
      </c>
      <c r="AD2242">
        <v>43.432538200000003</v>
      </c>
      <c r="AE2242">
        <v>890.72400000000005</v>
      </c>
      <c r="AF2242">
        <v>15.726000000000001</v>
      </c>
      <c r="AG2242">
        <v>13.531000000000001</v>
      </c>
      <c r="AH2242">
        <v>15.3835</v>
      </c>
    </row>
    <row r="2243" spans="1:34" x14ac:dyDescent="0.25">
      <c r="A2243" t="s">
        <v>7651</v>
      </c>
      <c r="B2243" t="s">
        <v>7652</v>
      </c>
      <c r="C2243">
        <v>1</v>
      </c>
      <c r="D2243">
        <v>1</v>
      </c>
      <c r="E2243" t="s">
        <v>284</v>
      </c>
      <c r="F2243">
        <v>2016</v>
      </c>
      <c r="G2243" t="s">
        <v>171</v>
      </c>
      <c r="H2243">
        <v>0</v>
      </c>
      <c r="I2243">
        <v>3.3518315799999998</v>
      </c>
      <c r="J2243">
        <v>4.4900000000000002E-2</v>
      </c>
      <c r="K2243">
        <v>1.93</v>
      </c>
      <c r="L2243">
        <v>0.17199999999999999</v>
      </c>
      <c r="M2243">
        <v>4.38</v>
      </c>
      <c r="N2243">
        <v>1.38E-2</v>
      </c>
      <c r="O2243" t="s">
        <v>614</v>
      </c>
      <c r="P2243">
        <v>0</v>
      </c>
      <c r="Q2243">
        <v>1021.9</v>
      </c>
      <c r="R2243">
        <v>1294</v>
      </c>
      <c r="S2243">
        <v>0</v>
      </c>
      <c r="U2243">
        <v>5759</v>
      </c>
      <c r="V2243">
        <v>0.93</v>
      </c>
      <c r="W2243">
        <v>0.95</v>
      </c>
      <c r="X2243">
        <v>-0.16</v>
      </c>
      <c r="Y2243" t="s">
        <v>77</v>
      </c>
      <c r="Z2243">
        <v>4.4800000000000004</v>
      </c>
      <c r="AA2243" t="s">
        <v>7653</v>
      </c>
      <c r="AB2243">
        <v>294.29448300000001</v>
      </c>
      <c r="AC2243" t="s">
        <v>7654</v>
      </c>
      <c r="AD2243">
        <v>50.725385000000003</v>
      </c>
      <c r="AE2243">
        <v>1756.71</v>
      </c>
      <c r="AF2243">
        <v>15.617000000000001</v>
      </c>
      <c r="AG2243">
        <v>13.989000000000001</v>
      </c>
      <c r="AH2243">
        <v>15.5297</v>
      </c>
    </row>
    <row r="2244" spans="1:34" x14ac:dyDescent="0.25">
      <c r="A2244" t="s">
        <v>7655</v>
      </c>
      <c r="B2244" t="s">
        <v>7656</v>
      </c>
      <c r="C2244">
        <v>1</v>
      </c>
      <c r="D2244">
        <v>1</v>
      </c>
      <c r="E2244" t="s">
        <v>284</v>
      </c>
      <c r="F2244">
        <v>2016</v>
      </c>
      <c r="G2244" t="s">
        <v>171</v>
      </c>
      <c r="H2244">
        <v>0</v>
      </c>
      <c r="I2244">
        <v>4.7683049000000004</v>
      </c>
      <c r="J2244">
        <v>5.6800000000000003E-2</v>
      </c>
      <c r="K2244">
        <v>1.84</v>
      </c>
      <c r="L2244">
        <v>0.16400000000000001</v>
      </c>
      <c r="M2244">
        <v>4.04</v>
      </c>
      <c r="N2244">
        <v>1.2699999999999999E-2</v>
      </c>
      <c r="O2244" t="s">
        <v>614</v>
      </c>
      <c r="P2244">
        <v>0</v>
      </c>
      <c r="Q2244">
        <v>425.17</v>
      </c>
      <c r="R2244">
        <v>1219</v>
      </c>
      <c r="S2244">
        <v>0</v>
      </c>
      <c r="U2244">
        <v>5981</v>
      </c>
      <c r="V2244">
        <v>1.1299999999999999</v>
      </c>
      <c r="W2244">
        <v>1.0900000000000001</v>
      </c>
      <c r="X2244">
        <v>0.06</v>
      </c>
      <c r="Y2244" t="s">
        <v>77</v>
      </c>
      <c r="Z2244">
        <v>4.37</v>
      </c>
      <c r="AA2244" t="s">
        <v>7657</v>
      </c>
      <c r="AB2244">
        <v>287.08627990000002</v>
      </c>
      <c r="AC2244" t="s">
        <v>7658</v>
      </c>
      <c r="AD2244">
        <v>46.945799800000003</v>
      </c>
      <c r="AE2244">
        <v>853.95899999999995</v>
      </c>
      <c r="AF2244">
        <v>14.192</v>
      </c>
      <c r="AG2244">
        <v>12.632999999999999</v>
      </c>
      <c r="AH2244">
        <v>14.026899999999999</v>
      </c>
    </row>
    <row r="2245" spans="1:34" x14ac:dyDescent="0.25">
      <c r="A2245" t="s">
        <v>7659</v>
      </c>
      <c r="B2245" t="s">
        <v>7660</v>
      </c>
      <c r="C2245">
        <v>1</v>
      </c>
      <c r="D2245">
        <v>1</v>
      </c>
      <c r="E2245" t="s">
        <v>284</v>
      </c>
      <c r="F2245">
        <v>2016</v>
      </c>
      <c r="G2245" t="s">
        <v>171</v>
      </c>
      <c r="H2245">
        <v>0</v>
      </c>
      <c r="I2245">
        <v>44.616955699999998</v>
      </c>
      <c r="J2245">
        <v>0.26379999999999998</v>
      </c>
      <c r="K2245">
        <v>2.36</v>
      </c>
      <c r="L2245">
        <v>0.21099999999999999</v>
      </c>
      <c r="M2245">
        <v>6.17</v>
      </c>
      <c r="N2245">
        <v>1.9400000000000001E-2</v>
      </c>
      <c r="O2245" t="s">
        <v>614</v>
      </c>
      <c r="P2245">
        <v>0</v>
      </c>
      <c r="Q2245">
        <v>68.47</v>
      </c>
      <c r="R2245">
        <v>693</v>
      </c>
      <c r="S2245">
        <v>0</v>
      </c>
      <c r="U2245">
        <v>6449</v>
      </c>
      <c r="V2245">
        <v>1.55</v>
      </c>
      <c r="W2245">
        <v>1.32</v>
      </c>
      <c r="X2245">
        <v>0.04</v>
      </c>
      <c r="Y2245" t="s">
        <v>77</v>
      </c>
      <c r="Z2245">
        <v>4.18</v>
      </c>
      <c r="AA2245" t="s">
        <v>7661</v>
      </c>
      <c r="AB2245">
        <v>292.47794279999999</v>
      </c>
      <c r="AC2245" t="s">
        <v>7662</v>
      </c>
      <c r="AD2245">
        <v>46.022821</v>
      </c>
      <c r="AE2245">
        <v>1355.02</v>
      </c>
      <c r="AF2245">
        <v>13.775</v>
      </c>
      <c r="AG2245">
        <v>12.563000000000001</v>
      </c>
      <c r="AH2245">
        <v>13.705</v>
      </c>
    </row>
    <row r="2246" spans="1:34" x14ac:dyDescent="0.25">
      <c r="A2246" t="s">
        <v>7663</v>
      </c>
      <c r="B2246" t="s">
        <v>7664</v>
      </c>
      <c r="C2246">
        <v>1</v>
      </c>
      <c r="D2246">
        <v>1</v>
      </c>
      <c r="E2246" t="s">
        <v>284</v>
      </c>
      <c r="F2246">
        <v>2016</v>
      </c>
      <c r="G2246" t="s">
        <v>171</v>
      </c>
      <c r="H2246">
        <v>0</v>
      </c>
      <c r="I2246">
        <v>3.4016566799999999</v>
      </c>
      <c r="J2246">
        <v>4.3999999999999997E-2</v>
      </c>
      <c r="K2246">
        <v>1.58</v>
      </c>
      <c r="L2246">
        <v>0.14099999999999999</v>
      </c>
      <c r="M2246">
        <v>3.12</v>
      </c>
      <c r="N2246">
        <v>9.8200000000000006E-3</v>
      </c>
      <c r="O2246" t="s">
        <v>614</v>
      </c>
      <c r="P2246">
        <v>0</v>
      </c>
      <c r="Q2246">
        <v>545.58000000000004</v>
      </c>
      <c r="R2246">
        <v>1236</v>
      </c>
      <c r="S2246">
        <v>0</v>
      </c>
      <c r="U2246">
        <v>6133</v>
      </c>
      <c r="V2246">
        <v>1.21</v>
      </c>
      <c r="W2246">
        <v>1.1399999999999999</v>
      </c>
      <c r="X2246">
        <v>0.04</v>
      </c>
      <c r="Y2246" t="s">
        <v>77</v>
      </c>
      <c r="Z2246">
        <v>4.33</v>
      </c>
      <c r="AA2246" t="s">
        <v>7665</v>
      </c>
      <c r="AB2246">
        <v>291.841341</v>
      </c>
      <c r="AC2246" t="s">
        <v>7666</v>
      </c>
      <c r="AD2246">
        <v>45.179184999999997</v>
      </c>
      <c r="AE2246">
        <v>843.70100000000002</v>
      </c>
      <c r="AF2246">
        <v>14.625</v>
      </c>
      <c r="AG2246">
        <v>13.106999999999999</v>
      </c>
      <c r="AH2246">
        <v>14.462</v>
      </c>
    </row>
    <row r="2247" spans="1:34" x14ac:dyDescent="0.25">
      <c r="A2247" t="s">
        <v>7667</v>
      </c>
      <c r="B2247" t="s">
        <v>7668</v>
      </c>
      <c r="C2247">
        <v>1</v>
      </c>
      <c r="D2247">
        <v>1</v>
      </c>
      <c r="E2247" t="s">
        <v>284</v>
      </c>
      <c r="F2247">
        <v>2016</v>
      </c>
      <c r="G2247" t="s">
        <v>171</v>
      </c>
      <c r="H2247">
        <v>0</v>
      </c>
      <c r="I2247">
        <v>14.00947528</v>
      </c>
      <c r="J2247">
        <v>0.104</v>
      </c>
      <c r="K2247">
        <v>1.03</v>
      </c>
      <c r="L2247">
        <v>9.1999999999999998E-2</v>
      </c>
      <c r="M2247">
        <v>1.08</v>
      </c>
      <c r="N2247">
        <v>3.3999999999999998E-3</v>
      </c>
      <c r="O2247" t="s">
        <v>614</v>
      </c>
      <c r="P2247">
        <v>0</v>
      </c>
      <c r="Q2247">
        <v>34.32</v>
      </c>
      <c r="R2247">
        <v>617</v>
      </c>
      <c r="S2247">
        <v>0</v>
      </c>
      <c r="U2247">
        <v>5193</v>
      </c>
      <c r="V2247">
        <v>0.79</v>
      </c>
      <c r="W2247">
        <v>0.82</v>
      </c>
      <c r="X2247">
        <v>-0.11</v>
      </c>
      <c r="Y2247" t="s">
        <v>77</v>
      </c>
      <c r="Z2247">
        <v>4.57</v>
      </c>
      <c r="AA2247" t="s">
        <v>7669</v>
      </c>
      <c r="AB2247">
        <v>299.65959029999999</v>
      </c>
      <c r="AC2247" t="s">
        <v>7670</v>
      </c>
      <c r="AD2247">
        <v>40.843852599999998</v>
      </c>
      <c r="AE2247">
        <v>321</v>
      </c>
      <c r="AF2247">
        <v>13.557</v>
      </c>
      <c r="AG2247">
        <v>11.486000000000001</v>
      </c>
      <c r="AH2247">
        <v>13.4122</v>
      </c>
    </row>
    <row r="2248" spans="1:34" x14ac:dyDescent="0.25">
      <c r="A2248" t="s">
        <v>7671</v>
      </c>
      <c r="B2248" t="s">
        <v>7672</v>
      </c>
      <c r="C2248">
        <v>1</v>
      </c>
      <c r="D2248">
        <v>1</v>
      </c>
      <c r="E2248" t="s">
        <v>284</v>
      </c>
      <c r="F2248">
        <v>2016</v>
      </c>
      <c r="G2248" t="s">
        <v>171</v>
      </c>
      <c r="H2248">
        <v>0</v>
      </c>
      <c r="I2248">
        <v>27.572274199999999</v>
      </c>
      <c r="J2248">
        <v>0.18340000000000001</v>
      </c>
      <c r="K2248">
        <v>1.94</v>
      </c>
      <c r="L2248">
        <v>0.17299999999999999</v>
      </c>
      <c r="M2248">
        <v>4.42</v>
      </c>
      <c r="N2248">
        <v>1.3899999999999999E-2</v>
      </c>
      <c r="O2248" t="s">
        <v>614</v>
      </c>
      <c r="P2248">
        <v>0</v>
      </c>
      <c r="Q2248">
        <v>49.66</v>
      </c>
      <c r="R2248">
        <v>636</v>
      </c>
      <c r="S2248">
        <v>0</v>
      </c>
      <c r="U2248">
        <v>5911</v>
      </c>
      <c r="V2248">
        <v>1.04</v>
      </c>
      <c r="W2248">
        <v>1.04</v>
      </c>
      <c r="X2248">
        <v>-0.01</v>
      </c>
      <c r="Y2248" t="s">
        <v>77</v>
      </c>
      <c r="Z2248">
        <v>4.42</v>
      </c>
      <c r="AA2248" t="s">
        <v>7673</v>
      </c>
      <c r="AB2248">
        <v>292.08741259999999</v>
      </c>
      <c r="AC2248" t="s">
        <v>7674</v>
      </c>
      <c r="AD2248">
        <v>49.788708999999997</v>
      </c>
      <c r="AE2248">
        <v>1213.82</v>
      </c>
      <c r="AF2248">
        <v>14.871</v>
      </c>
      <c r="AG2248">
        <v>13.242000000000001</v>
      </c>
      <c r="AH2248">
        <v>14.678900000000001</v>
      </c>
    </row>
    <row r="2249" spans="1:34" x14ac:dyDescent="0.25">
      <c r="A2249" t="s">
        <v>7675</v>
      </c>
      <c r="B2249" t="s">
        <v>7676</v>
      </c>
      <c r="C2249">
        <v>1</v>
      </c>
      <c r="D2249">
        <v>1</v>
      </c>
      <c r="E2249" t="s">
        <v>284</v>
      </c>
      <c r="F2249">
        <v>2016</v>
      </c>
      <c r="G2249" t="s">
        <v>171</v>
      </c>
      <c r="H2249">
        <v>0</v>
      </c>
      <c r="I2249">
        <v>2.1282392799999998</v>
      </c>
      <c r="J2249">
        <v>3.4099999999999998E-2</v>
      </c>
      <c r="K2249">
        <v>0.7</v>
      </c>
      <c r="L2249">
        <v>6.2E-2</v>
      </c>
      <c r="M2249">
        <v>0.27100000000000002</v>
      </c>
      <c r="N2249">
        <v>8.4999999999999995E-4</v>
      </c>
      <c r="O2249" t="s">
        <v>614</v>
      </c>
      <c r="P2249">
        <v>0</v>
      </c>
      <c r="Q2249">
        <v>1862.33</v>
      </c>
      <c r="R2249">
        <v>1668</v>
      </c>
      <c r="S2249">
        <v>0</v>
      </c>
      <c r="U2249">
        <v>6086</v>
      </c>
      <c r="V2249">
        <v>1.28</v>
      </c>
      <c r="W2249">
        <v>1.1599999999999999</v>
      </c>
      <c r="X2249">
        <v>0.03</v>
      </c>
      <c r="Y2249" t="s">
        <v>77</v>
      </c>
      <c r="Z2249">
        <v>4.29</v>
      </c>
      <c r="AA2249" t="s">
        <v>7677</v>
      </c>
      <c r="AB2249">
        <v>286.33855620000003</v>
      </c>
      <c r="AC2249" t="s">
        <v>7678</v>
      </c>
      <c r="AD2249">
        <v>48.744269699999997</v>
      </c>
      <c r="AE2249">
        <v>276.32299999999998</v>
      </c>
      <c r="AF2249">
        <v>11.209</v>
      </c>
      <c r="AG2249">
        <v>9.7609999999999992</v>
      </c>
      <c r="AH2249">
        <v>11.082100000000001</v>
      </c>
    </row>
    <row r="2250" spans="1:34" x14ac:dyDescent="0.25">
      <c r="A2250" t="s">
        <v>7679</v>
      </c>
      <c r="B2250" t="s">
        <v>7680</v>
      </c>
      <c r="C2250">
        <v>1</v>
      </c>
      <c r="D2250">
        <v>2</v>
      </c>
      <c r="E2250" t="s">
        <v>284</v>
      </c>
      <c r="F2250">
        <v>2014</v>
      </c>
      <c r="G2250" t="s">
        <v>171</v>
      </c>
      <c r="H2250">
        <v>0</v>
      </c>
      <c r="I2250">
        <v>6.0025300000000001</v>
      </c>
      <c r="J2250">
        <v>6.7000000000000004E-2</v>
      </c>
      <c r="K2250">
        <v>1.81</v>
      </c>
      <c r="L2250">
        <v>0.161</v>
      </c>
      <c r="M2250">
        <v>3.93</v>
      </c>
      <c r="N2250">
        <v>1.24E-2</v>
      </c>
      <c r="O2250" t="s">
        <v>614</v>
      </c>
      <c r="P2250">
        <v>0</v>
      </c>
      <c r="Q2250">
        <v>496.68</v>
      </c>
      <c r="R2250">
        <v>1209</v>
      </c>
      <c r="S2250">
        <v>0</v>
      </c>
      <c r="U2250">
        <v>6090</v>
      </c>
      <c r="V2250">
        <v>1.27</v>
      </c>
      <c r="W2250">
        <v>1.25</v>
      </c>
      <c r="X2250">
        <v>-0.105</v>
      </c>
      <c r="Y2250" t="s">
        <v>200</v>
      </c>
      <c r="Z2250">
        <v>4.2699999999999996</v>
      </c>
      <c r="AA2250" t="s">
        <v>7681</v>
      </c>
      <c r="AB2250">
        <v>290.49509389999997</v>
      </c>
      <c r="AC2250" t="s">
        <v>7682</v>
      </c>
      <c r="AD2250">
        <v>38.795495600000002</v>
      </c>
      <c r="AE2250">
        <v>621.85500000000002</v>
      </c>
      <c r="AF2250">
        <v>12.794</v>
      </c>
      <c r="AG2250">
        <v>11.456</v>
      </c>
      <c r="AH2250">
        <v>12.678900000000001</v>
      </c>
    </row>
    <row r="2251" spans="1:34" x14ac:dyDescent="0.25">
      <c r="A2251" t="s">
        <v>7683</v>
      </c>
      <c r="B2251" t="s">
        <v>7680</v>
      </c>
      <c r="C2251">
        <v>1</v>
      </c>
      <c r="D2251">
        <v>2</v>
      </c>
      <c r="E2251" t="s">
        <v>284</v>
      </c>
      <c r="F2251">
        <v>2014</v>
      </c>
      <c r="G2251" t="s">
        <v>171</v>
      </c>
      <c r="H2251">
        <v>0</v>
      </c>
      <c r="I2251">
        <v>11.448708</v>
      </c>
      <c r="J2251">
        <v>0.10299999999999999</v>
      </c>
      <c r="K2251">
        <v>1.1599999999999999</v>
      </c>
      <c r="L2251">
        <v>0.10299999999999999</v>
      </c>
      <c r="M2251">
        <v>1.65</v>
      </c>
      <c r="N2251">
        <v>5.2100000000000002E-3</v>
      </c>
      <c r="O2251" t="s">
        <v>614</v>
      </c>
      <c r="P2251">
        <v>0</v>
      </c>
      <c r="Q2251">
        <v>209.97</v>
      </c>
      <c r="R2251">
        <v>975</v>
      </c>
      <c r="S2251">
        <v>0</v>
      </c>
      <c r="U2251">
        <v>6090</v>
      </c>
      <c r="V2251">
        <v>1.27</v>
      </c>
      <c r="W2251">
        <v>1.25</v>
      </c>
      <c r="X2251">
        <v>-0.105</v>
      </c>
      <c r="Y2251" t="s">
        <v>200</v>
      </c>
      <c r="Z2251">
        <v>4.2699999999999996</v>
      </c>
      <c r="AA2251" t="s">
        <v>7681</v>
      </c>
      <c r="AB2251">
        <v>290.49509389999997</v>
      </c>
      <c r="AC2251" t="s">
        <v>7682</v>
      </c>
      <c r="AD2251">
        <v>38.795495600000002</v>
      </c>
      <c r="AE2251">
        <v>621.85500000000002</v>
      </c>
      <c r="AF2251">
        <v>12.794</v>
      </c>
      <c r="AG2251">
        <v>11.456</v>
      </c>
      <c r="AH2251">
        <v>12.678900000000001</v>
      </c>
    </row>
    <row r="2252" spans="1:34" x14ac:dyDescent="0.25">
      <c r="A2252" t="s">
        <v>7684</v>
      </c>
      <c r="B2252" t="s">
        <v>7685</v>
      </c>
      <c r="C2252">
        <v>1</v>
      </c>
      <c r="D2252">
        <v>2</v>
      </c>
      <c r="E2252" t="s">
        <v>284</v>
      </c>
      <c r="F2252">
        <v>2016</v>
      </c>
      <c r="G2252" t="s">
        <v>171</v>
      </c>
      <c r="H2252">
        <v>0</v>
      </c>
      <c r="I2252">
        <v>4.4968604000000001</v>
      </c>
      <c r="J2252">
        <v>4.1300000000000003E-2</v>
      </c>
      <c r="K2252">
        <v>2.52</v>
      </c>
      <c r="L2252">
        <v>0.22500000000000001</v>
      </c>
      <c r="M2252">
        <v>6.9</v>
      </c>
      <c r="N2252">
        <v>2.1700000000000001E-2</v>
      </c>
      <c r="O2252" t="s">
        <v>614</v>
      </c>
      <c r="P2252">
        <v>0</v>
      </c>
      <c r="Q2252">
        <v>27.18</v>
      </c>
      <c r="R2252">
        <v>535</v>
      </c>
      <c r="S2252">
        <v>0</v>
      </c>
      <c r="U2252">
        <v>3827</v>
      </c>
      <c r="V2252">
        <v>0.53</v>
      </c>
      <c r="W2252">
        <v>0.55000000000000004</v>
      </c>
      <c r="X2252">
        <v>-0.06</v>
      </c>
      <c r="Y2252" t="s">
        <v>77</v>
      </c>
      <c r="Z2252">
        <v>4.74</v>
      </c>
      <c r="AA2252" t="s">
        <v>7686</v>
      </c>
      <c r="AB2252">
        <v>288.25061099999999</v>
      </c>
      <c r="AC2252" t="s">
        <v>7687</v>
      </c>
      <c r="AD2252">
        <v>46.679484700000003</v>
      </c>
      <c r="AE2252">
        <v>340.69099999999997</v>
      </c>
      <c r="AF2252">
        <v>16.577000000000002</v>
      </c>
      <c r="AG2252">
        <v>13.122</v>
      </c>
      <c r="AH2252">
        <v>16.2331</v>
      </c>
    </row>
    <row r="2253" spans="1:34" x14ac:dyDescent="0.25">
      <c r="A2253" t="s">
        <v>7688</v>
      </c>
      <c r="B2253" t="s">
        <v>7685</v>
      </c>
      <c r="C2253">
        <v>1</v>
      </c>
      <c r="D2253">
        <v>2</v>
      </c>
      <c r="E2253" t="s">
        <v>284</v>
      </c>
      <c r="F2253">
        <v>2016</v>
      </c>
      <c r="G2253" t="s">
        <v>171</v>
      </c>
      <c r="H2253">
        <v>0</v>
      </c>
      <c r="I2253">
        <v>1.76678906</v>
      </c>
      <c r="J2253">
        <v>2.2200000000000001E-2</v>
      </c>
      <c r="K2253">
        <v>1.73</v>
      </c>
      <c r="L2253">
        <v>0.154</v>
      </c>
      <c r="M2253">
        <v>3.64</v>
      </c>
      <c r="N2253">
        <v>1.15E-2</v>
      </c>
      <c r="O2253" t="s">
        <v>614</v>
      </c>
      <c r="P2253">
        <v>0</v>
      </c>
      <c r="Q2253">
        <v>94.05</v>
      </c>
      <c r="R2253">
        <v>730</v>
      </c>
      <c r="S2253">
        <v>0</v>
      </c>
      <c r="U2253">
        <v>3827</v>
      </c>
      <c r="V2253">
        <v>0.53</v>
      </c>
      <c r="W2253">
        <v>0.55000000000000004</v>
      </c>
      <c r="X2253">
        <v>-0.06</v>
      </c>
      <c r="Y2253" t="s">
        <v>77</v>
      </c>
      <c r="Z2253">
        <v>4.74</v>
      </c>
      <c r="AA2253" t="s">
        <v>7686</v>
      </c>
      <c r="AB2253">
        <v>288.25061099999999</v>
      </c>
      <c r="AC2253" t="s">
        <v>7687</v>
      </c>
      <c r="AD2253">
        <v>46.679484700000003</v>
      </c>
      <c r="AE2253">
        <v>340.69099999999997</v>
      </c>
      <c r="AF2253">
        <v>16.577000000000002</v>
      </c>
      <c r="AG2253">
        <v>13.122</v>
      </c>
      <c r="AH2253">
        <v>16.2331</v>
      </c>
    </row>
    <row r="2254" spans="1:34" x14ac:dyDescent="0.25">
      <c r="A2254" t="s">
        <v>7689</v>
      </c>
      <c r="B2254" t="s">
        <v>7690</v>
      </c>
      <c r="C2254">
        <v>1</v>
      </c>
      <c r="D2254">
        <v>1</v>
      </c>
      <c r="E2254" t="s">
        <v>284</v>
      </c>
      <c r="F2254">
        <v>2016</v>
      </c>
      <c r="G2254" t="s">
        <v>171</v>
      </c>
      <c r="H2254">
        <v>0</v>
      </c>
      <c r="I2254">
        <v>0.91614077000000005</v>
      </c>
      <c r="J2254">
        <v>1.5599999999999999E-2</v>
      </c>
      <c r="K2254">
        <v>0.65</v>
      </c>
      <c r="L2254">
        <v>5.8000000000000003E-2</v>
      </c>
      <c r="M2254">
        <v>0.20799999999999999</v>
      </c>
      <c r="N2254">
        <v>6.4999999999999997E-4</v>
      </c>
      <c r="O2254" t="s">
        <v>614</v>
      </c>
      <c r="P2254">
        <v>0</v>
      </c>
      <c r="Q2254">
        <v>421.96</v>
      </c>
      <c r="R2254">
        <v>1212</v>
      </c>
      <c r="S2254">
        <v>0</v>
      </c>
      <c r="U2254">
        <v>4439</v>
      </c>
      <c r="V2254">
        <v>0.67</v>
      </c>
      <c r="W2254">
        <v>0.7</v>
      </c>
      <c r="X2254">
        <v>-0.03</v>
      </c>
      <c r="Y2254" t="s">
        <v>77</v>
      </c>
      <c r="Z2254">
        <v>4.6399999999999997</v>
      </c>
      <c r="AA2254" t="s">
        <v>7691</v>
      </c>
      <c r="AB2254">
        <v>293.60842889999998</v>
      </c>
      <c r="AC2254" t="s">
        <v>7692</v>
      </c>
      <c r="AD2254">
        <v>42.197874599999999</v>
      </c>
      <c r="AE2254">
        <v>202.78200000000001</v>
      </c>
      <c r="AF2254">
        <v>14.327999999999999</v>
      </c>
      <c r="AG2254">
        <v>11.47</v>
      </c>
      <c r="AH2254">
        <v>14.086600000000001</v>
      </c>
    </row>
    <row r="2255" spans="1:34" x14ac:dyDescent="0.25">
      <c r="A2255" t="s">
        <v>7693</v>
      </c>
      <c r="B2255" t="s">
        <v>7694</v>
      </c>
      <c r="C2255">
        <v>1</v>
      </c>
      <c r="D2255">
        <v>1</v>
      </c>
      <c r="E2255" t="s">
        <v>284</v>
      </c>
      <c r="F2255">
        <v>2016</v>
      </c>
      <c r="G2255" t="s">
        <v>171</v>
      </c>
      <c r="H2255">
        <v>0</v>
      </c>
      <c r="I2255">
        <v>1.8778827499999999</v>
      </c>
      <c r="J2255">
        <v>0.03</v>
      </c>
      <c r="K2255">
        <v>0.89</v>
      </c>
      <c r="L2255">
        <v>7.9000000000000001E-2</v>
      </c>
      <c r="M2255">
        <v>0.64</v>
      </c>
      <c r="N2255">
        <v>2.0100000000000001E-3</v>
      </c>
      <c r="O2255" t="s">
        <v>614</v>
      </c>
      <c r="P2255">
        <v>0</v>
      </c>
      <c r="Q2255">
        <v>1892.59</v>
      </c>
      <c r="R2255">
        <v>1701</v>
      </c>
      <c r="S2255">
        <v>0</v>
      </c>
      <c r="U2255">
        <v>6118</v>
      </c>
      <c r="V2255">
        <v>1.1599999999999999</v>
      </c>
      <c r="W2255">
        <v>1.1100000000000001</v>
      </c>
      <c r="X2255">
        <v>0</v>
      </c>
      <c r="Y2255" t="s">
        <v>77</v>
      </c>
      <c r="Z2255">
        <v>4.3499999999999996</v>
      </c>
      <c r="AA2255" t="s">
        <v>7695</v>
      </c>
      <c r="AB2255">
        <v>290.69379880000002</v>
      </c>
      <c r="AC2255" t="s">
        <v>7696</v>
      </c>
      <c r="AD2255">
        <v>48.701441699999997</v>
      </c>
      <c r="AE2255">
        <v>670.82899999999995</v>
      </c>
      <c r="AF2255">
        <v>13.337999999999999</v>
      </c>
      <c r="AG2255">
        <v>11.919</v>
      </c>
      <c r="AH2255">
        <v>13.249499999999999</v>
      </c>
    </row>
    <row r="2256" spans="1:34" x14ac:dyDescent="0.25">
      <c r="A2256" t="s">
        <v>7697</v>
      </c>
      <c r="B2256" t="s">
        <v>7698</v>
      </c>
      <c r="C2256">
        <v>1</v>
      </c>
      <c r="D2256">
        <v>1</v>
      </c>
      <c r="E2256" t="s">
        <v>284</v>
      </c>
      <c r="F2256">
        <v>2016</v>
      </c>
      <c r="G2256" t="s">
        <v>171</v>
      </c>
      <c r="H2256">
        <v>0</v>
      </c>
      <c r="I2256">
        <v>24.7543966</v>
      </c>
      <c r="J2256">
        <v>0.153</v>
      </c>
      <c r="K2256">
        <v>1.8</v>
      </c>
      <c r="L2256">
        <v>0.161</v>
      </c>
      <c r="M2256">
        <v>3.89</v>
      </c>
      <c r="N2256">
        <v>1.23E-2</v>
      </c>
      <c r="O2256" t="s">
        <v>614</v>
      </c>
      <c r="P2256">
        <v>0</v>
      </c>
      <c r="Q2256">
        <v>10.77</v>
      </c>
      <c r="R2256">
        <v>491</v>
      </c>
      <c r="S2256">
        <v>0</v>
      </c>
      <c r="U2256">
        <v>4776</v>
      </c>
      <c r="V2256">
        <v>0.72</v>
      </c>
      <c r="W2256">
        <v>0.76</v>
      </c>
      <c r="X2256">
        <v>-0.06</v>
      </c>
      <c r="Y2256" t="s">
        <v>77</v>
      </c>
      <c r="Z2256">
        <v>4.6100000000000003</v>
      </c>
      <c r="AA2256" t="s">
        <v>7699</v>
      </c>
      <c r="AB2256">
        <v>295.73539110000002</v>
      </c>
      <c r="AC2256" t="s">
        <v>7700</v>
      </c>
      <c r="AD2256">
        <v>42.576231700000001</v>
      </c>
      <c r="AE2256">
        <v>593.38400000000001</v>
      </c>
      <c r="AF2256">
        <v>15.734</v>
      </c>
      <c r="AG2256">
        <v>13.141</v>
      </c>
      <c r="AH2256">
        <v>15.5059</v>
      </c>
    </row>
    <row r="2257" spans="1:34" x14ac:dyDescent="0.25">
      <c r="A2257" t="s">
        <v>7701</v>
      </c>
      <c r="B2257" t="s">
        <v>7702</v>
      </c>
      <c r="C2257">
        <v>1</v>
      </c>
      <c r="D2257">
        <v>1</v>
      </c>
      <c r="E2257" t="s">
        <v>284</v>
      </c>
      <c r="F2257">
        <v>2016</v>
      </c>
      <c r="G2257" t="s">
        <v>171</v>
      </c>
      <c r="H2257">
        <v>0</v>
      </c>
      <c r="I2257">
        <v>76.613377</v>
      </c>
      <c r="J2257">
        <v>0.35210000000000002</v>
      </c>
      <c r="K2257">
        <v>2.97</v>
      </c>
      <c r="L2257">
        <v>0.26500000000000001</v>
      </c>
      <c r="M2257">
        <v>9.11</v>
      </c>
      <c r="N2257">
        <v>2.87E-2</v>
      </c>
      <c r="O2257" t="s">
        <v>614</v>
      </c>
      <c r="P2257">
        <v>0</v>
      </c>
      <c r="Q2257">
        <v>18.86</v>
      </c>
      <c r="R2257">
        <v>466</v>
      </c>
      <c r="S2257">
        <v>0</v>
      </c>
      <c r="U2257">
        <v>6168</v>
      </c>
      <c r="V2257">
        <v>1.24</v>
      </c>
      <c r="W2257">
        <v>1.1599999999999999</v>
      </c>
      <c r="X2257">
        <v>0.03</v>
      </c>
      <c r="Y2257" t="s">
        <v>77</v>
      </c>
      <c r="Z2257">
        <v>4.3099999999999996</v>
      </c>
      <c r="AA2257" t="s">
        <v>7703</v>
      </c>
      <c r="AB2257">
        <v>291.24512659999999</v>
      </c>
      <c r="AC2257" t="s">
        <v>7704</v>
      </c>
      <c r="AD2257">
        <v>37.7590079</v>
      </c>
      <c r="AE2257">
        <v>1119.45</v>
      </c>
      <c r="AF2257">
        <v>14.59</v>
      </c>
      <c r="AG2257">
        <v>12.858000000000001</v>
      </c>
      <c r="AH2257">
        <v>14.3687</v>
      </c>
    </row>
    <row r="2258" spans="1:34" x14ac:dyDescent="0.25">
      <c r="A2258" t="s">
        <v>7705</v>
      </c>
      <c r="B2258" t="s">
        <v>7706</v>
      </c>
      <c r="C2258">
        <v>1</v>
      </c>
      <c r="D2258">
        <v>1</v>
      </c>
      <c r="E2258" t="s">
        <v>284</v>
      </c>
      <c r="F2258">
        <v>2016</v>
      </c>
      <c r="G2258" t="s">
        <v>171</v>
      </c>
      <c r="H2258">
        <v>0</v>
      </c>
      <c r="I2258">
        <v>1.28958811</v>
      </c>
      <c r="J2258">
        <v>2.24E-2</v>
      </c>
      <c r="K2258">
        <v>1.46</v>
      </c>
      <c r="L2258">
        <v>0.13</v>
      </c>
      <c r="M2258">
        <v>2.73</v>
      </c>
      <c r="N2258">
        <v>8.5900000000000004E-3</v>
      </c>
      <c r="O2258" t="s">
        <v>614</v>
      </c>
      <c r="P2258">
        <v>0</v>
      </c>
      <c r="Q2258">
        <v>944.87</v>
      </c>
      <c r="R2258">
        <v>1448</v>
      </c>
      <c r="S2258">
        <v>0</v>
      </c>
      <c r="U2258">
        <v>5352</v>
      </c>
      <c r="V2258">
        <v>0.83</v>
      </c>
      <c r="W2258">
        <v>0.88</v>
      </c>
      <c r="X2258">
        <v>-0.04</v>
      </c>
      <c r="Y2258" t="s">
        <v>77</v>
      </c>
      <c r="Z2258">
        <v>4.55</v>
      </c>
      <c r="AA2258" t="s">
        <v>7707</v>
      </c>
      <c r="AB2258">
        <v>283.74142490000003</v>
      </c>
      <c r="AC2258" t="s">
        <v>7708</v>
      </c>
      <c r="AD2258">
        <v>49.067983300000002</v>
      </c>
      <c r="AE2258">
        <v>911.26900000000001</v>
      </c>
      <c r="AF2258">
        <v>15.595000000000001</v>
      </c>
      <c r="AG2258">
        <v>13.747999999999999</v>
      </c>
      <c r="AH2258">
        <v>15.452</v>
      </c>
    </row>
    <row r="2259" spans="1:34" x14ac:dyDescent="0.25">
      <c r="A2259" t="s">
        <v>7709</v>
      </c>
      <c r="B2259" t="s">
        <v>7710</v>
      </c>
      <c r="C2259">
        <v>1</v>
      </c>
      <c r="D2259">
        <v>1</v>
      </c>
      <c r="E2259" t="s">
        <v>284</v>
      </c>
      <c r="F2259">
        <v>2016</v>
      </c>
      <c r="G2259" t="s">
        <v>171</v>
      </c>
      <c r="H2259">
        <v>0</v>
      </c>
      <c r="I2259">
        <v>0.63400294000000001</v>
      </c>
      <c r="J2259">
        <v>1.3599999999999999E-2</v>
      </c>
      <c r="K2259">
        <v>1.53</v>
      </c>
      <c r="L2259">
        <v>0.13600000000000001</v>
      </c>
      <c r="M2259">
        <v>2.96</v>
      </c>
      <c r="N2259">
        <v>9.2999999999999992E-3</v>
      </c>
      <c r="O2259" t="s">
        <v>614</v>
      </c>
      <c r="P2259">
        <v>0</v>
      </c>
      <c r="Q2259">
        <v>1966.06</v>
      </c>
      <c r="R2259">
        <v>1714</v>
      </c>
      <c r="S2259">
        <v>0</v>
      </c>
      <c r="U2259">
        <v>5106</v>
      </c>
      <c r="V2259">
        <v>0.78</v>
      </c>
      <c r="W2259">
        <v>0.82</v>
      </c>
      <c r="X2259">
        <v>-0.02</v>
      </c>
      <c r="Y2259" t="s">
        <v>77</v>
      </c>
      <c r="Z2259">
        <v>4.58</v>
      </c>
      <c r="AA2259" t="s">
        <v>7711</v>
      </c>
      <c r="AB2259">
        <v>290.99538250000001</v>
      </c>
      <c r="AC2259" t="s">
        <v>7712</v>
      </c>
      <c r="AD2259">
        <v>43.243879200000002</v>
      </c>
      <c r="AE2259">
        <v>845.22799999999995</v>
      </c>
      <c r="AF2259">
        <v>15.887</v>
      </c>
      <c r="AG2259">
        <v>13.734</v>
      </c>
      <c r="AH2259">
        <v>15.7195</v>
      </c>
    </row>
    <row r="2260" spans="1:34" x14ac:dyDescent="0.25">
      <c r="A2260" t="s">
        <v>7713</v>
      </c>
      <c r="B2260" t="s">
        <v>7714</v>
      </c>
      <c r="C2260">
        <v>1</v>
      </c>
      <c r="D2260">
        <v>1</v>
      </c>
      <c r="E2260" t="s">
        <v>284</v>
      </c>
      <c r="F2260">
        <v>2016</v>
      </c>
      <c r="G2260" t="s">
        <v>171</v>
      </c>
      <c r="H2260">
        <v>0</v>
      </c>
      <c r="I2260">
        <v>3.0091323999999999</v>
      </c>
      <c r="J2260">
        <v>4.1000000000000002E-2</v>
      </c>
      <c r="K2260">
        <v>1.28</v>
      </c>
      <c r="L2260">
        <v>0.114</v>
      </c>
      <c r="M2260">
        <v>2.1800000000000002</v>
      </c>
      <c r="N2260">
        <v>6.8700000000000002E-3</v>
      </c>
      <c r="O2260" t="s">
        <v>614</v>
      </c>
      <c r="P2260">
        <v>0</v>
      </c>
      <c r="Q2260">
        <v>449.98</v>
      </c>
      <c r="R2260">
        <v>1177</v>
      </c>
      <c r="S2260">
        <v>0</v>
      </c>
      <c r="U2260">
        <v>5597</v>
      </c>
      <c r="V2260">
        <v>0.9</v>
      </c>
      <c r="W2260">
        <v>0.93</v>
      </c>
      <c r="X2260">
        <v>-0.06</v>
      </c>
      <c r="Y2260" t="s">
        <v>77</v>
      </c>
      <c r="Z2260">
        <v>4.5</v>
      </c>
      <c r="AA2260" t="s">
        <v>7715</v>
      </c>
      <c r="AB2260">
        <v>291.5480665</v>
      </c>
      <c r="AC2260" t="s">
        <v>7716</v>
      </c>
      <c r="AD2260">
        <v>50.353258400000001</v>
      </c>
      <c r="AE2260">
        <v>1015.69</v>
      </c>
      <c r="AF2260">
        <v>15.321999999999999</v>
      </c>
      <c r="AG2260">
        <v>13.612</v>
      </c>
      <c r="AH2260">
        <v>15.220499999999999</v>
      </c>
    </row>
    <row r="2261" spans="1:34" x14ac:dyDescent="0.25">
      <c r="A2261" t="s">
        <v>7717</v>
      </c>
      <c r="B2261" t="s">
        <v>7718</v>
      </c>
      <c r="C2261">
        <v>1</v>
      </c>
      <c r="D2261">
        <v>1</v>
      </c>
      <c r="E2261" t="s">
        <v>284</v>
      </c>
      <c r="F2261">
        <v>2016</v>
      </c>
      <c r="G2261" t="s">
        <v>171</v>
      </c>
      <c r="H2261">
        <v>0</v>
      </c>
      <c r="I2261">
        <v>7.0631734100000001</v>
      </c>
      <c r="J2261">
        <v>6.5600000000000006E-2</v>
      </c>
      <c r="K2261">
        <v>1.1200000000000001</v>
      </c>
      <c r="L2261">
        <v>0.1</v>
      </c>
      <c r="M2261">
        <v>1.46</v>
      </c>
      <c r="N2261">
        <v>4.5900000000000003E-3</v>
      </c>
      <c r="O2261" t="s">
        <v>614</v>
      </c>
      <c r="P2261">
        <v>0</v>
      </c>
      <c r="Q2261">
        <v>98.83</v>
      </c>
      <c r="R2261">
        <v>827</v>
      </c>
      <c r="S2261">
        <v>0</v>
      </c>
      <c r="U2261">
        <v>5181</v>
      </c>
      <c r="V2261">
        <v>0.79</v>
      </c>
      <c r="W2261">
        <v>0.82</v>
      </c>
      <c r="X2261">
        <v>-0.08</v>
      </c>
      <c r="Y2261" t="s">
        <v>77</v>
      </c>
      <c r="Z2261">
        <v>4.57</v>
      </c>
      <c r="AA2261" t="s">
        <v>7719</v>
      </c>
      <c r="AB2261">
        <v>286.17054689999998</v>
      </c>
      <c r="AC2261" t="s">
        <v>7720</v>
      </c>
      <c r="AD2261">
        <v>43.008899999999997</v>
      </c>
      <c r="AE2261">
        <v>546.99800000000005</v>
      </c>
      <c r="AF2261">
        <v>14.693</v>
      </c>
      <c r="AG2261">
        <v>12.656000000000001</v>
      </c>
      <c r="AH2261">
        <v>14.5403</v>
      </c>
    </row>
    <row r="2262" spans="1:34" x14ac:dyDescent="0.25">
      <c r="A2262" t="s">
        <v>7721</v>
      </c>
      <c r="B2262" t="s">
        <v>7722</v>
      </c>
      <c r="C2262">
        <v>1</v>
      </c>
      <c r="D2262">
        <v>1</v>
      </c>
      <c r="E2262" t="s">
        <v>284</v>
      </c>
      <c r="F2262">
        <v>2016</v>
      </c>
      <c r="G2262" t="s">
        <v>171</v>
      </c>
      <c r="H2262">
        <v>0</v>
      </c>
      <c r="I2262">
        <v>59.497095199999997</v>
      </c>
      <c r="J2262">
        <v>0.27689999999999998</v>
      </c>
      <c r="K2262">
        <v>2.83</v>
      </c>
      <c r="L2262">
        <v>0.252</v>
      </c>
      <c r="M2262">
        <v>8.4</v>
      </c>
      <c r="N2262">
        <v>2.64E-2</v>
      </c>
      <c r="O2262" t="s">
        <v>614</v>
      </c>
      <c r="P2262">
        <v>0</v>
      </c>
      <c r="Q2262">
        <v>2.4500000000000002</v>
      </c>
      <c r="R2262">
        <v>369</v>
      </c>
      <c r="S2262">
        <v>0</v>
      </c>
      <c r="U2262">
        <v>4709</v>
      </c>
      <c r="V2262">
        <v>0.72</v>
      </c>
      <c r="W2262">
        <v>0.78</v>
      </c>
      <c r="X2262">
        <v>0.11</v>
      </c>
      <c r="Y2262" t="s">
        <v>77</v>
      </c>
      <c r="Z2262">
        <v>4.62</v>
      </c>
      <c r="AA2262" t="s">
        <v>7723</v>
      </c>
      <c r="AB2262">
        <v>289.53881799999999</v>
      </c>
      <c r="AC2262" t="s">
        <v>7724</v>
      </c>
      <c r="AD2262">
        <v>41.892815400000003</v>
      </c>
      <c r="AE2262">
        <v>614.85900000000004</v>
      </c>
      <c r="AF2262">
        <v>15.987</v>
      </c>
      <c r="AG2262">
        <v>13.43</v>
      </c>
      <c r="AH2262">
        <v>15.753399999999999</v>
      </c>
    </row>
    <row r="2263" spans="1:34" x14ac:dyDescent="0.25">
      <c r="A2263" t="s">
        <v>7725</v>
      </c>
      <c r="B2263" t="s">
        <v>7726</v>
      </c>
      <c r="C2263">
        <v>2</v>
      </c>
      <c r="D2263">
        <v>2</v>
      </c>
      <c r="E2263" t="s">
        <v>284</v>
      </c>
      <c r="F2263">
        <v>2014</v>
      </c>
      <c r="G2263" t="s">
        <v>171</v>
      </c>
      <c r="H2263">
        <v>0</v>
      </c>
      <c r="I2263">
        <v>11.578900000000001</v>
      </c>
      <c r="J2263">
        <v>0.106</v>
      </c>
      <c r="K2263">
        <v>2.0499999999999998</v>
      </c>
      <c r="L2263">
        <v>0.183</v>
      </c>
      <c r="M2263">
        <v>19.8</v>
      </c>
      <c r="N2263">
        <v>6.2E-2</v>
      </c>
      <c r="O2263" t="s">
        <v>119</v>
      </c>
      <c r="P2263">
        <v>0</v>
      </c>
      <c r="Q2263">
        <v>257.98</v>
      </c>
      <c r="R2263">
        <v>951</v>
      </c>
      <c r="S2263">
        <v>1</v>
      </c>
      <c r="U2263">
        <v>6165</v>
      </c>
      <c r="V2263">
        <v>1.35</v>
      </c>
      <c r="W2263">
        <v>1.2</v>
      </c>
      <c r="X2263">
        <v>0</v>
      </c>
      <c r="Y2263" t="s">
        <v>200</v>
      </c>
      <c r="Z2263">
        <v>4.24</v>
      </c>
      <c r="AA2263" t="s">
        <v>7727</v>
      </c>
      <c r="AB2263">
        <v>296.46730389999999</v>
      </c>
      <c r="AC2263" t="s">
        <v>7728</v>
      </c>
      <c r="AD2263">
        <v>42.5987984</v>
      </c>
      <c r="AE2263">
        <v>420.81799999999998</v>
      </c>
      <c r="AF2263">
        <v>11.821999999999999</v>
      </c>
      <c r="AG2263">
        <v>10.519</v>
      </c>
      <c r="AH2263">
        <v>11.7544</v>
      </c>
    </row>
    <row r="2264" spans="1:34" x14ac:dyDescent="0.25">
      <c r="A2264" t="s">
        <v>7729</v>
      </c>
      <c r="B2264" t="s">
        <v>7726</v>
      </c>
      <c r="C2264">
        <v>2</v>
      </c>
      <c r="D2264">
        <v>2</v>
      </c>
      <c r="E2264" t="s">
        <v>284</v>
      </c>
      <c r="F2264">
        <v>2014</v>
      </c>
      <c r="G2264" t="s">
        <v>171</v>
      </c>
      <c r="H2264">
        <v>0</v>
      </c>
      <c r="I2264">
        <v>16.399235000000001</v>
      </c>
      <c r="J2264">
        <v>0.13300000000000001</v>
      </c>
      <c r="K2264">
        <v>1.99</v>
      </c>
      <c r="L2264">
        <v>0.17799999999999999</v>
      </c>
      <c r="M2264">
        <v>4.62</v>
      </c>
      <c r="N2264">
        <v>1.4500000000000001E-2</v>
      </c>
      <c r="O2264" t="s">
        <v>614</v>
      </c>
      <c r="P2264">
        <v>0</v>
      </c>
      <c r="Q2264">
        <v>162.04</v>
      </c>
      <c r="R2264">
        <v>847</v>
      </c>
      <c r="S2264">
        <v>0</v>
      </c>
      <c r="U2264">
        <v>6165</v>
      </c>
      <c r="V2264">
        <v>1.35</v>
      </c>
      <c r="W2264">
        <v>1.2</v>
      </c>
      <c r="X2264">
        <v>0</v>
      </c>
      <c r="Y2264" t="s">
        <v>200</v>
      </c>
      <c r="Z2264">
        <v>4.24</v>
      </c>
      <c r="AA2264" t="s">
        <v>7727</v>
      </c>
      <c r="AB2264">
        <v>296.46730389999999</v>
      </c>
      <c r="AC2264" t="s">
        <v>7728</v>
      </c>
      <c r="AD2264">
        <v>42.5987984</v>
      </c>
      <c r="AE2264">
        <v>420.81799999999998</v>
      </c>
      <c r="AF2264">
        <v>11.821999999999999</v>
      </c>
      <c r="AG2264">
        <v>10.519</v>
      </c>
      <c r="AH2264">
        <v>11.7544</v>
      </c>
    </row>
    <row r="2265" spans="1:34" x14ac:dyDescent="0.25">
      <c r="A2265" t="s">
        <v>7730</v>
      </c>
      <c r="B2265" t="s">
        <v>7731</v>
      </c>
      <c r="C2265">
        <v>1</v>
      </c>
      <c r="D2265">
        <v>1</v>
      </c>
      <c r="E2265" t="s">
        <v>284</v>
      </c>
      <c r="F2265">
        <v>2016</v>
      </c>
      <c r="G2265" t="s">
        <v>171</v>
      </c>
      <c r="H2265">
        <v>0</v>
      </c>
      <c r="I2265">
        <v>40.528641299999997</v>
      </c>
      <c r="J2265">
        <v>0.28660000000000002</v>
      </c>
      <c r="K2265">
        <v>3.4</v>
      </c>
      <c r="L2265">
        <v>0.30299999999999999</v>
      </c>
      <c r="M2265">
        <v>11.5</v>
      </c>
      <c r="N2265">
        <v>3.61E-2</v>
      </c>
      <c r="O2265" t="s">
        <v>614</v>
      </c>
      <c r="P2265">
        <v>0</v>
      </c>
      <c r="Q2265">
        <v>82.56</v>
      </c>
      <c r="R2265">
        <v>933</v>
      </c>
      <c r="S2265">
        <v>0</v>
      </c>
      <c r="U2265">
        <v>6778</v>
      </c>
      <c r="V2265">
        <v>1.83</v>
      </c>
      <c r="W2265">
        <v>1.51</v>
      </c>
      <c r="X2265">
        <v>0.06</v>
      </c>
      <c r="Y2265" t="s">
        <v>77</v>
      </c>
      <c r="Z2265">
        <v>4.09</v>
      </c>
      <c r="AA2265" t="s">
        <v>7732</v>
      </c>
      <c r="AB2265">
        <v>300.34404819999997</v>
      </c>
      <c r="AC2265" t="s">
        <v>7733</v>
      </c>
      <c r="AD2265">
        <v>45.6231826</v>
      </c>
      <c r="AE2265">
        <v>1516.27</v>
      </c>
      <c r="AF2265">
        <v>14.007</v>
      </c>
      <c r="AG2265">
        <v>12.547000000000001</v>
      </c>
      <c r="AH2265">
        <v>13.8804</v>
      </c>
    </row>
    <row r="2266" spans="1:34" x14ac:dyDescent="0.25">
      <c r="A2266" t="s">
        <v>7734</v>
      </c>
      <c r="B2266" t="s">
        <v>7735</v>
      </c>
      <c r="C2266">
        <v>1</v>
      </c>
      <c r="D2266">
        <v>1</v>
      </c>
      <c r="E2266" t="s">
        <v>284</v>
      </c>
      <c r="F2266">
        <v>2016</v>
      </c>
      <c r="G2266" t="s">
        <v>171</v>
      </c>
      <c r="H2266">
        <v>0</v>
      </c>
      <c r="I2266">
        <v>3.5755495599999998</v>
      </c>
      <c r="J2266">
        <v>4.3099999999999999E-2</v>
      </c>
      <c r="K2266">
        <v>0.86</v>
      </c>
      <c r="L2266">
        <v>7.6999999999999999E-2</v>
      </c>
      <c r="M2266">
        <v>0.56599999999999995</v>
      </c>
      <c r="N2266">
        <v>1.7799999999999999E-3</v>
      </c>
      <c r="O2266" t="s">
        <v>614</v>
      </c>
      <c r="P2266">
        <v>0</v>
      </c>
      <c r="Q2266">
        <v>186.07</v>
      </c>
      <c r="R2266">
        <v>1061</v>
      </c>
      <c r="S2266">
        <v>0</v>
      </c>
      <c r="U2266">
        <v>5131</v>
      </c>
      <c r="V2266">
        <v>0.79</v>
      </c>
      <c r="W2266">
        <v>0.83</v>
      </c>
      <c r="X2266">
        <v>0</v>
      </c>
      <c r="Y2266" t="s">
        <v>77</v>
      </c>
      <c r="Z2266">
        <v>4.57</v>
      </c>
      <c r="AA2266" t="s">
        <v>7736</v>
      </c>
      <c r="AB2266">
        <v>283.56536030000001</v>
      </c>
      <c r="AC2266" t="s">
        <v>7737</v>
      </c>
      <c r="AD2266">
        <v>46.904227800000001</v>
      </c>
      <c r="AE2266">
        <v>389.14299999999997</v>
      </c>
      <c r="AF2266">
        <v>14.096</v>
      </c>
      <c r="AG2266">
        <v>11.98</v>
      </c>
      <c r="AH2266">
        <v>13.9169</v>
      </c>
    </row>
    <row r="2267" spans="1:34" x14ac:dyDescent="0.25">
      <c r="A2267" t="s">
        <v>7738</v>
      </c>
      <c r="B2267" t="s">
        <v>7739</v>
      </c>
      <c r="C2267">
        <v>1</v>
      </c>
      <c r="D2267">
        <v>1</v>
      </c>
      <c r="E2267" t="s">
        <v>284</v>
      </c>
      <c r="F2267">
        <v>2016</v>
      </c>
      <c r="G2267" t="s">
        <v>171</v>
      </c>
      <c r="H2267">
        <v>0</v>
      </c>
      <c r="I2267">
        <v>136.205626</v>
      </c>
      <c r="J2267">
        <v>0.46260000000000001</v>
      </c>
      <c r="K2267">
        <v>2.6</v>
      </c>
      <c r="L2267">
        <v>0.23200000000000001</v>
      </c>
      <c r="M2267">
        <v>7.27</v>
      </c>
      <c r="N2267">
        <v>2.29E-2</v>
      </c>
      <c r="O2267" t="s">
        <v>614</v>
      </c>
      <c r="P2267">
        <v>0</v>
      </c>
      <c r="Q2267">
        <v>1.01</v>
      </c>
      <c r="R2267">
        <v>248</v>
      </c>
      <c r="S2267">
        <v>0</v>
      </c>
      <c r="U2267">
        <v>4857</v>
      </c>
      <c r="V2267">
        <v>0.74</v>
      </c>
      <c r="W2267">
        <v>0.8</v>
      </c>
      <c r="X2267">
        <v>0.06</v>
      </c>
      <c r="Y2267" t="s">
        <v>77</v>
      </c>
      <c r="Z2267">
        <v>4.5999999999999996</v>
      </c>
      <c r="AA2267" t="s">
        <v>7740</v>
      </c>
      <c r="AB2267">
        <v>288.5385574</v>
      </c>
      <c r="AC2267" t="s">
        <v>7741</v>
      </c>
      <c r="AD2267">
        <v>40.877127600000001</v>
      </c>
      <c r="AE2267">
        <v>731.298</v>
      </c>
      <c r="AF2267">
        <v>16.05</v>
      </c>
      <c r="AG2267">
        <v>13.628</v>
      </c>
      <c r="AH2267">
        <v>15.8246</v>
      </c>
    </row>
    <row r="2268" spans="1:34" x14ac:dyDescent="0.25">
      <c r="A2268" t="s">
        <v>7742</v>
      </c>
      <c r="B2268" t="s">
        <v>7743</v>
      </c>
      <c r="C2268">
        <v>1</v>
      </c>
      <c r="D2268">
        <v>1</v>
      </c>
      <c r="E2268" t="s">
        <v>284</v>
      </c>
      <c r="F2268">
        <v>2016</v>
      </c>
      <c r="G2268" t="s">
        <v>171</v>
      </c>
      <c r="H2268">
        <v>0</v>
      </c>
      <c r="I2268">
        <v>2.9419409399999998</v>
      </c>
      <c r="J2268">
        <v>3.6299999999999999E-2</v>
      </c>
      <c r="K2268">
        <v>1.25</v>
      </c>
      <c r="L2268">
        <v>0.112</v>
      </c>
      <c r="M2268">
        <v>2.1</v>
      </c>
      <c r="N2268">
        <v>6.6E-3</v>
      </c>
      <c r="O2268" t="s">
        <v>614</v>
      </c>
      <c r="P2268">
        <v>0</v>
      </c>
      <c r="Q2268">
        <v>191.92</v>
      </c>
      <c r="R2268">
        <v>988</v>
      </c>
      <c r="S2268">
        <v>0</v>
      </c>
      <c r="U2268">
        <v>4839</v>
      </c>
      <c r="V2268">
        <v>0.72</v>
      </c>
      <c r="W2268">
        <v>0.76</v>
      </c>
      <c r="X2268">
        <v>-0.09</v>
      </c>
      <c r="Y2268" t="s">
        <v>77</v>
      </c>
      <c r="Z2268">
        <v>4.6100000000000003</v>
      </c>
      <c r="AA2268" t="s">
        <v>7744</v>
      </c>
      <c r="AB2268">
        <v>296.99648719999999</v>
      </c>
      <c r="AC2268" t="s">
        <v>7745</v>
      </c>
      <c r="AD2268">
        <v>49.2563228</v>
      </c>
      <c r="AE2268">
        <v>541.71400000000006</v>
      </c>
      <c r="AF2268">
        <v>15.454000000000001</v>
      </c>
      <c r="AG2268">
        <v>12.959</v>
      </c>
      <c r="AH2268">
        <v>15.292299999999999</v>
      </c>
    </row>
    <row r="2269" spans="1:34" x14ac:dyDescent="0.25">
      <c r="A2269" t="s">
        <v>7746</v>
      </c>
      <c r="B2269" t="s">
        <v>7747</v>
      </c>
      <c r="C2269">
        <v>1</v>
      </c>
      <c r="D2269">
        <v>1</v>
      </c>
      <c r="E2269" t="s">
        <v>284</v>
      </c>
      <c r="F2269">
        <v>2016</v>
      </c>
      <c r="G2269" t="s">
        <v>171</v>
      </c>
      <c r="H2269">
        <v>0</v>
      </c>
      <c r="I2269">
        <v>13.32196237</v>
      </c>
      <c r="J2269">
        <v>0.12839999999999999</v>
      </c>
      <c r="K2269">
        <v>2.15</v>
      </c>
      <c r="L2269">
        <v>0.192</v>
      </c>
      <c r="M2269">
        <v>5.27</v>
      </c>
      <c r="N2269">
        <v>1.66E-2</v>
      </c>
      <c r="O2269" t="s">
        <v>614</v>
      </c>
      <c r="P2269">
        <v>0</v>
      </c>
      <c r="Q2269">
        <v>672.06</v>
      </c>
      <c r="R2269">
        <v>1299</v>
      </c>
      <c r="S2269">
        <v>0</v>
      </c>
      <c r="U2269">
        <v>6805</v>
      </c>
      <c r="V2269">
        <v>1.79</v>
      </c>
      <c r="W2269">
        <v>1.49</v>
      </c>
      <c r="X2269">
        <v>0.04</v>
      </c>
      <c r="Y2269" t="s">
        <v>77</v>
      </c>
      <c r="Z2269">
        <v>4.0999999999999996</v>
      </c>
      <c r="AA2269" t="s">
        <v>7748</v>
      </c>
      <c r="AB2269">
        <v>295.15213340000003</v>
      </c>
      <c r="AC2269" t="s">
        <v>7749</v>
      </c>
      <c r="AD2269">
        <v>49.587617899999998</v>
      </c>
      <c r="AE2269">
        <v>1056.9000000000001</v>
      </c>
      <c r="AF2269">
        <v>13.196</v>
      </c>
      <c r="AG2269">
        <v>12.143000000000001</v>
      </c>
      <c r="AH2269">
        <v>13.1858</v>
      </c>
    </row>
    <row r="2270" spans="1:34" x14ac:dyDescent="0.25">
      <c r="A2270" t="s">
        <v>7750</v>
      </c>
      <c r="B2270" t="s">
        <v>7751</v>
      </c>
      <c r="C2270">
        <v>1</v>
      </c>
      <c r="D2270">
        <v>2</v>
      </c>
      <c r="E2270" t="s">
        <v>284</v>
      </c>
      <c r="F2270">
        <v>2016</v>
      </c>
      <c r="G2270" t="s">
        <v>171</v>
      </c>
      <c r="H2270">
        <v>0</v>
      </c>
      <c r="I2270">
        <v>7.69993485</v>
      </c>
      <c r="J2270">
        <v>7.4999999999999997E-2</v>
      </c>
      <c r="K2270">
        <v>0.92</v>
      </c>
      <c r="L2270">
        <v>8.2000000000000003E-2</v>
      </c>
      <c r="M2270">
        <v>0.72099999999999997</v>
      </c>
      <c r="N2270">
        <v>2.2699999999999999E-3</v>
      </c>
      <c r="O2270" t="s">
        <v>614</v>
      </c>
      <c r="P2270">
        <v>0</v>
      </c>
      <c r="Q2270">
        <v>456.25</v>
      </c>
      <c r="R2270">
        <v>969</v>
      </c>
      <c r="S2270">
        <v>0</v>
      </c>
      <c r="U2270">
        <v>5770</v>
      </c>
      <c r="V2270">
        <v>1.05</v>
      </c>
      <c r="W2270">
        <v>1</v>
      </c>
      <c r="X2270">
        <v>0.03</v>
      </c>
      <c r="Y2270" t="s">
        <v>77</v>
      </c>
      <c r="Z2270">
        <v>4.3899999999999997</v>
      </c>
      <c r="AA2270" t="s">
        <v>7752</v>
      </c>
      <c r="AB2270">
        <v>292.19965730000001</v>
      </c>
      <c r="AC2270" t="s">
        <v>7753</v>
      </c>
      <c r="AD2270">
        <v>42.045994399999998</v>
      </c>
      <c r="AE2270">
        <v>840.12800000000004</v>
      </c>
      <c r="AF2270">
        <v>13.417</v>
      </c>
      <c r="AG2270">
        <v>11.856999999999999</v>
      </c>
      <c r="AH2270">
        <v>13.379799999999999</v>
      </c>
    </row>
    <row r="2271" spans="1:34" x14ac:dyDescent="0.25">
      <c r="A2271" t="s">
        <v>7754</v>
      </c>
      <c r="B2271" t="s">
        <v>7751</v>
      </c>
      <c r="C2271">
        <v>1</v>
      </c>
      <c r="D2271">
        <v>2</v>
      </c>
      <c r="E2271" t="s">
        <v>284</v>
      </c>
      <c r="F2271">
        <v>2016</v>
      </c>
      <c r="G2271" t="s">
        <v>171</v>
      </c>
      <c r="H2271">
        <v>0</v>
      </c>
      <c r="I2271">
        <v>4.7746800499999997</v>
      </c>
      <c r="J2271">
        <v>5.45E-2</v>
      </c>
      <c r="K2271">
        <v>0.8</v>
      </c>
      <c r="L2271">
        <v>7.0999999999999994E-2</v>
      </c>
      <c r="M2271">
        <v>0.437</v>
      </c>
      <c r="N2271">
        <v>1.3699999999999999E-3</v>
      </c>
      <c r="O2271" t="s">
        <v>614</v>
      </c>
      <c r="P2271">
        <v>0</v>
      </c>
      <c r="Q2271">
        <v>864.04</v>
      </c>
      <c r="R2271">
        <v>1137</v>
      </c>
      <c r="S2271">
        <v>0</v>
      </c>
      <c r="U2271">
        <v>5770</v>
      </c>
      <c r="V2271">
        <v>1.05</v>
      </c>
      <c r="W2271">
        <v>1</v>
      </c>
      <c r="X2271">
        <v>0.03</v>
      </c>
      <c r="Y2271" t="s">
        <v>77</v>
      </c>
      <c r="Z2271">
        <v>4.3899999999999997</v>
      </c>
      <c r="AA2271" t="s">
        <v>7752</v>
      </c>
      <c r="AB2271">
        <v>292.19965730000001</v>
      </c>
      <c r="AC2271" t="s">
        <v>7753</v>
      </c>
      <c r="AD2271">
        <v>42.045994399999998</v>
      </c>
      <c r="AE2271">
        <v>840.12800000000004</v>
      </c>
      <c r="AF2271">
        <v>13.417</v>
      </c>
      <c r="AG2271">
        <v>11.856999999999999</v>
      </c>
      <c r="AH2271">
        <v>13.379799999999999</v>
      </c>
    </row>
    <row r="2272" spans="1:34" x14ac:dyDescent="0.25">
      <c r="A2272" t="s">
        <v>7755</v>
      </c>
      <c r="B2272" t="s">
        <v>7756</v>
      </c>
      <c r="C2272">
        <v>1</v>
      </c>
      <c r="D2272">
        <v>1</v>
      </c>
      <c r="E2272" t="s">
        <v>284</v>
      </c>
      <c r="F2272">
        <v>2016</v>
      </c>
      <c r="G2272" t="s">
        <v>171</v>
      </c>
      <c r="H2272">
        <v>0</v>
      </c>
      <c r="I2272">
        <v>2.1645709700000002</v>
      </c>
      <c r="J2272">
        <v>2.7300000000000001E-2</v>
      </c>
      <c r="K2272">
        <v>1.43</v>
      </c>
      <c r="L2272">
        <v>0.128</v>
      </c>
      <c r="M2272">
        <v>2.63</v>
      </c>
      <c r="N2272">
        <v>8.2900000000000005E-3</v>
      </c>
      <c r="O2272" t="s">
        <v>614</v>
      </c>
      <c r="P2272">
        <v>0</v>
      </c>
      <c r="Q2272">
        <v>134.97999999999999</v>
      </c>
      <c r="R2272">
        <v>783</v>
      </c>
      <c r="S2272">
        <v>0</v>
      </c>
      <c r="U2272">
        <v>4070</v>
      </c>
      <c r="V2272">
        <v>0.6</v>
      </c>
      <c r="W2272">
        <v>0.62</v>
      </c>
      <c r="X2272">
        <v>-0.02</v>
      </c>
      <c r="Y2272" t="s">
        <v>77</v>
      </c>
      <c r="Z2272">
        <v>4.68</v>
      </c>
      <c r="AA2272" t="s">
        <v>7757</v>
      </c>
      <c r="AB2272">
        <v>285.06488450000001</v>
      </c>
      <c r="AC2272" t="s">
        <v>7758</v>
      </c>
      <c r="AD2272">
        <v>41.554846400000002</v>
      </c>
      <c r="AE2272">
        <v>465.82600000000002</v>
      </c>
      <c r="AF2272">
        <v>16.684999999999999</v>
      </c>
      <c r="AG2272">
        <v>12.961</v>
      </c>
      <c r="AH2272">
        <v>15.8887</v>
      </c>
    </row>
    <row r="2273" spans="1:34" x14ac:dyDescent="0.25">
      <c r="A2273" t="s">
        <v>7759</v>
      </c>
      <c r="B2273" t="s">
        <v>7760</v>
      </c>
      <c r="C2273">
        <v>1</v>
      </c>
      <c r="D2273">
        <v>1</v>
      </c>
      <c r="E2273" t="s">
        <v>284</v>
      </c>
      <c r="F2273">
        <v>2016</v>
      </c>
      <c r="G2273" t="s">
        <v>171</v>
      </c>
      <c r="H2273">
        <v>0</v>
      </c>
      <c r="I2273">
        <v>1.5740902699999999</v>
      </c>
      <c r="J2273">
        <v>2.3599999999999999E-2</v>
      </c>
      <c r="K2273">
        <v>0.92</v>
      </c>
      <c r="L2273">
        <v>8.2000000000000003E-2</v>
      </c>
      <c r="M2273">
        <v>0.72099999999999997</v>
      </c>
      <c r="N2273">
        <v>2.2699999999999999E-3</v>
      </c>
      <c r="O2273" t="s">
        <v>614</v>
      </c>
      <c r="P2273">
        <v>0</v>
      </c>
      <c r="Q2273">
        <v>225.23</v>
      </c>
      <c r="R2273">
        <v>998</v>
      </c>
      <c r="S2273">
        <v>0</v>
      </c>
      <c r="U2273">
        <v>4106</v>
      </c>
      <c r="V2273">
        <v>0.6</v>
      </c>
      <c r="W2273">
        <v>0.62</v>
      </c>
      <c r="X2273">
        <v>-0.06</v>
      </c>
      <c r="Y2273" t="s">
        <v>77</v>
      </c>
      <c r="Z2273">
        <v>4.68</v>
      </c>
      <c r="AA2273" t="s">
        <v>7761</v>
      </c>
      <c r="AB2273">
        <v>288.41667860000001</v>
      </c>
      <c r="AC2273" t="s">
        <v>7762</v>
      </c>
      <c r="AD2273">
        <v>47.8787308</v>
      </c>
      <c r="AE2273">
        <v>401.48399999999998</v>
      </c>
      <c r="AF2273">
        <v>16.012</v>
      </c>
      <c r="AG2273">
        <v>12.704000000000001</v>
      </c>
      <c r="AH2273">
        <v>15.557600000000001</v>
      </c>
    </row>
    <row r="2274" spans="1:34" x14ac:dyDescent="0.25">
      <c r="A2274" t="s">
        <v>7763</v>
      </c>
      <c r="B2274" t="s">
        <v>7764</v>
      </c>
      <c r="C2274">
        <v>1</v>
      </c>
      <c r="D2274">
        <v>1</v>
      </c>
      <c r="E2274" t="s">
        <v>284</v>
      </c>
      <c r="F2274">
        <v>2016</v>
      </c>
      <c r="G2274" t="s">
        <v>171</v>
      </c>
      <c r="H2274">
        <v>0</v>
      </c>
      <c r="I2274">
        <v>0.67564948999999996</v>
      </c>
      <c r="J2274">
        <v>1.5299999999999999E-2</v>
      </c>
      <c r="K2274">
        <v>1.65</v>
      </c>
      <c r="L2274">
        <v>0.14699999999999999</v>
      </c>
      <c r="M2274">
        <v>3.36</v>
      </c>
      <c r="N2274">
        <v>1.06E-2</v>
      </c>
      <c r="O2274" t="s">
        <v>614</v>
      </c>
      <c r="P2274">
        <v>0</v>
      </c>
      <c r="Q2274">
        <v>4849.26</v>
      </c>
      <c r="R2274">
        <v>2085</v>
      </c>
      <c r="S2274">
        <v>0</v>
      </c>
      <c r="U2274">
        <v>5906</v>
      </c>
      <c r="V2274">
        <v>1.08</v>
      </c>
      <c r="W2274">
        <v>1.07</v>
      </c>
      <c r="X2274">
        <v>0.1</v>
      </c>
      <c r="Y2274" t="s">
        <v>77</v>
      </c>
      <c r="Z2274">
        <v>4.4000000000000004</v>
      </c>
      <c r="AA2274" t="s">
        <v>7765</v>
      </c>
      <c r="AB2274">
        <v>294.76697949999999</v>
      </c>
      <c r="AC2274" t="s">
        <v>7766</v>
      </c>
      <c r="AD2274">
        <v>41.6446434</v>
      </c>
      <c r="AE2274">
        <v>1635.82</v>
      </c>
      <c r="AF2274">
        <v>15.914</v>
      </c>
      <c r="AG2274">
        <v>14.388</v>
      </c>
      <c r="AH2274">
        <v>15.8729</v>
      </c>
    </row>
    <row r="2275" spans="1:34" x14ac:dyDescent="0.25">
      <c r="A2275" t="s">
        <v>7767</v>
      </c>
      <c r="B2275" t="s">
        <v>7768</v>
      </c>
      <c r="C2275">
        <v>1</v>
      </c>
      <c r="D2275">
        <v>1</v>
      </c>
      <c r="E2275" t="s">
        <v>284</v>
      </c>
      <c r="F2275">
        <v>2016</v>
      </c>
      <c r="G2275" t="s">
        <v>171</v>
      </c>
      <c r="H2275">
        <v>0</v>
      </c>
      <c r="I2275">
        <v>25.873148</v>
      </c>
      <c r="J2275">
        <v>0.1741</v>
      </c>
      <c r="K2275">
        <v>2.69</v>
      </c>
      <c r="L2275">
        <v>0.24</v>
      </c>
      <c r="M2275">
        <v>7.7</v>
      </c>
      <c r="N2275">
        <v>2.4199999999999999E-2</v>
      </c>
      <c r="O2275" t="s">
        <v>614</v>
      </c>
      <c r="P2275">
        <v>0</v>
      </c>
      <c r="Q2275">
        <v>37.159999999999997</v>
      </c>
      <c r="R2275">
        <v>667</v>
      </c>
      <c r="S2275">
        <v>0</v>
      </c>
      <c r="U2275">
        <v>5761</v>
      </c>
      <c r="V2275">
        <v>0.99</v>
      </c>
      <c r="W2275">
        <v>0.99</v>
      </c>
      <c r="X2275">
        <v>0</v>
      </c>
      <c r="Y2275" t="s">
        <v>77</v>
      </c>
      <c r="Z2275">
        <v>4.45</v>
      </c>
      <c r="AA2275" t="s">
        <v>7769</v>
      </c>
      <c r="AB2275">
        <v>285.79726040000003</v>
      </c>
      <c r="AC2275" t="s">
        <v>7770</v>
      </c>
      <c r="AD2275">
        <v>40.936192300000002</v>
      </c>
      <c r="AE2275">
        <v>1236.56</v>
      </c>
      <c r="AF2275">
        <v>15.621</v>
      </c>
      <c r="AG2275">
        <v>13.788</v>
      </c>
      <c r="AH2275">
        <v>15.3498</v>
      </c>
    </row>
    <row r="2276" spans="1:34" x14ac:dyDescent="0.25">
      <c r="A2276" t="s">
        <v>7771</v>
      </c>
      <c r="B2276" t="s">
        <v>7772</v>
      </c>
      <c r="C2276">
        <v>1</v>
      </c>
      <c r="D2276">
        <v>2</v>
      </c>
      <c r="E2276" t="s">
        <v>284</v>
      </c>
      <c r="F2276">
        <v>2014</v>
      </c>
      <c r="G2276" t="s">
        <v>171</v>
      </c>
      <c r="H2276">
        <v>0</v>
      </c>
      <c r="I2276">
        <v>8.4363869999999999</v>
      </c>
      <c r="J2276">
        <v>7.6999999999999999E-2</v>
      </c>
      <c r="K2276">
        <v>1.47</v>
      </c>
      <c r="L2276">
        <v>0.13100000000000001</v>
      </c>
      <c r="M2276">
        <v>2.76</v>
      </c>
      <c r="N2276">
        <v>8.6899999999999998E-3</v>
      </c>
      <c r="O2276" t="s">
        <v>614</v>
      </c>
      <c r="P2276">
        <v>0</v>
      </c>
      <c r="Q2276">
        <v>86.33</v>
      </c>
      <c r="R2276">
        <v>742</v>
      </c>
      <c r="S2276">
        <v>0</v>
      </c>
      <c r="U2276">
        <v>5187</v>
      </c>
      <c r="V2276">
        <v>0.8</v>
      </c>
      <c r="W2276">
        <v>0.91</v>
      </c>
      <c r="X2276">
        <v>-0.02</v>
      </c>
      <c r="Y2276" t="s">
        <v>77</v>
      </c>
      <c r="Z2276">
        <v>4.55</v>
      </c>
      <c r="AA2276" t="s">
        <v>7773</v>
      </c>
      <c r="AB2276">
        <v>282.13558749999999</v>
      </c>
      <c r="AC2276" t="s">
        <v>7774</v>
      </c>
      <c r="AD2276">
        <v>43.039195100000001</v>
      </c>
      <c r="AE2276">
        <v>302.97899999999998</v>
      </c>
      <c r="AF2276">
        <v>13.063000000000001</v>
      </c>
      <c r="AG2276">
        <v>11.164999999999999</v>
      </c>
      <c r="AH2276">
        <v>12.9414</v>
      </c>
    </row>
    <row r="2277" spans="1:34" x14ac:dyDescent="0.25">
      <c r="A2277" t="s">
        <v>7775</v>
      </c>
      <c r="B2277" t="s">
        <v>7772</v>
      </c>
      <c r="C2277">
        <v>1</v>
      </c>
      <c r="D2277">
        <v>2</v>
      </c>
      <c r="E2277" t="s">
        <v>284</v>
      </c>
      <c r="F2277">
        <v>2014</v>
      </c>
      <c r="G2277" t="s">
        <v>171</v>
      </c>
      <c r="H2277">
        <v>0</v>
      </c>
      <c r="I2277">
        <v>18.735752999999999</v>
      </c>
      <c r="J2277">
        <v>0.13</v>
      </c>
      <c r="K2277">
        <v>1.88</v>
      </c>
      <c r="L2277">
        <v>0.16800000000000001</v>
      </c>
      <c r="M2277">
        <v>4.1900000000000004</v>
      </c>
      <c r="N2277">
        <v>1.32E-2</v>
      </c>
      <c r="O2277" t="s">
        <v>614</v>
      </c>
      <c r="P2277">
        <v>0</v>
      </c>
      <c r="Q2277">
        <v>29.77</v>
      </c>
      <c r="R2277">
        <v>568</v>
      </c>
      <c r="S2277">
        <v>0</v>
      </c>
      <c r="U2277">
        <v>5187</v>
      </c>
      <c r="V2277">
        <v>0.8</v>
      </c>
      <c r="W2277">
        <v>0.91</v>
      </c>
      <c r="X2277">
        <v>-0.02</v>
      </c>
      <c r="Y2277" t="s">
        <v>77</v>
      </c>
      <c r="Z2277">
        <v>4.55</v>
      </c>
      <c r="AA2277" t="s">
        <v>7773</v>
      </c>
      <c r="AB2277">
        <v>282.13558749999999</v>
      </c>
      <c r="AC2277" t="s">
        <v>7774</v>
      </c>
      <c r="AD2277">
        <v>43.039195100000001</v>
      </c>
      <c r="AE2277">
        <v>302.97899999999998</v>
      </c>
      <c r="AF2277">
        <v>13.063000000000001</v>
      </c>
      <c r="AG2277">
        <v>11.164999999999999</v>
      </c>
      <c r="AH2277">
        <v>12.9414</v>
      </c>
    </row>
    <row r="2278" spans="1:34" x14ac:dyDescent="0.25">
      <c r="A2278" t="s">
        <v>7776</v>
      </c>
      <c r="B2278" t="s">
        <v>7777</v>
      </c>
      <c r="C2278">
        <v>1</v>
      </c>
      <c r="D2278">
        <v>2</v>
      </c>
      <c r="E2278" t="s">
        <v>284</v>
      </c>
      <c r="F2278">
        <v>2016</v>
      </c>
      <c r="G2278" t="s">
        <v>171</v>
      </c>
      <c r="H2278">
        <v>0</v>
      </c>
      <c r="I2278">
        <v>20.264168399999999</v>
      </c>
      <c r="J2278">
        <v>0.14949999999999999</v>
      </c>
      <c r="K2278">
        <v>1.84</v>
      </c>
      <c r="L2278">
        <v>0.16400000000000001</v>
      </c>
      <c r="M2278">
        <v>4.04</v>
      </c>
      <c r="N2278">
        <v>1.2699999999999999E-2</v>
      </c>
      <c r="O2278" t="s">
        <v>614</v>
      </c>
      <c r="P2278">
        <v>0</v>
      </c>
      <c r="Q2278">
        <v>132.59</v>
      </c>
      <c r="R2278">
        <v>770</v>
      </c>
      <c r="S2278">
        <v>0</v>
      </c>
      <c r="U2278">
        <v>6202</v>
      </c>
      <c r="V2278">
        <v>1.29</v>
      </c>
      <c r="W2278">
        <v>1.19</v>
      </c>
      <c r="X2278">
        <v>0.05</v>
      </c>
      <c r="Y2278" t="s">
        <v>77</v>
      </c>
      <c r="Z2278">
        <v>4.29</v>
      </c>
      <c r="AA2278" t="s">
        <v>7778</v>
      </c>
      <c r="AB2278">
        <v>284.56568970000001</v>
      </c>
      <c r="AC2278" t="s">
        <v>7779</v>
      </c>
      <c r="AD2278">
        <v>41.778478100000001</v>
      </c>
      <c r="AE2278">
        <v>1004.1</v>
      </c>
      <c r="AF2278">
        <v>13.718</v>
      </c>
      <c r="AG2278">
        <v>12.349</v>
      </c>
      <c r="AH2278">
        <v>13.674300000000001</v>
      </c>
    </row>
    <row r="2279" spans="1:34" x14ac:dyDescent="0.25">
      <c r="A2279" t="s">
        <v>7780</v>
      </c>
      <c r="B2279" t="s">
        <v>7777</v>
      </c>
      <c r="C2279">
        <v>1</v>
      </c>
      <c r="D2279">
        <v>2</v>
      </c>
      <c r="E2279" t="s">
        <v>284</v>
      </c>
      <c r="F2279">
        <v>2016</v>
      </c>
      <c r="G2279" t="s">
        <v>171</v>
      </c>
      <c r="H2279">
        <v>0</v>
      </c>
      <c r="I2279">
        <v>7.4414211300000002</v>
      </c>
      <c r="J2279">
        <v>7.6700000000000004E-2</v>
      </c>
      <c r="K2279">
        <v>1.27</v>
      </c>
      <c r="L2279">
        <v>0.113</v>
      </c>
      <c r="M2279">
        <v>2.15</v>
      </c>
      <c r="N2279">
        <v>6.7799999999999996E-3</v>
      </c>
      <c r="O2279" t="s">
        <v>614</v>
      </c>
      <c r="P2279">
        <v>0</v>
      </c>
      <c r="Q2279">
        <v>503.72</v>
      </c>
      <c r="R2279">
        <v>1075</v>
      </c>
      <c r="S2279">
        <v>0</v>
      </c>
      <c r="U2279">
        <v>6202</v>
      </c>
      <c r="V2279">
        <v>1.29</v>
      </c>
      <c r="W2279">
        <v>1.19</v>
      </c>
      <c r="X2279">
        <v>0.05</v>
      </c>
      <c r="Y2279" t="s">
        <v>77</v>
      </c>
      <c r="Z2279">
        <v>4.29</v>
      </c>
      <c r="AA2279" t="s">
        <v>7778</v>
      </c>
      <c r="AB2279">
        <v>284.56568970000001</v>
      </c>
      <c r="AC2279" t="s">
        <v>7779</v>
      </c>
      <c r="AD2279">
        <v>41.778478100000001</v>
      </c>
      <c r="AE2279">
        <v>1004.1</v>
      </c>
      <c r="AF2279">
        <v>13.718</v>
      </c>
      <c r="AG2279">
        <v>12.349</v>
      </c>
      <c r="AH2279">
        <v>13.674300000000001</v>
      </c>
    </row>
    <row r="2280" spans="1:34" x14ac:dyDescent="0.25">
      <c r="A2280" t="s">
        <v>7781</v>
      </c>
      <c r="B2280" t="s">
        <v>7782</v>
      </c>
      <c r="C2280">
        <v>1</v>
      </c>
      <c r="D2280">
        <v>2</v>
      </c>
      <c r="E2280" t="s">
        <v>284</v>
      </c>
      <c r="F2280">
        <v>2016</v>
      </c>
      <c r="G2280" t="s">
        <v>171</v>
      </c>
      <c r="H2280">
        <v>0</v>
      </c>
      <c r="I2280">
        <v>3.4462039</v>
      </c>
      <c r="J2280">
        <v>3.9300000000000002E-2</v>
      </c>
      <c r="K2280">
        <v>0.73</v>
      </c>
      <c r="L2280">
        <v>6.5000000000000002E-2</v>
      </c>
      <c r="M2280">
        <v>0.315</v>
      </c>
      <c r="N2280">
        <v>9.8999999999999999E-4</v>
      </c>
      <c r="O2280" t="s">
        <v>614</v>
      </c>
      <c r="P2280">
        <v>0</v>
      </c>
      <c r="Q2280">
        <v>414.76</v>
      </c>
      <c r="R2280">
        <v>1015</v>
      </c>
      <c r="S2280">
        <v>0</v>
      </c>
      <c r="U2280">
        <v>5361</v>
      </c>
      <c r="V2280">
        <v>0.83</v>
      </c>
      <c r="W2280">
        <v>0.87</v>
      </c>
      <c r="X2280">
        <v>-7.0000000000000007E-2</v>
      </c>
      <c r="Y2280" t="s">
        <v>77</v>
      </c>
      <c r="Z2280">
        <v>4.55</v>
      </c>
      <c r="AA2280" t="s">
        <v>7783</v>
      </c>
      <c r="AB2280">
        <v>288.83142509999999</v>
      </c>
      <c r="AC2280" t="s">
        <v>7784</v>
      </c>
      <c r="AD2280">
        <v>47.551975300000002</v>
      </c>
      <c r="AE2280">
        <v>515.33399999999995</v>
      </c>
      <c r="AF2280">
        <v>14.018000000000001</v>
      </c>
      <c r="AG2280">
        <v>12.052</v>
      </c>
      <c r="AH2280">
        <v>13.8344</v>
      </c>
    </row>
    <row r="2281" spans="1:34" x14ac:dyDescent="0.25">
      <c r="A2281" t="s">
        <v>7785</v>
      </c>
      <c r="B2281" t="s">
        <v>7782</v>
      </c>
      <c r="C2281">
        <v>1</v>
      </c>
      <c r="D2281">
        <v>2</v>
      </c>
      <c r="E2281" t="s">
        <v>284</v>
      </c>
      <c r="F2281">
        <v>2016</v>
      </c>
      <c r="G2281" t="s">
        <v>171</v>
      </c>
      <c r="H2281">
        <v>0</v>
      </c>
      <c r="I2281">
        <v>2.00541269</v>
      </c>
      <c r="J2281">
        <v>2.7400000000000001E-2</v>
      </c>
      <c r="K2281">
        <v>0.64</v>
      </c>
      <c r="L2281">
        <v>5.7000000000000002E-2</v>
      </c>
      <c r="M2281">
        <v>0.19600000000000001</v>
      </c>
      <c r="N2281">
        <v>6.2E-4</v>
      </c>
      <c r="O2281" t="s">
        <v>614</v>
      </c>
      <c r="P2281">
        <v>0</v>
      </c>
      <c r="Q2281">
        <v>853.27</v>
      </c>
      <c r="R2281">
        <v>1216</v>
      </c>
      <c r="S2281">
        <v>0</v>
      </c>
      <c r="U2281">
        <v>5361</v>
      </c>
      <c r="V2281">
        <v>0.83</v>
      </c>
      <c r="W2281">
        <v>0.87</v>
      </c>
      <c r="X2281">
        <v>-7.0000000000000007E-2</v>
      </c>
      <c r="Y2281" t="s">
        <v>77</v>
      </c>
      <c r="Z2281">
        <v>4.55</v>
      </c>
      <c r="AA2281" t="s">
        <v>7783</v>
      </c>
      <c r="AB2281">
        <v>288.83142509999999</v>
      </c>
      <c r="AC2281" t="s">
        <v>7784</v>
      </c>
      <c r="AD2281">
        <v>47.551975300000002</v>
      </c>
      <c r="AE2281">
        <v>515.33399999999995</v>
      </c>
      <c r="AF2281">
        <v>14.018000000000001</v>
      </c>
      <c r="AG2281">
        <v>12.052</v>
      </c>
      <c r="AH2281">
        <v>13.8344</v>
      </c>
    </row>
    <row r="2282" spans="1:34" x14ac:dyDescent="0.25">
      <c r="A2282" t="s">
        <v>7786</v>
      </c>
      <c r="B2282" t="s">
        <v>7787</v>
      </c>
      <c r="C2282">
        <v>1</v>
      </c>
      <c r="D2282">
        <v>1</v>
      </c>
      <c r="E2282" t="s">
        <v>284</v>
      </c>
      <c r="F2282">
        <v>2016</v>
      </c>
      <c r="G2282" t="s">
        <v>171</v>
      </c>
      <c r="H2282">
        <v>0</v>
      </c>
      <c r="I2282">
        <v>1.3115555699999999</v>
      </c>
      <c r="J2282">
        <v>2.4E-2</v>
      </c>
      <c r="K2282">
        <v>1.27</v>
      </c>
      <c r="L2282">
        <v>0.113</v>
      </c>
      <c r="M2282">
        <v>2.15</v>
      </c>
      <c r="N2282">
        <v>6.7799999999999996E-3</v>
      </c>
      <c r="O2282" t="s">
        <v>614</v>
      </c>
      <c r="P2282">
        <v>0</v>
      </c>
      <c r="Q2282">
        <v>2176.36</v>
      </c>
      <c r="R2282">
        <v>1655</v>
      </c>
      <c r="S2282">
        <v>0</v>
      </c>
      <c r="U2282">
        <v>5677</v>
      </c>
      <c r="V2282">
        <v>0.97</v>
      </c>
      <c r="W2282">
        <v>0.98</v>
      </c>
      <c r="X2282">
        <v>0.05</v>
      </c>
      <c r="Y2282" t="s">
        <v>77</v>
      </c>
      <c r="Z2282">
        <v>4.46</v>
      </c>
      <c r="AA2282" t="s">
        <v>7788</v>
      </c>
      <c r="AB2282">
        <v>288.88658950000001</v>
      </c>
      <c r="AC2282" t="s">
        <v>7789</v>
      </c>
      <c r="AD2282">
        <v>44.839467200000001</v>
      </c>
      <c r="AE2282">
        <v>1303.22</v>
      </c>
      <c r="AF2282">
        <v>15.667</v>
      </c>
      <c r="AG2282">
        <v>13.718</v>
      </c>
      <c r="AH2282">
        <v>15.349299999999999</v>
      </c>
    </row>
    <row r="2283" spans="1:34" x14ac:dyDescent="0.25">
      <c r="A2283" t="s">
        <v>7790</v>
      </c>
      <c r="B2283" t="s">
        <v>7791</v>
      </c>
      <c r="C2283">
        <v>1</v>
      </c>
      <c r="D2283">
        <v>1</v>
      </c>
      <c r="E2283" t="s">
        <v>284</v>
      </c>
      <c r="F2283">
        <v>2016</v>
      </c>
      <c r="G2283" t="s">
        <v>171</v>
      </c>
      <c r="H2283">
        <v>0</v>
      </c>
      <c r="I2283">
        <v>1.29123275</v>
      </c>
      <c r="J2283">
        <v>2.4199999999999999E-2</v>
      </c>
      <c r="K2283">
        <v>1.1599999999999999</v>
      </c>
      <c r="L2283">
        <v>0.10299999999999999</v>
      </c>
      <c r="M2283">
        <v>1.65</v>
      </c>
      <c r="N2283">
        <v>5.2100000000000002E-3</v>
      </c>
      <c r="O2283" t="s">
        <v>614</v>
      </c>
      <c r="P2283">
        <v>0</v>
      </c>
      <c r="Q2283">
        <v>10436.6</v>
      </c>
      <c r="R2283">
        <v>1887</v>
      </c>
      <c r="S2283">
        <v>0</v>
      </c>
      <c r="U2283">
        <v>6299</v>
      </c>
      <c r="V2283">
        <v>1.33</v>
      </c>
      <c r="W2283">
        <v>1.22</v>
      </c>
      <c r="X2283">
        <v>0.03</v>
      </c>
      <c r="Y2283" t="s">
        <v>77</v>
      </c>
      <c r="Z2283">
        <v>4.2699999999999996</v>
      </c>
      <c r="AA2283" t="s">
        <v>7792</v>
      </c>
      <c r="AB2283">
        <v>285.75202289999999</v>
      </c>
      <c r="AC2283" t="s">
        <v>7793</v>
      </c>
      <c r="AD2283">
        <v>39.2491731</v>
      </c>
      <c r="AE2283">
        <v>1699.46</v>
      </c>
      <c r="AF2283">
        <v>14.327999999999999</v>
      </c>
      <c r="AG2283">
        <v>12.789</v>
      </c>
      <c r="AH2283">
        <v>14.0717</v>
      </c>
    </row>
    <row r="2284" spans="1:34" x14ac:dyDescent="0.25">
      <c r="A2284" t="s">
        <v>7794</v>
      </c>
      <c r="B2284" t="s">
        <v>7795</v>
      </c>
      <c r="C2284">
        <v>1</v>
      </c>
      <c r="D2284">
        <v>1</v>
      </c>
      <c r="E2284" t="s">
        <v>284</v>
      </c>
      <c r="F2284">
        <v>2016</v>
      </c>
      <c r="G2284" t="s">
        <v>171</v>
      </c>
      <c r="H2284">
        <v>0</v>
      </c>
      <c r="I2284">
        <v>10.652767069999999</v>
      </c>
      <c r="J2284">
        <v>9.1800000000000007E-2</v>
      </c>
      <c r="K2284">
        <v>2.29</v>
      </c>
      <c r="L2284">
        <v>0.20399999999999999</v>
      </c>
      <c r="M2284">
        <v>5.86</v>
      </c>
      <c r="N2284">
        <v>1.84E-2</v>
      </c>
      <c r="O2284" t="s">
        <v>614</v>
      </c>
      <c r="P2284">
        <v>0</v>
      </c>
      <c r="Q2284">
        <v>59.79</v>
      </c>
      <c r="R2284">
        <v>737</v>
      </c>
      <c r="S2284">
        <v>0</v>
      </c>
      <c r="U2284">
        <v>5323</v>
      </c>
      <c r="V2284">
        <v>0.81</v>
      </c>
      <c r="W2284">
        <v>0.85</v>
      </c>
      <c r="X2284">
        <v>-0.13</v>
      </c>
      <c r="Y2284" t="s">
        <v>77</v>
      </c>
      <c r="Z2284">
        <v>4.5599999999999996</v>
      </c>
      <c r="AA2284" t="s">
        <v>7796</v>
      </c>
      <c r="AB2284">
        <v>291.34997829999998</v>
      </c>
      <c r="AC2284" t="s">
        <v>7797</v>
      </c>
      <c r="AD2284">
        <v>45.172252100000001</v>
      </c>
      <c r="AE2284">
        <v>1078.46</v>
      </c>
      <c r="AF2284">
        <v>15.991</v>
      </c>
      <c r="AG2284">
        <v>14.129</v>
      </c>
      <c r="AH2284">
        <v>15.93</v>
      </c>
    </row>
    <row r="2285" spans="1:34" x14ac:dyDescent="0.25">
      <c r="A2285" t="s">
        <v>7798</v>
      </c>
      <c r="B2285" t="s">
        <v>7799</v>
      </c>
      <c r="C2285">
        <v>1</v>
      </c>
      <c r="D2285">
        <v>1</v>
      </c>
      <c r="E2285" t="s">
        <v>284</v>
      </c>
      <c r="F2285">
        <v>2016</v>
      </c>
      <c r="G2285" t="s">
        <v>171</v>
      </c>
      <c r="H2285">
        <v>0</v>
      </c>
      <c r="I2285">
        <v>3.3004191999999999</v>
      </c>
      <c r="J2285">
        <v>4.7100000000000003E-2</v>
      </c>
      <c r="K2285">
        <v>1.74</v>
      </c>
      <c r="L2285">
        <v>0.155</v>
      </c>
      <c r="M2285">
        <v>3.68</v>
      </c>
      <c r="N2285">
        <v>1.1599999999999999E-2</v>
      </c>
      <c r="O2285" t="s">
        <v>614</v>
      </c>
      <c r="P2285">
        <v>0</v>
      </c>
      <c r="Q2285">
        <v>2948.36</v>
      </c>
      <c r="R2285">
        <v>1543</v>
      </c>
      <c r="S2285">
        <v>0</v>
      </c>
      <c r="U2285">
        <v>6704</v>
      </c>
      <c r="V2285">
        <v>1.78</v>
      </c>
      <c r="W2285">
        <v>1.47</v>
      </c>
      <c r="X2285">
        <v>0.09</v>
      </c>
      <c r="Y2285" t="s">
        <v>77</v>
      </c>
      <c r="Z2285">
        <v>4.1100000000000003</v>
      </c>
      <c r="AA2285" t="s">
        <v>7800</v>
      </c>
      <c r="AB2285">
        <v>296.29351730000002</v>
      </c>
      <c r="AC2285" t="s">
        <v>7801</v>
      </c>
      <c r="AD2285">
        <v>43.403218899999999</v>
      </c>
      <c r="AE2285">
        <v>1430.84</v>
      </c>
      <c r="AF2285">
        <v>13.864000000000001</v>
      </c>
      <c r="AG2285">
        <v>12.362</v>
      </c>
      <c r="AH2285">
        <v>13.7103</v>
      </c>
    </row>
    <row r="2286" spans="1:34" x14ac:dyDescent="0.25">
      <c r="A2286" t="s">
        <v>7802</v>
      </c>
      <c r="B2286" t="s">
        <v>7803</v>
      </c>
      <c r="C2286">
        <v>1</v>
      </c>
      <c r="D2286">
        <v>1</v>
      </c>
      <c r="E2286" t="s">
        <v>284</v>
      </c>
      <c r="F2286">
        <v>2016</v>
      </c>
      <c r="G2286" t="s">
        <v>171</v>
      </c>
      <c r="H2286">
        <v>0</v>
      </c>
      <c r="I2286">
        <v>5.3088065599999998</v>
      </c>
      <c r="J2286">
        <v>5.9799999999999999E-2</v>
      </c>
      <c r="K2286">
        <v>1.05</v>
      </c>
      <c r="L2286">
        <v>9.4E-2</v>
      </c>
      <c r="M2286">
        <v>1.1599999999999999</v>
      </c>
      <c r="N2286">
        <v>3.64E-3</v>
      </c>
      <c r="O2286" t="s">
        <v>614</v>
      </c>
      <c r="P2286">
        <v>0</v>
      </c>
      <c r="Q2286">
        <v>278.89999999999998</v>
      </c>
      <c r="R2286">
        <v>1042</v>
      </c>
      <c r="S2286">
        <v>0</v>
      </c>
      <c r="U2286">
        <v>5659</v>
      </c>
      <c r="V2286">
        <v>0.97</v>
      </c>
      <c r="W2286">
        <v>0.98</v>
      </c>
      <c r="X2286">
        <v>7.0000000000000007E-2</v>
      </c>
      <c r="Y2286" t="s">
        <v>77</v>
      </c>
      <c r="Z2286">
        <v>4.46</v>
      </c>
      <c r="AA2286" t="s">
        <v>7804</v>
      </c>
      <c r="AB2286">
        <v>286.95843680000002</v>
      </c>
      <c r="AC2286" t="s">
        <v>7805</v>
      </c>
      <c r="AD2286">
        <v>42.541409000000002</v>
      </c>
      <c r="AE2286">
        <v>868.05600000000004</v>
      </c>
      <c r="AF2286">
        <v>14.792</v>
      </c>
      <c r="AG2286">
        <v>13.071999999999999</v>
      </c>
      <c r="AH2286">
        <v>14.6721</v>
      </c>
    </row>
    <row r="2287" spans="1:34" x14ac:dyDescent="0.25">
      <c r="A2287" t="s">
        <v>7806</v>
      </c>
      <c r="B2287" t="s">
        <v>7807</v>
      </c>
      <c r="C2287">
        <v>1</v>
      </c>
      <c r="D2287">
        <v>1</v>
      </c>
      <c r="E2287" t="s">
        <v>284</v>
      </c>
      <c r="F2287">
        <v>2016</v>
      </c>
      <c r="G2287" t="s">
        <v>171</v>
      </c>
      <c r="H2287">
        <v>0</v>
      </c>
      <c r="I2287">
        <v>0.74092842000000003</v>
      </c>
      <c r="J2287">
        <v>1.5299999999999999E-2</v>
      </c>
      <c r="K2287">
        <v>1.25</v>
      </c>
      <c r="L2287">
        <v>0.112</v>
      </c>
      <c r="M2287">
        <v>2.1</v>
      </c>
      <c r="N2287">
        <v>6.6E-3</v>
      </c>
      <c r="O2287" t="s">
        <v>614</v>
      </c>
      <c r="P2287">
        <v>0</v>
      </c>
      <c r="Q2287">
        <v>2909.21</v>
      </c>
      <c r="R2287">
        <v>1873</v>
      </c>
      <c r="S2287">
        <v>0</v>
      </c>
      <c r="U2287">
        <v>5218</v>
      </c>
      <c r="V2287">
        <v>0.82</v>
      </c>
      <c r="W2287">
        <v>0.86</v>
      </c>
      <c r="X2287">
        <v>0.05</v>
      </c>
      <c r="Y2287" t="s">
        <v>77</v>
      </c>
      <c r="Z2287">
        <v>4.55</v>
      </c>
      <c r="AA2287" t="s">
        <v>7808</v>
      </c>
      <c r="AB2287">
        <v>289.19542289999998</v>
      </c>
      <c r="AC2287" t="s">
        <v>7809</v>
      </c>
      <c r="AD2287">
        <v>46.651605500000002</v>
      </c>
      <c r="AE2287">
        <v>1146.0999999999999</v>
      </c>
      <c r="AF2287">
        <v>15.856999999999999</v>
      </c>
      <c r="AG2287">
        <v>13.984</v>
      </c>
      <c r="AH2287">
        <v>15.8887</v>
      </c>
    </row>
    <row r="2288" spans="1:34" x14ac:dyDescent="0.25">
      <c r="A2288" t="s">
        <v>7810</v>
      </c>
      <c r="B2288" t="s">
        <v>7811</v>
      </c>
      <c r="C2288">
        <v>1</v>
      </c>
      <c r="D2288">
        <v>1</v>
      </c>
      <c r="E2288" t="s">
        <v>284</v>
      </c>
      <c r="F2288">
        <v>2016</v>
      </c>
      <c r="G2288" t="s">
        <v>171</v>
      </c>
      <c r="H2288">
        <v>0</v>
      </c>
      <c r="I2288">
        <v>11.95398936</v>
      </c>
      <c r="J2288">
        <v>8.8499999999999995E-2</v>
      </c>
      <c r="K2288">
        <v>2.2000000000000002</v>
      </c>
      <c r="L2288">
        <v>0.19600000000000001</v>
      </c>
      <c r="M2288">
        <v>5.48</v>
      </c>
      <c r="N2288">
        <v>1.72E-2</v>
      </c>
      <c r="O2288" t="s">
        <v>614</v>
      </c>
      <c r="P2288">
        <v>0</v>
      </c>
      <c r="Q2288">
        <v>14.87</v>
      </c>
      <c r="R2288">
        <v>525</v>
      </c>
      <c r="S2288">
        <v>0</v>
      </c>
      <c r="U2288">
        <v>4407</v>
      </c>
      <c r="V2288">
        <v>0.67</v>
      </c>
      <c r="W2288">
        <v>0.7</v>
      </c>
      <c r="X2288">
        <v>0.03</v>
      </c>
      <c r="Y2288" t="s">
        <v>77</v>
      </c>
      <c r="Z2288">
        <v>4.63</v>
      </c>
      <c r="AA2288" t="s">
        <v>7812</v>
      </c>
      <c r="AB2288">
        <v>297.373403</v>
      </c>
      <c r="AC2288" t="s">
        <v>7813</v>
      </c>
      <c r="AD2288">
        <v>40.366398599999997</v>
      </c>
      <c r="AE2288">
        <v>506.43400000000003</v>
      </c>
      <c r="AF2288">
        <v>16.549700000000001</v>
      </c>
      <c r="AG2288">
        <v>13.327999999999999</v>
      </c>
      <c r="AH2288">
        <v>16.053799999999999</v>
      </c>
    </row>
    <row r="2289" spans="1:34" x14ac:dyDescent="0.25">
      <c r="A2289" t="s">
        <v>7814</v>
      </c>
      <c r="B2289" t="s">
        <v>7815</v>
      </c>
      <c r="C2289">
        <v>1</v>
      </c>
      <c r="D2289">
        <v>1</v>
      </c>
      <c r="E2289" t="s">
        <v>284</v>
      </c>
      <c r="F2289">
        <v>2016</v>
      </c>
      <c r="G2289" t="s">
        <v>171</v>
      </c>
      <c r="H2289">
        <v>0</v>
      </c>
      <c r="I2289">
        <v>0.88184114999999996</v>
      </c>
      <c r="J2289">
        <v>1.7100000000000001E-2</v>
      </c>
      <c r="K2289">
        <v>1.3</v>
      </c>
      <c r="L2289">
        <v>0.11600000000000001</v>
      </c>
      <c r="M2289">
        <v>2.2400000000000002</v>
      </c>
      <c r="N2289">
        <v>7.0499999999999998E-3</v>
      </c>
      <c r="O2289" t="s">
        <v>614</v>
      </c>
      <c r="P2289">
        <v>0</v>
      </c>
      <c r="Q2289">
        <v>1600.05</v>
      </c>
      <c r="R2289">
        <v>1564</v>
      </c>
      <c r="S2289">
        <v>0</v>
      </c>
      <c r="U2289">
        <v>5188</v>
      </c>
      <c r="V2289">
        <v>0.79</v>
      </c>
      <c r="W2289">
        <v>0.83</v>
      </c>
      <c r="X2289">
        <v>-0.04</v>
      </c>
      <c r="Y2289" t="s">
        <v>77</v>
      </c>
      <c r="Z2289">
        <v>4.57</v>
      </c>
      <c r="AA2289" t="s">
        <v>7816</v>
      </c>
      <c r="AB2289">
        <v>293.67044040000002</v>
      </c>
      <c r="AC2289" t="s">
        <v>7817</v>
      </c>
      <c r="AD2289">
        <v>41.410210499999998</v>
      </c>
      <c r="AE2289">
        <v>971.32500000000005</v>
      </c>
      <c r="AF2289">
        <v>16.106999999999999</v>
      </c>
      <c r="AG2289">
        <v>13.8</v>
      </c>
      <c r="AH2289">
        <v>15.852600000000001</v>
      </c>
    </row>
    <row r="2290" spans="1:34" x14ac:dyDescent="0.25">
      <c r="A2290" t="s">
        <v>7818</v>
      </c>
      <c r="B2290" t="s">
        <v>7819</v>
      </c>
      <c r="C2290">
        <v>1</v>
      </c>
      <c r="D2290">
        <v>3</v>
      </c>
      <c r="E2290" t="s">
        <v>284</v>
      </c>
      <c r="F2290">
        <v>2014</v>
      </c>
      <c r="G2290" t="s">
        <v>171</v>
      </c>
      <c r="H2290">
        <v>0</v>
      </c>
      <c r="I2290">
        <v>10.3126</v>
      </c>
      <c r="J2290">
        <v>7.5999999999999998E-2</v>
      </c>
      <c r="K2290">
        <v>0.52200000000000002</v>
      </c>
      <c r="L2290">
        <v>4.7E-2</v>
      </c>
      <c r="M2290">
        <v>6.6000000000000003E-2</v>
      </c>
      <c r="N2290">
        <v>2.1000000000000001E-4</v>
      </c>
      <c r="O2290" t="s">
        <v>119</v>
      </c>
      <c r="P2290">
        <v>6.0000000000000001E-3</v>
      </c>
      <c r="Q2290">
        <v>6.81</v>
      </c>
      <c r="R2290">
        <v>443</v>
      </c>
      <c r="S2290">
        <v>1</v>
      </c>
      <c r="T2290" t="s">
        <v>1013</v>
      </c>
      <c r="U2290">
        <v>3841</v>
      </c>
      <c r="V2290">
        <v>0.44</v>
      </c>
      <c r="W2290">
        <v>0.52</v>
      </c>
      <c r="X2290">
        <v>-0.28000000000000003</v>
      </c>
      <c r="Y2290" t="s">
        <v>77</v>
      </c>
      <c r="Z2290">
        <v>4.8899999999999997</v>
      </c>
      <c r="AA2290" t="s">
        <v>7820</v>
      </c>
      <c r="AB2290">
        <v>290.3814122</v>
      </c>
      <c r="AC2290" t="s">
        <v>7821</v>
      </c>
      <c r="AD2290">
        <v>43.2930645</v>
      </c>
      <c r="AE2290">
        <v>66.862399999999994</v>
      </c>
      <c r="AF2290">
        <v>13.04</v>
      </c>
      <c r="AG2290">
        <v>9.5060000000000002</v>
      </c>
      <c r="AH2290">
        <v>12.471500000000001</v>
      </c>
    </row>
    <row r="2291" spans="1:34" x14ac:dyDescent="0.25">
      <c r="A2291" t="s">
        <v>7822</v>
      </c>
      <c r="B2291" t="s">
        <v>7819</v>
      </c>
      <c r="C2291">
        <v>1</v>
      </c>
      <c r="D2291">
        <v>3</v>
      </c>
      <c r="E2291" t="s">
        <v>284</v>
      </c>
      <c r="F2291">
        <v>2014</v>
      </c>
      <c r="G2291" t="s">
        <v>171</v>
      </c>
      <c r="H2291">
        <v>0</v>
      </c>
      <c r="I2291">
        <v>13.7813</v>
      </c>
      <c r="J2291">
        <v>9.06E-2</v>
      </c>
      <c r="K2291">
        <v>1.1970000000000001</v>
      </c>
      <c r="L2291">
        <v>0.107</v>
      </c>
      <c r="M2291">
        <v>1.97</v>
      </c>
      <c r="N2291">
        <v>6.1999999999999998E-3</v>
      </c>
      <c r="O2291" t="s">
        <v>119</v>
      </c>
      <c r="P2291">
        <v>1.0999999999999999E-2</v>
      </c>
      <c r="Q2291">
        <v>4.63</v>
      </c>
      <c r="R2291">
        <v>402</v>
      </c>
      <c r="S2291">
        <v>1</v>
      </c>
      <c r="T2291" t="s">
        <v>1013</v>
      </c>
      <c r="U2291">
        <v>3841</v>
      </c>
      <c r="V2291">
        <v>0.44</v>
      </c>
      <c r="W2291">
        <v>0.52</v>
      </c>
      <c r="X2291">
        <v>-0.28000000000000003</v>
      </c>
      <c r="Y2291" t="s">
        <v>77</v>
      </c>
      <c r="Z2291">
        <v>4.8899999999999997</v>
      </c>
      <c r="AA2291" t="s">
        <v>7820</v>
      </c>
      <c r="AB2291">
        <v>290.3814122</v>
      </c>
      <c r="AC2291" t="s">
        <v>7821</v>
      </c>
      <c r="AD2291">
        <v>43.2930645</v>
      </c>
      <c r="AE2291">
        <v>66.862399999999994</v>
      </c>
      <c r="AF2291">
        <v>13.04</v>
      </c>
      <c r="AG2291">
        <v>9.5060000000000002</v>
      </c>
      <c r="AH2291">
        <v>12.471500000000001</v>
      </c>
    </row>
    <row r="2292" spans="1:34" x14ac:dyDescent="0.25">
      <c r="A2292" t="s">
        <v>7823</v>
      </c>
      <c r="B2292" t="s">
        <v>7819</v>
      </c>
      <c r="C2292">
        <v>1</v>
      </c>
      <c r="D2292">
        <v>3</v>
      </c>
      <c r="E2292" t="s">
        <v>284</v>
      </c>
      <c r="F2292">
        <v>2014</v>
      </c>
      <c r="G2292" t="s">
        <v>171</v>
      </c>
      <c r="H2292">
        <v>0</v>
      </c>
      <c r="I2292">
        <v>23.088100000000001</v>
      </c>
      <c r="J2292">
        <v>0.12781000000000001</v>
      </c>
      <c r="K2292">
        <v>1.212</v>
      </c>
      <c r="L2292">
        <v>0.108</v>
      </c>
      <c r="M2292">
        <v>0.64</v>
      </c>
      <c r="N2292">
        <v>2.0100000000000001E-3</v>
      </c>
      <c r="O2292" t="s">
        <v>119</v>
      </c>
      <c r="P2292">
        <v>2.7E-2</v>
      </c>
      <c r="Q2292">
        <v>2.3199999999999998</v>
      </c>
      <c r="R2292">
        <v>338</v>
      </c>
      <c r="S2292">
        <v>1</v>
      </c>
      <c r="T2292" t="s">
        <v>1013</v>
      </c>
      <c r="U2292">
        <v>3841</v>
      </c>
      <c r="V2292">
        <v>0.44</v>
      </c>
      <c r="W2292">
        <v>0.52</v>
      </c>
      <c r="X2292">
        <v>-0.28000000000000003</v>
      </c>
      <c r="Y2292" t="s">
        <v>77</v>
      </c>
      <c r="Z2292">
        <v>4.8899999999999997</v>
      </c>
      <c r="AA2292" t="s">
        <v>7820</v>
      </c>
      <c r="AB2292">
        <v>290.3814122</v>
      </c>
      <c r="AC2292" t="s">
        <v>7821</v>
      </c>
      <c r="AD2292">
        <v>43.2930645</v>
      </c>
      <c r="AE2292">
        <v>66.862399999999994</v>
      </c>
      <c r="AF2292">
        <v>13.04</v>
      </c>
      <c r="AG2292">
        <v>9.5060000000000002</v>
      </c>
      <c r="AH2292">
        <v>12.471500000000001</v>
      </c>
    </row>
    <row r="2293" spans="1:34" x14ac:dyDescent="0.25">
      <c r="A2293" t="s">
        <v>7824</v>
      </c>
      <c r="B2293" t="s">
        <v>7825</v>
      </c>
      <c r="C2293">
        <v>1</v>
      </c>
      <c r="D2293">
        <v>1</v>
      </c>
      <c r="E2293" t="s">
        <v>284</v>
      </c>
      <c r="F2293">
        <v>2016</v>
      </c>
      <c r="G2293" t="s">
        <v>171</v>
      </c>
      <c r="H2293">
        <v>0</v>
      </c>
      <c r="I2293">
        <v>10.310824500000001</v>
      </c>
      <c r="J2293">
        <v>9.1700000000000004E-2</v>
      </c>
      <c r="K2293">
        <v>1.43</v>
      </c>
      <c r="L2293">
        <v>0.128</v>
      </c>
      <c r="M2293">
        <v>2.63</v>
      </c>
      <c r="N2293">
        <v>8.2900000000000005E-3</v>
      </c>
      <c r="O2293" t="s">
        <v>614</v>
      </c>
      <c r="P2293">
        <v>0</v>
      </c>
      <c r="Q2293">
        <v>90.1</v>
      </c>
      <c r="R2293">
        <v>786</v>
      </c>
      <c r="S2293">
        <v>0</v>
      </c>
      <c r="U2293">
        <v>5570</v>
      </c>
      <c r="V2293">
        <v>0.94</v>
      </c>
      <c r="W2293">
        <v>0.96</v>
      </c>
      <c r="X2293">
        <v>0.1</v>
      </c>
      <c r="Y2293" t="s">
        <v>77</v>
      </c>
      <c r="Z2293">
        <v>4.4800000000000004</v>
      </c>
      <c r="AA2293" t="s">
        <v>7826</v>
      </c>
      <c r="AB2293">
        <v>288.11604210000002</v>
      </c>
      <c r="AC2293" t="s">
        <v>7827</v>
      </c>
      <c r="AD2293">
        <v>42.440383199999999</v>
      </c>
      <c r="AE2293">
        <v>2462.94</v>
      </c>
      <c r="AF2293">
        <v>15.816000000000001</v>
      </c>
      <c r="AG2293">
        <v>13.882999999999999</v>
      </c>
      <c r="AH2293">
        <v>15.6136</v>
      </c>
    </row>
    <row r="2294" spans="1:34" x14ac:dyDescent="0.25">
      <c r="A2294" t="s">
        <v>7828</v>
      </c>
      <c r="B2294" t="s">
        <v>7829</v>
      </c>
      <c r="C2294">
        <v>1</v>
      </c>
      <c r="D2294">
        <v>1</v>
      </c>
      <c r="E2294" t="s">
        <v>284</v>
      </c>
      <c r="F2294">
        <v>2016</v>
      </c>
      <c r="G2294" t="s">
        <v>171</v>
      </c>
      <c r="H2294">
        <v>0</v>
      </c>
      <c r="I2294">
        <v>25.384268599999999</v>
      </c>
      <c r="J2294">
        <v>0.17280000000000001</v>
      </c>
      <c r="K2294">
        <v>2.25</v>
      </c>
      <c r="L2294">
        <v>0.20100000000000001</v>
      </c>
      <c r="M2294">
        <v>5.69</v>
      </c>
      <c r="N2294">
        <v>1.7899999999999999E-2</v>
      </c>
      <c r="O2294" t="s">
        <v>614</v>
      </c>
      <c r="P2294">
        <v>0</v>
      </c>
      <c r="Q2294">
        <v>29.7</v>
      </c>
      <c r="R2294">
        <v>649</v>
      </c>
      <c r="S2294">
        <v>0</v>
      </c>
      <c r="U2294">
        <v>5747</v>
      </c>
      <c r="V2294">
        <v>0.94</v>
      </c>
      <c r="W2294">
        <v>0.96</v>
      </c>
      <c r="X2294">
        <v>-0.1</v>
      </c>
      <c r="Y2294" t="s">
        <v>77</v>
      </c>
      <c r="Z2294">
        <v>4.4800000000000004</v>
      </c>
      <c r="AA2294" t="s">
        <v>7830</v>
      </c>
      <c r="AB2294">
        <v>287.53579109999998</v>
      </c>
      <c r="AC2294" t="s">
        <v>7831</v>
      </c>
      <c r="AD2294">
        <v>48.727783000000002</v>
      </c>
      <c r="AE2294">
        <v>1197.04</v>
      </c>
      <c r="AF2294">
        <v>15.579000000000001</v>
      </c>
      <c r="AG2294">
        <v>14.022</v>
      </c>
      <c r="AH2294">
        <v>15.477600000000001</v>
      </c>
    </row>
    <row r="2295" spans="1:34" x14ac:dyDescent="0.25">
      <c r="A2295" t="s">
        <v>7832</v>
      </c>
      <c r="B2295" t="s">
        <v>7833</v>
      </c>
      <c r="C2295">
        <v>1</v>
      </c>
      <c r="D2295">
        <v>1</v>
      </c>
      <c r="E2295" t="s">
        <v>284</v>
      </c>
      <c r="F2295">
        <v>2016</v>
      </c>
      <c r="G2295" t="s">
        <v>171</v>
      </c>
      <c r="H2295">
        <v>0</v>
      </c>
      <c r="I2295">
        <v>16.3583055</v>
      </c>
      <c r="J2295">
        <v>0.1404</v>
      </c>
      <c r="K2295">
        <v>1.88</v>
      </c>
      <c r="L2295">
        <v>0.16800000000000001</v>
      </c>
      <c r="M2295">
        <v>4.1900000000000004</v>
      </c>
      <c r="N2295">
        <v>1.32E-2</v>
      </c>
      <c r="O2295" t="s">
        <v>614</v>
      </c>
      <c r="P2295">
        <v>0</v>
      </c>
      <c r="Q2295">
        <v>198.47</v>
      </c>
      <c r="R2295">
        <v>959</v>
      </c>
      <c r="S2295">
        <v>0</v>
      </c>
      <c r="U2295">
        <v>6161</v>
      </c>
      <c r="V2295">
        <v>1.72</v>
      </c>
      <c r="W2295">
        <v>1.36</v>
      </c>
      <c r="X2295">
        <v>0.3</v>
      </c>
      <c r="Y2295" t="s">
        <v>77</v>
      </c>
      <c r="Z2295">
        <v>4.0999999999999996</v>
      </c>
      <c r="AA2295" t="s">
        <v>7834</v>
      </c>
      <c r="AB2295">
        <v>295.37741820000002</v>
      </c>
      <c r="AC2295" t="s">
        <v>7835</v>
      </c>
      <c r="AD2295">
        <v>39.048036500000002</v>
      </c>
      <c r="AE2295">
        <v>738.26099999999997</v>
      </c>
      <c r="AF2295">
        <v>12.856999999999999</v>
      </c>
      <c r="AG2295">
        <v>11.359</v>
      </c>
      <c r="AH2295">
        <v>12.7575</v>
      </c>
    </row>
    <row r="2296" spans="1:34" x14ac:dyDescent="0.25">
      <c r="A2296" t="s">
        <v>7836</v>
      </c>
      <c r="B2296" t="s">
        <v>7837</v>
      </c>
      <c r="C2296">
        <v>1</v>
      </c>
      <c r="D2296">
        <v>1</v>
      </c>
      <c r="E2296" t="s">
        <v>284</v>
      </c>
      <c r="F2296">
        <v>2016</v>
      </c>
      <c r="G2296" t="s">
        <v>171</v>
      </c>
      <c r="H2296">
        <v>0</v>
      </c>
      <c r="I2296">
        <v>13.909358299999999</v>
      </c>
      <c r="J2296">
        <v>0.1179</v>
      </c>
      <c r="K2296">
        <v>1.41</v>
      </c>
      <c r="L2296">
        <v>0.126</v>
      </c>
      <c r="M2296">
        <v>2.57</v>
      </c>
      <c r="N2296">
        <v>8.09E-3</v>
      </c>
      <c r="O2296" t="s">
        <v>614</v>
      </c>
      <c r="P2296">
        <v>0</v>
      </c>
      <c r="Q2296">
        <v>231.4</v>
      </c>
      <c r="R2296">
        <v>928</v>
      </c>
      <c r="S2296">
        <v>0</v>
      </c>
      <c r="U2296">
        <v>6370</v>
      </c>
      <c r="V2296">
        <v>1.44</v>
      </c>
      <c r="W2296">
        <v>1.26</v>
      </c>
      <c r="X2296">
        <v>0.03</v>
      </c>
      <c r="Y2296" t="s">
        <v>77</v>
      </c>
      <c r="Z2296">
        <v>4.2300000000000004</v>
      </c>
      <c r="AA2296" t="s">
        <v>7838</v>
      </c>
      <c r="AB2296">
        <v>297.94477139999998</v>
      </c>
      <c r="AC2296" t="s">
        <v>7839</v>
      </c>
      <c r="AD2296">
        <v>42.1918449</v>
      </c>
      <c r="AE2296">
        <v>1027.21</v>
      </c>
      <c r="AF2296">
        <v>13.832000000000001</v>
      </c>
      <c r="AG2296">
        <v>12.319000000000001</v>
      </c>
      <c r="AH2296">
        <v>13.707700000000001</v>
      </c>
    </row>
    <row r="2297" spans="1:34" x14ac:dyDescent="0.25">
      <c r="A2297" t="s">
        <v>7840</v>
      </c>
      <c r="B2297" t="s">
        <v>7841</v>
      </c>
      <c r="C2297">
        <v>1</v>
      </c>
      <c r="D2297">
        <v>1</v>
      </c>
      <c r="E2297" t="s">
        <v>284</v>
      </c>
      <c r="F2297">
        <v>2016</v>
      </c>
      <c r="G2297" t="s">
        <v>171</v>
      </c>
      <c r="H2297">
        <v>0</v>
      </c>
      <c r="I2297">
        <v>15.362627529999999</v>
      </c>
      <c r="J2297">
        <v>0.11260000000000001</v>
      </c>
      <c r="K2297">
        <v>1.94</v>
      </c>
      <c r="L2297">
        <v>0.17299999999999999</v>
      </c>
      <c r="M2297">
        <v>4.42</v>
      </c>
      <c r="N2297">
        <v>1.3899999999999999E-2</v>
      </c>
      <c r="O2297" t="s">
        <v>614</v>
      </c>
      <c r="P2297">
        <v>0</v>
      </c>
      <c r="Q2297">
        <v>32.229999999999997</v>
      </c>
      <c r="R2297">
        <v>608</v>
      </c>
      <c r="S2297">
        <v>0</v>
      </c>
      <c r="U2297">
        <v>4919</v>
      </c>
      <c r="V2297">
        <v>0.74</v>
      </c>
      <c r="W2297">
        <v>0.78</v>
      </c>
      <c r="X2297">
        <v>-0.06</v>
      </c>
      <c r="Y2297" t="s">
        <v>77</v>
      </c>
      <c r="Z2297">
        <v>4.5999999999999996</v>
      </c>
      <c r="AA2297" t="s">
        <v>7842</v>
      </c>
      <c r="AB2297">
        <v>296.21512749999999</v>
      </c>
      <c r="AC2297" t="s">
        <v>7843</v>
      </c>
      <c r="AD2297">
        <v>39.5270248</v>
      </c>
      <c r="AE2297">
        <v>618</v>
      </c>
      <c r="AF2297">
        <v>15.7578</v>
      </c>
      <c r="AG2297">
        <v>13.074</v>
      </c>
      <c r="AH2297">
        <v>15.446</v>
      </c>
    </row>
    <row r="2298" spans="1:34" x14ac:dyDescent="0.25">
      <c r="A2298" t="s">
        <v>7844</v>
      </c>
      <c r="B2298" t="s">
        <v>7845</v>
      </c>
      <c r="C2298">
        <v>1</v>
      </c>
      <c r="D2298">
        <v>1</v>
      </c>
      <c r="E2298" t="s">
        <v>284</v>
      </c>
      <c r="F2298">
        <v>2016</v>
      </c>
      <c r="G2298" t="s">
        <v>171</v>
      </c>
      <c r="H2298">
        <v>0</v>
      </c>
      <c r="I2298">
        <v>2.8887986200000002</v>
      </c>
      <c r="J2298">
        <v>4.1500000000000002E-2</v>
      </c>
      <c r="K2298">
        <v>0.85</v>
      </c>
      <c r="L2298">
        <v>7.5999999999999998E-2</v>
      </c>
      <c r="M2298">
        <v>0.54300000000000004</v>
      </c>
      <c r="N2298">
        <v>1.7099999999999999E-3</v>
      </c>
      <c r="O2298" t="s">
        <v>614</v>
      </c>
      <c r="P2298">
        <v>0</v>
      </c>
      <c r="Q2298">
        <v>1591.48</v>
      </c>
      <c r="R2298">
        <v>1423</v>
      </c>
      <c r="S2298">
        <v>0</v>
      </c>
      <c r="U2298">
        <v>5732</v>
      </c>
      <c r="V2298">
        <v>1.29</v>
      </c>
      <c r="W2298">
        <v>1.1499999999999999</v>
      </c>
      <c r="X2298">
        <v>0.41</v>
      </c>
      <c r="Y2298" t="s">
        <v>77</v>
      </c>
      <c r="Z2298">
        <v>4.2699999999999996</v>
      </c>
      <c r="AA2298" t="s">
        <v>7846</v>
      </c>
      <c r="AB2298">
        <v>282.63135590000002</v>
      </c>
      <c r="AC2298" t="s">
        <v>7847</v>
      </c>
      <c r="AD2298">
        <v>46.481022000000003</v>
      </c>
      <c r="AE2298">
        <v>688.79499999999996</v>
      </c>
      <c r="AF2298">
        <v>12.946999999999999</v>
      </c>
      <c r="AG2298">
        <v>11.361000000000001</v>
      </c>
      <c r="AH2298">
        <v>12.8443</v>
      </c>
    </row>
    <row r="2299" spans="1:34" x14ac:dyDescent="0.25">
      <c r="A2299" t="s">
        <v>7848</v>
      </c>
      <c r="B2299" t="s">
        <v>7849</v>
      </c>
      <c r="C2299">
        <v>1</v>
      </c>
      <c r="D2299">
        <v>1</v>
      </c>
      <c r="E2299" t="s">
        <v>284</v>
      </c>
      <c r="F2299">
        <v>2016</v>
      </c>
      <c r="G2299" t="s">
        <v>171</v>
      </c>
      <c r="H2299">
        <v>0</v>
      </c>
      <c r="I2299">
        <v>6.7397238100000001</v>
      </c>
      <c r="J2299">
        <v>6.8000000000000005E-2</v>
      </c>
      <c r="K2299">
        <v>1.24</v>
      </c>
      <c r="L2299">
        <v>0.111</v>
      </c>
      <c r="M2299">
        <v>2.0699999999999998</v>
      </c>
      <c r="N2299">
        <v>6.5100000000000002E-3</v>
      </c>
      <c r="O2299" t="s">
        <v>614</v>
      </c>
      <c r="P2299">
        <v>0</v>
      </c>
      <c r="Q2299">
        <v>196.53</v>
      </c>
      <c r="R2299">
        <v>1011</v>
      </c>
      <c r="S2299">
        <v>0</v>
      </c>
      <c r="U2299">
        <v>5733</v>
      </c>
      <c r="V2299">
        <v>1.03</v>
      </c>
      <c r="W2299">
        <v>1.02</v>
      </c>
      <c r="X2299">
        <v>0.11</v>
      </c>
      <c r="Y2299" t="s">
        <v>77</v>
      </c>
      <c r="Z2299">
        <v>4.41</v>
      </c>
      <c r="AA2299" t="s">
        <v>7850</v>
      </c>
      <c r="AB2299">
        <v>280.82336459999999</v>
      </c>
      <c r="AC2299" t="s">
        <v>7851</v>
      </c>
      <c r="AD2299">
        <v>42.636051799999997</v>
      </c>
      <c r="AE2299">
        <v>835.88199999999995</v>
      </c>
      <c r="AF2299">
        <v>14.597</v>
      </c>
      <c r="AG2299">
        <v>12.87</v>
      </c>
      <c r="AH2299">
        <v>14.4168</v>
      </c>
    </row>
    <row r="2300" spans="1:34" x14ac:dyDescent="0.25">
      <c r="A2300" t="s">
        <v>7852</v>
      </c>
      <c r="B2300" t="s">
        <v>7853</v>
      </c>
      <c r="C2300">
        <v>1</v>
      </c>
      <c r="D2300">
        <v>1</v>
      </c>
      <c r="E2300" t="s">
        <v>284</v>
      </c>
      <c r="F2300">
        <v>2016</v>
      </c>
      <c r="G2300" t="s">
        <v>171</v>
      </c>
      <c r="H2300">
        <v>0</v>
      </c>
      <c r="I2300">
        <v>2.2795266600000001</v>
      </c>
      <c r="J2300">
        <v>3.1E-2</v>
      </c>
      <c r="K2300">
        <v>0.93</v>
      </c>
      <c r="L2300">
        <v>8.3000000000000004E-2</v>
      </c>
      <c r="M2300">
        <v>0.749</v>
      </c>
      <c r="N2300">
        <v>2.3600000000000001E-3</v>
      </c>
      <c r="O2300" t="s">
        <v>614</v>
      </c>
      <c r="P2300">
        <v>0</v>
      </c>
      <c r="Q2300">
        <v>300.31</v>
      </c>
      <c r="R2300">
        <v>1123</v>
      </c>
      <c r="S2300">
        <v>0</v>
      </c>
      <c r="U2300">
        <v>5046</v>
      </c>
      <c r="V2300">
        <v>0.77</v>
      </c>
      <c r="W2300">
        <v>0.82</v>
      </c>
      <c r="X2300">
        <v>0.02</v>
      </c>
      <c r="Y2300" t="s">
        <v>77</v>
      </c>
      <c r="Z2300">
        <v>4.58</v>
      </c>
      <c r="AA2300" t="s">
        <v>7854</v>
      </c>
      <c r="AB2300">
        <v>292.44030290000001</v>
      </c>
      <c r="AC2300" t="s">
        <v>7855</v>
      </c>
      <c r="AD2300">
        <v>43.209345599999999</v>
      </c>
      <c r="AE2300">
        <v>455.358</v>
      </c>
      <c r="AF2300">
        <v>14.727</v>
      </c>
      <c r="AG2300">
        <v>12.513999999999999</v>
      </c>
      <c r="AH2300">
        <v>14.580399999999999</v>
      </c>
    </row>
    <row r="2301" spans="1:34" x14ac:dyDescent="0.25">
      <c r="A2301" t="s">
        <v>7856</v>
      </c>
      <c r="B2301" t="s">
        <v>7857</v>
      </c>
      <c r="C2301">
        <v>1</v>
      </c>
      <c r="D2301">
        <v>4</v>
      </c>
      <c r="E2301" t="s">
        <v>284</v>
      </c>
      <c r="F2301">
        <v>2016</v>
      </c>
      <c r="G2301" t="s">
        <v>171</v>
      </c>
      <c r="H2301">
        <v>0</v>
      </c>
      <c r="I2301">
        <v>12.2854603</v>
      </c>
      <c r="J2301">
        <v>8.8200000000000001E-2</v>
      </c>
      <c r="K2301">
        <v>2.59</v>
      </c>
      <c r="L2301">
        <v>0.23100000000000001</v>
      </c>
      <c r="M2301">
        <v>7.22</v>
      </c>
      <c r="N2301">
        <v>2.2700000000000001E-2</v>
      </c>
      <c r="O2301" t="s">
        <v>614</v>
      </c>
      <c r="P2301">
        <v>0</v>
      </c>
      <c r="Q2301">
        <v>17.670000000000002</v>
      </c>
      <c r="R2301">
        <v>434</v>
      </c>
      <c r="S2301">
        <v>1</v>
      </c>
      <c r="U2301">
        <v>4098</v>
      </c>
      <c r="V2301">
        <v>0.61</v>
      </c>
      <c r="W2301">
        <v>0.63</v>
      </c>
      <c r="X2301">
        <v>0.02</v>
      </c>
      <c r="Y2301" t="s">
        <v>77</v>
      </c>
      <c r="Z2301">
        <v>4.67</v>
      </c>
      <c r="AA2301" t="s">
        <v>7858</v>
      </c>
      <c r="AB2301">
        <v>283.3360156</v>
      </c>
      <c r="AC2301" t="s">
        <v>7859</v>
      </c>
      <c r="AD2301">
        <v>47.174449899999999</v>
      </c>
      <c r="AE2301">
        <v>453.79500000000002</v>
      </c>
      <c r="AF2301">
        <v>16.43</v>
      </c>
      <c r="AG2301">
        <v>13.343</v>
      </c>
      <c r="AH2301">
        <v>16.2941</v>
      </c>
    </row>
    <row r="2302" spans="1:34" x14ac:dyDescent="0.25">
      <c r="A2302" t="s">
        <v>7860</v>
      </c>
      <c r="B2302" t="s">
        <v>7857</v>
      </c>
      <c r="C2302">
        <v>1</v>
      </c>
      <c r="D2302">
        <v>4</v>
      </c>
      <c r="E2302" t="s">
        <v>284</v>
      </c>
      <c r="F2302">
        <v>2016</v>
      </c>
      <c r="G2302" t="s">
        <v>171</v>
      </c>
      <c r="H2302">
        <v>0</v>
      </c>
      <c r="I2302">
        <v>5.5360815099999998</v>
      </c>
      <c r="J2302">
        <v>5.1900000000000002E-2</v>
      </c>
      <c r="K2302">
        <v>2.2599999999999998</v>
      </c>
      <c r="L2302">
        <v>0.20200000000000001</v>
      </c>
      <c r="M2302">
        <v>5.73</v>
      </c>
      <c r="N2302">
        <v>1.7999999999999999E-2</v>
      </c>
      <c r="O2302" t="s">
        <v>614</v>
      </c>
      <c r="P2302">
        <v>0</v>
      </c>
      <c r="Q2302">
        <v>51.04</v>
      </c>
      <c r="R2302">
        <v>566</v>
      </c>
      <c r="S2302">
        <v>0</v>
      </c>
      <c r="U2302">
        <v>4098</v>
      </c>
      <c r="V2302">
        <v>0.61</v>
      </c>
      <c r="W2302">
        <v>0.63</v>
      </c>
      <c r="X2302">
        <v>0.02</v>
      </c>
      <c r="Y2302" t="s">
        <v>77</v>
      </c>
      <c r="Z2302">
        <v>4.67</v>
      </c>
      <c r="AA2302" t="s">
        <v>7858</v>
      </c>
      <c r="AB2302">
        <v>283.3360156</v>
      </c>
      <c r="AC2302" t="s">
        <v>7859</v>
      </c>
      <c r="AD2302">
        <v>47.174449899999999</v>
      </c>
      <c r="AE2302">
        <v>453.79500000000002</v>
      </c>
      <c r="AF2302">
        <v>16.43</v>
      </c>
      <c r="AG2302">
        <v>13.343</v>
      </c>
      <c r="AH2302">
        <v>16.2941</v>
      </c>
    </row>
    <row r="2303" spans="1:34" x14ac:dyDescent="0.25">
      <c r="A2303" t="s">
        <v>7861</v>
      </c>
      <c r="B2303" t="s">
        <v>7857</v>
      </c>
      <c r="C2303">
        <v>1</v>
      </c>
      <c r="D2303">
        <v>4</v>
      </c>
      <c r="E2303" t="s">
        <v>284</v>
      </c>
      <c r="F2303">
        <v>2016</v>
      </c>
      <c r="G2303" t="s">
        <v>171</v>
      </c>
      <c r="H2303">
        <v>0</v>
      </c>
      <c r="I2303">
        <v>20.956815800000001</v>
      </c>
      <c r="J2303">
        <v>0.126</v>
      </c>
      <c r="K2303">
        <v>2.86</v>
      </c>
      <c r="L2303">
        <v>0.255</v>
      </c>
      <c r="M2303">
        <v>8.5500000000000007</v>
      </c>
      <c r="N2303">
        <v>2.69E-2</v>
      </c>
      <c r="O2303" t="s">
        <v>614</v>
      </c>
      <c r="P2303">
        <v>0</v>
      </c>
      <c r="Q2303">
        <v>8.66</v>
      </c>
      <c r="R2303">
        <v>363</v>
      </c>
      <c r="S2303">
        <v>0</v>
      </c>
      <c r="U2303">
        <v>4098</v>
      </c>
      <c r="V2303">
        <v>0.61</v>
      </c>
      <c r="W2303">
        <v>0.63</v>
      </c>
      <c r="X2303">
        <v>0.02</v>
      </c>
      <c r="Y2303" t="s">
        <v>77</v>
      </c>
      <c r="Z2303">
        <v>4.67</v>
      </c>
      <c r="AA2303" t="s">
        <v>7858</v>
      </c>
      <c r="AB2303">
        <v>283.3360156</v>
      </c>
      <c r="AC2303" t="s">
        <v>7859</v>
      </c>
      <c r="AD2303">
        <v>47.174449899999999</v>
      </c>
      <c r="AE2303">
        <v>453.79500000000002</v>
      </c>
      <c r="AF2303">
        <v>16.43</v>
      </c>
      <c r="AG2303">
        <v>13.343</v>
      </c>
      <c r="AH2303">
        <v>16.2941</v>
      </c>
    </row>
    <row r="2304" spans="1:34" x14ac:dyDescent="0.25">
      <c r="A2304" t="s">
        <v>7862</v>
      </c>
      <c r="B2304" t="s">
        <v>7857</v>
      </c>
      <c r="C2304">
        <v>1</v>
      </c>
      <c r="D2304">
        <v>4</v>
      </c>
      <c r="E2304" t="s">
        <v>284</v>
      </c>
      <c r="F2304">
        <v>2016</v>
      </c>
      <c r="G2304" t="s">
        <v>171</v>
      </c>
      <c r="H2304">
        <v>0</v>
      </c>
      <c r="I2304">
        <v>37.632708399999999</v>
      </c>
      <c r="J2304">
        <v>0.18609999999999999</v>
      </c>
      <c r="K2304">
        <v>2.46</v>
      </c>
      <c r="L2304">
        <v>0.219</v>
      </c>
      <c r="M2304">
        <v>6.62</v>
      </c>
      <c r="N2304">
        <v>2.0799999999999999E-2</v>
      </c>
      <c r="O2304" t="s">
        <v>614</v>
      </c>
      <c r="P2304">
        <v>0</v>
      </c>
      <c r="Q2304">
        <v>3.97</v>
      </c>
      <c r="R2304">
        <v>299</v>
      </c>
      <c r="S2304">
        <v>0</v>
      </c>
      <c r="U2304">
        <v>4098</v>
      </c>
      <c r="V2304">
        <v>0.61</v>
      </c>
      <c r="W2304">
        <v>0.63</v>
      </c>
      <c r="X2304">
        <v>0.02</v>
      </c>
      <c r="Y2304" t="s">
        <v>77</v>
      </c>
      <c r="Z2304">
        <v>4.67</v>
      </c>
      <c r="AA2304" t="s">
        <v>7858</v>
      </c>
      <c r="AB2304">
        <v>283.3360156</v>
      </c>
      <c r="AC2304" t="s">
        <v>7859</v>
      </c>
      <c r="AD2304">
        <v>47.174449899999999</v>
      </c>
      <c r="AE2304">
        <v>453.79500000000002</v>
      </c>
      <c r="AF2304">
        <v>16.43</v>
      </c>
      <c r="AG2304">
        <v>13.343</v>
      </c>
      <c r="AH2304">
        <v>16.2941</v>
      </c>
    </row>
    <row r="2305" spans="1:34" x14ac:dyDescent="0.25">
      <c r="A2305" t="s">
        <v>7863</v>
      </c>
      <c r="B2305" t="s">
        <v>7864</v>
      </c>
      <c r="C2305">
        <v>1</v>
      </c>
      <c r="D2305">
        <v>1</v>
      </c>
      <c r="E2305" t="s">
        <v>284</v>
      </c>
      <c r="F2305">
        <v>2016</v>
      </c>
      <c r="G2305" t="s">
        <v>171</v>
      </c>
      <c r="H2305">
        <v>0</v>
      </c>
      <c r="I2305">
        <v>99.253095099999996</v>
      </c>
      <c r="J2305">
        <v>0.38690000000000002</v>
      </c>
      <c r="K2305">
        <v>1.77</v>
      </c>
      <c r="L2305">
        <v>0.158</v>
      </c>
      <c r="M2305">
        <v>3.78</v>
      </c>
      <c r="N2305">
        <v>1.1900000000000001E-2</v>
      </c>
      <c r="O2305" t="s">
        <v>614</v>
      </c>
      <c r="P2305">
        <v>0</v>
      </c>
      <c r="Q2305">
        <v>1.87</v>
      </c>
      <c r="R2305">
        <v>300</v>
      </c>
      <c r="S2305">
        <v>1</v>
      </c>
      <c r="U2305">
        <v>5078</v>
      </c>
      <c r="V2305">
        <v>0.74</v>
      </c>
      <c r="W2305">
        <v>0.81</v>
      </c>
      <c r="X2305">
        <v>-0.14000000000000001</v>
      </c>
      <c r="Y2305" t="s">
        <v>77</v>
      </c>
      <c r="Z2305">
        <v>4.6100000000000003</v>
      </c>
      <c r="AA2305" t="s">
        <v>7865</v>
      </c>
      <c r="AB2305">
        <v>285.71744139999998</v>
      </c>
      <c r="AC2305" t="s">
        <v>7866</v>
      </c>
      <c r="AD2305">
        <v>44.758348699999999</v>
      </c>
      <c r="AE2305">
        <v>497.09300000000002</v>
      </c>
      <c r="AF2305">
        <v>14.896000000000001</v>
      </c>
      <c r="AG2305">
        <v>12.696</v>
      </c>
      <c r="AH2305">
        <v>14.6836</v>
      </c>
    </row>
    <row r="2306" spans="1:34" x14ac:dyDescent="0.25">
      <c r="A2306" t="s">
        <v>7867</v>
      </c>
      <c r="B2306" t="s">
        <v>7868</v>
      </c>
      <c r="C2306">
        <v>1</v>
      </c>
      <c r="D2306">
        <v>2</v>
      </c>
      <c r="E2306" t="s">
        <v>284</v>
      </c>
      <c r="F2306">
        <v>2014</v>
      </c>
      <c r="G2306" t="s">
        <v>171</v>
      </c>
      <c r="H2306">
        <v>0</v>
      </c>
      <c r="I2306">
        <v>15.771044</v>
      </c>
      <c r="J2306">
        <v>0.127</v>
      </c>
      <c r="K2306">
        <v>2.94</v>
      </c>
      <c r="L2306">
        <v>0.26200000000000001</v>
      </c>
      <c r="M2306">
        <v>8.9600000000000009</v>
      </c>
      <c r="N2306">
        <v>2.8199999999999999E-2</v>
      </c>
      <c r="O2306" t="s">
        <v>614</v>
      </c>
      <c r="P2306">
        <v>0</v>
      </c>
      <c r="Q2306">
        <v>64.78</v>
      </c>
      <c r="R2306">
        <v>752</v>
      </c>
      <c r="S2306">
        <v>0</v>
      </c>
      <c r="U2306">
        <v>5594</v>
      </c>
      <c r="V2306">
        <v>1.3</v>
      </c>
      <c r="W2306">
        <v>1.05</v>
      </c>
      <c r="X2306">
        <v>0.28000000000000003</v>
      </c>
      <c r="Y2306" t="s">
        <v>77</v>
      </c>
      <c r="Z2306">
        <v>4.25</v>
      </c>
      <c r="AA2306" t="s">
        <v>7869</v>
      </c>
      <c r="AB2306">
        <v>282.39194509999999</v>
      </c>
      <c r="AC2306" t="s">
        <v>7870</v>
      </c>
      <c r="AD2306">
        <v>43.889416699999998</v>
      </c>
      <c r="AE2306">
        <v>391.03800000000001</v>
      </c>
      <c r="AF2306">
        <v>12.775</v>
      </c>
      <c r="AG2306">
        <v>11.167</v>
      </c>
      <c r="AH2306">
        <v>12.677</v>
      </c>
    </row>
    <row r="2307" spans="1:34" x14ac:dyDescent="0.25">
      <c r="A2307" t="s">
        <v>7871</v>
      </c>
      <c r="B2307" t="s">
        <v>7868</v>
      </c>
      <c r="C2307">
        <v>1</v>
      </c>
      <c r="D2307">
        <v>2</v>
      </c>
      <c r="E2307" t="s">
        <v>284</v>
      </c>
      <c r="F2307">
        <v>2014</v>
      </c>
      <c r="G2307" t="s">
        <v>171</v>
      </c>
      <c r="H2307">
        <v>0</v>
      </c>
      <c r="I2307">
        <v>157.072878</v>
      </c>
      <c r="J2307">
        <v>0.58599999999999997</v>
      </c>
      <c r="K2307">
        <v>3.38</v>
      </c>
      <c r="L2307">
        <v>0.30199999999999999</v>
      </c>
      <c r="M2307">
        <v>11.4</v>
      </c>
      <c r="N2307">
        <v>3.5700000000000003E-2</v>
      </c>
      <c r="O2307" t="s">
        <v>614</v>
      </c>
      <c r="P2307">
        <v>0</v>
      </c>
      <c r="Q2307">
        <v>3.02</v>
      </c>
      <c r="R2307">
        <v>350</v>
      </c>
      <c r="S2307">
        <v>1</v>
      </c>
      <c r="U2307">
        <v>5594</v>
      </c>
      <c r="V2307">
        <v>1.3</v>
      </c>
      <c r="W2307">
        <v>1.05</v>
      </c>
      <c r="X2307">
        <v>0.28000000000000003</v>
      </c>
      <c r="Y2307" t="s">
        <v>77</v>
      </c>
      <c r="Z2307">
        <v>4.25</v>
      </c>
      <c r="AA2307" t="s">
        <v>7869</v>
      </c>
      <c r="AB2307">
        <v>282.39194509999999</v>
      </c>
      <c r="AC2307" t="s">
        <v>7870</v>
      </c>
      <c r="AD2307">
        <v>43.889416699999998</v>
      </c>
      <c r="AE2307">
        <v>391.03800000000001</v>
      </c>
      <c r="AF2307">
        <v>12.775</v>
      </c>
      <c r="AG2307">
        <v>11.167</v>
      </c>
      <c r="AH2307">
        <v>12.677</v>
      </c>
    </row>
    <row r="2308" spans="1:34" x14ac:dyDescent="0.25">
      <c r="A2308" t="s">
        <v>7872</v>
      </c>
      <c r="B2308" t="s">
        <v>7873</v>
      </c>
      <c r="C2308">
        <v>1</v>
      </c>
      <c r="D2308">
        <v>1</v>
      </c>
      <c r="E2308" t="s">
        <v>284</v>
      </c>
      <c r="F2308">
        <v>2016</v>
      </c>
      <c r="G2308" t="s">
        <v>171</v>
      </c>
      <c r="H2308">
        <v>0</v>
      </c>
      <c r="I2308">
        <v>6.4802167300000004</v>
      </c>
      <c r="J2308">
        <v>6.6199999999999995E-2</v>
      </c>
      <c r="K2308">
        <v>1.18</v>
      </c>
      <c r="L2308">
        <v>0.105</v>
      </c>
      <c r="M2308">
        <v>1.76</v>
      </c>
      <c r="N2308">
        <v>5.5300000000000002E-3</v>
      </c>
      <c r="O2308" t="s">
        <v>614</v>
      </c>
      <c r="P2308">
        <v>0</v>
      </c>
      <c r="Q2308">
        <v>171.13</v>
      </c>
      <c r="R2308">
        <v>934</v>
      </c>
      <c r="S2308">
        <v>0</v>
      </c>
      <c r="U2308">
        <v>5753</v>
      </c>
      <c r="V2308">
        <v>0.98</v>
      </c>
      <c r="W2308">
        <v>0.98</v>
      </c>
      <c r="X2308">
        <v>-0.01</v>
      </c>
      <c r="Y2308" t="s">
        <v>77</v>
      </c>
      <c r="Z2308">
        <v>4.45</v>
      </c>
      <c r="AA2308" t="s">
        <v>7874</v>
      </c>
      <c r="AB2308">
        <v>298.66244189999998</v>
      </c>
      <c r="AC2308" t="s">
        <v>7875</v>
      </c>
      <c r="AD2308">
        <v>48.248865899999998</v>
      </c>
      <c r="AE2308">
        <v>723.43100000000004</v>
      </c>
      <c r="AF2308">
        <v>14.558</v>
      </c>
      <c r="AG2308">
        <v>12.763999999999999</v>
      </c>
      <c r="AH2308">
        <v>14.402200000000001</v>
      </c>
    </row>
    <row r="2309" spans="1:34" x14ac:dyDescent="0.25">
      <c r="A2309" t="s">
        <v>7876</v>
      </c>
      <c r="B2309" t="s">
        <v>7877</v>
      </c>
      <c r="C2309">
        <v>1</v>
      </c>
      <c r="D2309">
        <v>1</v>
      </c>
      <c r="E2309" t="s">
        <v>284</v>
      </c>
      <c r="F2309">
        <v>2016</v>
      </c>
      <c r="G2309" t="s">
        <v>171</v>
      </c>
      <c r="H2309">
        <v>0</v>
      </c>
      <c r="I2309">
        <v>54.409233299999997</v>
      </c>
      <c r="J2309">
        <v>0.27679999999999999</v>
      </c>
      <c r="K2309">
        <v>1.68</v>
      </c>
      <c r="L2309">
        <v>0.15</v>
      </c>
      <c r="M2309">
        <v>3.46</v>
      </c>
      <c r="N2309">
        <v>1.09E-2</v>
      </c>
      <c r="O2309" t="s">
        <v>614</v>
      </c>
      <c r="P2309">
        <v>0</v>
      </c>
      <c r="Q2309">
        <v>33.340000000000003</v>
      </c>
      <c r="R2309">
        <v>513</v>
      </c>
      <c r="S2309">
        <v>0</v>
      </c>
      <c r="U2309">
        <v>5840</v>
      </c>
      <c r="V2309">
        <v>1.1000000000000001</v>
      </c>
      <c r="W2309">
        <v>1.03</v>
      </c>
      <c r="X2309">
        <v>0.04</v>
      </c>
      <c r="Y2309" t="s">
        <v>77</v>
      </c>
      <c r="Z2309">
        <v>4.3600000000000003</v>
      </c>
      <c r="AA2309" t="s">
        <v>7878</v>
      </c>
      <c r="AB2309">
        <v>294.8309749</v>
      </c>
      <c r="AC2309" t="s">
        <v>7879</v>
      </c>
      <c r="AD2309">
        <v>46.659576800000004</v>
      </c>
      <c r="AE2309">
        <v>1038.3499999999999</v>
      </c>
      <c r="AF2309">
        <v>13.906000000000001</v>
      </c>
      <c r="AG2309">
        <v>12.366</v>
      </c>
      <c r="AH2309">
        <v>13.8283</v>
      </c>
    </row>
    <row r="2310" spans="1:34" x14ac:dyDescent="0.25">
      <c r="A2310" t="s">
        <v>7880</v>
      </c>
      <c r="B2310" t="s">
        <v>7881</v>
      </c>
      <c r="C2310">
        <v>1</v>
      </c>
      <c r="D2310">
        <v>1</v>
      </c>
      <c r="E2310" t="s">
        <v>284</v>
      </c>
      <c r="F2310">
        <v>2016</v>
      </c>
      <c r="G2310" t="s">
        <v>171</v>
      </c>
      <c r="H2310">
        <v>0</v>
      </c>
      <c r="I2310">
        <v>15.1410397</v>
      </c>
      <c r="J2310">
        <v>0.11890000000000001</v>
      </c>
      <c r="K2310">
        <v>1.96</v>
      </c>
      <c r="L2310">
        <v>0.17499999999999999</v>
      </c>
      <c r="M2310">
        <v>4.5</v>
      </c>
      <c r="N2310">
        <v>1.4200000000000001E-2</v>
      </c>
      <c r="O2310" t="s">
        <v>614</v>
      </c>
      <c r="P2310">
        <v>0</v>
      </c>
      <c r="Q2310">
        <v>61.42</v>
      </c>
      <c r="R2310">
        <v>714</v>
      </c>
      <c r="S2310">
        <v>0</v>
      </c>
      <c r="U2310">
        <v>5479</v>
      </c>
      <c r="V2310">
        <v>0.85</v>
      </c>
      <c r="W2310">
        <v>0.88</v>
      </c>
      <c r="X2310">
        <v>-0.11</v>
      </c>
      <c r="Y2310" t="s">
        <v>77</v>
      </c>
      <c r="Z2310">
        <v>4.53</v>
      </c>
      <c r="AA2310" t="s">
        <v>7882</v>
      </c>
      <c r="AB2310">
        <v>288.76698190000002</v>
      </c>
      <c r="AC2310" t="s">
        <v>7883</v>
      </c>
      <c r="AD2310">
        <v>46.394449700000003</v>
      </c>
      <c r="AE2310">
        <v>1117</v>
      </c>
      <c r="AF2310">
        <v>15.962999999999999</v>
      </c>
      <c r="AG2310">
        <v>13.939</v>
      </c>
      <c r="AH2310">
        <v>15.666499999999999</v>
      </c>
    </row>
    <row r="2311" spans="1:34" x14ac:dyDescent="0.25">
      <c r="A2311" t="s">
        <v>7884</v>
      </c>
      <c r="B2311" t="s">
        <v>7885</v>
      </c>
      <c r="C2311">
        <v>1</v>
      </c>
      <c r="D2311">
        <v>1</v>
      </c>
      <c r="E2311" t="s">
        <v>284</v>
      </c>
      <c r="F2311">
        <v>2016</v>
      </c>
      <c r="G2311" t="s">
        <v>171</v>
      </c>
      <c r="H2311">
        <v>0</v>
      </c>
      <c r="I2311">
        <v>2.4435781200000002</v>
      </c>
      <c r="J2311">
        <v>3.3700000000000001E-2</v>
      </c>
      <c r="K2311">
        <v>0.8</v>
      </c>
      <c r="L2311">
        <v>7.0999999999999994E-2</v>
      </c>
      <c r="M2311">
        <v>0.437</v>
      </c>
      <c r="N2311">
        <v>1.3699999999999999E-3</v>
      </c>
      <c r="O2311" t="s">
        <v>614</v>
      </c>
      <c r="P2311">
        <v>0</v>
      </c>
      <c r="Q2311">
        <v>574.37</v>
      </c>
      <c r="R2311">
        <v>1249</v>
      </c>
      <c r="S2311">
        <v>0</v>
      </c>
      <c r="U2311">
        <v>5697</v>
      </c>
      <c r="V2311">
        <v>0.92</v>
      </c>
      <c r="W2311">
        <v>0.95</v>
      </c>
      <c r="X2311">
        <v>-0.09</v>
      </c>
      <c r="Y2311" t="s">
        <v>77</v>
      </c>
      <c r="Z2311">
        <v>4.5</v>
      </c>
      <c r="AA2311" t="s">
        <v>7886</v>
      </c>
      <c r="AB2311">
        <v>284.4594558</v>
      </c>
      <c r="AC2311" t="s">
        <v>7887</v>
      </c>
      <c r="AD2311">
        <v>40.142475599999997</v>
      </c>
      <c r="AE2311">
        <v>544.45600000000002</v>
      </c>
      <c r="AF2311">
        <v>13.476000000000001</v>
      </c>
      <c r="AG2311">
        <v>11.816000000000001</v>
      </c>
      <c r="AH2311">
        <v>13.3324</v>
      </c>
    </row>
    <row r="2312" spans="1:34" x14ac:dyDescent="0.25">
      <c r="A2312" t="s">
        <v>7888</v>
      </c>
      <c r="B2312" t="s">
        <v>7889</v>
      </c>
      <c r="C2312">
        <v>1</v>
      </c>
      <c r="D2312">
        <v>1</v>
      </c>
      <c r="E2312" t="s">
        <v>284</v>
      </c>
      <c r="F2312">
        <v>2016</v>
      </c>
      <c r="G2312" t="s">
        <v>171</v>
      </c>
      <c r="H2312">
        <v>0</v>
      </c>
      <c r="I2312">
        <v>3.9376637300000001</v>
      </c>
      <c r="J2312">
        <v>5.5500000000000001E-2</v>
      </c>
      <c r="K2312">
        <v>1.39</v>
      </c>
      <c r="L2312">
        <v>0.124</v>
      </c>
      <c r="M2312">
        <v>2.5099999999999998</v>
      </c>
      <c r="N2312">
        <v>7.9000000000000008E-3</v>
      </c>
      <c r="O2312" t="s">
        <v>614</v>
      </c>
      <c r="P2312">
        <v>0</v>
      </c>
      <c r="Q2312">
        <v>2023.01</v>
      </c>
      <c r="R2312">
        <v>1947</v>
      </c>
      <c r="S2312">
        <v>0</v>
      </c>
      <c r="U2312">
        <v>6481</v>
      </c>
      <c r="V2312">
        <v>2.5499999999999998</v>
      </c>
      <c r="W2312">
        <v>1.64</v>
      </c>
      <c r="X2312">
        <v>0.06</v>
      </c>
      <c r="Y2312" t="s">
        <v>77</v>
      </c>
      <c r="Z2312">
        <v>3.84</v>
      </c>
      <c r="AA2312" t="s">
        <v>7890</v>
      </c>
      <c r="AB2312">
        <v>283.45320679999998</v>
      </c>
      <c r="AC2312" t="s">
        <v>7891</v>
      </c>
      <c r="AD2312">
        <v>45.084072900000002</v>
      </c>
      <c r="AE2312">
        <v>640.40899999999999</v>
      </c>
      <c r="AF2312">
        <v>11.714</v>
      </c>
      <c r="AG2312">
        <v>10.679</v>
      </c>
      <c r="AH2312">
        <v>11.714399999999999</v>
      </c>
    </row>
    <row r="2313" spans="1:34" x14ac:dyDescent="0.25">
      <c r="A2313" t="s">
        <v>7892</v>
      </c>
      <c r="B2313" t="s">
        <v>7893</v>
      </c>
      <c r="C2313">
        <v>1</v>
      </c>
      <c r="D2313">
        <v>1</v>
      </c>
      <c r="E2313" t="s">
        <v>284</v>
      </c>
      <c r="F2313">
        <v>2016</v>
      </c>
      <c r="G2313" t="s">
        <v>171</v>
      </c>
      <c r="H2313">
        <v>0</v>
      </c>
      <c r="I2313">
        <v>3.78470649</v>
      </c>
      <c r="J2313">
        <v>4.9399999999999999E-2</v>
      </c>
      <c r="K2313">
        <v>0.8</v>
      </c>
      <c r="L2313">
        <v>7.0999999999999994E-2</v>
      </c>
      <c r="M2313">
        <v>0.437</v>
      </c>
      <c r="N2313">
        <v>1.3699999999999999E-3</v>
      </c>
      <c r="O2313" t="s">
        <v>614</v>
      </c>
      <c r="P2313">
        <v>0</v>
      </c>
      <c r="Q2313">
        <v>730.53</v>
      </c>
      <c r="R2313">
        <v>1311</v>
      </c>
      <c r="S2313">
        <v>0</v>
      </c>
      <c r="U2313">
        <v>6138</v>
      </c>
      <c r="V2313">
        <v>1.23</v>
      </c>
      <c r="W2313">
        <v>1.17</v>
      </c>
      <c r="X2313">
        <v>0.12</v>
      </c>
      <c r="Y2313" t="s">
        <v>77</v>
      </c>
      <c r="Z2313">
        <v>4.33</v>
      </c>
      <c r="AA2313" t="s">
        <v>7894</v>
      </c>
      <c r="AB2313">
        <v>292.33749449999999</v>
      </c>
      <c r="AC2313" t="s">
        <v>7895</v>
      </c>
      <c r="AD2313">
        <v>47.6641732</v>
      </c>
      <c r="AE2313">
        <v>492.89400000000001</v>
      </c>
      <c r="AF2313">
        <v>12.632</v>
      </c>
      <c r="AG2313">
        <v>11.29</v>
      </c>
      <c r="AH2313">
        <v>12.536</v>
      </c>
    </row>
    <row r="2314" spans="1:34" x14ac:dyDescent="0.25">
      <c r="A2314" t="s">
        <v>7896</v>
      </c>
      <c r="B2314" t="s">
        <v>7897</v>
      </c>
      <c r="C2314">
        <v>1</v>
      </c>
      <c r="D2314">
        <v>1</v>
      </c>
      <c r="E2314" t="s">
        <v>284</v>
      </c>
      <c r="F2314">
        <v>2016</v>
      </c>
      <c r="G2314" t="s">
        <v>171</v>
      </c>
      <c r="H2314">
        <v>0</v>
      </c>
      <c r="I2314">
        <v>18.220642099999999</v>
      </c>
      <c r="J2314">
        <v>0.1406</v>
      </c>
      <c r="K2314">
        <v>2.0699999999999998</v>
      </c>
      <c r="L2314">
        <v>0.185</v>
      </c>
      <c r="M2314">
        <v>4.9400000000000004</v>
      </c>
      <c r="N2314">
        <v>1.55E-2</v>
      </c>
      <c r="O2314" t="s">
        <v>614</v>
      </c>
      <c r="P2314">
        <v>0</v>
      </c>
      <c r="Q2314">
        <v>71.819999999999993</v>
      </c>
      <c r="R2314">
        <v>786</v>
      </c>
      <c r="S2314">
        <v>0</v>
      </c>
      <c r="U2314">
        <v>6195</v>
      </c>
      <c r="V2314">
        <v>1.27</v>
      </c>
      <c r="W2314">
        <v>1.18</v>
      </c>
      <c r="X2314">
        <v>0.04</v>
      </c>
      <c r="Y2314" t="s">
        <v>77</v>
      </c>
      <c r="Z2314">
        <v>4.3</v>
      </c>
      <c r="AA2314" t="s">
        <v>7898</v>
      </c>
      <c r="AB2314">
        <v>294.33639360000001</v>
      </c>
      <c r="AC2314" t="s">
        <v>7899</v>
      </c>
      <c r="AD2314">
        <v>44.918229599999997</v>
      </c>
      <c r="AE2314">
        <v>1066.46</v>
      </c>
      <c r="AF2314">
        <v>14.691000000000001</v>
      </c>
      <c r="AG2314">
        <v>13.173</v>
      </c>
      <c r="AH2314">
        <v>14.527100000000001</v>
      </c>
    </row>
    <row r="2315" spans="1:34" x14ac:dyDescent="0.25">
      <c r="A2315" t="s">
        <v>7900</v>
      </c>
      <c r="B2315" t="s">
        <v>7901</v>
      </c>
      <c r="C2315">
        <v>1</v>
      </c>
      <c r="D2315">
        <v>1</v>
      </c>
      <c r="E2315" t="s">
        <v>284</v>
      </c>
      <c r="F2315">
        <v>2016</v>
      </c>
      <c r="G2315" t="s">
        <v>171</v>
      </c>
      <c r="H2315">
        <v>0</v>
      </c>
      <c r="I2315">
        <v>47.449955000000003</v>
      </c>
      <c r="J2315">
        <v>0.26019999999999999</v>
      </c>
      <c r="K2315">
        <v>1.72</v>
      </c>
      <c r="L2315">
        <v>0.153</v>
      </c>
      <c r="M2315">
        <v>3.61</v>
      </c>
      <c r="N2315">
        <v>1.1299999999999999E-2</v>
      </c>
      <c r="O2315" t="s">
        <v>614</v>
      </c>
      <c r="P2315">
        <v>0</v>
      </c>
      <c r="Q2315">
        <v>58.1</v>
      </c>
      <c r="R2315">
        <v>551</v>
      </c>
      <c r="S2315">
        <v>0</v>
      </c>
      <c r="U2315">
        <v>6026</v>
      </c>
      <c r="V2315">
        <v>1.1200000000000001</v>
      </c>
      <c r="W2315">
        <v>1.0900000000000001</v>
      </c>
      <c r="X2315">
        <v>0</v>
      </c>
      <c r="Y2315" t="s">
        <v>77</v>
      </c>
      <c r="Z2315">
        <v>4.37</v>
      </c>
      <c r="AA2315" t="s">
        <v>7902</v>
      </c>
      <c r="AB2315">
        <v>299.67588119999999</v>
      </c>
      <c r="AC2315" t="s">
        <v>7903</v>
      </c>
      <c r="AD2315">
        <v>47.075823399999997</v>
      </c>
      <c r="AE2315">
        <v>1198.25</v>
      </c>
      <c r="AF2315">
        <v>14.324</v>
      </c>
      <c r="AG2315">
        <v>12.468</v>
      </c>
      <c r="AH2315">
        <v>14.0909</v>
      </c>
    </row>
    <row r="2316" spans="1:34" x14ac:dyDescent="0.25">
      <c r="A2316" t="s">
        <v>7904</v>
      </c>
      <c r="B2316" t="s">
        <v>7905</v>
      </c>
      <c r="C2316">
        <v>1</v>
      </c>
      <c r="D2316">
        <v>2</v>
      </c>
      <c r="E2316" t="s">
        <v>284</v>
      </c>
      <c r="F2316">
        <v>2016</v>
      </c>
      <c r="G2316" t="s">
        <v>171</v>
      </c>
      <c r="H2316">
        <v>0</v>
      </c>
      <c r="I2316">
        <v>2.7881567899999999</v>
      </c>
      <c r="J2316">
        <v>3.9199999999999999E-2</v>
      </c>
      <c r="K2316">
        <v>0.9</v>
      </c>
      <c r="L2316">
        <v>0.08</v>
      </c>
      <c r="M2316">
        <v>0.66600000000000004</v>
      </c>
      <c r="N2316">
        <v>2.0999999999999999E-3</v>
      </c>
      <c r="O2316" t="s">
        <v>614</v>
      </c>
      <c r="P2316">
        <v>0</v>
      </c>
      <c r="Q2316">
        <v>1249.49</v>
      </c>
      <c r="R2316">
        <v>1510</v>
      </c>
      <c r="S2316">
        <v>0</v>
      </c>
      <c r="U2316">
        <v>6126</v>
      </c>
      <c r="V2316">
        <v>1.18</v>
      </c>
      <c r="W2316">
        <v>1.1299999999999999</v>
      </c>
      <c r="X2316">
        <v>0.01</v>
      </c>
      <c r="Y2316" t="s">
        <v>77</v>
      </c>
      <c r="Z2316">
        <v>4.34</v>
      </c>
      <c r="AA2316" t="s">
        <v>7906</v>
      </c>
      <c r="AB2316">
        <v>294.86610730000001</v>
      </c>
      <c r="AC2316" t="s">
        <v>7907</v>
      </c>
      <c r="AD2316">
        <v>48.638992299999998</v>
      </c>
      <c r="AE2316">
        <v>852.20399999999995</v>
      </c>
      <c r="AF2316">
        <v>13.752000000000001</v>
      </c>
      <c r="AG2316">
        <v>12.355</v>
      </c>
      <c r="AH2316">
        <v>13.660500000000001</v>
      </c>
    </row>
    <row r="2317" spans="1:34" x14ac:dyDescent="0.25">
      <c r="A2317" t="s">
        <v>7908</v>
      </c>
      <c r="B2317" t="s">
        <v>7905</v>
      </c>
      <c r="C2317">
        <v>1</v>
      </c>
      <c r="D2317">
        <v>2</v>
      </c>
      <c r="E2317" t="s">
        <v>284</v>
      </c>
      <c r="F2317">
        <v>2016</v>
      </c>
      <c r="G2317" t="s">
        <v>171</v>
      </c>
      <c r="H2317">
        <v>0</v>
      </c>
      <c r="I2317">
        <v>4.1382759499999997</v>
      </c>
      <c r="J2317">
        <v>5.0999999999999997E-2</v>
      </c>
      <c r="K2317">
        <v>1.03</v>
      </c>
      <c r="L2317">
        <v>9.1999999999999998E-2</v>
      </c>
      <c r="M2317">
        <v>1.08</v>
      </c>
      <c r="N2317">
        <v>3.3999999999999998E-3</v>
      </c>
      <c r="O2317" t="s">
        <v>614</v>
      </c>
      <c r="P2317">
        <v>0</v>
      </c>
      <c r="Q2317">
        <v>738.18</v>
      </c>
      <c r="R2317">
        <v>1324</v>
      </c>
      <c r="S2317">
        <v>0</v>
      </c>
      <c r="U2317">
        <v>6126</v>
      </c>
      <c r="V2317">
        <v>1.18</v>
      </c>
      <c r="W2317">
        <v>1.1299999999999999</v>
      </c>
      <c r="X2317">
        <v>0.01</v>
      </c>
      <c r="Y2317" t="s">
        <v>77</v>
      </c>
      <c r="Z2317">
        <v>4.34</v>
      </c>
      <c r="AA2317" t="s">
        <v>7906</v>
      </c>
      <c r="AB2317">
        <v>294.86610730000001</v>
      </c>
      <c r="AC2317" t="s">
        <v>7907</v>
      </c>
      <c r="AD2317">
        <v>48.638992299999998</v>
      </c>
      <c r="AE2317">
        <v>852.20399999999995</v>
      </c>
      <c r="AF2317">
        <v>13.752000000000001</v>
      </c>
      <c r="AG2317">
        <v>12.355</v>
      </c>
      <c r="AH2317">
        <v>13.660500000000001</v>
      </c>
    </row>
    <row r="2318" spans="1:34" x14ac:dyDescent="0.25">
      <c r="A2318" t="s">
        <v>7909</v>
      </c>
      <c r="B2318" t="s">
        <v>7910</v>
      </c>
      <c r="C2318">
        <v>1</v>
      </c>
      <c r="D2318">
        <v>1</v>
      </c>
      <c r="E2318" t="s">
        <v>284</v>
      </c>
      <c r="F2318">
        <v>2016</v>
      </c>
      <c r="G2318" t="s">
        <v>171</v>
      </c>
      <c r="H2318">
        <v>0</v>
      </c>
      <c r="I2318">
        <v>1.63865306</v>
      </c>
      <c r="J2318">
        <v>2.76E-2</v>
      </c>
      <c r="K2318">
        <v>1.25</v>
      </c>
      <c r="L2318">
        <v>0.112</v>
      </c>
      <c r="M2318">
        <v>2.1</v>
      </c>
      <c r="N2318">
        <v>6.6E-3</v>
      </c>
      <c r="O2318" t="s">
        <v>614</v>
      </c>
      <c r="P2318">
        <v>0</v>
      </c>
      <c r="Q2318">
        <v>1707.25</v>
      </c>
      <c r="R2318">
        <v>1610</v>
      </c>
      <c r="S2318">
        <v>0</v>
      </c>
      <c r="U2318">
        <v>5735</v>
      </c>
      <c r="V2318">
        <v>0.96</v>
      </c>
      <c r="W2318">
        <v>0.97</v>
      </c>
      <c r="X2318">
        <v>-0.03</v>
      </c>
      <c r="Y2318" t="s">
        <v>77</v>
      </c>
      <c r="Z2318">
        <v>4.47</v>
      </c>
      <c r="AA2318" t="s">
        <v>7911</v>
      </c>
      <c r="AB2318">
        <v>293.31169619999997</v>
      </c>
      <c r="AC2318" t="s">
        <v>7912</v>
      </c>
      <c r="AD2318">
        <v>46.041651600000002</v>
      </c>
      <c r="AE2318">
        <v>1385.7</v>
      </c>
      <c r="AF2318">
        <v>15.571999999999999</v>
      </c>
      <c r="AG2318">
        <v>13.929</v>
      </c>
      <c r="AH2318">
        <v>15.507400000000001</v>
      </c>
    </row>
    <row r="2319" spans="1:34" x14ac:dyDescent="0.25">
      <c r="A2319" t="s">
        <v>7913</v>
      </c>
      <c r="B2319" t="s">
        <v>7914</v>
      </c>
      <c r="C2319">
        <v>2</v>
      </c>
      <c r="D2319">
        <v>1</v>
      </c>
      <c r="E2319" t="s">
        <v>284</v>
      </c>
      <c r="F2319">
        <v>2011</v>
      </c>
      <c r="G2319" t="s">
        <v>171</v>
      </c>
      <c r="H2319">
        <v>0</v>
      </c>
      <c r="I2319">
        <v>6.7901230000000004</v>
      </c>
      <c r="J2319">
        <v>7.7100000000000002E-2</v>
      </c>
      <c r="K2319">
        <v>12.733000000000001</v>
      </c>
      <c r="L2319">
        <v>1.1359999999999999</v>
      </c>
      <c r="M2319">
        <v>2669.66</v>
      </c>
      <c r="N2319">
        <v>8.4</v>
      </c>
      <c r="O2319" t="s">
        <v>119</v>
      </c>
      <c r="P2319">
        <v>3.5000000000000003E-2</v>
      </c>
      <c r="Q2319">
        <v>1029.51</v>
      </c>
      <c r="R2319">
        <v>1605</v>
      </c>
      <c r="S2319">
        <v>0</v>
      </c>
      <c r="U2319">
        <v>6395</v>
      </c>
      <c r="V2319">
        <v>2.0499999999999998</v>
      </c>
      <c r="W2319">
        <v>1.51</v>
      </c>
      <c r="X2319">
        <v>0.12</v>
      </c>
      <c r="Y2319" t="s">
        <v>77</v>
      </c>
      <c r="Z2319">
        <v>3.99</v>
      </c>
      <c r="AA2319" t="s">
        <v>7915</v>
      </c>
      <c r="AB2319">
        <v>287.70881400000002</v>
      </c>
      <c r="AC2319" t="s">
        <v>7916</v>
      </c>
      <c r="AD2319">
        <v>47.33305</v>
      </c>
      <c r="AE2319">
        <v>798</v>
      </c>
      <c r="AF2319">
        <v>12.003</v>
      </c>
      <c r="AG2319">
        <v>10.988</v>
      </c>
    </row>
    <row r="2320" spans="1:34" x14ac:dyDescent="0.25">
      <c r="A2320" t="s">
        <v>7917</v>
      </c>
      <c r="B2320" t="s">
        <v>7918</v>
      </c>
      <c r="C2320">
        <v>1</v>
      </c>
      <c r="D2320">
        <v>2</v>
      </c>
      <c r="E2320" t="s">
        <v>284</v>
      </c>
      <c r="F2320">
        <v>2014</v>
      </c>
      <c r="G2320" t="s">
        <v>171</v>
      </c>
      <c r="H2320">
        <v>0</v>
      </c>
      <c r="I2320">
        <v>3.25427</v>
      </c>
      <c r="J2320">
        <v>4.4999999999999998E-2</v>
      </c>
      <c r="K2320">
        <v>1.61</v>
      </c>
      <c r="L2320">
        <v>0.14399999999999999</v>
      </c>
      <c r="M2320">
        <v>3.22</v>
      </c>
      <c r="N2320">
        <v>1.01E-2</v>
      </c>
      <c r="O2320" t="s">
        <v>614</v>
      </c>
      <c r="P2320">
        <v>0</v>
      </c>
      <c r="Q2320">
        <v>848.7</v>
      </c>
      <c r="R2320">
        <v>1301</v>
      </c>
      <c r="S2320">
        <v>0</v>
      </c>
      <c r="U2320">
        <v>6077</v>
      </c>
      <c r="V2320">
        <v>1.29</v>
      </c>
      <c r="W2320">
        <v>1.1499999999999999</v>
      </c>
      <c r="X2320">
        <v>-3.9E-2</v>
      </c>
      <c r="Y2320" t="s">
        <v>200</v>
      </c>
      <c r="Z2320">
        <v>4.2699999999999996</v>
      </c>
      <c r="AA2320" t="s">
        <v>7919</v>
      </c>
      <c r="AB2320">
        <v>287.36940559999999</v>
      </c>
      <c r="AC2320" t="s">
        <v>7920</v>
      </c>
      <c r="AD2320">
        <v>46.768147300000003</v>
      </c>
      <c r="AE2320">
        <v>583.85900000000004</v>
      </c>
      <c r="AF2320">
        <v>13.018000000000001</v>
      </c>
      <c r="AG2320">
        <v>11.709</v>
      </c>
      <c r="AH2320">
        <v>12.9412</v>
      </c>
    </row>
    <row r="2321" spans="1:34" x14ac:dyDescent="0.25">
      <c r="A2321" t="s">
        <v>7921</v>
      </c>
      <c r="B2321" t="s">
        <v>7918</v>
      </c>
      <c r="C2321">
        <v>1</v>
      </c>
      <c r="D2321">
        <v>2</v>
      </c>
      <c r="E2321" t="s">
        <v>284</v>
      </c>
      <c r="F2321">
        <v>2014</v>
      </c>
      <c r="G2321" t="s">
        <v>171</v>
      </c>
      <c r="H2321">
        <v>0</v>
      </c>
      <c r="I2321">
        <v>91.353281999999993</v>
      </c>
      <c r="J2321">
        <v>0.41399999999999998</v>
      </c>
      <c r="K2321">
        <v>1.8</v>
      </c>
      <c r="L2321">
        <v>0.161</v>
      </c>
      <c r="M2321">
        <v>3.89</v>
      </c>
      <c r="N2321">
        <v>1.23E-2</v>
      </c>
      <c r="O2321" t="s">
        <v>614</v>
      </c>
      <c r="P2321">
        <v>0</v>
      </c>
      <c r="Q2321">
        <v>9.9600000000000009</v>
      </c>
      <c r="R2321">
        <v>428</v>
      </c>
      <c r="S2321">
        <v>0</v>
      </c>
      <c r="U2321">
        <v>6077</v>
      </c>
      <c r="V2321">
        <v>1.29</v>
      </c>
      <c r="W2321">
        <v>1.1499999999999999</v>
      </c>
      <c r="X2321">
        <v>-3.9E-2</v>
      </c>
      <c r="Y2321" t="s">
        <v>200</v>
      </c>
      <c r="Z2321">
        <v>4.2699999999999996</v>
      </c>
      <c r="AA2321" t="s">
        <v>7919</v>
      </c>
      <c r="AB2321">
        <v>287.36940559999999</v>
      </c>
      <c r="AC2321" t="s">
        <v>7920</v>
      </c>
      <c r="AD2321">
        <v>46.768147300000003</v>
      </c>
      <c r="AE2321">
        <v>583.85900000000004</v>
      </c>
      <c r="AF2321">
        <v>13.018000000000001</v>
      </c>
      <c r="AG2321">
        <v>11.709</v>
      </c>
      <c r="AH2321">
        <v>12.9412</v>
      </c>
    </row>
    <row r="2322" spans="1:34" x14ac:dyDescent="0.25">
      <c r="A2322" t="s">
        <v>7922</v>
      </c>
      <c r="B2322" t="s">
        <v>7923</v>
      </c>
      <c r="C2322">
        <v>1</v>
      </c>
      <c r="D2322">
        <v>1</v>
      </c>
      <c r="E2322" t="s">
        <v>284</v>
      </c>
      <c r="F2322">
        <v>2016</v>
      </c>
      <c r="G2322" t="s">
        <v>171</v>
      </c>
      <c r="H2322">
        <v>0</v>
      </c>
      <c r="I2322">
        <v>9.0668942099999992</v>
      </c>
      <c r="J2322">
        <v>7.7100000000000002E-2</v>
      </c>
      <c r="K2322">
        <v>1.62</v>
      </c>
      <c r="L2322">
        <v>0.14499999999999999</v>
      </c>
      <c r="M2322">
        <v>3.26</v>
      </c>
      <c r="N2322">
        <v>1.0200000000000001E-2</v>
      </c>
      <c r="O2322" t="s">
        <v>614</v>
      </c>
      <c r="P2322">
        <v>0</v>
      </c>
      <c r="Q2322">
        <v>44.52</v>
      </c>
      <c r="R2322">
        <v>725</v>
      </c>
      <c r="S2322">
        <v>0</v>
      </c>
      <c r="U2322">
        <v>5044</v>
      </c>
      <c r="V2322">
        <v>0.78</v>
      </c>
      <c r="W2322">
        <v>0.83</v>
      </c>
      <c r="X2322">
        <v>0.04</v>
      </c>
      <c r="Y2322" t="s">
        <v>77</v>
      </c>
      <c r="Z2322">
        <v>4.58</v>
      </c>
      <c r="AA2322" t="s">
        <v>7924</v>
      </c>
      <c r="AB2322">
        <v>286.27168269999999</v>
      </c>
      <c r="AC2322" t="s">
        <v>7925</v>
      </c>
      <c r="AD2322">
        <v>45.440805500000003</v>
      </c>
      <c r="AE2322">
        <v>752.23699999999997</v>
      </c>
      <c r="AF2322">
        <v>16.067</v>
      </c>
      <c r="AG2322">
        <v>13.768000000000001</v>
      </c>
      <c r="AH2322">
        <v>15.712899999999999</v>
      </c>
    </row>
    <row r="2323" spans="1:34" x14ac:dyDescent="0.25">
      <c r="A2323" t="s">
        <v>7926</v>
      </c>
      <c r="B2323" t="s">
        <v>7927</v>
      </c>
      <c r="C2323">
        <v>1</v>
      </c>
      <c r="D2323">
        <v>1</v>
      </c>
      <c r="E2323" t="s">
        <v>284</v>
      </c>
      <c r="F2323">
        <v>2016</v>
      </c>
      <c r="G2323" t="s">
        <v>171</v>
      </c>
      <c r="H2323">
        <v>0</v>
      </c>
      <c r="I2323">
        <v>11.20066445</v>
      </c>
      <c r="J2323">
        <v>9.7500000000000003E-2</v>
      </c>
      <c r="K2323">
        <v>1.68</v>
      </c>
      <c r="L2323">
        <v>0.15</v>
      </c>
      <c r="M2323">
        <v>3.46</v>
      </c>
      <c r="N2323">
        <v>1.09E-2</v>
      </c>
      <c r="O2323" t="s">
        <v>614</v>
      </c>
      <c r="P2323">
        <v>0</v>
      </c>
      <c r="Q2323">
        <v>100.91</v>
      </c>
      <c r="R2323">
        <v>808</v>
      </c>
      <c r="S2323">
        <v>0</v>
      </c>
      <c r="U2323">
        <v>5964</v>
      </c>
      <c r="V2323">
        <v>1.1000000000000001</v>
      </c>
      <c r="W2323">
        <v>1.07</v>
      </c>
      <c r="X2323">
        <v>0.04</v>
      </c>
      <c r="Y2323" t="s">
        <v>77</v>
      </c>
      <c r="Z2323">
        <v>4.3899999999999997</v>
      </c>
      <c r="AA2323" t="s">
        <v>7928</v>
      </c>
      <c r="AB2323">
        <v>287.46603340000001</v>
      </c>
      <c r="AC2323" t="s">
        <v>7929</v>
      </c>
      <c r="AD2323">
        <v>40.758420000000001</v>
      </c>
      <c r="AE2323">
        <v>1425.43</v>
      </c>
      <c r="AF2323">
        <v>15.224</v>
      </c>
      <c r="AG2323">
        <v>13.539</v>
      </c>
      <c r="AH2323">
        <v>14.972099999999999</v>
      </c>
    </row>
    <row r="2324" spans="1:34" x14ac:dyDescent="0.25">
      <c r="A2324" t="s">
        <v>7930</v>
      </c>
      <c r="B2324" t="s">
        <v>7931</v>
      </c>
      <c r="C2324">
        <v>1</v>
      </c>
      <c r="D2324">
        <v>1</v>
      </c>
      <c r="E2324" t="s">
        <v>284</v>
      </c>
      <c r="F2324">
        <v>2016</v>
      </c>
      <c r="G2324" t="s">
        <v>171</v>
      </c>
      <c r="H2324">
        <v>0</v>
      </c>
      <c r="I2324">
        <v>2.0338791399999998</v>
      </c>
      <c r="J2324">
        <v>3.2199999999999999E-2</v>
      </c>
      <c r="K2324">
        <v>0.76</v>
      </c>
      <c r="L2324">
        <v>6.8000000000000005E-2</v>
      </c>
      <c r="M2324">
        <v>0.36299999999999999</v>
      </c>
      <c r="N2324">
        <v>1.14E-3</v>
      </c>
      <c r="O2324" t="s">
        <v>614</v>
      </c>
      <c r="P2324">
        <v>0</v>
      </c>
      <c r="Q2324">
        <v>2491.12</v>
      </c>
      <c r="R2324">
        <v>1789</v>
      </c>
      <c r="S2324">
        <v>0</v>
      </c>
      <c r="U2324">
        <v>5416</v>
      </c>
      <c r="V2324">
        <v>0.87</v>
      </c>
      <c r="W2324">
        <v>0.9</v>
      </c>
      <c r="X2324">
        <v>0.03</v>
      </c>
      <c r="Y2324" t="s">
        <v>77</v>
      </c>
      <c r="Z2324">
        <v>4.53</v>
      </c>
      <c r="AA2324" t="s">
        <v>7932</v>
      </c>
      <c r="AB2324">
        <v>291.8478341</v>
      </c>
      <c r="AC2324" t="s">
        <v>7933</v>
      </c>
      <c r="AD2324">
        <v>48.968166400000001</v>
      </c>
      <c r="AE2324">
        <v>1493.64</v>
      </c>
      <c r="AF2324">
        <v>14.78</v>
      </c>
      <c r="AG2324">
        <v>12.862</v>
      </c>
      <c r="AH2324">
        <v>14.6083</v>
      </c>
    </row>
    <row r="2325" spans="1:34" x14ac:dyDescent="0.25">
      <c r="A2325" t="s">
        <v>7934</v>
      </c>
      <c r="B2325" t="s">
        <v>7935</v>
      </c>
      <c r="C2325">
        <v>1</v>
      </c>
      <c r="D2325">
        <v>1</v>
      </c>
      <c r="E2325" t="s">
        <v>284</v>
      </c>
      <c r="F2325">
        <v>2016</v>
      </c>
      <c r="G2325" t="s">
        <v>171</v>
      </c>
      <c r="H2325">
        <v>0</v>
      </c>
      <c r="I2325">
        <v>5.1949220199999999</v>
      </c>
      <c r="J2325">
        <v>6.4000000000000001E-2</v>
      </c>
      <c r="K2325">
        <v>2.14</v>
      </c>
      <c r="L2325">
        <v>0.191</v>
      </c>
      <c r="M2325">
        <v>5.22</v>
      </c>
      <c r="N2325">
        <v>1.6400000000000001E-2</v>
      </c>
      <c r="O2325" t="s">
        <v>614</v>
      </c>
      <c r="P2325">
        <v>0</v>
      </c>
      <c r="Q2325">
        <v>699.64</v>
      </c>
      <c r="R2325">
        <v>1238</v>
      </c>
      <c r="S2325">
        <v>0</v>
      </c>
      <c r="U2325">
        <v>6060</v>
      </c>
      <c r="V2325">
        <v>1.1499999999999999</v>
      </c>
      <c r="W2325">
        <v>1.1100000000000001</v>
      </c>
      <c r="X2325">
        <v>0.03</v>
      </c>
      <c r="Y2325" t="s">
        <v>77</v>
      </c>
      <c r="Z2325">
        <v>4.3600000000000003</v>
      </c>
      <c r="AA2325" t="s">
        <v>7936</v>
      </c>
      <c r="AB2325">
        <v>290.86763910000002</v>
      </c>
      <c r="AC2325" t="s">
        <v>7937</v>
      </c>
      <c r="AD2325">
        <v>38.960077900000002</v>
      </c>
      <c r="AE2325">
        <v>2163.9</v>
      </c>
      <c r="AF2325">
        <v>15.712999999999999</v>
      </c>
      <c r="AG2325">
        <v>14.201000000000001</v>
      </c>
      <c r="AH2325">
        <v>15.5907</v>
      </c>
    </row>
    <row r="2326" spans="1:34" x14ac:dyDescent="0.25">
      <c r="A2326" t="s">
        <v>7938</v>
      </c>
      <c r="B2326" t="s">
        <v>7939</v>
      </c>
      <c r="C2326">
        <v>1</v>
      </c>
      <c r="D2326">
        <v>1</v>
      </c>
      <c r="E2326" t="s">
        <v>284</v>
      </c>
      <c r="F2326">
        <v>2016</v>
      </c>
      <c r="G2326" t="s">
        <v>171</v>
      </c>
      <c r="H2326">
        <v>0</v>
      </c>
      <c r="I2326">
        <v>15.9314739</v>
      </c>
      <c r="J2326">
        <v>0.1143</v>
      </c>
      <c r="K2326">
        <v>2.0099999999999998</v>
      </c>
      <c r="L2326">
        <v>0.17899999999999999</v>
      </c>
      <c r="M2326">
        <v>4.7</v>
      </c>
      <c r="N2326">
        <v>1.4800000000000001E-2</v>
      </c>
      <c r="O2326" t="s">
        <v>614</v>
      </c>
      <c r="P2326">
        <v>0</v>
      </c>
      <c r="Q2326">
        <v>39</v>
      </c>
      <c r="R2326">
        <v>596</v>
      </c>
      <c r="S2326">
        <v>0</v>
      </c>
      <c r="U2326">
        <v>5261</v>
      </c>
      <c r="V2326">
        <v>0.8</v>
      </c>
      <c r="W2326">
        <v>0.84</v>
      </c>
      <c r="X2326">
        <v>-0.09</v>
      </c>
      <c r="Y2326" t="s">
        <v>77</v>
      </c>
      <c r="Z2326">
        <v>4.5599999999999996</v>
      </c>
      <c r="AA2326" t="s">
        <v>7940</v>
      </c>
      <c r="AB2326">
        <v>296.00948269999998</v>
      </c>
      <c r="AC2326" t="s">
        <v>7941</v>
      </c>
      <c r="AD2326">
        <v>50.498392899999999</v>
      </c>
      <c r="AE2326">
        <v>962.18299999999999</v>
      </c>
      <c r="AF2326">
        <v>15.930999999999999</v>
      </c>
      <c r="AG2326">
        <v>13.756</v>
      </c>
      <c r="AH2326">
        <v>15.7029</v>
      </c>
    </row>
    <row r="2327" spans="1:34" x14ac:dyDescent="0.25">
      <c r="A2327" t="s">
        <v>7942</v>
      </c>
      <c r="B2327" t="s">
        <v>7943</v>
      </c>
      <c r="C2327">
        <v>1</v>
      </c>
      <c r="D2327">
        <v>1</v>
      </c>
      <c r="E2327" t="s">
        <v>284</v>
      </c>
      <c r="F2327">
        <v>2016</v>
      </c>
      <c r="G2327" t="s">
        <v>171</v>
      </c>
      <c r="H2327">
        <v>0</v>
      </c>
      <c r="I2327">
        <v>28.227418400000001</v>
      </c>
      <c r="J2327">
        <v>0.17780000000000001</v>
      </c>
      <c r="K2327">
        <v>3.96</v>
      </c>
      <c r="L2327">
        <v>0.35299999999999998</v>
      </c>
      <c r="M2327">
        <v>14.9</v>
      </c>
      <c r="N2327">
        <v>4.6699999999999998E-2</v>
      </c>
      <c r="O2327" t="s">
        <v>614</v>
      </c>
      <c r="P2327">
        <v>0</v>
      </c>
      <c r="Q2327">
        <v>33.799999999999997</v>
      </c>
      <c r="R2327">
        <v>565</v>
      </c>
      <c r="S2327">
        <v>0</v>
      </c>
      <c r="U2327">
        <v>5925</v>
      </c>
      <c r="V2327">
        <v>1.07</v>
      </c>
      <c r="W2327">
        <v>1.05</v>
      </c>
      <c r="X2327">
        <v>0.03</v>
      </c>
      <c r="Y2327" t="s">
        <v>77</v>
      </c>
      <c r="Z2327">
        <v>4.4000000000000004</v>
      </c>
      <c r="AA2327" t="s">
        <v>7944</v>
      </c>
      <c r="AB2327">
        <v>295.6848822</v>
      </c>
      <c r="AC2327" t="s">
        <v>7945</v>
      </c>
      <c r="AD2327">
        <v>39.256127399999997</v>
      </c>
      <c r="AE2327">
        <v>1530.3</v>
      </c>
      <c r="AF2327">
        <v>16.027999999999999</v>
      </c>
      <c r="AG2327">
        <v>14.237</v>
      </c>
      <c r="AH2327">
        <v>15.817500000000001</v>
      </c>
    </row>
    <row r="2328" spans="1:34" x14ac:dyDescent="0.25">
      <c r="A2328" t="s">
        <v>7946</v>
      </c>
      <c r="B2328" t="s">
        <v>7947</v>
      </c>
      <c r="C2328">
        <v>1</v>
      </c>
      <c r="D2328">
        <v>1</v>
      </c>
      <c r="E2328" t="s">
        <v>284</v>
      </c>
      <c r="F2328">
        <v>2016</v>
      </c>
      <c r="G2328" t="s">
        <v>171</v>
      </c>
      <c r="H2328">
        <v>0</v>
      </c>
      <c r="I2328">
        <v>11.629058280000001</v>
      </c>
      <c r="J2328">
        <v>9.8699999999999996E-2</v>
      </c>
      <c r="K2328">
        <v>1.1000000000000001</v>
      </c>
      <c r="L2328">
        <v>9.8000000000000004E-2</v>
      </c>
      <c r="M2328">
        <v>1.37</v>
      </c>
      <c r="N2328">
        <v>4.3E-3</v>
      </c>
      <c r="O2328" t="s">
        <v>614</v>
      </c>
      <c r="P2328">
        <v>0</v>
      </c>
      <c r="Q2328">
        <v>125.89</v>
      </c>
      <c r="R2328">
        <v>854</v>
      </c>
      <c r="S2328">
        <v>0</v>
      </c>
      <c r="U2328">
        <v>5892</v>
      </c>
      <c r="V2328">
        <v>1.1200000000000001</v>
      </c>
      <c r="W2328">
        <v>1.05</v>
      </c>
      <c r="X2328">
        <v>0.04</v>
      </c>
      <c r="Y2328" t="s">
        <v>77</v>
      </c>
      <c r="Z2328">
        <v>4.3600000000000003</v>
      </c>
      <c r="AA2328" t="s">
        <v>7948</v>
      </c>
      <c r="AB2328">
        <v>292.08188239999998</v>
      </c>
      <c r="AC2328" t="s">
        <v>7949</v>
      </c>
      <c r="AD2328">
        <v>38.9149472</v>
      </c>
      <c r="AE2328">
        <v>572.40300000000002</v>
      </c>
      <c r="AF2328">
        <v>13.39</v>
      </c>
      <c r="AG2328">
        <v>11.88</v>
      </c>
      <c r="AH2328">
        <v>13.3819</v>
      </c>
    </row>
    <row r="2329" spans="1:34" x14ac:dyDescent="0.25">
      <c r="A2329" t="s">
        <v>7950</v>
      </c>
      <c r="B2329" t="s">
        <v>7951</v>
      </c>
      <c r="C2329">
        <v>1</v>
      </c>
      <c r="D2329">
        <v>1</v>
      </c>
      <c r="E2329" t="s">
        <v>284</v>
      </c>
      <c r="F2329">
        <v>2016</v>
      </c>
      <c r="G2329" t="s">
        <v>171</v>
      </c>
      <c r="H2329">
        <v>0</v>
      </c>
      <c r="I2329">
        <v>20.071150400000001</v>
      </c>
      <c r="J2329">
        <v>0.1502</v>
      </c>
      <c r="K2329">
        <v>2.25</v>
      </c>
      <c r="L2329">
        <v>0.20100000000000001</v>
      </c>
      <c r="M2329">
        <v>5.69</v>
      </c>
      <c r="N2329">
        <v>1.7899999999999999E-2</v>
      </c>
      <c r="O2329" t="s">
        <v>614</v>
      </c>
      <c r="P2329">
        <v>0</v>
      </c>
      <c r="Q2329">
        <v>78.67</v>
      </c>
      <c r="R2329">
        <v>826</v>
      </c>
      <c r="S2329">
        <v>0</v>
      </c>
      <c r="U2329">
        <v>6010</v>
      </c>
      <c r="V2329">
        <v>1.1499999999999999</v>
      </c>
      <c r="W2329">
        <v>1.1000000000000001</v>
      </c>
      <c r="X2329">
        <v>0.05</v>
      </c>
      <c r="Y2329" t="s">
        <v>77</v>
      </c>
      <c r="Z2329">
        <v>4.3600000000000003</v>
      </c>
      <c r="AA2329" t="s">
        <v>7952</v>
      </c>
      <c r="AB2329">
        <v>283.94242739999999</v>
      </c>
      <c r="AC2329" t="s">
        <v>7953</v>
      </c>
      <c r="AD2329">
        <v>41.471553499999999</v>
      </c>
      <c r="AE2329">
        <v>1396.41</v>
      </c>
      <c r="AF2329">
        <v>15.023</v>
      </c>
      <c r="AG2329">
        <v>13.489000000000001</v>
      </c>
      <c r="AH2329">
        <v>14.8925</v>
      </c>
    </row>
    <row r="2330" spans="1:34" x14ac:dyDescent="0.25">
      <c r="A2330" t="s">
        <v>7954</v>
      </c>
      <c r="B2330" t="s">
        <v>7955</v>
      </c>
      <c r="C2330">
        <v>1</v>
      </c>
      <c r="D2330">
        <v>1</v>
      </c>
      <c r="E2330" t="s">
        <v>284</v>
      </c>
      <c r="F2330">
        <v>2016</v>
      </c>
      <c r="G2330" t="s">
        <v>171</v>
      </c>
      <c r="H2330">
        <v>0</v>
      </c>
      <c r="I2330">
        <v>2.9979319100000001</v>
      </c>
      <c r="J2330">
        <v>4.2500000000000003E-2</v>
      </c>
      <c r="K2330">
        <v>0.89</v>
      </c>
      <c r="L2330">
        <v>7.9000000000000001E-2</v>
      </c>
      <c r="M2330">
        <v>0.64</v>
      </c>
      <c r="N2330">
        <v>2.0100000000000001E-3</v>
      </c>
      <c r="O2330" t="s">
        <v>614</v>
      </c>
      <c r="P2330">
        <v>0</v>
      </c>
      <c r="Q2330">
        <v>1982.27</v>
      </c>
      <c r="R2330">
        <v>1616</v>
      </c>
      <c r="S2330">
        <v>0</v>
      </c>
      <c r="U2330">
        <v>6170</v>
      </c>
      <c r="V2330">
        <v>1.35</v>
      </c>
      <c r="W2330">
        <v>1.21</v>
      </c>
      <c r="X2330">
        <v>0</v>
      </c>
      <c r="Y2330" t="s">
        <v>77</v>
      </c>
      <c r="Z2330">
        <v>4.25</v>
      </c>
      <c r="AA2330" t="s">
        <v>7956</v>
      </c>
      <c r="AB2330">
        <v>282.69987830000002</v>
      </c>
      <c r="AC2330" t="s">
        <v>7957</v>
      </c>
      <c r="AD2330">
        <v>45.425788400000002</v>
      </c>
      <c r="AE2330">
        <v>535.048</v>
      </c>
      <c r="AF2330">
        <v>12.124000000000001</v>
      </c>
      <c r="AG2330">
        <v>10.694000000000001</v>
      </c>
      <c r="AH2330">
        <v>11.962199999999999</v>
      </c>
    </row>
    <row r="2331" spans="1:34" x14ac:dyDescent="0.25">
      <c r="A2331" t="s">
        <v>7958</v>
      </c>
      <c r="B2331" t="s">
        <v>7959</v>
      </c>
      <c r="C2331">
        <v>1</v>
      </c>
      <c r="D2331">
        <v>1</v>
      </c>
      <c r="E2331" t="s">
        <v>284</v>
      </c>
      <c r="F2331">
        <v>2016</v>
      </c>
      <c r="G2331" t="s">
        <v>171</v>
      </c>
      <c r="H2331">
        <v>0</v>
      </c>
      <c r="I2331">
        <v>0.76486493</v>
      </c>
      <c r="J2331">
        <v>1.52E-2</v>
      </c>
      <c r="K2331">
        <v>1.04</v>
      </c>
      <c r="L2331">
        <v>9.2999999999999999E-2</v>
      </c>
      <c r="M2331">
        <v>1.1200000000000001</v>
      </c>
      <c r="N2331">
        <v>3.5200000000000001E-3</v>
      </c>
      <c r="O2331" t="s">
        <v>614</v>
      </c>
      <c r="P2331">
        <v>0</v>
      </c>
      <c r="Q2331">
        <v>1552.13</v>
      </c>
      <c r="R2331">
        <v>1733</v>
      </c>
      <c r="S2331">
        <v>0</v>
      </c>
      <c r="U2331">
        <v>5160</v>
      </c>
      <c r="V2331">
        <v>0.79</v>
      </c>
      <c r="W2331">
        <v>0.83</v>
      </c>
      <c r="X2331">
        <v>-0.03</v>
      </c>
      <c r="Y2331" t="s">
        <v>77</v>
      </c>
      <c r="Z2331">
        <v>4.57</v>
      </c>
      <c r="AA2331" t="s">
        <v>7960</v>
      </c>
      <c r="AB2331">
        <v>290.08473889999999</v>
      </c>
      <c r="AC2331" t="s">
        <v>7961</v>
      </c>
      <c r="AD2331">
        <v>51.208614400000002</v>
      </c>
      <c r="AE2331">
        <v>694.89</v>
      </c>
      <c r="AF2331">
        <v>15.391</v>
      </c>
      <c r="AG2331">
        <v>13.247999999999999</v>
      </c>
      <c r="AH2331">
        <v>15.172000000000001</v>
      </c>
    </row>
    <row r="2332" spans="1:34" x14ac:dyDescent="0.25">
      <c r="A2332" t="s">
        <v>7962</v>
      </c>
      <c r="B2332" t="s">
        <v>7963</v>
      </c>
      <c r="C2332">
        <v>1</v>
      </c>
      <c r="D2332">
        <v>2</v>
      </c>
      <c r="E2332" t="s">
        <v>284</v>
      </c>
      <c r="F2332">
        <v>2014</v>
      </c>
      <c r="G2332" t="s">
        <v>171</v>
      </c>
      <c r="H2332">
        <v>0</v>
      </c>
      <c r="I2332">
        <v>3.107675</v>
      </c>
      <c r="J2332">
        <v>3.9E-2</v>
      </c>
      <c r="K2332">
        <v>0.69</v>
      </c>
      <c r="L2332">
        <v>6.2E-2</v>
      </c>
      <c r="M2332">
        <v>0.25700000000000001</v>
      </c>
      <c r="N2332">
        <v>8.0999999999999996E-4</v>
      </c>
      <c r="O2332" t="s">
        <v>614</v>
      </c>
      <c r="P2332">
        <v>0</v>
      </c>
      <c r="Q2332">
        <v>228.66</v>
      </c>
      <c r="R2332">
        <v>968</v>
      </c>
      <c r="S2332">
        <v>0</v>
      </c>
      <c r="U2332">
        <v>4910</v>
      </c>
      <c r="V2332">
        <v>0.79</v>
      </c>
      <c r="W2332">
        <v>1</v>
      </c>
      <c r="X2332">
        <v>0.26400000000000001</v>
      </c>
      <c r="Y2332" t="s">
        <v>200</v>
      </c>
      <c r="Z2332">
        <v>4.57</v>
      </c>
      <c r="AA2332" t="s">
        <v>7964</v>
      </c>
      <c r="AB2332">
        <v>297.97072709999998</v>
      </c>
      <c r="AC2332" t="s">
        <v>7965</v>
      </c>
      <c r="AD2332">
        <v>47.731604099999998</v>
      </c>
      <c r="AE2332">
        <v>301.18299999999999</v>
      </c>
      <c r="AF2332">
        <v>13.624000000000001</v>
      </c>
      <c r="AG2332">
        <v>11.393000000000001</v>
      </c>
      <c r="AH2332">
        <v>13.420500000000001</v>
      </c>
    </row>
    <row r="2333" spans="1:34" x14ac:dyDescent="0.25">
      <c r="A2333" t="s">
        <v>7966</v>
      </c>
      <c r="B2333" t="s">
        <v>7963</v>
      </c>
      <c r="C2333">
        <v>1</v>
      </c>
      <c r="D2333">
        <v>2</v>
      </c>
      <c r="E2333" t="s">
        <v>284</v>
      </c>
      <c r="F2333">
        <v>2014</v>
      </c>
      <c r="G2333" t="s">
        <v>171</v>
      </c>
      <c r="H2333">
        <v>0</v>
      </c>
      <c r="I2333">
        <v>7.0106060000000001</v>
      </c>
      <c r="J2333">
        <v>6.7000000000000004E-2</v>
      </c>
      <c r="K2333">
        <v>1.41</v>
      </c>
      <c r="L2333">
        <v>0.126</v>
      </c>
      <c r="M2333">
        <v>2.57</v>
      </c>
      <c r="N2333">
        <v>8.09E-3</v>
      </c>
      <c r="O2333" t="s">
        <v>614</v>
      </c>
      <c r="P2333">
        <v>0</v>
      </c>
      <c r="Q2333">
        <v>77.41</v>
      </c>
      <c r="R2333">
        <v>738</v>
      </c>
      <c r="S2333">
        <v>0</v>
      </c>
      <c r="U2333">
        <v>4910</v>
      </c>
      <c r="V2333">
        <v>0.79</v>
      </c>
      <c r="W2333">
        <v>1</v>
      </c>
      <c r="X2333">
        <v>0.26400000000000001</v>
      </c>
      <c r="Y2333" t="s">
        <v>200</v>
      </c>
      <c r="Z2333">
        <v>4.57</v>
      </c>
      <c r="AA2333" t="s">
        <v>7964</v>
      </c>
      <c r="AB2333">
        <v>297.97072709999998</v>
      </c>
      <c r="AC2333" t="s">
        <v>7965</v>
      </c>
      <c r="AD2333">
        <v>47.731604099999998</v>
      </c>
      <c r="AE2333">
        <v>301.18299999999999</v>
      </c>
      <c r="AF2333">
        <v>13.624000000000001</v>
      </c>
      <c r="AG2333">
        <v>11.393000000000001</v>
      </c>
      <c r="AH2333">
        <v>13.420500000000001</v>
      </c>
    </row>
    <row r="2334" spans="1:34" x14ac:dyDescent="0.25">
      <c r="A2334" t="s">
        <v>7967</v>
      </c>
      <c r="B2334" t="s">
        <v>7968</v>
      </c>
      <c r="C2334">
        <v>1</v>
      </c>
      <c r="D2334">
        <v>1</v>
      </c>
      <c r="E2334" t="s">
        <v>284</v>
      </c>
      <c r="F2334">
        <v>2016</v>
      </c>
      <c r="G2334" t="s">
        <v>171</v>
      </c>
      <c r="H2334">
        <v>0</v>
      </c>
      <c r="I2334">
        <v>60.866168000000002</v>
      </c>
      <c r="J2334">
        <v>0.25430000000000003</v>
      </c>
      <c r="K2334">
        <v>1.78</v>
      </c>
      <c r="L2334">
        <v>0.159</v>
      </c>
      <c r="M2334">
        <v>3.82</v>
      </c>
      <c r="N2334">
        <v>1.2E-2</v>
      </c>
      <c r="O2334" t="s">
        <v>614</v>
      </c>
      <c r="P2334">
        <v>0</v>
      </c>
      <c r="Q2334">
        <v>1.06</v>
      </c>
      <c r="R2334">
        <v>290</v>
      </c>
      <c r="S2334">
        <v>0</v>
      </c>
      <c r="U2334">
        <v>4092</v>
      </c>
      <c r="V2334">
        <v>0.6</v>
      </c>
      <c r="W2334">
        <v>0.63</v>
      </c>
      <c r="X2334">
        <v>0.01</v>
      </c>
      <c r="Y2334" t="s">
        <v>77</v>
      </c>
      <c r="Z2334">
        <v>4.67</v>
      </c>
      <c r="AA2334" t="s">
        <v>7969</v>
      </c>
      <c r="AB2334">
        <v>290.5102933</v>
      </c>
      <c r="AC2334" t="s">
        <v>7970</v>
      </c>
      <c r="AD2334">
        <v>38.743501000000002</v>
      </c>
      <c r="AE2334">
        <v>367</v>
      </c>
      <c r="AF2334">
        <v>16.318999999999999</v>
      </c>
      <c r="AG2334">
        <v>12.766999999999999</v>
      </c>
      <c r="AH2334">
        <v>15.948399999999999</v>
      </c>
    </row>
    <row r="2335" spans="1:34" x14ac:dyDescent="0.25">
      <c r="A2335" t="s">
        <v>7971</v>
      </c>
      <c r="B2335" t="s">
        <v>7972</v>
      </c>
      <c r="C2335">
        <v>1</v>
      </c>
      <c r="D2335">
        <v>1</v>
      </c>
      <c r="E2335" t="s">
        <v>284</v>
      </c>
      <c r="F2335">
        <v>2016</v>
      </c>
      <c r="G2335" t="s">
        <v>171</v>
      </c>
      <c r="H2335">
        <v>0</v>
      </c>
      <c r="I2335">
        <v>86.115088799999995</v>
      </c>
      <c r="J2335">
        <v>0.40010000000000001</v>
      </c>
      <c r="K2335">
        <v>2.82</v>
      </c>
      <c r="L2335">
        <v>0.252</v>
      </c>
      <c r="M2335">
        <v>8.35</v>
      </c>
      <c r="N2335">
        <v>2.63E-2</v>
      </c>
      <c r="O2335" t="s">
        <v>614</v>
      </c>
      <c r="P2335">
        <v>0</v>
      </c>
      <c r="Q2335">
        <v>8.93</v>
      </c>
      <c r="R2335">
        <v>441</v>
      </c>
      <c r="S2335">
        <v>0</v>
      </c>
      <c r="U2335">
        <v>5664</v>
      </c>
      <c r="V2335">
        <v>0.92</v>
      </c>
      <c r="W2335">
        <v>0.95</v>
      </c>
      <c r="X2335">
        <v>-0.04</v>
      </c>
      <c r="Y2335" t="s">
        <v>77</v>
      </c>
      <c r="Z2335">
        <v>4.49</v>
      </c>
      <c r="AA2335" t="s">
        <v>7973</v>
      </c>
      <c r="AB2335">
        <v>286.3615236</v>
      </c>
      <c r="AC2335" t="s">
        <v>7974</v>
      </c>
      <c r="AD2335">
        <v>42.963888900000001</v>
      </c>
      <c r="AE2335">
        <v>1660.48</v>
      </c>
      <c r="AF2335">
        <v>15.945</v>
      </c>
      <c r="AG2335">
        <v>14.237</v>
      </c>
      <c r="AH2335">
        <v>15.770899999999999</v>
      </c>
    </row>
    <row r="2336" spans="1:34" x14ac:dyDescent="0.25">
      <c r="A2336" t="s">
        <v>7975</v>
      </c>
      <c r="B2336" t="s">
        <v>7976</v>
      </c>
      <c r="C2336">
        <v>1</v>
      </c>
      <c r="D2336">
        <v>1</v>
      </c>
      <c r="E2336" t="s">
        <v>284</v>
      </c>
      <c r="F2336">
        <v>2016</v>
      </c>
      <c r="G2336" t="s">
        <v>171</v>
      </c>
      <c r="H2336">
        <v>0</v>
      </c>
      <c r="I2336">
        <v>3.6146050999999999</v>
      </c>
      <c r="J2336">
        <v>4.6100000000000002E-2</v>
      </c>
      <c r="K2336">
        <v>0.83</v>
      </c>
      <c r="L2336">
        <v>7.3999999999999996E-2</v>
      </c>
      <c r="M2336">
        <v>0.498</v>
      </c>
      <c r="N2336">
        <v>1.57E-3</v>
      </c>
      <c r="O2336" t="s">
        <v>614</v>
      </c>
      <c r="P2336">
        <v>0</v>
      </c>
      <c r="Q2336">
        <v>1087.78</v>
      </c>
      <c r="R2336">
        <v>1397</v>
      </c>
      <c r="S2336">
        <v>0</v>
      </c>
      <c r="U2336">
        <v>5880</v>
      </c>
      <c r="V2336">
        <v>1.27</v>
      </c>
      <c r="W2336">
        <v>1.06</v>
      </c>
      <c r="X2336">
        <v>0.04</v>
      </c>
      <c r="Y2336" t="s">
        <v>77</v>
      </c>
      <c r="Z2336">
        <v>4.25</v>
      </c>
      <c r="AA2336" t="s">
        <v>7977</v>
      </c>
      <c r="AB2336">
        <v>292.18015389999999</v>
      </c>
      <c r="AC2336" t="s">
        <v>7978</v>
      </c>
      <c r="AD2336">
        <v>49.202480999999999</v>
      </c>
      <c r="AE2336">
        <v>755.678</v>
      </c>
      <c r="AF2336">
        <v>13.347</v>
      </c>
      <c r="AG2336">
        <v>11.773999999999999</v>
      </c>
      <c r="AH2336">
        <v>13.1928</v>
      </c>
    </row>
    <row r="2337" spans="1:34" x14ac:dyDescent="0.25">
      <c r="A2337" t="s">
        <v>7979</v>
      </c>
      <c r="B2337" t="s">
        <v>7980</v>
      </c>
      <c r="C2337">
        <v>1</v>
      </c>
      <c r="D2337">
        <v>1</v>
      </c>
      <c r="E2337" t="s">
        <v>284</v>
      </c>
      <c r="F2337">
        <v>2016</v>
      </c>
      <c r="G2337" t="s">
        <v>171</v>
      </c>
      <c r="H2337">
        <v>0</v>
      </c>
      <c r="I2337">
        <v>13.182964200000001</v>
      </c>
      <c r="J2337">
        <v>0.1066</v>
      </c>
      <c r="K2337">
        <v>1.82</v>
      </c>
      <c r="L2337">
        <v>0.16200000000000001</v>
      </c>
      <c r="M2337">
        <v>3.97</v>
      </c>
      <c r="N2337">
        <v>1.2500000000000001E-2</v>
      </c>
      <c r="O2337" t="s">
        <v>614</v>
      </c>
      <c r="P2337">
        <v>0</v>
      </c>
      <c r="Q2337">
        <v>42.83</v>
      </c>
      <c r="R2337">
        <v>661</v>
      </c>
      <c r="S2337">
        <v>0</v>
      </c>
      <c r="U2337">
        <v>5196</v>
      </c>
      <c r="V2337">
        <v>0.8</v>
      </c>
      <c r="W2337">
        <v>0.84</v>
      </c>
      <c r="X2337">
        <v>-0.05</v>
      </c>
      <c r="Y2337" t="s">
        <v>77</v>
      </c>
      <c r="Z2337">
        <v>4.57</v>
      </c>
      <c r="AA2337" t="s">
        <v>7981</v>
      </c>
      <c r="AB2337">
        <v>294.34160650000001</v>
      </c>
      <c r="AC2337" t="s">
        <v>7982</v>
      </c>
      <c r="AD2337">
        <v>46.498762399999997</v>
      </c>
      <c r="AE2337">
        <v>1167.49</v>
      </c>
      <c r="AF2337">
        <v>16.472999999999999</v>
      </c>
      <c r="AG2337">
        <v>14.224</v>
      </c>
      <c r="AH2337">
        <v>16.284600000000001</v>
      </c>
    </row>
    <row r="2338" spans="1:34" x14ac:dyDescent="0.25">
      <c r="A2338" t="s">
        <v>7983</v>
      </c>
      <c r="B2338" t="s">
        <v>7984</v>
      </c>
      <c r="C2338">
        <v>1</v>
      </c>
      <c r="D2338">
        <v>1</v>
      </c>
      <c r="E2338" t="s">
        <v>284</v>
      </c>
      <c r="F2338">
        <v>2016</v>
      </c>
      <c r="G2338" t="s">
        <v>171</v>
      </c>
      <c r="H2338">
        <v>0</v>
      </c>
      <c r="I2338">
        <v>3.5157631500000002</v>
      </c>
      <c r="J2338">
        <v>4.2599999999999999E-2</v>
      </c>
      <c r="K2338">
        <v>1.23</v>
      </c>
      <c r="L2338">
        <v>0.11</v>
      </c>
      <c r="M2338">
        <v>2.04</v>
      </c>
      <c r="N2338">
        <v>6.4200000000000004E-3</v>
      </c>
      <c r="O2338" t="s">
        <v>614</v>
      </c>
      <c r="P2338">
        <v>0</v>
      </c>
      <c r="Q2338">
        <v>209.46</v>
      </c>
      <c r="R2338">
        <v>1033</v>
      </c>
      <c r="S2338">
        <v>0</v>
      </c>
      <c r="U2338">
        <v>4951</v>
      </c>
      <c r="V2338">
        <v>0.75</v>
      </c>
      <c r="W2338">
        <v>0.8</v>
      </c>
      <c r="X2338">
        <v>-0.02</v>
      </c>
      <c r="Y2338" t="s">
        <v>77</v>
      </c>
      <c r="Z2338">
        <v>4.59</v>
      </c>
      <c r="AA2338" t="s">
        <v>7985</v>
      </c>
      <c r="AB2338">
        <v>284.92857959999998</v>
      </c>
      <c r="AC2338" t="s">
        <v>7986</v>
      </c>
      <c r="AD2338">
        <v>42.4223085</v>
      </c>
      <c r="AE2338">
        <v>570.83500000000004</v>
      </c>
      <c r="AF2338">
        <v>14.989000000000001</v>
      </c>
      <c r="AG2338">
        <v>12.734</v>
      </c>
      <c r="AH2338">
        <v>14.8607</v>
      </c>
    </row>
    <row r="2339" spans="1:34" x14ac:dyDescent="0.25">
      <c r="A2339" t="s">
        <v>7987</v>
      </c>
      <c r="B2339" t="s">
        <v>7988</v>
      </c>
      <c r="C2339">
        <v>1</v>
      </c>
      <c r="D2339">
        <v>1</v>
      </c>
      <c r="E2339" t="s">
        <v>284</v>
      </c>
      <c r="F2339">
        <v>2016</v>
      </c>
      <c r="G2339" t="s">
        <v>171</v>
      </c>
      <c r="H2339">
        <v>0</v>
      </c>
      <c r="I2339">
        <v>0.63642407999999995</v>
      </c>
      <c r="J2339">
        <v>1.44E-2</v>
      </c>
      <c r="K2339">
        <v>1.29</v>
      </c>
      <c r="L2339">
        <v>0.115</v>
      </c>
      <c r="M2339">
        <v>2.21</v>
      </c>
      <c r="N2339">
        <v>6.96E-3</v>
      </c>
      <c r="O2339" t="s">
        <v>614</v>
      </c>
      <c r="P2339">
        <v>0</v>
      </c>
      <c r="Q2339">
        <v>2138.08</v>
      </c>
      <c r="R2339">
        <v>1846</v>
      </c>
      <c r="S2339">
        <v>0</v>
      </c>
      <c r="U2339">
        <v>5267</v>
      </c>
      <c r="V2339">
        <v>0.84</v>
      </c>
      <c r="W2339">
        <v>0.89</v>
      </c>
      <c r="X2339">
        <v>0.12</v>
      </c>
      <c r="Y2339" t="s">
        <v>77</v>
      </c>
      <c r="Z2339">
        <v>4.54</v>
      </c>
      <c r="AA2339" t="s">
        <v>7989</v>
      </c>
      <c r="AB2339">
        <v>285.15680149999997</v>
      </c>
      <c r="AC2339" t="s">
        <v>7990</v>
      </c>
      <c r="AD2339">
        <v>47.873251199999999</v>
      </c>
      <c r="AE2339">
        <v>1043.56</v>
      </c>
      <c r="AF2339">
        <v>15.936999999999999</v>
      </c>
      <c r="AG2339">
        <v>13.951000000000001</v>
      </c>
      <c r="AH2339">
        <v>15.7209</v>
      </c>
    </row>
    <row r="2340" spans="1:34" x14ac:dyDescent="0.25">
      <c r="A2340" t="s">
        <v>7991</v>
      </c>
      <c r="B2340" t="s">
        <v>7992</v>
      </c>
      <c r="C2340">
        <v>1</v>
      </c>
      <c r="D2340">
        <v>1</v>
      </c>
      <c r="E2340" t="s">
        <v>284</v>
      </c>
      <c r="F2340">
        <v>2016</v>
      </c>
      <c r="G2340" t="s">
        <v>171</v>
      </c>
      <c r="H2340">
        <v>0</v>
      </c>
      <c r="I2340">
        <v>1.49514952</v>
      </c>
      <c r="J2340">
        <v>2.5700000000000001E-2</v>
      </c>
      <c r="K2340">
        <v>0.88</v>
      </c>
      <c r="L2340">
        <v>7.9000000000000001E-2</v>
      </c>
      <c r="M2340">
        <v>0.61499999999999999</v>
      </c>
      <c r="N2340">
        <v>1.9300000000000001E-3</v>
      </c>
      <c r="O2340" t="s">
        <v>614</v>
      </c>
      <c r="P2340">
        <v>0</v>
      </c>
      <c r="Q2340">
        <v>2658.55</v>
      </c>
      <c r="R2340">
        <v>1870</v>
      </c>
      <c r="S2340">
        <v>0</v>
      </c>
      <c r="U2340">
        <v>6019</v>
      </c>
      <c r="V2340">
        <v>1.1499999999999999</v>
      </c>
      <c r="W2340">
        <v>1.0900000000000001</v>
      </c>
      <c r="X2340">
        <v>0.03</v>
      </c>
      <c r="Y2340" t="s">
        <v>77</v>
      </c>
      <c r="Z2340">
        <v>4.3499999999999996</v>
      </c>
      <c r="AA2340" t="s">
        <v>7993</v>
      </c>
      <c r="AB2340">
        <v>298.66346240000001</v>
      </c>
      <c r="AC2340" t="s">
        <v>7994</v>
      </c>
      <c r="AD2340">
        <v>43.894059300000002</v>
      </c>
      <c r="AE2340">
        <v>949.59</v>
      </c>
      <c r="AF2340">
        <v>14.369</v>
      </c>
      <c r="AG2340">
        <v>12.537000000000001</v>
      </c>
      <c r="AH2340">
        <v>14.226000000000001</v>
      </c>
    </row>
    <row r="2341" spans="1:34" x14ac:dyDescent="0.25">
      <c r="A2341" t="s">
        <v>7995</v>
      </c>
      <c r="B2341" t="s">
        <v>7996</v>
      </c>
      <c r="C2341">
        <v>1</v>
      </c>
      <c r="D2341">
        <v>1</v>
      </c>
      <c r="E2341" t="s">
        <v>284</v>
      </c>
      <c r="F2341">
        <v>2016</v>
      </c>
      <c r="G2341" t="s">
        <v>171</v>
      </c>
      <c r="H2341">
        <v>0</v>
      </c>
      <c r="I2341">
        <v>20.3505213</v>
      </c>
      <c r="J2341">
        <v>0.1431</v>
      </c>
      <c r="K2341">
        <v>1</v>
      </c>
      <c r="L2341">
        <v>8.8999999999999996E-2</v>
      </c>
      <c r="M2341">
        <v>0.97199999999999998</v>
      </c>
      <c r="N2341">
        <v>3.0599999999999998E-3</v>
      </c>
      <c r="O2341" t="s">
        <v>614</v>
      </c>
      <c r="P2341">
        <v>0</v>
      </c>
      <c r="Q2341">
        <v>114.33</v>
      </c>
      <c r="R2341">
        <v>695</v>
      </c>
      <c r="S2341">
        <v>0</v>
      </c>
      <c r="U2341">
        <v>5839</v>
      </c>
      <c r="V2341">
        <v>1.02</v>
      </c>
      <c r="W2341">
        <v>1.02</v>
      </c>
      <c r="X2341">
        <v>0.02</v>
      </c>
      <c r="Y2341" t="s">
        <v>77</v>
      </c>
      <c r="Z2341">
        <v>4.43</v>
      </c>
      <c r="AA2341" t="s">
        <v>7997</v>
      </c>
      <c r="AB2341">
        <v>290.94989659999999</v>
      </c>
      <c r="AC2341" t="s">
        <v>7998</v>
      </c>
      <c r="AD2341">
        <v>40.605196999999997</v>
      </c>
      <c r="AE2341">
        <v>991.84500000000003</v>
      </c>
      <c r="AF2341">
        <v>14.038</v>
      </c>
      <c r="AG2341">
        <v>12.339</v>
      </c>
      <c r="AH2341">
        <v>13.8576</v>
      </c>
    </row>
    <row r="2342" spans="1:34" x14ac:dyDescent="0.25">
      <c r="A2342" t="s">
        <v>7999</v>
      </c>
      <c r="B2342" t="s">
        <v>8000</v>
      </c>
      <c r="C2342">
        <v>1</v>
      </c>
      <c r="D2342">
        <v>1</v>
      </c>
      <c r="E2342" t="s">
        <v>284</v>
      </c>
      <c r="F2342">
        <v>2016</v>
      </c>
      <c r="G2342" t="s">
        <v>171</v>
      </c>
      <c r="H2342">
        <v>0</v>
      </c>
      <c r="I2342">
        <v>22.476442500000001</v>
      </c>
      <c r="J2342">
        <v>0.13100000000000001</v>
      </c>
      <c r="K2342">
        <v>1.66</v>
      </c>
      <c r="L2342">
        <v>0.14799999999999999</v>
      </c>
      <c r="M2342">
        <v>3.39</v>
      </c>
      <c r="N2342">
        <v>1.0699999999999999E-2</v>
      </c>
      <c r="O2342" t="s">
        <v>614</v>
      </c>
      <c r="P2342">
        <v>0</v>
      </c>
      <c r="Q2342">
        <v>7.29</v>
      </c>
      <c r="R2342">
        <v>419</v>
      </c>
      <c r="S2342">
        <v>0</v>
      </c>
      <c r="U2342">
        <v>4770</v>
      </c>
      <c r="V2342">
        <v>0.72</v>
      </c>
      <c r="W2342">
        <v>0.77</v>
      </c>
      <c r="X2342">
        <v>0</v>
      </c>
      <c r="Y2342" t="s">
        <v>77</v>
      </c>
      <c r="Z2342">
        <v>4.6100000000000003</v>
      </c>
      <c r="AA2342" t="s">
        <v>8001</v>
      </c>
      <c r="AB2342">
        <v>282.99753220000002</v>
      </c>
      <c r="AC2342" t="s">
        <v>8002</v>
      </c>
      <c r="AD2342">
        <v>41.67859</v>
      </c>
      <c r="AE2342">
        <v>499</v>
      </c>
      <c r="AF2342">
        <v>15.461</v>
      </c>
      <c r="AG2342">
        <v>12.755000000000001</v>
      </c>
      <c r="AH2342">
        <v>15.2813</v>
      </c>
    </row>
    <row r="2343" spans="1:34" x14ac:dyDescent="0.25">
      <c r="A2343" t="s">
        <v>8003</v>
      </c>
      <c r="B2343" t="s">
        <v>8004</v>
      </c>
      <c r="C2343">
        <v>1</v>
      </c>
      <c r="D2343">
        <v>1</v>
      </c>
      <c r="E2343" t="s">
        <v>284</v>
      </c>
      <c r="F2343">
        <v>2016</v>
      </c>
      <c r="G2343" t="s">
        <v>171</v>
      </c>
      <c r="H2343">
        <v>0</v>
      </c>
      <c r="I2343">
        <v>42.521589499999997</v>
      </c>
      <c r="J2343">
        <v>0.23910000000000001</v>
      </c>
      <c r="K2343">
        <v>2.86</v>
      </c>
      <c r="L2343">
        <v>0.255</v>
      </c>
      <c r="M2343">
        <v>8.5500000000000007</v>
      </c>
      <c r="N2343">
        <v>2.69E-2</v>
      </c>
      <c r="O2343" t="s">
        <v>614</v>
      </c>
      <c r="P2343">
        <v>0</v>
      </c>
      <c r="Q2343">
        <v>21.24</v>
      </c>
      <c r="R2343">
        <v>510</v>
      </c>
      <c r="S2343">
        <v>0</v>
      </c>
      <c r="U2343">
        <v>5796</v>
      </c>
      <c r="V2343">
        <v>1.01</v>
      </c>
      <c r="W2343">
        <v>1.01</v>
      </c>
      <c r="X2343">
        <v>0.04</v>
      </c>
      <c r="Y2343" t="s">
        <v>77</v>
      </c>
      <c r="Z2343">
        <v>4.43</v>
      </c>
      <c r="AA2343" t="s">
        <v>8005</v>
      </c>
      <c r="AB2343">
        <v>292.25459169999999</v>
      </c>
      <c r="AC2343" t="s">
        <v>8006</v>
      </c>
      <c r="AD2343">
        <v>37.971375999999999</v>
      </c>
      <c r="AE2343">
        <v>1498.58</v>
      </c>
      <c r="AF2343">
        <v>15.96</v>
      </c>
      <c r="AG2343">
        <v>14.081</v>
      </c>
      <c r="AH2343">
        <v>15.7181</v>
      </c>
    </row>
    <row r="2344" spans="1:34" x14ac:dyDescent="0.25">
      <c r="A2344" t="s">
        <v>8007</v>
      </c>
      <c r="B2344" t="s">
        <v>8008</v>
      </c>
      <c r="C2344">
        <v>1</v>
      </c>
      <c r="D2344">
        <v>3</v>
      </c>
      <c r="E2344" t="s">
        <v>284</v>
      </c>
      <c r="F2344">
        <v>2014</v>
      </c>
      <c r="G2344" t="s">
        <v>171</v>
      </c>
      <c r="H2344">
        <v>0</v>
      </c>
      <c r="I2344">
        <v>2.024152</v>
      </c>
      <c r="J2344">
        <v>3.2000000000000001E-2</v>
      </c>
      <c r="K2344">
        <v>1.99</v>
      </c>
      <c r="L2344">
        <v>0.17799999999999999</v>
      </c>
      <c r="M2344">
        <v>4.62</v>
      </c>
      <c r="N2344">
        <v>1.4500000000000001E-2</v>
      </c>
      <c r="O2344" t="s">
        <v>614</v>
      </c>
      <c r="P2344">
        <v>0</v>
      </c>
      <c r="Q2344">
        <v>1247.9100000000001</v>
      </c>
      <c r="R2344">
        <v>1597</v>
      </c>
      <c r="S2344">
        <v>0</v>
      </c>
      <c r="U2344">
        <v>5790</v>
      </c>
      <c r="V2344">
        <v>1.27</v>
      </c>
      <c r="W2344">
        <v>0.99</v>
      </c>
      <c r="X2344">
        <v>0.08</v>
      </c>
      <c r="Y2344" t="s">
        <v>77</v>
      </c>
      <c r="Z2344">
        <v>4.26</v>
      </c>
      <c r="AA2344" t="s">
        <v>8009</v>
      </c>
      <c r="AB2344">
        <v>295.1190067</v>
      </c>
      <c r="AC2344" t="s">
        <v>8010</v>
      </c>
      <c r="AD2344">
        <v>48.4813635</v>
      </c>
      <c r="AE2344">
        <v>548.68600000000004</v>
      </c>
      <c r="AF2344">
        <v>13.276999999999999</v>
      </c>
      <c r="AG2344">
        <v>11.762</v>
      </c>
      <c r="AH2344">
        <v>13.196999999999999</v>
      </c>
    </row>
    <row r="2345" spans="1:34" x14ac:dyDescent="0.25">
      <c r="A2345" t="s">
        <v>8011</v>
      </c>
      <c r="B2345" t="s">
        <v>8008</v>
      </c>
      <c r="C2345">
        <v>1</v>
      </c>
      <c r="D2345">
        <v>3</v>
      </c>
      <c r="E2345" t="s">
        <v>284</v>
      </c>
      <c r="F2345">
        <v>2014</v>
      </c>
      <c r="G2345" t="s">
        <v>171</v>
      </c>
      <c r="H2345">
        <v>0</v>
      </c>
      <c r="I2345">
        <v>4.7617019999999997</v>
      </c>
      <c r="J2345">
        <v>5.7000000000000002E-2</v>
      </c>
      <c r="K2345">
        <v>2.86</v>
      </c>
      <c r="L2345">
        <v>0.255</v>
      </c>
      <c r="M2345">
        <v>8.5500000000000007</v>
      </c>
      <c r="N2345">
        <v>2.69E-2</v>
      </c>
      <c r="O2345" t="s">
        <v>614</v>
      </c>
      <c r="P2345">
        <v>0</v>
      </c>
      <c r="Q2345">
        <v>399.44</v>
      </c>
      <c r="R2345">
        <v>1201</v>
      </c>
      <c r="S2345">
        <v>0</v>
      </c>
      <c r="U2345">
        <v>5790</v>
      </c>
      <c r="V2345">
        <v>1.27</v>
      </c>
      <c r="W2345">
        <v>0.99</v>
      </c>
      <c r="X2345">
        <v>0.08</v>
      </c>
      <c r="Y2345" t="s">
        <v>77</v>
      </c>
      <c r="Z2345">
        <v>4.26</v>
      </c>
      <c r="AA2345" t="s">
        <v>8009</v>
      </c>
      <c r="AB2345">
        <v>295.1190067</v>
      </c>
      <c r="AC2345" t="s">
        <v>8010</v>
      </c>
      <c r="AD2345">
        <v>48.4813635</v>
      </c>
      <c r="AE2345">
        <v>548.68600000000004</v>
      </c>
      <c r="AF2345">
        <v>13.276999999999999</v>
      </c>
      <c r="AG2345">
        <v>11.762</v>
      </c>
      <c r="AH2345">
        <v>13.196999999999999</v>
      </c>
    </row>
    <row r="2346" spans="1:34" x14ac:dyDescent="0.25">
      <c r="A2346" t="s">
        <v>8012</v>
      </c>
      <c r="B2346" t="s">
        <v>8008</v>
      </c>
      <c r="C2346">
        <v>1</v>
      </c>
      <c r="D2346">
        <v>3</v>
      </c>
      <c r="E2346" t="s">
        <v>284</v>
      </c>
      <c r="F2346">
        <v>2014</v>
      </c>
      <c r="G2346" t="s">
        <v>171</v>
      </c>
      <c r="H2346">
        <v>0</v>
      </c>
      <c r="I2346">
        <v>41.809117999999998</v>
      </c>
      <c r="J2346">
        <v>0.24199999999999999</v>
      </c>
      <c r="K2346">
        <v>2.16</v>
      </c>
      <c r="L2346">
        <v>0.193</v>
      </c>
      <c r="M2346">
        <v>5.31</v>
      </c>
      <c r="N2346">
        <v>1.67E-2</v>
      </c>
      <c r="O2346" t="s">
        <v>614</v>
      </c>
      <c r="P2346">
        <v>0</v>
      </c>
      <c r="Q2346">
        <v>22.07</v>
      </c>
      <c r="R2346">
        <v>582</v>
      </c>
      <c r="S2346">
        <v>1</v>
      </c>
      <c r="U2346">
        <v>5790</v>
      </c>
      <c r="V2346">
        <v>1.27</v>
      </c>
      <c r="W2346">
        <v>0.99</v>
      </c>
      <c r="X2346">
        <v>0.08</v>
      </c>
      <c r="Y2346" t="s">
        <v>77</v>
      </c>
      <c r="Z2346">
        <v>4.26</v>
      </c>
      <c r="AA2346" t="s">
        <v>8009</v>
      </c>
      <c r="AB2346">
        <v>295.1190067</v>
      </c>
      <c r="AC2346" t="s">
        <v>8010</v>
      </c>
      <c r="AD2346">
        <v>48.4813635</v>
      </c>
      <c r="AE2346">
        <v>548.68600000000004</v>
      </c>
      <c r="AF2346">
        <v>13.276999999999999</v>
      </c>
      <c r="AG2346">
        <v>11.762</v>
      </c>
      <c r="AH2346">
        <v>13.196999999999999</v>
      </c>
    </row>
    <row r="2347" spans="1:34" x14ac:dyDescent="0.25">
      <c r="A2347" t="s">
        <v>8013</v>
      </c>
      <c r="B2347" t="s">
        <v>8014</v>
      </c>
      <c r="C2347">
        <v>1</v>
      </c>
      <c r="D2347">
        <v>1</v>
      </c>
      <c r="E2347" t="s">
        <v>284</v>
      </c>
      <c r="F2347">
        <v>2016</v>
      </c>
      <c r="G2347" t="s">
        <v>171</v>
      </c>
      <c r="H2347">
        <v>0</v>
      </c>
      <c r="I2347">
        <v>6.6996000599999999</v>
      </c>
      <c r="J2347">
        <v>6.7100000000000007E-2</v>
      </c>
      <c r="K2347">
        <v>1.28</v>
      </c>
      <c r="L2347">
        <v>0.114</v>
      </c>
      <c r="M2347">
        <v>2.1800000000000002</v>
      </c>
      <c r="N2347">
        <v>6.8700000000000002E-3</v>
      </c>
      <c r="O2347" t="s">
        <v>614</v>
      </c>
      <c r="P2347">
        <v>0</v>
      </c>
      <c r="Q2347">
        <v>131.53</v>
      </c>
      <c r="R2347">
        <v>806</v>
      </c>
      <c r="S2347">
        <v>0</v>
      </c>
      <c r="U2347">
        <v>5187</v>
      </c>
      <c r="V2347">
        <v>0.79</v>
      </c>
      <c r="W2347">
        <v>0.82</v>
      </c>
      <c r="X2347">
        <v>-0.1</v>
      </c>
      <c r="Y2347" t="s">
        <v>77</v>
      </c>
      <c r="Z2347">
        <v>4.57</v>
      </c>
      <c r="AA2347" t="s">
        <v>8015</v>
      </c>
      <c r="AB2347">
        <v>296.20385859999999</v>
      </c>
      <c r="AC2347" t="s">
        <v>8016</v>
      </c>
      <c r="AD2347">
        <v>42.7778165</v>
      </c>
      <c r="AE2347">
        <v>1054.3699999999999</v>
      </c>
      <c r="AF2347">
        <v>15.894</v>
      </c>
      <c r="AG2347">
        <v>13.76</v>
      </c>
      <c r="AH2347">
        <v>15.848800000000001</v>
      </c>
    </row>
    <row r="2348" spans="1:34" x14ac:dyDescent="0.25">
      <c r="A2348" t="s">
        <v>8017</v>
      </c>
      <c r="B2348" t="s">
        <v>8018</v>
      </c>
      <c r="C2348">
        <v>1</v>
      </c>
      <c r="D2348">
        <v>1</v>
      </c>
      <c r="E2348" t="s">
        <v>284</v>
      </c>
      <c r="F2348">
        <v>2016</v>
      </c>
      <c r="G2348" t="s">
        <v>171</v>
      </c>
      <c r="H2348">
        <v>0</v>
      </c>
      <c r="I2348">
        <v>6.9131112000000003</v>
      </c>
      <c r="J2348">
        <v>7.6200000000000004E-2</v>
      </c>
      <c r="K2348">
        <v>0.93</v>
      </c>
      <c r="L2348">
        <v>8.3000000000000004E-2</v>
      </c>
      <c r="M2348">
        <v>0.749</v>
      </c>
      <c r="N2348">
        <v>2.3600000000000001E-3</v>
      </c>
      <c r="O2348" t="s">
        <v>614</v>
      </c>
      <c r="P2348">
        <v>0</v>
      </c>
      <c r="Q2348">
        <v>649.15</v>
      </c>
      <c r="R2348">
        <v>1209</v>
      </c>
      <c r="S2348">
        <v>0</v>
      </c>
      <c r="U2348">
        <v>6335</v>
      </c>
      <c r="V2348">
        <v>1.42</v>
      </c>
      <c r="W2348">
        <v>1.25</v>
      </c>
      <c r="X2348">
        <v>0.05</v>
      </c>
      <c r="Y2348" t="s">
        <v>77</v>
      </c>
      <c r="Z2348">
        <v>4.2300000000000004</v>
      </c>
      <c r="AA2348" t="s">
        <v>8019</v>
      </c>
      <c r="AB2348">
        <v>286.58061149999997</v>
      </c>
      <c r="AC2348" t="s">
        <v>8020</v>
      </c>
      <c r="AD2348">
        <v>48.544231199999999</v>
      </c>
      <c r="AE2348">
        <v>783.40099999999995</v>
      </c>
      <c r="AF2348">
        <v>12.868</v>
      </c>
      <c r="AG2348">
        <v>11.554</v>
      </c>
      <c r="AH2348">
        <v>12.726100000000001</v>
      </c>
    </row>
    <row r="2349" spans="1:34" x14ac:dyDescent="0.25">
      <c r="A2349" t="s">
        <v>8021</v>
      </c>
      <c r="B2349" t="s">
        <v>8022</v>
      </c>
      <c r="C2349">
        <v>1</v>
      </c>
      <c r="D2349">
        <v>1</v>
      </c>
      <c r="E2349" t="s">
        <v>284</v>
      </c>
      <c r="F2349">
        <v>2016</v>
      </c>
      <c r="G2349" t="s">
        <v>171</v>
      </c>
      <c r="H2349">
        <v>0</v>
      </c>
      <c r="I2349">
        <v>18.6051942</v>
      </c>
      <c r="J2349">
        <v>0.14990000000000001</v>
      </c>
      <c r="K2349">
        <v>2.02</v>
      </c>
      <c r="L2349">
        <v>0.18</v>
      </c>
      <c r="M2349">
        <v>4.74</v>
      </c>
      <c r="N2349">
        <v>1.49E-2</v>
      </c>
      <c r="O2349" t="s">
        <v>614</v>
      </c>
      <c r="P2349">
        <v>0</v>
      </c>
      <c r="Q2349">
        <v>156.9</v>
      </c>
      <c r="R2349">
        <v>833</v>
      </c>
      <c r="S2349">
        <v>0</v>
      </c>
      <c r="U2349">
        <v>6194</v>
      </c>
      <c r="V2349">
        <v>1.23</v>
      </c>
      <c r="W2349">
        <v>1.1499999999999999</v>
      </c>
      <c r="X2349">
        <v>0</v>
      </c>
      <c r="Y2349" t="s">
        <v>77</v>
      </c>
      <c r="Z2349">
        <v>4.32</v>
      </c>
      <c r="AA2349" t="s">
        <v>8023</v>
      </c>
      <c r="AB2349">
        <v>293.89022139999997</v>
      </c>
      <c r="AC2349" t="s">
        <v>8024</v>
      </c>
      <c r="AD2349">
        <v>48.336092600000001</v>
      </c>
      <c r="AE2349">
        <v>2465.84</v>
      </c>
      <c r="AF2349">
        <v>15.741</v>
      </c>
      <c r="AG2349">
        <v>14.352</v>
      </c>
      <c r="AH2349">
        <v>15.619400000000001</v>
      </c>
    </row>
    <row r="2350" spans="1:34" x14ac:dyDescent="0.25">
      <c r="A2350" t="s">
        <v>8025</v>
      </c>
      <c r="B2350" t="s">
        <v>8026</v>
      </c>
      <c r="C2350">
        <v>1</v>
      </c>
      <c r="D2350">
        <v>1</v>
      </c>
      <c r="E2350" t="s">
        <v>284</v>
      </c>
      <c r="F2350">
        <v>2016</v>
      </c>
      <c r="G2350" t="s">
        <v>171</v>
      </c>
      <c r="H2350">
        <v>0</v>
      </c>
      <c r="I2350">
        <v>23.955378</v>
      </c>
      <c r="J2350">
        <v>0.15859999999999999</v>
      </c>
      <c r="K2350">
        <v>1.06</v>
      </c>
      <c r="L2350">
        <v>9.5000000000000001E-2</v>
      </c>
      <c r="M2350">
        <v>1.2</v>
      </c>
      <c r="N2350">
        <v>3.7699999999999999E-3</v>
      </c>
      <c r="O2350" t="s">
        <v>614</v>
      </c>
      <c r="P2350">
        <v>0</v>
      </c>
      <c r="Q2350">
        <v>71.16</v>
      </c>
      <c r="R2350">
        <v>741</v>
      </c>
      <c r="S2350">
        <v>0</v>
      </c>
      <c r="U2350">
        <v>4939</v>
      </c>
      <c r="V2350">
        <v>0.75</v>
      </c>
      <c r="W2350">
        <v>0.79</v>
      </c>
      <c r="X2350">
        <v>-0.02</v>
      </c>
      <c r="Y2350" t="s">
        <v>77</v>
      </c>
      <c r="Z2350">
        <v>4.59</v>
      </c>
      <c r="AA2350" t="s">
        <v>8027</v>
      </c>
      <c r="AB2350">
        <v>288.2437481</v>
      </c>
      <c r="AC2350" t="s">
        <v>8028</v>
      </c>
      <c r="AD2350">
        <v>41.110065499999997</v>
      </c>
      <c r="AE2350">
        <v>449</v>
      </c>
      <c r="AF2350">
        <v>14.721</v>
      </c>
      <c r="AG2350">
        <v>12.404999999999999</v>
      </c>
      <c r="AH2350">
        <v>14.5581</v>
      </c>
    </row>
    <row r="2351" spans="1:34" x14ac:dyDescent="0.25">
      <c r="A2351" t="s">
        <v>8029</v>
      </c>
      <c r="B2351" t="s">
        <v>8030</v>
      </c>
      <c r="C2351">
        <v>1</v>
      </c>
      <c r="D2351">
        <v>1</v>
      </c>
      <c r="E2351" t="s">
        <v>284</v>
      </c>
      <c r="F2351">
        <v>2016</v>
      </c>
      <c r="G2351" t="s">
        <v>171</v>
      </c>
      <c r="H2351">
        <v>0</v>
      </c>
      <c r="I2351">
        <v>29.609174400000001</v>
      </c>
      <c r="J2351">
        <v>0.18609999999999999</v>
      </c>
      <c r="K2351">
        <v>1.1599999999999999</v>
      </c>
      <c r="L2351">
        <v>0.10299999999999999</v>
      </c>
      <c r="M2351">
        <v>1.65</v>
      </c>
      <c r="N2351">
        <v>5.2100000000000002E-3</v>
      </c>
      <c r="O2351" t="s">
        <v>614</v>
      </c>
      <c r="P2351">
        <v>0</v>
      </c>
      <c r="Q2351">
        <v>37.119999999999997</v>
      </c>
      <c r="R2351">
        <v>629</v>
      </c>
      <c r="S2351">
        <v>0</v>
      </c>
      <c r="U2351">
        <v>5838</v>
      </c>
      <c r="V2351">
        <v>1.07</v>
      </c>
      <c r="W2351">
        <v>1.02</v>
      </c>
      <c r="X2351">
        <v>0.01</v>
      </c>
      <c r="Y2351" t="s">
        <v>77</v>
      </c>
      <c r="Z2351">
        <v>4.3899999999999997</v>
      </c>
      <c r="AA2351" t="s">
        <v>8031</v>
      </c>
      <c r="AB2351">
        <v>290.99166480000002</v>
      </c>
      <c r="AC2351" t="s">
        <v>8032</v>
      </c>
      <c r="AD2351">
        <v>40.229334700000003</v>
      </c>
      <c r="AE2351">
        <v>661.42100000000005</v>
      </c>
      <c r="AF2351">
        <v>13.756</v>
      </c>
      <c r="AG2351">
        <v>12.103999999999999</v>
      </c>
      <c r="AH2351">
        <v>13.592499999999999</v>
      </c>
    </row>
    <row r="2352" spans="1:34" x14ac:dyDescent="0.25">
      <c r="A2352" t="s">
        <v>8033</v>
      </c>
      <c r="B2352" t="s">
        <v>8034</v>
      </c>
      <c r="C2352">
        <v>1</v>
      </c>
      <c r="D2352">
        <v>1</v>
      </c>
      <c r="E2352" t="s">
        <v>284</v>
      </c>
      <c r="F2352">
        <v>2016</v>
      </c>
      <c r="G2352" t="s">
        <v>171</v>
      </c>
      <c r="H2352">
        <v>0</v>
      </c>
      <c r="I2352">
        <v>14.4541302</v>
      </c>
      <c r="J2352">
        <v>0.1038</v>
      </c>
      <c r="K2352">
        <v>0.94</v>
      </c>
      <c r="L2352">
        <v>8.4000000000000005E-2</v>
      </c>
      <c r="M2352">
        <v>0.77900000000000003</v>
      </c>
      <c r="N2352">
        <v>2.4499999999999999E-3</v>
      </c>
      <c r="O2352" t="s">
        <v>614</v>
      </c>
      <c r="P2352">
        <v>0</v>
      </c>
      <c r="Q2352">
        <v>216.41</v>
      </c>
      <c r="R2352">
        <v>676</v>
      </c>
      <c r="S2352">
        <v>0</v>
      </c>
      <c r="U2352">
        <v>5718</v>
      </c>
      <c r="V2352">
        <v>0.95</v>
      </c>
      <c r="W2352">
        <v>0.97</v>
      </c>
      <c r="X2352">
        <v>-0.03</v>
      </c>
      <c r="Y2352" t="s">
        <v>77</v>
      </c>
      <c r="Z2352">
        <v>4.47</v>
      </c>
      <c r="AA2352" t="s">
        <v>8035</v>
      </c>
      <c r="AB2352">
        <v>294.9510368</v>
      </c>
      <c r="AC2352" t="s">
        <v>8036</v>
      </c>
      <c r="AD2352">
        <v>43.012434800000001</v>
      </c>
      <c r="AE2352">
        <v>863.87300000000005</v>
      </c>
      <c r="AF2352">
        <v>13.680999999999999</v>
      </c>
      <c r="AG2352">
        <v>11.914</v>
      </c>
      <c r="AH2352">
        <v>13.562900000000001</v>
      </c>
    </row>
    <row r="2353" spans="1:34" x14ac:dyDescent="0.25">
      <c r="A2353" t="s">
        <v>8037</v>
      </c>
      <c r="B2353" t="s">
        <v>8038</v>
      </c>
      <c r="C2353">
        <v>1</v>
      </c>
      <c r="D2353">
        <v>1</v>
      </c>
      <c r="E2353" t="s">
        <v>284</v>
      </c>
      <c r="F2353">
        <v>2016</v>
      </c>
      <c r="G2353" t="s">
        <v>171</v>
      </c>
      <c r="H2353">
        <v>0</v>
      </c>
      <c r="I2353">
        <v>14.2563227</v>
      </c>
      <c r="J2353">
        <v>0.1187</v>
      </c>
      <c r="K2353">
        <v>1.56</v>
      </c>
      <c r="L2353">
        <v>0.13900000000000001</v>
      </c>
      <c r="M2353">
        <v>3.05</v>
      </c>
      <c r="N2353">
        <v>9.6100000000000005E-3</v>
      </c>
      <c r="O2353" t="s">
        <v>614</v>
      </c>
      <c r="P2353">
        <v>0</v>
      </c>
      <c r="Q2353">
        <v>95.22</v>
      </c>
      <c r="R2353">
        <v>797</v>
      </c>
      <c r="S2353">
        <v>0</v>
      </c>
      <c r="U2353">
        <v>5831</v>
      </c>
      <c r="V2353">
        <v>1.02</v>
      </c>
      <c r="W2353">
        <v>1.02</v>
      </c>
      <c r="X2353">
        <v>0.03</v>
      </c>
      <c r="Y2353" t="s">
        <v>77</v>
      </c>
      <c r="Z2353">
        <v>4.43</v>
      </c>
      <c r="AA2353" t="s">
        <v>8039</v>
      </c>
      <c r="AB2353">
        <v>292.54570960000001</v>
      </c>
      <c r="AC2353" t="s">
        <v>8040</v>
      </c>
      <c r="AD2353">
        <v>49.416898099999997</v>
      </c>
      <c r="AE2353">
        <v>1697.81</v>
      </c>
      <c r="AF2353">
        <v>15.464</v>
      </c>
      <c r="AG2353">
        <v>13.645</v>
      </c>
      <c r="AH2353">
        <v>15.1663</v>
      </c>
    </row>
    <row r="2354" spans="1:34" x14ac:dyDescent="0.25">
      <c r="A2354" t="s">
        <v>8041</v>
      </c>
      <c r="B2354" t="s">
        <v>8042</v>
      </c>
      <c r="C2354">
        <v>1</v>
      </c>
      <c r="D2354">
        <v>1</v>
      </c>
      <c r="E2354" t="s">
        <v>284</v>
      </c>
      <c r="F2354">
        <v>2016</v>
      </c>
      <c r="G2354" t="s">
        <v>171</v>
      </c>
      <c r="H2354">
        <v>0</v>
      </c>
      <c r="I2354">
        <v>0.96897237999999997</v>
      </c>
      <c r="J2354">
        <v>1.9699999999999999E-2</v>
      </c>
      <c r="K2354">
        <v>1.1000000000000001</v>
      </c>
      <c r="L2354">
        <v>9.8000000000000004E-2</v>
      </c>
      <c r="M2354">
        <v>1.37</v>
      </c>
      <c r="N2354">
        <v>4.3E-3</v>
      </c>
      <c r="O2354" t="s">
        <v>614</v>
      </c>
      <c r="P2354">
        <v>0</v>
      </c>
      <c r="Q2354">
        <v>2730.51</v>
      </c>
      <c r="R2354">
        <v>1844</v>
      </c>
      <c r="S2354">
        <v>0</v>
      </c>
      <c r="U2354">
        <v>5793</v>
      </c>
      <c r="V2354">
        <v>1.01</v>
      </c>
      <c r="W2354">
        <v>1.01</v>
      </c>
      <c r="X2354">
        <v>0.06</v>
      </c>
      <c r="Y2354" t="s">
        <v>77</v>
      </c>
      <c r="Z2354">
        <v>4.4400000000000004</v>
      </c>
      <c r="AA2354" t="s">
        <v>8043</v>
      </c>
      <c r="AB2354">
        <v>295.34965460000001</v>
      </c>
      <c r="AC2354" t="s">
        <v>8044</v>
      </c>
      <c r="AD2354">
        <v>45.114537200000001</v>
      </c>
      <c r="AE2354">
        <v>1220</v>
      </c>
      <c r="AF2354">
        <v>15.601000000000001</v>
      </c>
      <c r="AG2354">
        <v>13.711</v>
      </c>
      <c r="AH2354">
        <v>15.4816</v>
      </c>
    </row>
    <row r="2355" spans="1:34" x14ac:dyDescent="0.25">
      <c r="A2355" t="s">
        <v>8045</v>
      </c>
      <c r="B2355" t="s">
        <v>8046</v>
      </c>
      <c r="C2355">
        <v>1</v>
      </c>
      <c r="D2355">
        <v>1</v>
      </c>
      <c r="E2355" t="s">
        <v>284</v>
      </c>
      <c r="F2355">
        <v>2016</v>
      </c>
      <c r="G2355" t="s">
        <v>171</v>
      </c>
      <c r="H2355">
        <v>0</v>
      </c>
      <c r="I2355">
        <v>10.676071690000001</v>
      </c>
      <c r="J2355">
        <v>0.10589999999999999</v>
      </c>
      <c r="K2355">
        <v>1.64</v>
      </c>
      <c r="L2355">
        <v>0.14599999999999999</v>
      </c>
      <c r="M2355">
        <v>3.33</v>
      </c>
      <c r="N2355">
        <v>1.0500000000000001E-2</v>
      </c>
      <c r="O2355" t="s">
        <v>614</v>
      </c>
      <c r="P2355">
        <v>0</v>
      </c>
      <c r="Q2355">
        <v>817.58</v>
      </c>
      <c r="R2355">
        <v>1049</v>
      </c>
      <c r="S2355">
        <v>0</v>
      </c>
      <c r="U2355">
        <v>6184</v>
      </c>
      <c r="V2355">
        <v>1.36</v>
      </c>
      <c r="W2355">
        <v>1.28</v>
      </c>
      <c r="X2355">
        <v>0.35</v>
      </c>
      <c r="Y2355" t="s">
        <v>77</v>
      </c>
      <c r="Z2355">
        <v>4.28</v>
      </c>
      <c r="AA2355" t="s">
        <v>8047</v>
      </c>
      <c r="AB2355">
        <v>297.64225629999999</v>
      </c>
      <c r="AC2355" t="s">
        <v>8048</v>
      </c>
      <c r="AD2355">
        <v>49.594957999999998</v>
      </c>
      <c r="AE2355">
        <v>1530.32</v>
      </c>
      <c r="AF2355">
        <v>13.759</v>
      </c>
      <c r="AG2355">
        <v>12.112</v>
      </c>
      <c r="AH2355">
        <v>13.523400000000001</v>
      </c>
    </row>
    <row r="2356" spans="1:34" x14ac:dyDescent="0.25">
      <c r="A2356" t="s">
        <v>8049</v>
      </c>
      <c r="B2356" t="s">
        <v>8050</v>
      </c>
      <c r="C2356">
        <v>1</v>
      </c>
      <c r="D2356">
        <v>1</v>
      </c>
      <c r="E2356" t="s">
        <v>284</v>
      </c>
      <c r="F2356">
        <v>2016</v>
      </c>
      <c r="G2356" t="s">
        <v>171</v>
      </c>
      <c r="H2356">
        <v>0</v>
      </c>
      <c r="I2356">
        <v>4.4848749300000001</v>
      </c>
      <c r="J2356">
        <v>5.5E-2</v>
      </c>
      <c r="K2356">
        <v>1.29</v>
      </c>
      <c r="L2356">
        <v>0.115</v>
      </c>
      <c r="M2356">
        <v>2.21</v>
      </c>
      <c r="N2356">
        <v>6.96E-3</v>
      </c>
      <c r="O2356" t="s">
        <v>614</v>
      </c>
      <c r="P2356">
        <v>0</v>
      </c>
      <c r="Q2356">
        <v>551.16</v>
      </c>
      <c r="R2356">
        <v>1199</v>
      </c>
      <c r="S2356">
        <v>0</v>
      </c>
      <c r="U2356">
        <v>5902</v>
      </c>
      <c r="V2356">
        <v>1.07</v>
      </c>
      <c r="W2356">
        <v>1.05</v>
      </c>
      <c r="X2356">
        <v>0.04</v>
      </c>
      <c r="Y2356" t="s">
        <v>77</v>
      </c>
      <c r="Z2356">
        <v>4.4000000000000004</v>
      </c>
      <c r="AA2356" t="s">
        <v>8051</v>
      </c>
      <c r="AB2356">
        <v>285.36625320000002</v>
      </c>
      <c r="AC2356" t="s">
        <v>8052</v>
      </c>
      <c r="AD2356">
        <v>49.044817199999997</v>
      </c>
      <c r="AE2356">
        <v>1214.0899999999999</v>
      </c>
      <c r="AF2356">
        <v>15.053000000000001</v>
      </c>
      <c r="AG2356">
        <v>13.404</v>
      </c>
      <c r="AH2356">
        <v>14.8316</v>
      </c>
    </row>
    <row r="2357" spans="1:34" x14ac:dyDescent="0.25">
      <c r="A2357" t="s">
        <v>8053</v>
      </c>
      <c r="B2357" t="s">
        <v>8054</v>
      </c>
      <c r="C2357">
        <v>1</v>
      </c>
      <c r="D2357">
        <v>2</v>
      </c>
      <c r="E2357" t="s">
        <v>284</v>
      </c>
      <c r="F2357">
        <v>2014</v>
      </c>
      <c r="G2357" t="s">
        <v>171</v>
      </c>
      <c r="H2357">
        <v>0</v>
      </c>
      <c r="I2357">
        <v>16.007583</v>
      </c>
      <c r="J2357">
        <v>0.127</v>
      </c>
      <c r="K2357">
        <v>2.41</v>
      </c>
      <c r="L2357">
        <v>0.215</v>
      </c>
      <c r="M2357">
        <v>6.39</v>
      </c>
      <c r="N2357">
        <v>2.01E-2</v>
      </c>
      <c r="O2357" t="s">
        <v>614</v>
      </c>
      <c r="P2357">
        <v>0</v>
      </c>
      <c r="Q2357">
        <v>118.33</v>
      </c>
      <c r="R2357">
        <v>838</v>
      </c>
      <c r="S2357">
        <v>0</v>
      </c>
      <c r="U2357">
        <v>5848</v>
      </c>
      <c r="V2357">
        <v>1.36</v>
      </c>
      <c r="W2357">
        <v>1.06</v>
      </c>
      <c r="X2357">
        <v>-7.2999999999999995E-2</v>
      </c>
      <c r="Y2357" t="s">
        <v>200</v>
      </c>
      <c r="Z2357">
        <v>4.2</v>
      </c>
      <c r="AA2357" t="s">
        <v>8055</v>
      </c>
      <c r="AB2357">
        <v>298.06765189999999</v>
      </c>
      <c r="AC2357" t="s">
        <v>8056</v>
      </c>
      <c r="AD2357">
        <v>49.412540999999997</v>
      </c>
      <c r="AE2357">
        <v>809.46699999999998</v>
      </c>
      <c r="AF2357">
        <v>13.882</v>
      </c>
      <c r="AG2357">
        <v>12.223000000000001</v>
      </c>
      <c r="AH2357">
        <v>13.7057</v>
      </c>
    </row>
    <row r="2358" spans="1:34" x14ac:dyDescent="0.25">
      <c r="A2358" t="s">
        <v>8057</v>
      </c>
      <c r="B2358" t="s">
        <v>8054</v>
      </c>
      <c r="C2358">
        <v>1</v>
      </c>
      <c r="D2358">
        <v>2</v>
      </c>
      <c r="E2358" t="s">
        <v>284</v>
      </c>
      <c r="F2358">
        <v>2014</v>
      </c>
      <c r="G2358" t="s">
        <v>171</v>
      </c>
      <c r="H2358">
        <v>0</v>
      </c>
      <c r="I2358">
        <v>27.082511</v>
      </c>
      <c r="J2358">
        <v>0.18099999999999999</v>
      </c>
      <c r="K2358">
        <v>3.37</v>
      </c>
      <c r="L2358">
        <v>0.30099999999999999</v>
      </c>
      <c r="M2358">
        <v>11.3</v>
      </c>
      <c r="N2358">
        <v>3.5499999999999997E-2</v>
      </c>
      <c r="O2358" t="s">
        <v>614</v>
      </c>
      <c r="P2358">
        <v>0</v>
      </c>
      <c r="Q2358">
        <v>58.7</v>
      </c>
      <c r="R2358">
        <v>703</v>
      </c>
      <c r="S2358">
        <v>0</v>
      </c>
      <c r="U2358">
        <v>5848</v>
      </c>
      <c r="V2358">
        <v>1.36</v>
      </c>
      <c r="W2358">
        <v>1.06</v>
      </c>
      <c r="X2358">
        <v>-7.2999999999999995E-2</v>
      </c>
      <c r="Y2358" t="s">
        <v>200</v>
      </c>
      <c r="Z2358">
        <v>4.2</v>
      </c>
      <c r="AA2358" t="s">
        <v>8055</v>
      </c>
      <c r="AB2358">
        <v>298.06765189999999</v>
      </c>
      <c r="AC2358" t="s">
        <v>8056</v>
      </c>
      <c r="AD2358">
        <v>49.412540999999997</v>
      </c>
      <c r="AE2358">
        <v>809.46699999999998</v>
      </c>
      <c r="AF2358">
        <v>13.882</v>
      </c>
      <c r="AG2358">
        <v>12.223000000000001</v>
      </c>
      <c r="AH2358">
        <v>13.7057</v>
      </c>
    </row>
    <row r="2359" spans="1:34" x14ac:dyDescent="0.25">
      <c r="A2359" t="s">
        <v>8058</v>
      </c>
      <c r="B2359" t="s">
        <v>8059</v>
      </c>
      <c r="C2359">
        <v>1</v>
      </c>
      <c r="D2359">
        <v>1</v>
      </c>
      <c r="E2359" t="s">
        <v>284</v>
      </c>
      <c r="F2359">
        <v>2016</v>
      </c>
      <c r="G2359" t="s">
        <v>171</v>
      </c>
      <c r="H2359">
        <v>0</v>
      </c>
      <c r="I2359">
        <v>2.4605099300000002</v>
      </c>
      <c r="J2359">
        <v>3.04E-2</v>
      </c>
      <c r="K2359">
        <v>1.18</v>
      </c>
      <c r="L2359">
        <v>0.105</v>
      </c>
      <c r="M2359">
        <v>1.76</v>
      </c>
      <c r="N2359">
        <v>5.5300000000000002E-3</v>
      </c>
      <c r="O2359" t="s">
        <v>614</v>
      </c>
      <c r="P2359">
        <v>0</v>
      </c>
      <c r="Q2359">
        <v>208.54</v>
      </c>
      <c r="R2359">
        <v>969</v>
      </c>
      <c r="S2359">
        <v>0</v>
      </c>
      <c r="U2359">
        <v>4796</v>
      </c>
      <c r="V2359">
        <v>0.72</v>
      </c>
      <c r="W2359">
        <v>0.77</v>
      </c>
      <c r="X2359">
        <v>-0.03</v>
      </c>
      <c r="Y2359" t="s">
        <v>77</v>
      </c>
      <c r="Z2359">
        <v>4.62</v>
      </c>
      <c r="AA2359" t="s">
        <v>8060</v>
      </c>
      <c r="AB2359">
        <v>289.69753909999997</v>
      </c>
      <c r="AC2359" t="s">
        <v>8061</v>
      </c>
      <c r="AD2359">
        <v>43.371958100000001</v>
      </c>
      <c r="AE2359">
        <v>875.52300000000002</v>
      </c>
      <c r="AF2359">
        <v>15.567</v>
      </c>
      <c r="AG2359">
        <v>12.932</v>
      </c>
      <c r="AH2359">
        <v>15.282400000000001</v>
      </c>
    </row>
    <row r="2360" spans="1:34" x14ac:dyDescent="0.25">
      <c r="A2360" t="s">
        <v>8062</v>
      </c>
      <c r="B2360" t="s">
        <v>8063</v>
      </c>
      <c r="C2360">
        <v>1</v>
      </c>
      <c r="D2360">
        <v>1</v>
      </c>
      <c r="E2360" t="s">
        <v>284</v>
      </c>
      <c r="F2360">
        <v>2016</v>
      </c>
      <c r="G2360" t="s">
        <v>171</v>
      </c>
      <c r="H2360">
        <v>0</v>
      </c>
      <c r="I2360">
        <v>5.8660152600000002</v>
      </c>
      <c r="J2360">
        <v>6.4799999999999996E-2</v>
      </c>
      <c r="K2360">
        <v>1.47</v>
      </c>
      <c r="L2360">
        <v>0.13100000000000001</v>
      </c>
      <c r="M2360">
        <v>2.76</v>
      </c>
      <c r="N2360">
        <v>8.6899999999999998E-3</v>
      </c>
      <c r="O2360" t="s">
        <v>614</v>
      </c>
      <c r="P2360">
        <v>0</v>
      </c>
      <c r="Q2360">
        <v>469.82</v>
      </c>
      <c r="R2360">
        <v>1064</v>
      </c>
      <c r="S2360">
        <v>0</v>
      </c>
      <c r="U2360">
        <v>5806</v>
      </c>
      <c r="V2360">
        <v>1.03</v>
      </c>
      <c r="W2360">
        <v>1.03</v>
      </c>
      <c r="X2360">
        <v>7.0000000000000007E-2</v>
      </c>
      <c r="Y2360" t="s">
        <v>77</v>
      </c>
      <c r="Z2360">
        <v>4.42</v>
      </c>
      <c r="AA2360" t="s">
        <v>8064</v>
      </c>
      <c r="AB2360">
        <v>292.65839190000003</v>
      </c>
      <c r="AC2360" t="s">
        <v>8065</v>
      </c>
      <c r="AD2360">
        <v>49.865152199999997</v>
      </c>
      <c r="AE2360">
        <v>1623.24</v>
      </c>
      <c r="AF2360">
        <v>15.4</v>
      </c>
      <c r="AG2360">
        <v>13.756</v>
      </c>
      <c r="AH2360">
        <v>15.271100000000001</v>
      </c>
    </row>
    <row r="2361" spans="1:34" x14ac:dyDescent="0.25">
      <c r="A2361" t="s">
        <v>8066</v>
      </c>
      <c r="B2361" t="s">
        <v>8067</v>
      </c>
      <c r="C2361">
        <v>1</v>
      </c>
      <c r="D2361">
        <v>1</v>
      </c>
      <c r="E2361" t="s">
        <v>284</v>
      </c>
      <c r="F2361">
        <v>2016</v>
      </c>
      <c r="G2361" t="s">
        <v>171</v>
      </c>
      <c r="H2361">
        <v>0</v>
      </c>
      <c r="I2361">
        <v>23.9109011</v>
      </c>
      <c r="J2361">
        <v>0.1696</v>
      </c>
      <c r="K2361">
        <v>2.2200000000000002</v>
      </c>
      <c r="L2361">
        <v>0.19800000000000001</v>
      </c>
      <c r="M2361">
        <v>5.56</v>
      </c>
      <c r="N2361">
        <v>1.7500000000000002E-2</v>
      </c>
      <c r="O2361" t="s">
        <v>614</v>
      </c>
      <c r="P2361">
        <v>0</v>
      </c>
      <c r="Q2361">
        <v>119.24</v>
      </c>
      <c r="R2361">
        <v>709</v>
      </c>
      <c r="S2361">
        <v>0</v>
      </c>
      <c r="U2361">
        <v>6031</v>
      </c>
      <c r="V2361">
        <v>1.1299999999999999</v>
      </c>
      <c r="W2361">
        <v>1.0900000000000001</v>
      </c>
      <c r="X2361">
        <v>0.02</v>
      </c>
      <c r="Y2361" t="s">
        <v>77</v>
      </c>
      <c r="Z2361">
        <v>4.37</v>
      </c>
      <c r="AA2361" t="s">
        <v>8068</v>
      </c>
      <c r="AB2361">
        <v>295.5241011</v>
      </c>
      <c r="AC2361" t="s">
        <v>8069</v>
      </c>
      <c r="AD2361">
        <v>49.829521100000001</v>
      </c>
      <c r="AE2361">
        <v>2171.87</v>
      </c>
      <c r="AF2361">
        <v>15.593999999999999</v>
      </c>
      <c r="AG2361">
        <v>13.97</v>
      </c>
      <c r="AH2361">
        <v>15.370200000000001</v>
      </c>
    </row>
    <row r="2362" spans="1:34" x14ac:dyDescent="0.25">
      <c r="A2362" t="s">
        <v>8070</v>
      </c>
      <c r="B2362" t="s">
        <v>8071</v>
      </c>
      <c r="C2362">
        <v>1</v>
      </c>
      <c r="D2362">
        <v>1</v>
      </c>
      <c r="E2362" t="s">
        <v>284</v>
      </c>
      <c r="F2362">
        <v>2016</v>
      </c>
      <c r="G2362" t="s">
        <v>171</v>
      </c>
      <c r="H2362">
        <v>0</v>
      </c>
      <c r="I2362">
        <v>4.13592271</v>
      </c>
      <c r="J2362">
        <v>5.16E-2</v>
      </c>
      <c r="K2362">
        <v>1.56</v>
      </c>
      <c r="L2362">
        <v>0.13900000000000001</v>
      </c>
      <c r="M2362">
        <v>3.05</v>
      </c>
      <c r="N2362">
        <v>9.6100000000000005E-3</v>
      </c>
      <c r="O2362" t="s">
        <v>614</v>
      </c>
      <c r="P2362">
        <v>0</v>
      </c>
      <c r="Q2362">
        <v>535.41999999999996</v>
      </c>
      <c r="R2362">
        <v>1226</v>
      </c>
      <c r="S2362">
        <v>0</v>
      </c>
      <c r="U2362">
        <v>6097</v>
      </c>
      <c r="V2362">
        <v>1.19</v>
      </c>
      <c r="W2362">
        <v>1.1399999999999999</v>
      </c>
      <c r="X2362">
        <v>7.0000000000000007E-2</v>
      </c>
      <c r="Y2362" t="s">
        <v>77</v>
      </c>
      <c r="Z2362">
        <v>4.34</v>
      </c>
      <c r="AA2362" t="s">
        <v>8072</v>
      </c>
      <c r="AB2362">
        <v>287.36345590000002</v>
      </c>
      <c r="AC2362" t="s">
        <v>8073</v>
      </c>
      <c r="AD2362">
        <v>49.456864899999999</v>
      </c>
      <c r="AE2362">
        <v>1328</v>
      </c>
      <c r="AF2362">
        <v>15.051</v>
      </c>
      <c r="AG2362">
        <v>13.492000000000001</v>
      </c>
    </row>
    <row r="2363" spans="1:34" x14ac:dyDescent="0.25">
      <c r="A2363" t="s">
        <v>8074</v>
      </c>
      <c r="B2363" t="s">
        <v>8075</v>
      </c>
      <c r="C2363">
        <v>1</v>
      </c>
      <c r="D2363">
        <v>1</v>
      </c>
      <c r="E2363" t="s">
        <v>284</v>
      </c>
      <c r="F2363">
        <v>2016</v>
      </c>
      <c r="G2363" t="s">
        <v>171</v>
      </c>
      <c r="H2363">
        <v>0</v>
      </c>
      <c r="I2363">
        <v>8.0533361800000005</v>
      </c>
      <c r="J2363">
        <v>8.9399999999999993E-2</v>
      </c>
      <c r="K2363">
        <v>1.1100000000000001</v>
      </c>
      <c r="L2363">
        <v>9.9000000000000005E-2</v>
      </c>
      <c r="M2363">
        <v>1.41</v>
      </c>
      <c r="N2363">
        <v>4.4400000000000004E-3</v>
      </c>
      <c r="O2363" t="s">
        <v>614</v>
      </c>
      <c r="P2363">
        <v>0</v>
      </c>
      <c r="Q2363">
        <v>925.29</v>
      </c>
      <c r="R2363">
        <v>1320</v>
      </c>
      <c r="S2363">
        <v>0</v>
      </c>
      <c r="U2363">
        <v>6291</v>
      </c>
      <c r="V2363">
        <v>2.04</v>
      </c>
      <c r="W2363">
        <v>1.47</v>
      </c>
      <c r="X2363">
        <v>0.19</v>
      </c>
      <c r="Y2363" t="s">
        <v>77</v>
      </c>
      <c r="Z2363">
        <v>3.98</v>
      </c>
      <c r="AA2363" t="s">
        <v>8076</v>
      </c>
      <c r="AB2363">
        <v>295.53844149999998</v>
      </c>
      <c r="AC2363" t="s">
        <v>8077</v>
      </c>
      <c r="AD2363">
        <v>51.203000199999998</v>
      </c>
      <c r="AE2363">
        <v>775.529</v>
      </c>
      <c r="AF2363">
        <v>12.198</v>
      </c>
      <c r="AG2363">
        <v>10.819000000000001</v>
      </c>
      <c r="AH2363">
        <v>12.0421</v>
      </c>
    </row>
    <row r="2364" spans="1:34" x14ac:dyDescent="0.25">
      <c r="A2364" t="s">
        <v>8078</v>
      </c>
      <c r="B2364" t="s">
        <v>8079</v>
      </c>
      <c r="C2364">
        <v>1</v>
      </c>
      <c r="D2364">
        <v>1</v>
      </c>
      <c r="E2364" t="s">
        <v>284</v>
      </c>
      <c r="F2364">
        <v>2016</v>
      </c>
      <c r="G2364" t="s">
        <v>171</v>
      </c>
      <c r="H2364">
        <v>0</v>
      </c>
      <c r="I2364">
        <v>4.4534328099999998</v>
      </c>
      <c r="J2364">
        <v>5.4600000000000003E-2</v>
      </c>
      <c r="K2364">
        <v>0.86</v>
      </c>
      <c r="L2364">
        <v>7.6999999999999999E-2</v>
      </c>
      <c r="M2364">
        <v>0.56599999999999995</v>
      </c>
      <c r="N2364">
        <v>1.7799999999999999E-3</v>
      </c>
      <c r="O2364" t="s">
        <v>614</v>
      </c>
      <c r="P2364">
        <v>0</v>
      </c>
      <c r="Q2364">
        <v>893.89</v>
      </c>
      <c r="R2364">
        <v>1331</v>
      </c>
      <c r="S2364">
        <v>0</v>
      </c>
      <c r="U2364">
        <v>6356</v>
      </c>
      <c r="V2364">
        <v>1.32</v>
      </c>
      <c r="W2364">
        <v>1.21</v>
      </c>
      <c r="X2364">
        <v>-0.03</v>
      </c>
      <c r="Y2364" t="s">
        <v>77</v>
      </c>
      <c r="Z2364">
        <v>4.28</v>
      </c>
      <c r="AA2364" t="s">
        <v>8080</v>
      </c>
      <c r="AB2364">
        <v>291.1732806</v>
      </c>
      <c r="AC2364" t="s">
        <v>8081</v>
      </c>
      <c r="AD2364">
        <v>44.921083600000003</v>
      </c>
      <c r="AE2364">
        <v>704.21100000000001</v>
      </c>
      <c r="AF2364">
        <v>12.984</v>
      </c>
      <c r="AG2364">
        <v>11.728999999999999</v>
      </c>
      <c r="AH2364">
        <v>12.869199999999999</v>
      </c>
    </row>
    <row r="2365" spans="1:34" x14ac:dyDescent="0.25">
      <c r="A2365" t="s">
        <v>8082</v>
      </c>
      <c r="B2365" t="s">
        <v>8083</v>
      </c>
      <c r="C2365">
        <v>1</v>
      </c>
      <c r="D2365">
        <v>1</v>
      </c>
      <c r="E2365" t="s">
        <v>284</v>
      </c>
      <c r="F2365">
        <v>2016</v>
      </c>
      <c r="G2365" t="s">
        <v>171</v>
      </c>
      <c r="H2365">
        <v>0</v>
      </c>
      <c r="I2365">
        <v>9.7057160000000007</v>
      </c>
      <c r="J2365">
        <v>9.0700000000000003E-2</v>
      </c>
      <c r="K2365">
        <v>1.31</v>
      </c>
      <c r="L2365">
        <v>0.11700000000000001</v>
      </c>
      <c r="M2365">
        <v>2.27</v>
      </c>
      <c r="N2365">
        <v>7.1399999999999996E-3</v>
      </c>
      <c r="O2365" t="s">
        <v>614</v>
      </c>
      <c r="P2365">
        <v>0</v>
      </c>
      <c r="Q2365">
        <v>772.08</v>
      </c>
      <c r="R2365">
        <v>1001</v>
      </c>
      <c r="S2365">
        <v>0</v>
      </c>
      <c r="U2365">
        <v>5972</v>
      </c>
      <c r="V2365">
        <v>1.0900000000000001</v>
      </c>
      <c r="W2365">
        <v>1.06</v>
      </c>
      <c r="X2365">
        <v>-0.01</v>
      </c>
      <c r="Y2365" t="s">
        <v>77</v>
      </c>
      <c r="Z2365">
        <v>4.3899999999999997</v>
      </c>
      <c r="AA2365" t="s">
        <v>8084</v>
      </c>
      <c r="AB2365">
        <v>297.71155299999998</v>
      </c>
      <c r="AC2365" t="s">
        <v>8085</v>
      </c>
      <c r="AD2365">
        <v>46.767981599999999</v>
      </c>
      <c r="AE2365">
        <v>2530.62</v>
      </c>
      <c r="AF2365">
        <v>15.119</v>
      </c>
      <c r="AG2365">
        <v>13.358000000000001</v>
      </c>
      <c r="AH2365">
        <v>14.9099</v>
      </c>
    </row>
    <row r="2366" spans="1:34" x14ac:dyDescent="0.25">
      <c r="A2366" t="s">
        <v>8086</v>
      </c>
      <c r="B2366" t="s">
        <v>8087</v>
      </c>
      <c r="C2366">
        <v>1</v>
      </c>
      <c r="D2366">
        <v>1</v>
      </c>
      <c r="E2366" t="s">
        <v>284</v>
      </c>
      <c r="F2366">
        <v>2016</v>
      </c>
      <c r="G2366" t="s">
        <v>171</v>
      </c>
      <c r="H2366">
        <v>0</v>
      </c>
      <c r="I2366">
        <v>10.9295461</v>
      </c>
      <c r="J2366">
        <v>9.5100000000000004E-2</v>
      </c>
      <c r="K2366">
        <v>1.37</v>
      </c>
      <c r="L2366">
        <v>0.122</v>
      </c>
      <c r="M2366">
        <v>2.4500000000000002</v>
      </c>
      <c r="N2366">
        <v>7.7099999999999998E-3</v>
      </c>
      <c r="O2366" t="s">
        <v>614</v>
      </c>
      <c r="P2366">
        <v>0</v>
      </c>
      <c r="Q2366">
        <v>83.14</v>
      </c>
      <c r="R2366">
        <v>770</v>
      </c>
      <c r="S2366">
        <v>0</v>
      </c>
      <c r="U2366">
        <v>5557</v>
      </c>
      <c r="V2366">
        <v>0.9</v>
      </c>
      <c r="W2366">
        <v>0.93</v>
      </c>
      <c r="X2366">
        <v>-0.02</v>
      </c>
      <c r="Y2366" t="s">
        <v>77</v>
      </c>
      <c r="Z2366">
        <v>4.51</v>
      </c>
      <c r="AA2366" t="s">
        <v>8088</v>
      </c>
      <c r="AB2366">
        <v>291.86491640000003</v>
      </c>
      <c r="AC2366" t="s">
        <v>8089</v>
      </c>
      <c r="AD2366">
        <v>49.325868999999997</v>
      </c>
      <c r="AE2366">
        <v>2101.69</v>
      </c>
      <c r="AF2366">
        <v>15.701000000000001</v>
      </c>
      <c r="AG2366">
        <v>13.917</v>
      </c>
      <c r="AH2366">
        <v>15.6607</v>
      </c>
    </row>
    <row r="2367" spans="1:34" x14ac:dyDescent="0.25">
      <c r="A2367" t="s">
        <v>8090</v>
      </c>
      <c r="B2367" t="s">
        <v>8091</v>
      </c>
      <c r="C2367">
        <v>1</v>
      </c>
      <c r="D2367">
        <v>1</v>
      </c>
      <c r="E2367" t="s">
        <v>284</v>
      </c>
      <c r="F2367">
        <v>2016</v>
      </c>
      <c r="G2367" t="s">
        <v>171</v>
      </c>
      <c r="H2367">
        <v>0</v>
      </c>
      <c r="I2367">
        <v>2.3194200899999999</v>
      </c>
      <c r="J2367">
        <v>3.4599999999999999E-2</v>
      </c>
      <c r="K2367">
        <v>0.94</v>
      </c>
      <c r="L2367">
        <v>8.4000000000000005E-2</v>
      </c>
      <c r="M2367">
        <v>0.77900000000000003</v>
      </c>
      <c r="N2367">
        <v>2.4499999999999999E-3</v>
      </c>
      <c r="O2367" t="s">
        <v>614</v>
      </c>
      <c r="P2367">
        <v>0</v>
      </c>
      <c r="Q2367">
        <v>561.12</v>
      </c>
      <c r="R2367">
        <v>1490</v>
      </c>
      <c r="S2367">
        <v>0</v>
      </c>
      <c r="U2367">
        <v>5530</v>
      </c>
      <c r="V2367">
        <v>0.96</v>
      </c>
      <c r="W2367">
        <v>0.97</v>
      </c>
      <c r="X2367">
        <v>0.2</v>
      </c>
      <c r="Y2367" t="s">
        <v>77</v>
      </c>
      <c r="Z2367">
        <v>4.46</v>
      </c>
      <c r="AA2367" t="s">
        <v>8092</v>
      </c>
      <c r="AB2367">
        <v>289.28981900000002</v>
      </c>
      <c r="AC2367" t="s">
        <v>8093</v>
      </c>
      <c r="AD2367">
        <v>40.681626199999997</v>
      </c>
      <c r="AE2367">
        <v>1154.1300000000001</v>
      </c>
      <c r="AF2367">
        <v>14.983000000000001</v>
      </c>
      <c r="AG2367">
        <v>13.135999999999999</v>
      </c>
      <c r="AH2367">
        <v>14.861000000000001</v>
      </c>
    </row>
    <row r="2368" spans="1:34" x14ac:dyDescent="0.25">
      <c r="A2368" t="s">
        <v>8094</v>
      </c>
      <c r="B2368" t="s">
        <v>8095</v>
      </c>
      <c r="C2368">
        <v>1</v>
      </c>
      <c r="D2368">
        <v>1</v>
      </c>
      <c r="E2368" t="s">
        <v>284</v>
      </c>
      <c r="F2368">
        <v>2016</v>
      </c>
      <c r="G2368" t="s">
        <v>171</v>
      </c>
      <c r="H2368">
        <v>0</v>
      </c>
      <c r="I2368">
        <v>8.0739284900000001</v>
      </c>
      <c r="J2368">
        <v>5.9400000000000001E-2</v>
      </c>
      <c r="K2368">
        <v>1.46</v>
      </c>
      <c r="L2368">
        <v>0.13</v>
      </c>
      <c r="M2368">
        <v>2.73</v>
      </c>
      <c r="N2368">
        <v>8.5900000000000004E-3</v>
      </c>
      <c r="O2368" t="s">
        <v>614</v>
      </c>
      <c r="P2368">
        <v>0</v>
      </c>
      <c r="Q2368">
        <v>9.08</v>
      </c>
      <c r="R2368">
        <v>420</v>
      </c>
      <c r="S2368">
        <v>0</v>
      </c>
      <c r="U2368">
        <v>3578</v>
      </c>
      <c r="V2368">
        <v>0.43</v>
      </c>
      <c r="W2368">
        <v>0.46</v>
      </c>
      <c r="X2368">
        <v>-0.03</v>
      </c>
      <c r="Y2368" t="s">
        <v>77</v>
      </c>
      <c r="Z2368">
        <v>4.83</v>
      </c>
      <c r="AA2368" t="s">
        <v>8096</v>
      </c>
      <c r="AB2368">
        <v>285.7396971</v>
      </c>
      <c r="AC2368" t="s">
        <v>8097</v>
      </c>
      <c r="AD2368">
        <v>40.979868799999998</v>
      </c>
      <c r="AE2368">
        <v>225.393</v>
      </c>
      <c r="AF2368">
        <v>17.048400000000001</v>
      </c>
      <c r="AG2368">
        <v>12.744</v>
      </c>
      <c r="AH2368">
        <v>16.097899999999999</v>
      </c>
    </row>
    <row r="2369" spans="1:34" x14ac:dyDescent="0.25">
      <c r="A2369" t="s">
        <v>8098</v>
      </c>
      <c r="B2369" t="s">
        <v>8099</v>
      </c>
      <c r="C2369">
        <v>1</v>
      </c>
      <c r="D2369">
        <v>2</v>
      </c>
      <c r="E2369" t="s">
        <v>284</v>
      </c>
      <c r="F2369">
        <v>2014</v>
      </c>
      <c r="G2369" t="s">
        <v>171</v>
      </c>
      <c r="H2369">
        <v>0</v>
      </c>
      <c r="I2369">
        <v>5.8852729999999998</v>
      </c>
      <c r="J2369">
        <v>6.6000000000000003E-2</v>
      </c>
      <c r="K2369">
        <v>1.33</v>
      </c>
      <c r="L2369">
        <v>0.11899999999999999</v>
      </c>
      <c r="M2369">
        <v>2.33</v>
      </c>
      <c r="N2369">
        <v>7.3299999999999997E-3</v>
      </c>
      <c r="O2369" t="s">
        <v>614</v>
      </c>
      <c r="P2369">
        <v>0</v>
      </c>
      <c r="Q2369">
        <v>426.72</v>
      </c>
      <c r="R2369">
        <v>1253</v>
      </c>
      <c r="S2369">
        <v>0</v>
      </c>
      <c r="U2369">
        <v>6075</v>
      </c>
      <c r="V2369">
        <v>1.24</v>
      </c>
      <c r="W2369">
        <v>1.1499999999999999</v>
      </c>
      <c r="X2369">
        <v>-0.185</v>
      </c>
      <c r="Y2369" t="s">
        <v>200</v>
      </c>
      <c r="Z2369">
        <v>4.29</v>
      </c>
      <c r="AA2369" t="s">
        <v>8100</v>
      </c>
      <c r="AB2369">
        <v>281.91561280000002</v>
      </c>
      <c r="AC2369" t="s">
        <v>8101</v>
      </c>
      <c r="AD2369">
        <v>42.775553500000001</v>
      </c>
      <c r="AE2369">
        <v>384.91699999999997</v>
      </c>
      <c r="AF2369">
        <v>12.195</v>
      </c>
      <c r="AG2369">
        <v>10.792</v>
      </c>
      <c r="AH2369">
        <v>11.9438</v>
      </c>
    </row>
    <row r="2370" spans="1:34" x14ac:dyDescent="0.25">
      <c r="A2370" t="s">
        <v>8102</v>
      </c>
      <c r="B2370" t="s">
        <v>8099</v>
      </c>
      <c r="C2370">
        <v>1</v>
      </c>
      <c r="D2370">
        <v>2</v>
      </c>
      <c r="E2370" t="s">
        <v>284</v>
      </c>
      <c r="F2370">
        <v>2014</v>
      </c>
      <c r="G2370" t="s">
        <v>171</v>
      </c>
      <c r="H2370">
        <v>0</v>
      </c>
      <c r="I2370">
        <v>10.104665000000001</v>
      </c>
      <c r="J2370">
        <v>9.4E-2</v>
      </c>
      <c r="K2370">
        <v>1.35</v>
      </c>
      <c r="L2370">
        <v>0.12</v>
      </c>
      <c r="M2370">
        <v>2.39</v>
      </c>
      <c r="N2370">
        <v>7.5199999999999998E-3</v>
      </c>
      <c r="O2370" t="s">
        <v>614</v>
      </c>
      <c r="P2370">
        <v>0</v>
      </c>
      <c r="Q2370">
        <v>207.25</v>
      </c>
      <c r="R2370">
        <v>1046</v>
      </c>
      <c r="S2370">
        <v>0</v>
      </c>
      <c r="U2370">
        <v>6075</v>
      </c>
      <c r="V2370">
        <v>1.24</v>
      </c>
      <c r="W2370">
        <v>1.1499999999999999</v>
      </c>
      <c r="X2370">
        <v>-0.185</v>
      </c>
      <c r="Y2370" t="s">
        <v>200</v>
      </c>
      <c r="Z2370">
        <v>4.29</v>
      </c>
      <c r="AA2370" t="s">
        <v>8100</v>
      </c>
      <c r="AB2370">
        <v>281.91561280000002</v>
      </c>
      <c r="AC2370" t="s">
        <v>8101</v>
      </c>
      <c r="AD2370">
        <v>42.775553500000001</v>
      </c>
      <c r="AE2370">
        <v>384.91699999999997</v>
      </c>
      <c r="AF2370">
        <v>12.195</v>
      </c>
      <c r="AG2370">
        <v>10.792</v>
      </c>
      <c r="AH2370">
        <v>11.9438</v>
      </c>
    </row>
    <row r="2371" spans="1:34" x14ac:dyDescent="0.25">
      <c r="A2371" t="s">
        <v>8103</v>
      </c>
      <c r="B2371" t="s">
        <v>8104</v>
      </c>
      <c r="C2371">
        <v>1</v>
      </c>
      <c r="D2371">
        <v>1</v>
      </c>
      <c r="E2371" t="s">
        <v>284</v>
      </c>
      <c r="F2371">
        <v>2016</v>
      </c>
      <c r="G2371" t="s">
        <v>171</v>
      </c>
      <c r="H2371">
        <v>0</v>
      </c>
      <c r="I2371">
        <v>39.859484000000002</v>
      </c>
      <c r="J2371">
        <v>0.22739999999999999</v>
      </c>
      <c r="K2371">
        <v>1.26</v>
      </c>
      <c r="L2371">
        <v>0.112</v>
      </c>
      <c r="M2371">
        <v>2.13</v>
      </c>
      <c r="N2371">
        <v>6.6899999999999998E-3</v>
      </c>
      <c r="O2371" t="s">
        <v>614</v>
      </c>
      <c r="P2371">
        <v>0</v>
      </c>
      <c r="Q2371">
        <v>44.73</v>
      </c>
      <c r="R2371">
        <v>597</v>
      </c>
      <c r="S2371">
        <v>0</v>
      </c>
      <c r="U2371">
        <v>5698</v>
      </c>
      <c r="V2371">
        <v>0.96</v>
      </c>
      <c r="W2371">
        <v>0.98</v>
      </c>
      <c r="X2371">
        <v>0.04</v>
      </c>
      <c r="Y2371" t="s">
        <v>77</v>
      </c>
      <c r="Z2371">
        <v>4.46</v>
      </c>
      <c r="AA2371" t="s">
        <v>8105</v>
      </c>
      <c r="AB2371">
        <v>285.34697369999998</v>
      </c>
      <c r="AC2371" t="s">
        <v>8106</v>
      </c>
      <c r="AD2371">
        <v>48.312228300000001</v>
      </c>
      <c r="AE2371">
        <v>1115.3499999999999</v>
      </c>
      <c r="AF2371">
        <v>14.24</v>
      </c>
      <c r="AG2371">
        <v>12.561</v>
      </c>
      <c r="AH2371">
        <v>14.101800000000001</v>
      </c>
    </row>
    <row r="2372" spans="1:34" x14ac:dyDescent="0.25">
      <c r="A2372" t="s">
        <v>8107</v>
      </c>
      <c r="B2372" t="s">
        <v>8108</v>
      </c>
      <c r="C2372">
        <v>1</v>
      </c>
      <c r="D2372">
        <v>1</v>
      </c>
      <c r="E2372" t="s">
        <v>284</v>
      </c>
      <c r="F2372">
        <v>2016</v>
      </c>
      <c r="G2372" t="s">
        <v>171</v>
      </c>
      <c r="H2372">
        <v>0</v>
      </c>
      <c r="I2372">
        <v>39.441983899999997</v>
      </c>
      <c r="J2372">
        <v>0.2346</v>
      </c>
      <c r="K2372">
        <v>1.31</v>
      </c>
      <c r="L2372">
        <v>0.11700000000000001</v>
      </c>
      <c r="M2372">
        <v>2.27</v>
      </c>
      <c r="N2372">
        <v>7.1399999999999996E-3</v>
      </c>
      <c r="O2372" t="s">
        <v>614</v>
      </c>
      <c r="P2372">
        <v>0</v>
      </c>
      <c r="Q2372">
        <v>33.049999999999997</v>
      </c>
      <c r="R2372">
        <v>682</v>
      </c>
      <c r="S2372">
        <v>0</v>
      </c>
      <c r="U2372">
        <v>5802</v>
      </c>
      <c r="V2372">
        <v>1</v>
      </c>
      <c r="W2372">
        <v>1</v>
      </c>
      <c r="X2372">
        <v>0.01</v>
      </c>
      <c r="Y2372" t="s">
        <v>77</v>
      </c>
      <c r="Z2372">
        <v>4.45</v>
      </c>
      <c r="AA2372" t="s">
        <v>8109</v>
      </c>
      <c r="AB2372">
        <v>293.71911770000003</v>
      </c>
      <c r="AC2372" t="s">
        <v>8110</v>
      </c>
      <c r="AD2372">
        <v>43.1245756</v>
      </c>
      <c r="AE2372">
        <v>1110.48</v>
      </c>
      <c r="AF2372">
        <v>14.29</v>
      </c>
      <c r="AG2372">
        <v>12.688000000000001</v>
      </c>
      <c r="AH2372">
        <v>14.2567</v>
      </c>
    </row>
    <row r="2373" spans="1:34" x14ac:dyDescent="0.25">
      <c r="A2373" t="s">
        <v>8111</v>
      </c>
      <c r="B2373" t="s">
        <v>8112</v>
      </c>
      <c r="C2373">
        <v>1</v>
      </c>
      <c r="D2373">
        <v>1</v>
      </c>
      <c r="E2373" t="s">
        <v>284</v>
      </c>
      <c r="F2373">
        <v>2016</v>
      </c>
      <c r="G2373" t="s">
        <v>171</v>
      </c>
      <c r="H2373">
        <v>0</v>
      </c>
      <c r="I2373">
        <v>81.416294100000002</v>
      </c>
      <c r="J2373">
        <v>0.40389999999999998</v>
      </c>
      <c r="K2373">
        <v>3.93</v>
      </c>
      <c r="L2373">
        <v>0.35099999999999998</v>
      </c>
      <c r="M2373">
        <v>14.7</v>
      </c>
      <c r="N2373">
        <v>4.6100000000000002E-2</v>
      </c>
      <c r="O2373" t="s">
        <v>614</v>
      </c>
      <c r="P2373">
        <v>0</v>
      </c>
      <c r="Q2373">
        <v>25.97</v>
      </c>
      <c r="R2373">
        <v>522</v>
      </c>
      <c r="S2373">
        <v>0</v>
      </c>
      <c r="U2373">
        <v>6394</v>
      </c>
      <c r="V2373">
        <v>1.44</v>
      </c>
      <c r="W2373">
        <v>1.34</v>
      </c>
      <c r="X2373">
        <v>0.26</v>
      </c>
      <c r="Y2373" t="s">
        <v>77</v>
      </c>
      <c r="Z2373">
        <v>4.25</v>
      </c>
      <c r="AA2373" t="s">
        <v>8113</v>
      </c>
      <c r="AB2373">
        <v>291.25562259999998</v>
      </c>
      <c r="AC2373" t="s">
        <v>8114</v>
      </c>
      <c r="AD2373">
        <v>48.846917099999999</v>
      </c>
      <c r="AE2373">
        <v>608.67999999999995</v>
      </c>
      <c r="AF2373">
        <v>12.114000000000001</v>
      </c>
      <c r="AG2373">
        <v>10.967000000000001</v>
      </c>
      <c r="AH2373">
        <v>12.0303</v>
      </c>
    </row>
    <row r="2374" spans="1:34" x14ac:dyDescent="0.25">
      <c r="A2374" t="s">
        <v>8115</v>
      </c>
      <c r="B2374" t="s">
        <v>8116</v>
      </c>
      <c r="C2374">
        <v>1</v>
      </c>
      <c r="D2374">
        <v>1</v>
      </c>
      <c r="E2374" t="s">
        <v>284</v>
      </c>
      <c r="F2374">
        <v>2016</v>
      </c>
      <c r="G2374" t="s">
        <v>171</v>
      </c>
      <c r="H2374">
        <v>0</v>
      </c>
      <c r="I2374">
        <v>2.41811321</v>
      </c>
      <c r="J2374">
        <v>3.6799999999999999E-2</v>
      </c>
      <c r="K2374">
        <v>0.97</v>
      </c>
      <c r="L2374">
        <v>8.6999999999999994E-2</v>
      </c>
      <c r="M2374">
        <v>0.871</v>
      </c>
      <c r="N2374">
        <v>2.7399999999999998E-3</v>
      </c>
      <c r="O2374" t="s">
        <v>614</v>
      </c>
      <c r="P2374">
        <v>0</v>
      </c>
      <c r="Q2374">
        <v>2809.16</v>
      </c>
      <c r="R2374">
        <v>1602</v>
      </c>
      <c r="S2374">
        <v>0</v>
      </c>
      <c r="U2374">
        <v>6289</v>
      </c>
      <c r="V2374">
        <v>1.27</v>
      </c>
      <c r="W2374">
        <v>1.19</v>
      </c>
      <c r="X2374">
        <v>0</v>
      </c>
      <c r="Y2374" t="s">
        <v>77</v>
      </c>
      <c r="Z2374">
        <v>4.3</v>
      </c>
      <c r="AA2374" t="s">
        <v>8117</v>
      </c>
      <c r="AB2374">
        <v>283.4357392</v>
      </c>
      <c r="AC2374" t="s">
        <v>8118</v>
      </c>
      <c r="AD2374">
        <v>47.066798300000002</v>
      </c>
      <c r="AE2374">
        <v>593.64599999999996</v>
      </c>
      <c r="AF2374">
        <v>12.313000000000001</v>
      </c>
      <c r="AG2374">
        <v>11.021000000000001</v>
      </c>
      <c r="AH2374">
        <v>12.212</v>
      </c>
    </row>
    <row r="2375" spans="1:34" x14ac:dyDescent="0.25">
      <c r="A2375" t="s">
        <v>8119</v>
      </c>
      <c r="B2375" t="s">
        <v>8120</v>
      </c>
      <c r="C2375">
        <v>1</v>
      </c>
      <c r="D2375">
        <v>1</v>
      </c>
      <c r="E2375" t="s">
        <v>284</v>
      </c>
      <c r="F2375">
        <v>2016</v>
      </c>
      <c r="G2375" t="s">
        <v>171</v>
      </c>
      <c r="H2375">
        <v>0</v>
      </c>
      <c r="I2375">
        <v>33.420350339999999</v>
      </c>
      <c r="J2375">
        <v>0.20150000000000001</v>
      </c>
      <c r="K2375">
        <v>2.1800000000000002</v>
      </c>
      <c r="L2375">
        <v>0.19400000000000001</v>
      </c>
      <c r="M2375">
        <v>5.39</v>
      </c>
      <c r="N2375">
        <v>1.7000000000000001E-2</v>
      </c>
      <c r="O2375" t="s">
        <v>614</v>
      </c>
      <c r="P2375">
        <v>0</v>
      </c>
      <c r="Q2375">
        <v>25.94</v>
      </c>
      <c r="R2375">
        <v>581</v>
      </c>
      <c r="S2375">
        <v>0</v>
      </c>
      <c r="U2375">
        <v>5810</v>
      </c>
      <c r="V2375">
        <v>1.05</v>
      </c>
      <c r="W2375">
        <v>1.03</v>
      </c>
      <c r="X2375">
        <v>0.06</v>
      </c>
      <c r="Y2375" t="s">
        <v>77</v>
      </c>
      <c r="Z2375">
        <v>4.4000000000000004</v>
      </c>
      <c r="AA2375" t="s">
        <v>8121</v>
      </c>
      <c r="AB2375">
        <v>285.33067990000001</v>
      </c>
      <c r="AC2375" t="s">
        <v>8122</v>
      </c>
      <c r="AD2375">
        <v>42.040501599999999</v>
      </c>
      <c r="AE2375">
        <v>319.67500000000001</v>
      </c>
      <c r="AF2375">
        <v>12.363</v>
      </c>
      <c r="AG2375">
        <v>10.813000000000001</v>
      </c>
      <c r="AH2375">
        <v>12.2578</v>
      </c>
    </row>
    <row r="2376" spans="1:34" x14ac:dyDescent="0.25">
      <c r="A2376" t="s">
        <v>8123</v>
      </c>
      <c r="B2376" t="s">
        <v>8124</v>
      </c>
      <c r="C2376">
        <v>1</v>
      </c>
      <c r="D2376">
        <v>1</v>
      </c>
      <c r="E2376" t="s">
        <v>284</v>
      </c>
      <c r="F2376">
        <v>2016</v>
      </c>
      <c r="G2376" t="s">
        <v>171</v>
      </c>
      <c r="H2376">
        <v>0</v>
      </c>
      <c r="I2376">
        <v>10.600522509999999</v>
      </c>
      <c r="J2376">
        <v>9.4799999999999995E-2</v>
      </c>
      <c r="K2376">
        <v>0.96</v>
      </c>
      <c r="L2376">
        <v>8.5999999999999993E-2</v>
      </c>
      <c r="M2376">
        <v>0.84</v>
      </c>
      <c r="N2376">
        <v>2.64E-3</v>
      </c>
      <c r="O2376" t="s">
        <v>614</v>
      </c>
      <c r="P2376">
        <v>0</v>
      </c>
      <c r="Q2376">
        <v>248.55</v>
      </c>
      <c r="R2376">
        <v>987</v>
      </c>
      <c r="S2376">
        <v>0</v>
      </c>
      <c r="U2376">
        <v>6150</v>
      </c>
      <c r="V2376">
        <v>1.26</v>
      </c>
      <c r="W2376">
        <v>1.1299999999999999</v>
      </c>
      <c r="X2376">
        <v>-0.03</v>
      </c>
      <c r="Y2376" t="s">
        <v>77</v>
      </c>
      <c r="Z2376">
        <v>4.28</v>
      </c>
      <c r="AA2376" t="s">
        <v>8125</v>
      </c>
      <c r="AB2376">
        <v>280.24951970000001</v>
      </c>
      <c r="AC2376" t="s">
        <v>8126</v>
      </c>
      <c r="AD2376">
        <v>43.915066500000002</v>
      </c>
      <c r="AE2376">
        <v>506.35700000000003</v>
      </c>
      <c r="AF2376">
        <v>12.407</v>
      </c>
      <c r="AG2376">
        <v>11.114000000000001</v>
      </c>
      <c r="AH2376">
        <v>12.4184</v>
      </c>
    </row>
    <row r="2377" spans="1:34" x14ac:dyDescent="0.25">
      <c r="A2377" t="s">
        <v>8127</v>
      </c>
      <c r="B2377" t="s">
        <v>8128</v>
      </c>
      <c r="C2377">
        <v>1</v>
      </c>
      <c r="D2377">
        <v>1</v>
      </c>
      <c r="E2377" t="s">
        <v>284</v>
      </c>
      <c r="F2377">
        <v>2016</v>
      </c>
      <c r="G2377" t="s">
        <v>171</v>
      </c>
      <c r="H2377">
        <v>0</v>
      </c>
      <c r="I2377">
        <v>0.68996782999999995</v>
      </c>
      <c r="J2377">
        <v>1.41E-2</v>
      </c>
      <c r="K2377">
        <v>0.82</v>
      </c>
      <c r="L2377">
        <v>7.2999999999999995E-2</v>
      </c>
      <c r="M2377">
        <v>0.47699999999999998</v>
      </c>
      <c r="N2377">
        <v>1.5E-3</v>
      </c>
      <c r="O2377" t="s">
        <v>614</v>
      </c>
      <c r="P2377">
        <v>0</v>
      </c>
      <c r="Q2377">
        <v>1213.33</v>
      </c>
      <c r="R2377">
        <v>1539</v>
      </c>
      <c r="S2377">
        <v>0</v>
      </c>
      <c r="U2377">
        <v>4865</v>
      </c>
      <c r="V2377">
        <v>0.75</v>
      </c>
      <c r="W2377">
        <v>0.81</v>
      </c>
      <c r="X2377">
        <v>0.11</v>
      </c>
      <c r="Y2377" t="s">
        <v>77</v>
      </c>
      <c r="Z2377">
        <v>4.5999999999999996</v>
      </c>
      <c r="AA2377" t="s">
        <v>8129</v>
      </c>
      <c r="AB2377">
        <v>289.42403569999999</v>
      </c>
      <c r="AC2377" t="s">
        <v>8130</v>
      </c>
      <c r="AD2377">
        <v>46.726082300000002</v>
      </c>
      <c r="AE2377">
        <v>152.07499999999999</v>
      </c>
      <c r="AF2377">
        <v>12.595000000000001</v>
      </c>
      <c r="AG2377">
        <v>10.204000000000001</v>
      </c>
      <c r="AH2377">
        <v>12.4086</v>
      </c>
    </row>
    <row r="2378" spans="1:34" x14ac:dyDescent="0.25">
      <c r="A2378" t="s">
        <v>8131</v>
      </c>
      <c r="B2378" t="s">
        <v>8132</v>
      </c>
      <c r="C2378">
        <v>1</v>
      </c>
      <c r="D2378">
        <v>1</v>
      </c>
      <c r="E2378" t="s">
        <v>284</v>
      </c>
      <c r="F2378">
        <v>2016</v>
      </c>
      <c r="G2378" t="s">
        <v>171</v>
      </c>
      <c r="H2378">
        <v>0</v>
      </c>
      <c r="I2378">
        <v>56.674728500000001</v>
      </c>
      <c r="J2378">
        <v>0.28360000000000002</v>
      </c>
      <c r="K2378">
        <v>2.9</v>
      </c>
      <c r="L2378">
        <v>0.25900000000000001</v>
      </c>
      <c r="M2378">
        <v>8.75</v>
      </c>
      <c r="N2378">
        <v>2.75E-2</v>
      </c>
      <c r="O2378" t="s">
        <v>614</v>
      </c>
      <c r="P2378">
        <v>0</v>
      </c>
      <c r="Q2378">
        <v>10.35</v>
      </c>
      <c r="R2378">
        <v>522</v>
      </c>
      <c r="S2378">
        <v>0</v>
      </c>
      <c r="U2378">
        <v>5722</v>
      </c>
      <c r="V2378">
        <v>0.95</v>
      </c>
      <c r="W2378">
        <v>0.97</v>
      </c>
      <c r="X2378">
        <v>-0.03</v>
      </c>
      <c r="Y2378" t="s">
        <v>77</v>
      </c>
      <c r="Z2378">
        <v>4.47</v>
      </c>
      <c r="AA2378" t="s">
        <v>8133</v>
      </c>
      <c r="AB2378">
        <v>289.64342850000003</v>
      </c>
      <c r="AC2378" t="s">
        <v>8134</v>
      </c>
      <c r="AD2378">
        <v>50.727015999999999</v>
      </c>
      <c r="AE2378">
        <v>890.29600000000005</v>
      </c>
      <c r="AF2378">
        <v>14.747</v>
      </c>
      <c r="AG2378">
        <v>13.124000000000001</v>
      </c>
      <c r="AH2378">
        <v>14.664300000000001</v>
      </c>
    </row>
    <row r="2379" spans="1:34" x14ac:dyDescent="0.25">
      <c r="A2379" t="s">
        <v>8135</v>
      </c>
      <c r="B2379" t="s">
        <v>8136</v>
      </c>
      <c r="C2379">
        <v>1</v>
      </c>
      <c r="D2379">
        <v>1</v>
      </c>
      <c r="E2379" t="s">
        <v>284</v>
      </c>
      <c r="F2379">
        <v>2016</v>
      </c>
      <c r="G2379" t="s">
        <v>171</v>
      </c>
      <c r="H2379">
        <v>0</v>
      </c>
      <c r="I2379">
        <v>12.27065865</v>
      </c>
      <c r="J2379">
        <v>0.10580000000000001</v>
      </c>
      <c r="K2379">
        <v>1.61</v>
      </c>
      <c r="L2379">
        <v>0.14399999999999999</v>
      </c>
      <c r="M2379">
        <v>3.22</v>
      </c>
      <c r="N2379">
        <v>1.01E-2</v>
      </c>
      <c r="O2379" t="s">
        <v>614</v>
      </c>
      <c r="P2379">
        <v>0</v>
      </c>
      <c r="Q2379">
        <v>86.64</v>
      </c>
      <c r="R2379">
        <v>811</v>
      </c>
      <c r="S2379">
        <v>0</v>
      </c>
      <c r="U2379">
        <v>5774</v>
      </c>
      <c r="V2379">
        <v>0.93</v>
      </c>
      <c r="W2379">
        <v>0.95</v>
      </c>
      <c r="X2379">
        <v>-0.16</v>
      </c>
      <c r="Y2379" t="s">
        <v>77</v>
      </c>
      <c r="Z2379">
        <v>4.49</v>
      </c>
      <c r="AA2379" t="s">
        <v>8137</v>
      </c>
      <c r="AB2379">
        <v>287.86741230000001</v>
      </c>
      <c r="AC2379" t="s">
        <v>8138</v>
      </c>
      <c r="AD2379">
        <v>50.595584600000002</v>
      </c>
      <c r="AE2379">
        <v>768.90300000000002</v>
      </c>
      <c r="AF2379">
        <v>14.592000000000001</v>
      </c>
      <c r="AG2379">
        <v>12.932</v>
      </c>
      <c r="AH2379">
        <v>14.3796</v>
      </c>
    </row>
    <row r="2380" spans="1:34" x14ac:dyDescent="0.25">
      <c r="A2380" t="s">
        <v>8139</v>
      </c>
      <c r="B2380" t="s">
        <v>8140</v>
      </c>
      <c r="C2380">
        <v>1</v>
      </c>
      <c r="D2380">
        <v>1</v>
      </c>
      <c r="E2380" t="s">
        <v>284</v>
      </c>
      <c r="F2380">
        <v>2016</v>
      </c>
      <c r="G2380" t="s">
        <v>171</v>
      </c>
      <c r="H2380">
        <v>0</v>
      </c>
      <c r="I2380">
        <v>13.2274528</v>
      </c>
      <c r="J2380">
        <v>0.1176</v>
      </c>
      <c r="K2380">
        <v>1.68</v>
      </c>
      <c r="L2380">
        <v>0.15</v>
      </c>
      <c r="M2380">
        <v>3.46</v>
      </c>
      <c r="N2380">
        <v>1.09E-2</v>
      </c>
      <c r="O2380" t="s">
        <v>614</v>
      </c>
      <c r="P2380">
        <v>0</v>
      </c>
      <c r="Q2380">
        <v>271.88</v>
      </c>
      <c r="R2380">
        <v>867</v>
      </c>
      <c r="S2380">
        <v>0</v>
      </c>
      <c r="U2380">
        <v>5979</v>
      </c>
      <c r="V2380">
        <v>1.1000000000000001</v>
      </c>
      <c r="W2380">
        <v>1.08</v>
      </c>
      <c r="X2380">
        <v>0.04</v>
      </c>
      <c r="Y2380" t="s">
        <v>77</v>
      </c>
      <c r="Z2380">
        <v>4.3899999999999997</v>
      </c>
      <c r="AA2380" t="s">
        <v>8141</v>
      </c>
      <c r="AB2380">
        <v>288.23172929999998</v>
      </c>
      <c r="AC2380" t="s">
        <v>8142</v>
      </c>
      <c r="AD2380">
        <v>50.567834499999996</v>
      </c>
      <c r="AE2380">
        <v>2006.48</v>
      </c>
      <c r="AF2380">
        <v>15.141999999999999</v>
      </c>
      <c r="AG2380">
        <v>13.64</v>
      </c>
      <c r="AH2380">
        <v>15.0306</v>
      </c>
    </row>
    <row r="2381" spans="1:34" x14ac:dyDescent="0.25">
      <c r="A2381" t="s">
        <v>8143</v>
      </c>
      <c r="B2381" t="s">
        <v>8144</v>
      </c>
      <c r="C2381">
        <v>1</v>
      </c>
      <c r="D2381">
        <v>2</v>
      </c>
      <c r="E2381" t="s">
        <v>284</v>
      </c>
      <c r="F2381">
        <v>2013</v>
      </c>
      <c r="G2381" t="s">
        <v>171</v>
      </c>
      <c r="H2381">
        <v>0</v>
      </c>
      <c r="I2381">
        <v>22.951000000000001</v>
      </c>
      <c r="J2381">
        <v>0.1699</v>
      </c>
      <c r="K2381">
        <v>2.65</v>
      </c>
      <c r="L2381">
        <v>0.23599999999999999</v>
      </c>
      <c r="M2381">
        <v>37.1</v>
      </c>
      <c r="N2381">
        <v>0.11700000000000001</v>
      </c>
      <c r="O2381" t="s">
        <v>119</v>
      </c>
      <c r="P2381">
        <v>0.43</v>
      </c>
      <c r="Q2381">
        <v>154.71</v>
      </c>
      <c r="R2381">
        <v>873</v>
      </c>
      <c r="S2381">
        <v>1</v>
      </c>
      <c r="U2381">
        <v>6022</v>
      </c>
      <c r="V2381">
        <v>1.85</v>
      </c>
      <c r="W2381">
        <v>1.32</v>
      </c>
      <c r="X2381">
        <v>-1E-3</v>
      </c>
      <c r="Y2381" t="s">
        <v>200</v>
      </c>
      <c r="Z2381">
        <v>4.0199999999999996</v>
      </c>
      <c r="AA2381" t="s">
        <v>8145</v>
      </c>
      <c r="AB2381">
        <v>291.3877397</v>
      </c>
      <c r="AC2381" t="s">
        <v>8146</v>
      </c>
      <c r="AD2381">
        <v>44.5290465</v>
      </c>
      <c r="AE2381">
        <v>566.85</v>
      </c>
      <c r="AF2381">
        <v>11.977</v>
      </c>
      <c r="AG2381">
        <v>10.628</v>
      </c>
      <c r="AH2381">
        <v>11.874599999999999</v>
      </c>
    </row>
    <row r="2382" spans="1:34" x14ac:dyDescent="0.25">
      <c r="A2382" t="s">
        <v>8147</v>
      </c>
      <c r="B2382" t="s">
        <v>8144</v>
      </c>
      <c r="C2382">
        <v>1</v>
      </c>
      <c r="D2382">
        <v>2</v>
      </c>
      <c r="E2382" t="s">
        <v>284</v>
      </c>
      <c r="F2382">
        <v>2013</v>
      </c>
      <c r="G2382" t="s">
        <v>171</v>
      </c>
      <c r="H2382">
        <v>0</v>
      </c>
      <c r="I2382">
        <v>42.881999999999998</v>
      </c>
      <c r="J2382">
        <v>0.25779999999999997</v>
      </c>
      <c r="K2382">
        <v>4.32</v>
      </c>
      <c r="L2382">
        <v>0.38500000000000001</v>
      </c>
      <c r="M2382">
        <v>79.400000000000006</v>
      </c>
      <c r="N2382">
        <v>0.25</v>
      </c>
      <c r="O2382" t="s">
        <v>119</v>
      </c>
      <c r="P2382">
        <v>0.11</v>
      </c>
      <c r="Q2382">
        <v>67.19</v>
      </c>
      <c r="R2382">
        <v>709</v>
      </c>
      <c r="S2382">
        <v>1</v>
      </c>
      <c r="U2382">
        <v>6022</v>
      </c>
      <c r="V2382">
        <v>1.85</v>
      </c>
      <c r="W2382">
        <v>1.32</v>
      </c>
      <c r="X2382">
        <v>-1E-3</v>
      </c>
      <c r="Y2382" t="s">
        <v>200</v>
      </c>
      <c r="Z2382">
        <v>4.0199999999999996</v>
      </c>
      <c r="AA2382" t="s">
        <v>8145</v>
      </c>
      <c r="AB2382">
        <v>291.3877397</v>
      </c>
      <c r="AC2382" t="s">
        <v>8146</v>
      </c>
      <c r="AD2382">
        <v>44.5290465</v>
      </c>
      <c r="AE2382">
        <v>566.85</v>
      </c>
      <c r="AF2382">
        <v>11.977</v>
      </c>
      <c r="AG2382">
        <v>10.628</v>
      </c>
      <c r="AH2382">
        <v>11.874599999999999</v>
      </c>
    </row>
    <row r="2383" spans="1:34" x14ac:dyDescent="0.25">
      <c r="A2383" t="s">
        <v>8148</v>
      </c>
      <c r="B2383" t="s">
        <v>8149</v>
      </c>
      <c r="C2383">
        <v>1</v>
      </c>
      <c r="D2383">
        <v>1</v>
      </c>
      <c r="E2383" t="s">
        <v>284</v>
      </c>
      <c r="F2383">
        <v>2016</v>
      </c>
      <c r="G2383" t="s">
        <v>171</v>
      </c>
      <c r="H2383">
        <v>0</v>
      </c>
      <c r="I2383">
        <v>54.509416600000002</v>
      </c>
      <c r="J2383">
        <v>0.24010000000000001</v>
      </c>
      <c r="K2383">
        <v>1.71</v>
      </c>
      <c r="L2383">
        <v>0.153</v>
      </c>
      <c r="M2383">
        <v>3.57</v>
      </c>
      <c r="N2383">
        <v>1.12E-2</v>
      </c>
      <c r="O2383" t="s">
        <v>614</v>
      </c>
      <c r="P2383">
        <v>0</v>
      </c>
      <c r="Q2383">
        <v>3.08</v>
      </c>
      <c r="R2383">
        <v>308</v>
      </c>
      <c r="S2383">
        <v>0</v>
      </c>
      <c r="U2383">
        <v>4524</v>
      </c>
      <c r="V2383">
        <v>0.68</v>
      </c>
      <c r="W2383">
        <v>0.71</v>
      </c>
      <c r="X2383">
        <v>-0.02</v>
      </c>
      <c r="Y2383" t="s">
        <v>77</v>
      </c>
      <c r="Z2383">
        <v>4.63</v>
      </c>
      <c r="AA2383" t="s">
        <v>8150</v>
      </c>
      <c r="AB2383">
        <v>294.55368249999998</v>
      </c>
      <c r="AC2383" t="s">
        <v>8151</v>
      </c>
      <c r="AD2383">
        <v>45.081301099999997</v>
      </c>
      <c r="AE2383">
        <v>505.82900000000001</v>
      </c>
      <c r="AF2383">
        <v>15.923</v>
      </c>
      <c r="AG2383">
        <v>12.907999999999999</v>
      </c>
      <c r="AH2383">
        <v>15.4892</v>
      </c>
    </row>
    <row r="2384" spans="1:34" x14ac:dyDescent="0.25">
      <c r="A2384" t="s">
        <v>8152</v>
      </c>
      <c r="B2384" t="s">
        <v>8153</v>
      </c>
      <c r="C2384">
        <v>1</v>
      </c>
      <c r="D2384">
        <v>1</v>
      </c>
      <c r="E2384" t="s">
        <v>284</v>
      </c>
      <c r="F2384">
        <v>2016</v>
      </c>
      <c r="G2384" t="s">
        <v>171</v>
      </c>
      <c r="H2384">
        <v>0</v>
      </c>
      <c r="I2384">
        <v>35.622233000000001</v>
      </c>
      <c r="J2384">
        <v>0.21010000000000001</v>
      </c>
      <c r="K2384">
        <v>3.35</v>
      </c>
      <c r="L2384">
        <v>0.29899999999999999</v>
      </c>
      <c r="M2384">
        <v>11.2</v>
      </c>
      <c r="N2384">
        <v>3.5200000000000002E-2</v>
      </c>
      <c r="O2384" t="s">
        <v>614</v>
      </c>
      <c r="P2384">
        <v>0</v>
      </c>
      <c r="Q2384">
        <v>18.75</v>
      </c>
      <c r="R2384">
        <v>523</v>
      </c>
      <c r="S2384">
        <v>0</v>
      </c>
      <c r="U2384">
        <v>5782</v>
      </c>
      <c r="V2384">
        <v>0.99</v>
      </c>
      <c r="W2384">
        <v>1</v>
      </c>
      <c r="X2384">
        <v>0.01</v>
      </c>
      <c r="Y2384" t="s">
        <v>77</v>
      </c>
      <c r="Z2384">
        <v>4.45</v>
      </c>
      <c r="AA2384" t="s">
        <v>8154</v>
      </c>
      <c r="AB2384">
        <v>293.44642270000003</v>
      </c>
      <c r="AC2384" t="s">
        <v>8155</v>
      </c>
      <c r="AD2384">
        <v>40.409881300000002</v>
      </c>
      <c r="AE2384">
        <v>1058.72</v>
      </c>
      <c r="AF2384">
        <v>15.313000000000001</v>
      </c>
      <c r="AG2384">
        <v>13.66</v>
      </c>
      <c r="AH2384">
        <v>15.299899999999999</v>
      </c>
    </row>
    <row r="2385" spans="1:34" x14ac:dyDescent="0.25">
      <c r="A2385" t="s">
        <v>8156</v>
      </c>
      <c r="B2385" t="s">
        <v>8157</v>
      </c>
      <c r="C2385">
        <v>1</v>
      </c>
      <c r="D2385">
        <v>1</v>
      </c>
      <c r="E2385" t="s">
        <v>284</v>
      </c>
      <c r="F2385">
        <v>2016</v>
      </c>
      <c r="G2385" t="s">
        <v>171</v>
      </c>
      <c r="H2385">
        <v>0</v>
      </c>
      <c r="I2385">
        <v>42.913750999999998</v>
      </c>
      <c r="J2385">
        <v>0.2697</v>
      </c>
      <c r="K2385">
        <v>2.7</v>
      </c>
      <c r="L2385">
        <v>0.24099999999999999</v>
      </c>
      <c r="M2385">
        <v>7.75</v>
      </c>
      <c r="N2385">
        <v>2.4400000000000002E-2</v>
      </c>
      <c r="O2385" t="s">
        <v>614</v>
      </c>
      <c r="P2385">
        <v>0</v>
      </c>
      <c r="Q2385">
        <v>73.5</v>
      </c>
      <c r="R2385">
        <v>810</v>
      </c>
      <c r="S2385">
        <v>0</v>
      </c>
      <c r="U2385">
        <v>6101</v>
      </c>
      <c r="V2385">
        <v>2.06</v>
      </c>
      <c r="W2385">
        <v>1.41</v>
      </c>
      <c r="X2385">
        <v>0.14000000000000001</v>
      </c>
      <c r="Y2385" t="s">
        <v>77</v>
      </c>
      <c r="Z2385">
        <v>3.95</v>
      </c>
      <c r="AA2385" t="s">
        <v>8158</v>
      </c>
      <c r="AB2385">
        <v>292.42279200000002</v>
      </c>
      <c r="AC2385" t="s">
        <v>8159</v>
      </c>
      <c r="AD2385">
        <v>38.266282400000001</v>
      </c>
      <c r="AE2385">
        <v>996.32</v>
      </c>
      <c r="AF2385">
        <v>13.215</v>
      </c>
      <c r="AG2385">
        <v>11.635</v>
      </c>
      <c r="AH2385">
        <v>13.071400000000001</v>
      </c>
    </row>
    <row r="2386" spans="1:34" x14ac:dyDescent="0.25">
      <c r="A2386" t="s">
        <v>8160</v>
      </c>
      <c r="B2386" t="s">
        <v>8161</v>
      </c>
      <c r="C2386">
        <v>1</v>
      </c>
      <c r="D2386">
        <v>1</v>
      </c>
      <c r="E2386" t="s">
        <v>284</v>
      </c>
      <c r="F2386">
        <v>2016</v>
      </c>
      <c r="G2386" t="s">
        <v>171</v>
      </c>
      <c r="H2386">
        <v>0</v>
      </c>
      <c r="I2386">
        <v>47.161169600000001</v>
      </c>
      <c r="J2386">
        <v>0.26200000000000001</v>
      </c>
      <c r="K2386">
        <v>2.67</v>
      </c>
      <c r="L2386">
        <v>0.23799999999999999</v>
      </c>
      <c r="M2386">
        <v>7.61</v>
      </c>
      <c r="N2386">
        <v>2.3900000000000001E-2</v>
      </c>
      <c r="O2386" t="s">
        <v>614</v>
      </c>
      <c r="P2386">
        <v>0</v>
      </c>
      <c r="Q2386">
        <v>11.89</v>
      </c>
      <c r="R2386">
        <v>503</v>
      </c>
      <c r="S2386">
        <v>1</v>
      </c>
      <c r="U2386">
        <v>5665</v>
      </c>
      <c r="V2386">
        <v>0.94</v>
      </c>
      <c r="W2386">
        <v>0.97</v>
      </c>
      <c r="X2386">
        <v>0.01</v>
      </c>
      <c r="Y2386" t="s">
        <v>77</v>
      </c>
      <c r="Z2386">
        <v>4.4800000000000004</v>
      </c>
      <c r="AA2386" t="s">
        <v>8162</v>
      </c>
      <c r="AB2386">
        <v>286.12550370000002</v>
      </c>
      <c r="AC2386" t="s">
        <v>8163</v>
      </c>
      <c r="AD2386">
        <v>47.947558600000001</v>
      </c>
      <c r="AE2386">
        <v>1196.04</v>
      </c>
      <c r="AF2386">
        <v>15.695</v>
      </c>
      <c r="AG2386">
        <v>13.999000000000001</v>
      </c>
      <c r="AH2386">
        <v>15.527799999999999</v>
      </c>
    </row>
    <row r="2387" spans="1:34" x14ac:dyDescent="0.25">
      <c r="A2387" t="s">
        <v>8164</v>
      </c>
      <c r="B2387" t="s">
        <v>8165</v>
      </c>
      <c r="C2387">
        <v>1</v>
      </c>
      <c r="D2387">
        <v>1</v>
      </c>
      <c r="E2387" t="s">
        <v>284</v>
      </c>
      <c r="F2387">
        <v>2016</v>
      </c>
      <c r="G2387" t="s">
        <v>171</v>
      </c>
      <c r="H2387">
        <v>0</v>
      </c>
      <c r="I2387">
        <v>47.031947899999999</v>
      </c>
      <c r="J2387">
        <v>0.2447</v>
      </c>
      <c r="K2387">
        <v>1.88</v>
      </c>
      <c r="L2387">
        <v>0.16800000000000001</v>
      </c>
      <c r="M2387">
        <v>4.1900000000000004</v>
      </c>
      <c r="N2387">
        <v>1.32E-2</v>
      </c>
      <c r="O2387" t="s">
        <v>614</v>
      </c>
      <c r="P2387">
        <v>0</v>
      </c>
      <c r="Q2387">
        <v>9.08</v>
      </c>
      <c r="R2387">
        <v>492</v>
      </c>
      <c r="S2387">
        <v>0</v>
      </c>
      <c r="U2387">
        <v>5448</v>
      </c>
      <c r="V2387">
        <v>0.86</v>
      </c>
      <c r="W2387">
        <v>0.9</v>
      </c>
      <c r="X2387">
        <v>-0.02</v>
      </c>
      <c r="Y2387" t="s">
        <v>77</v>
      </c>
      <c r="Z2387">
        <v>4.53</v>
      </c>
      <c r="AA2387" t="s">
        <v>8166</v>
      </c>
      <c r="AB2387">
        <v>284.22332649999998</v>
      </c>
      <c r="AC2387" t="s">
        <v>8167</v>
      </c>
      <c r="AD2387">
        <v>48.831722900000003</v>
      </c>
      <c r="AE2387">
        <v>780.56600000000003</v>
      </c>
      <c r="AF2387">
        <v>15.009</v>
      </c>
      <c r="AG2387">
        <v>13.189</v>
      </c>
      <c r="AH2387">
        <v>14.8994</v>
      </c>
    </row>
    <row r="2388" spans="1:34" x14ac:dyDescent="0.25">
      <c r="A2388" t="s">
        <v>8168</v>
      </c>
      <c r="B2388" t="s">
        <v>8169</v>
      </c>
      <c r="C2388">
        <v>1</v>
      </c>
      <c r="D2388">
        <v>1</v>
      </c>
      <c r="E2388" t="s">
        <v>284</v>
      </c>
      <c r="F2388">
        <v>2016</v>
      </c>
      <c r="G2388" t="s">
        <v>171</v>
      </c>
      <c r="H2388">
        <v>0</v>
      </c>
      <c r="I2388">
        <v>49.276764</v>
      </c>
      <c r="J2388">
        <v>0.21490000000000001</v>
      </c>
      <c r="K2388">
        <v>2.16</v>
      </c>
      <c r="L2388">
        <v>0.193</v>
      </c>
      <c r="M2388">
        <v>5.31</v>
      </c>
      <c r="N2388">
        <v>1.67E-2</v>
      </c>
      <c r="O2388" t="s">
        <v>614</v>
      </c>
      <c r="P2388">
        <v>0</v>
      </c>
      <c r="Q2388">
        <v>1.53</v>
      </c>
      <c r="R2388">
        <v>298</v>
      </c>
      <c r="S2388">
        <v>0</v>
      </c>
      <c r="U2388">
        <v>4075</v>
      </c>
      <c r="V2388">
        <v>0.6</v>
      </c>
      <c r="W2388">
        <v>0.62</v>
      </c>
      <c r="X2388">
        <v>-0.02</v>
      </c>
      <c r="Y2388" t="s">
        <v>77</v>
      </c>
      <c r="Z2388">
        <v>4.68</v>
      </c>
      <c r="AA2388" t="s">
        <v>8170</v>
      </c>
      <c r="AB2388">
        <v>294.08306620000002</v>
      </c>
      <c r="AC2388" t="s">
        <v>8171</v>
      </c>
      <c r="AD2388">
        <v>50.502757199999998</v>
      </c>
      <c r="AE2388">
        <v>357.62099999999998</v>
      </c>
      <c r="AF2388">
        <v>16.059999999999999</v>
      </c>
      <c r="AG2388">
        <v>12.922000000000001</v>
      </c>
      <c r="AH2388">
        <v>15.8657</v>
      </c>
    </row>
    <row r="2389" spans="1:34" x14ac:dyDescent="0.25">
      <c r="A2389" t="s">
        <v>8172</v>
      </c>
      <c r="B2389" t="s">
        <v>8173</v>
      </c>
      <c r="C2389">
        <v>1</v>
      </c>
      <c r="D2389">
        <v>1</v>
      </c>
      <c r="E2389" t="s">
        <v>284</v>
      </c>
      <c r="F2389">
        <v>2016</v>
      </c>
      <c r="G2389" t="s">
        <v>171</v>
      </c>
      <c r="H2389">
        <v>0</v>
      </c>
      <c r="I2389">
        <v>18.137382899999999</v>
      </c>
      <c r="J2389">
        <v>0.1132</v>
      </c>
      <c r="K2389">
        <v>1.1399999999999999</v>
      </c>
      <c r="L2389">
        <v>0.10199999999999999</v>
      </c>
      <c r="M2389">
        <v>1.55</v>
      </c>
      <c r="N2389">
        <v>4.8900000000000002E-3</v>
      </c>
      <c r="O2389" t="s">
        <v>614</v>
      </c>
      <c r="P2389">
        <v>0</v>
      </c>
      <c r="Q2389">
        <v>8.23</v>
      </c>
      <c r="R2389">
        <v>433</v>
      </c>
      <c r="S2389">
        <v>0</v>
      </c>
      <c r="U2389">
        <v>4231</v>
      </c>
      <c r="V2389">
        <v>0.62</v>
      </c>
      <c r="W2389">
        <v>0.64</v>
      </c>
      <c r="X2389">
        <v>-0.09</v>
      </c>
      <c r="Y2389" t="s">
        <v>77</v>
      </c>
      <c r="Z2389">
        <v>4.67</v>
      </c>
      <c r="AA2389" t="s">
        <v>8174</v>
      </c>
      <c r="AB2389">
        <v>286.94533810000001</v>
      </c>
      <c r="AC2389" t="s">
        <v>8175</v>
      </c>
      <c r="AD2389">
        <v>43.822802299999999</v>
      </c>
      <c r="AE2389">
        <v>370.31200000000001</v>
      </c>
      <c r="AF2389">
        <v>15.776999999999999</v>
      </c>
      <c r="AG2389">
        <v>12.680999999999999</v>
      </c>
      <c r="AH2389">
        <v>15.445</v>
      </c>
    </row>
    <row r="2390" spans="1:34" x14ac:dyDescent="0.25">
      <c r="A2390" t="s">
        <v>8176</v>
      </c>
      <c r="B2390" t="s">
        <v>8177</v>
      </c>
      <c r="C2390">
        <v>1</v>
      </c>
      <c r="D2390">
        <v>1</v>
      </c>
      <c r="E2390" t="s">
        <v>284</v>
      </c>
      <c r="F2390">
        <v>2016</v>
      </c>
      <c r="G2390" t="s">
        <v>171</v>
      </c>
      <c r="H2390">
        <v>0</v>
      </c>
      <c r="I2390">
        <v>51.111024299999997</v>
      </c>
      <c r="J2390">
        <v>0.26679999999999998</v>
      </c>
      <c r="K2390">
        <v>1.99</v>
      </c>
      <c r="L2390">
        <v>0.17799999999999999</v>
      </c>
      <c r="M2390">
        <v>4.62</v>
      </c>
      <c r="N2390">
        <v>1.4500000000000001E-2</v>
      </c>
      <c r="O2390" t="s">
        <v>614</v>
      </c>
      <c r="P2390">
        <v>0</v>
      </c>
      <c r="Q2390">
        <v>23.47</v>
      </c>
      <c r="R2390">
        <v>478</v>
      </c>
      <c r="S2390">
        <v>0</v>
      </c>
      <c r="U2390">
        <v>5866</v>
      </c>
      <c r="V2390">
        <v>1.01</v>
      </c>
      <c r="W2390">
        <v>1.01</v>
      </c>
      <c r="X2390">
        <v>-0.05</v>
      </c>
      <c r="Y2390" t="s">
        <v>77</v>
      </c>
      <c r="Z2390">
        <v>4.43</v>
      </c>
      <c r="AA2390" t="s">
        <v>8178</v>
      </c>
      <c r="AB2390">
        <v>283.77054809999998</v>
      </c>
      <c r="AC2390" t="s">
        <v>8179</v>
      </c>
      <c r="AD2390">
        <v>42.027203</v>
      </c>
      <c r="AE2390">
        <v>889.88499999999999</v>
      </c>
      <c r="AF2390">
        <v>14.066000000000001</v>
      </c>
      <c r="AG2390">
        <v>12.542</v>
      </c>
      <c r="AH2390">
        <v>14.0283</v>
      </c>
    </row>
    <row r="2391" spans="1:34" x14ac:dyDescent="0.25">
      <c r="A2391" t="s">
        <v>8180</v>
      </c>
      <c r="B2391" t="s">
        <v>8181</v>
      </c>
      <c r="C2391">
        <v>1</v>
      </c>
      <c r="D2391">
        <v>1</v>
      </c>
      <c r="E2391" t="s">
        <v>284</v>
      </c>
      <c r="F2391">
        <v>2016</v>
      </c>
      <c r="G2391" t="s">
        <v>171</v>
      </c>
      <c r="H2391">
        <v>0</v>
      </c>
      <c r="I2391">
        <v>47.987276399999999</v>
      </c>
      <c r="J2391">
        <v>0.2495</v>
      </c>
      <c r="K2391">
        <v>2.76</v>
      </c>
      <c r="L2391">
        <v>0.246</v>
      </c>
      <c r="M2391">
        <v>8.0500000000000007</v>
      </c>
      <c r="N2391">
        <v>2.53E-2</v>
      </c>
      <c r="O2391" t="s">
        <v>614</v>
      </c>
      <c r="P2391">
        <v>0</v>
      </c>
      <c r="Q2391">
        <v>8.2899999999999991</v>
      </c>
      <c r="R2391">
        <v>493</v>
      </c>
      <c r="S2391">
        <v>0</v>
      </c>
      <c r="U2391">
        <v>5653</v>
      </c>
      <c r="V2391">
        <v>0.94</v>
      </c>
      <c r="W2391">
        <v>0.96</v>
      </c>
      <c r="X2391">
        <v>0.02</v>
      </c>
      <c r="Y2391" t="s">
        <v>77</v>
      </c>
      <c r="Z2391">
        <v>4.4800000000000004</v>
      </c>
      <c r="AA2391" t="s">
        <v>8182</v>
      </c>
      <c r="AB2391">
        <v>283.21159710000001</v>
      </c>
      <c r="AC2391" t="s">
        <v>8183</v>
      </c>
      <c r="AD2391">
        <v>41.038013499999998</v>
      </c>
      <c r="AE2391">
        <v>544.45000000000005</v>
      </c>
      <c r="AF2391">
        <v>14.433999999999999</v>
      </c>
      <c r="AG2391">
        <v>12.509</v>
      </c>
      <c r="AH2391">
        <v>14.1996</v>
      </c>
    </row>
    <row r="2392" spans="1:34" x14ac:dyDescent="0.25">
      <c r="A2392" t="s">
        <v>8184</v>
      </c>
      <c r="B2392" t="s">
        <v>8185</v>
      </c>
      <c r="C2392">
        <v>1</v>
      </c>
      <c r="D2392">
        <v>1</v>
      </c>
      <c r="E2392" t="s">
        <v>284</v>
      </c>
      <c r="F2392">
        <v>2016</v>
      </c>
      <c r="G2392" t="s">
        <v>171</v>
      </c>
      <c r="H2392">
        <v>0</v>
      </c>
      <c r="I2392">
        <v>62.869161099999999</v>
      </c>
      <c r="J2392">
        <v>0.28289999999999998</v>
      </c>
      <c r="K2392">
        <v>1.36</v>
      </c>
      <c r="L2392">
        <v>0.121</v>
      </c>
      <c r="M2392">
        <v>2.42</v>
      </c>
      <c r="N2392">
        <v>7.6099999999999996E-3</v>
      </c>
      <c r="O2392" t="s">
        <v>614</v>
      </c>
      <c r="P2392">
        <v>0</v>
      </c>
      <c r="Q2392">
        <v>3.51</v>
      </c>
      <c r="R2392">
        <v>349</v>
      </c>
      <c r="S2392">
        <v>0</v>
      </c>
      <c r="U2392">
        <v>4828</v>
      </c>
      <c r="V2392">
        <v>0.74</v>
      </c>
      <c r="W2392">
        <v>0.78</v>
      </c>
      <c r="X2392">
        <v>0.01</v>
      </c>
      <c r="Y2392" t="s">
        <v>77</v>
      </c>
      <c r="Z2392">
        <v>4.6100000000000003</v>
      </c>
      <c r="AA2392" t="s">
        <v>8186</v>
      </c>
      <c r="AB2392">
        <v>282.42294010000001</v>
      </c>
      <c r="AC2392" t="s">
        <v>8187</v>
      </c>
      <c r="AD2392">
        <v>46.013976100000001</v>
      </c>
      <c r="AE2392">
        <v>455.47899999999998</v>
      </c>
      <c r="AF2392">
        <v>14.893000000000001</v>
      </c>
      <c r="AG2392">
        <v>12.384</v>
      </c>
      <c r="AH2392">
        <v>14.5519</v>
      </c>
    </row>
    <row r="2393" spans="1:34" x14ac:dyDescent="0.25">
      <c r="A2393" t="s">
        <v>8188</v>
      </c>
      <c r="B2393" t="s">
        <v>8189</v>
      </c>
      <c r="C2393">
        <v>1</v>
      </c>
      <c r="D2393">
        <v>2</v>
      </c>
      <c r="E2393" t="s">
        <v>284</v>
      </c>
      <c r="F2393">
        <v>2014</v>
      </c>
      <c r="G2393" t="s">
        <v>171</v>
      </c>
      <c r="H2393">
        <v>0</v>
      </c>
      <c r="I2393">
        <v>31.158798999999998</v>
      </c>
      <c r="J2393">
        <v>0.2</v>
      </c>
      <c r="K2393">
        <v>3.71</v>
      </c>
      <c r="L2393">
        <v>0.33100000000000002</v>
      </c>
      <c r="M2393">
        <v>13.3</v>
      </c>
      <c r="N2393">
        <v>4.1799999999999997E-2</v>
      </c>
      <c r="O2393" t="s">
        <v>614</v>
      </c>
      <c r="P2393">
        <v>0</v>
      </c>
      <c r="Q2393">
        <v>32.89</v>
      </c>
      <c r="R2393">
        <v>639</v>
      </c>
      <c r="S2393">
        <v>0</v>
      </c>
      <c r="U2393">
        <v>5948</v>
      </c>
      <c r="V2393">
        <v>1.21</v>
      </c>
      <c r="W2393">
        <v>1.1000000000000001</v>
      </c>
      <c r="X2393">
        <v>-2.5999999999999999E-2</v>
      </c>
      <c r="Y2393" t="s">
        <v>200</v>
      </c>
      <c r="Z2393">
        <v>4.3099999999999996</v>
      </c>
      <c r="AA2393" t="s">
        <v>8190</v>
      </c>
      <c r="AB2393">
        <v>294.11076309999999</v>
      </c>
      <c r="AC2393" t="s">
        <v>8191</v>
      </c>
      <c r="AD2393">
        <v>38.710222199999997</v>
      </c>
      <c r="AE2393">
        <v>716.79700000000003</v>
      </c>
      <c r="AF2393">
        <v>13.920999999999999</v>
      </c>
      <c r="AG2393">
        <v>12.475</v>
      </c>
      <c r="AH2393">
        <v>13.803100000000001</v>
      </c>
    </row>
    <row r="2394" spans="1:34" x14ac:dyDescent="0.25">
      <c r="A2394" t="s">
        <v>8192</v>
      </c>
      <c r="B2394" t="s">
        <v>8189</v>
      </c>
      <c r="C2394">
        <v>1</v>
      </c>
      <c r="D2394">
        <v>2</v>
      </c>
      <c r="E2394" t="s">
        <v>284</v>
      </c>
      <c r="F2394">
        <v>2014</v>
      </c>
      <c r="G2394" t="s">
        <v>171</v>
      </c>
      <c r="H2394">
        <v>0</v>
      </c>
      <c r="I2394">
        <v>76.732170999999994</v>
      </c>
      <c r="J2394">
        <v>0.36399999999999999</v>
      </c>
      <c r="K2394">
        <v>3.13</v>
      </c>
      <c r="L2394">
        <v>0.27900000000000003</v>
      </c>
      <c r="M2394">
        <v>9.9600000000000009</v>
      </c>
      <c r="N2394">
        <v>3.1300000000000001E-2</v>
      </c>
      <c r="O2394" t="s">
        <v>614</v>
      </c>
      <c r="P2394">
        <v>0</v>
      </c>
      <c r="Q2394">
        <v>9.89</v>
      </c>
      <c r="R2394">
        <v>473</v>
      </c>
      <c r="S2394">
        <v>0</v>
      </c>
      <c r="U2394">
        <v>5948</v>
      </c>
      <c r="V2394">
        <v>1.21</v>
      </c>
      <c r="W2394">
        <v>1.1000000000000001</v>
      </c>
      <c r="X2394">
        <v>-2.5999999999999999E-2</v>
      </c>
      <c r="Y2394" t="s">
        <v>200</v>
      </c>
      <c r="Z2394">
        <v>4.3099999999999996</v>
      </c>
      <c r="AA2394" t="s">
        <v>8190</v>
      </c>
      <c r="AB2394">
        <v>294.11076309999999</v>
      </c>
      <c r="AC2394" t="s">
        <v>8191</v>
      </c>
      <c r="AD2394">
        <v>38.710222199999997</v>
      </c>
      <c r="AE2394">
        <v>716.79700000000003</v>
      </c>
      <c r="AF2394">
        <v>13.920999999999999</v>
      </c>
      <c r="AG2394">
        <v>12.475</v>
      </c>
      <c r="AH2394">
        <v>13.803100000000001</v>
      </c>
    </row>
    <row r="2395" spans="1:34" x14ac:dyDescent="0.25">
      <c r="A2395" t="s">
        <v>8193</v>
      </c>
      <c r="B2395" t="s">
        <v>8194</v>
      </c>
      <c r="C2395">
        <v>1</v>
      </c>
      <c r="D2395">
        <v>1</v>
      </c>
      <c r="E2395" t="s">
        <v>284</v>
      </c>
      <c r="F2395">
        <v>2016</v>
      </c>
      <c r="G2395" t="s">
        <v>171</v>
      </c>
      <c r="H2395">
        <v>0</v>
      </c>
      <c r="I2395">
        <v>29.963324700000001</v>
      </c>
      <c r="J2395">
        <v>0.16139999999999999</v>
      </c>
      <c r="K2395">
        <v>1.96</v>
      </c>
      <c r="L2395">
        <v>0.17499999999999999</v>
      </c>
      <c r="M2395">
        <v>4.5</v>
      </c>
      <c r="N2395">
        <v>1.4200000000000001E-2</v>
      </c>
      <c r="O2395" t="s">
        <v>614</v>
      </c>
      <c r="P2395">
        <v>0</v>
      </c>
      <c r="Q2395">
        <v>5.47</v>
      </c>
      <c r="R2395">
        <v>391</v>
      </c>
      <c r="S2395">
        <v>0</v>
      </c>
      <c r="U2395">
        <v>4422</v>
      </c>
      <c r="V2395">
        <v>0.67</v>
      </c>
      <c r="W2395">
        <v>0.7</v>
      </c>
      <c r="X2395">
        <v>-0.02</v>
      </c>
      <c r="Y2395" t="s">
        <v>77</v>
      </c>
      <c r="Z2395">
        <v>4.6399999999999997</v>
      </c>
      <c r="AA2395" t="s">
        <v>8195</v>
      </c>
      <c r="AB2395">
        <v>285.55778880000003</v>
      </c>
      <c r="AC2395" t="s">
        <v>8196</v>
      </c>
      <c r="AD2395">
        <v>44.010822099999999</v>
      </c>
      <c r="AE2395">
        <v>553.21799999999996</v>
      </c>
      <c r="AF2395">
        <v>16.166</v>
      </c>
      <c r="AG2395">
        <v>13.359</v>
      </c>
      <c r="AH2395">
        <v>15.9191</v>
      </c>
    </row>
    <row r="2396" spans="1:34" x14ac:dyDescent="0.25">
      <c r="A2396" t="s">
        <v>8197</v>
      </c>
      <c r="B2396" t="s">
        <v>8198</v>
      </c>
      <c r="C2396">
        <v>1</v>
      </c>
      <c r="D2396">
        <v>1</v>
      </c>
      <c r="E2396" t="s">
        <v>284</v>
      </c>
      <c r="F2396">
        <v>2016</v>
      </c>
      <c r="G2396" t="s">
        <v>171</v>
      </c>
      <c r="H2396">
        <v>0</v>
      </c>
      <c r="I2396">
        <v>29.349477499999999</v>
      </c>
      <c r="J2396">
        <v>0.17150000000000001</v>
      </c>
      <c r="K2396">
        <v>2.0299999999999998</v>
      </c>
      <c r="L2396">
        <v>0.18099999999999999</v>
      </c>
      <c r="M2396">
        <v>4.78</v>
      </c>
      <c r="N2396">
        <v>1.4999999999999999E-2</v>
      </c>
      <c r="O2396" t="s">
        <v>614</v>
      </c>
      <c r="P2396">
        <v>0</v>
      </c>
      <c r="Q2396">
        <v>8.8800000000000008</v>
      </c>
      <c r="R2396">
        <v>451</v>
      </c>
      <c r="S2396">
        <v>0</v>
      </c>
      <c r="U2396">
        <v>4919</v>
      </c>
      <c r="V2396">
        <v>0.74</v>
      </c>
      <c r="W2396">
        <v>0.79</v>
      </c>
      <c r="X2396">
        <v>-0.04</v>
      </c>
      <c r="Y2396" t="s">
        <v>77</v>
      </c>
      <c r="Z2396">
        <v>4.5999999999999996</v>
      </c>
      <c r="AA2396" t="s">
        <v>8199</v>
      </c>
      <c r="AB2396">
        <v>285.83050909999997</v>
      </c>
      <c r="AC2396" t="s">
        <v>8200</v>
      </c>
      <c r="AD2396">
        <v>43.198377000000001</v>
      </c>
      <c r="AE2396">
        <v>679.10599999999999</v>
      </c>
      <c r="AF2396">
        <v>15.827999999999999</v>
      </c>
      <c r="AG2396">
        <v>13.471</v>
      </c>
      <c r="AH2396">
        <v>15.694900000000001</v>
      </c>
    </row>
    <row r="2397" spans="1:34" x14ac:dyDescent="0.25">
      <c r="A2397" t="s">
        <v>8201</v>
      </c>
      <c r="B2397" t="s">
        <v>8202</v>
      </c>
      <c r="C2397">
        <v>1</v>
      </c>
      <c r="D2397">
        <v>1</v>
      </c>
      <c r="E2397" t="s">
        <v>284</v>
      </c>
      <c r="F2397">
        <v>2016</v>
      </c>
      <c r="G2397" t="s">
        <v>171</v>
      </c>
      <c r="H2397">
        <v>0</v>
      </c>
      <c r="I2397">
        <v>65.648834100000002</v>
      </c>
      <c r="J2397">
        <v>0.30940000000000001</v>
      </c>
      <c r="K2397">
        <v>3.82</v>
      </c>
      <c r="L2397">
        <v>0.34100000000000003</v>
      </c>
      <c r="M2397">
        <v>14</v>
      </c>
      <c r="N2397">
        <v>4.3999999999999997E-2</v>
      </c>
      <c r="O2397" t="s">
        <v>614</v>
      </c>
      <c r="P2397">
        <v>0</v>
      </c>
      <c r="Q2397">
        <v>4.7</v>
      </c>
      <c r="R2397">
        <v>390</v>
      </c>
      <c r="S2397">
        <v>0</v>
      </c>
      <c r="U2397">
        <v>5756</v>
      </c>
      <c r="V2397">
        <v>1</v>
      </c>
      <c r="W2397">
        <v>1</v>
      </c>
      <c r="X2397">
        <v>0.06</v>
      </c>
      <c r="Y2397" t="s">
        <v>77</v>
      </c>
      <c r="Z2397">
        <v>4.45</v>
      </c>
      <c r="AA2397" t="s">
        <v>8203</v>
      </c>
      <c r="AB2397">
        <v>296.39754199999999</v>
      </c>
      <c r="AC2397" t="s">
        <v>8204</v>
      </c>
      <c r="AD2397">
        <v>42.396927300000002</v>
      </c>
      <c r="AE2397">
        <v>1017.82</v>
      </c>
      <c r="AF2397">
        <v>15.888</v>
      </c>
      <c r="AG2397">
        <v>14.058</v>
      </c>
      <c r="AH2397">
        <v>15.856199999999999</v>
      </c>
    </row>
    <row r="2398" spans="1:34" x14ac:dyDescent="0.25">
      <c r="A2398" t="s">
        <v>8205</v>
      </c>
      <c r="B2398" t="s">
        <v>8206</v>
      </c>
      <c r="C2398">
        <v>1</v>
      </c>
      <c r="D2398">
        <v>1</v>
      </c>
      <c r="E2398" t="s">
        <v>284</v>
      </c>
      <c r="F2398">
        <v>2016</v>
      </c>
      <c r="G2398" t="s">
        <v>171</v>
      </c>
      <c r="H2398">
        <v>0</v>
      </c>
      <c r="I2398">
        <v>25.158639999999998</v>
      </c>
      <c r="J2398">
        <v>0.1694</v>
      </c>
      <c r="K2398">
        <v>1.86</v>
      </c>
      <c r="L2398">
        <v>0.16600000000000001</v>
      </c>
      <c r="M2398">
        <v>4.12</v>
      </c>
      <c r="N2398">
        <v>1.2999999999999999E-2</v>
      </c>
      <c r="O2398" t="s">
        <v>614</v>
      </c>
      <c r="P2398">
        <v>0</v>
      </c>
      <c r="Q2398">
        <v>57.63</v>
      </c>
      <c r="R2398">
        <v>619</v>
      </c>
      <c r="S2398">
        <v>0</v>
      </c>
      <c r="U2398">
        <v>5679</v>
      </c>
      <c r="V2398">
        <v>0.95</v>
      </c>
      <c r="W2398">
        <v>0.96</v>
      </c>
      <c r="X2398">
        <v>0</v>
      </c>
      <c r="Y2398" t="s">
        <v>77</v>
      </c>
      <c r="Z2398">
        <v>4.47</v>
      </c>
      <c r="AA2398" t="s">
        <v>8207</v>
      </c>
      <c r="AB2398">
        <v>294.4872785</v>
      </c>
      <c r="AC2398" t="s">
        <v>8208</v>
      </c>
      <c r="AD2398">
        <v>42.006906399999998</v>
      </c>
      <c r="AE2398">
        <v>1687.47</v>
      </c>
      <c r="AF2398">
        <v>15.904999999999999</v>
      </c>
      <c r="AG2398">
        <v>14.015000000000001</v>
      </c>
      <c r="AH2398">
        <v>15.723599999999999</v>
      </c>
    </row>
    <row r="2399" spans="1:34" x14ac:dyDescent="0.25">
      <c r="A2399" t="s">
        <v>8209</v>
      </c>
      <c r="B2399" t="s">
        <v>8210</v>
      </c>
      <c r="C2399">
        <v>1</v>
      </c>
      <c r="D2399">
        <v>2</v>
      </c>
      <c r="E2399" t="s">
        <v>284</v>
      </c>
      <c r="F2399">
        <v>2016</v>
      </c>
      <c r="G2399" t="s">
        <v>171</v>
      </c>
      <c r="H2399">
        <v>0</v>
      </c>
      <c r="I2399">
        <v>31.778590099999999</v>
      </c>
      <c r="J2399">
        <v>0.18029999999999999</v>
      </c>
      <c r="K2399">
        <v>1.66</v>
      </c>
      <c r="L2399">
        <v>0.14799999999999999</v>
      </c>
      <c r="M2399">
        <v>3.39</v>
      </c>
      <c r="N2399">
        <v>1.0699999999999999E-2</v>
      </c>
      <c r="O2399" t="s">
        <v>614</v>
      </c>
      <c r="P2399">
        <v>0</v>
      </c>
      <c r="Q2399">
        <v>89.47</v>
      </c>
      <c r="R2399">
        <v>564</v>
      </c>
      <c r="S2399">
        <v>0</v>
      </c>
      <c r="U2399">
        <v>5828</v>
      </c>
      <c r="V2399">
        <v>1.01</v>
      </c>
      <c r="W2399">
        <v>1.02</v>
      </c>
      <c r="X2399">
        <v>0.03</v>
      </c>
      <c r="Y2399" t="s">
        <v>77</v>
      </c>
      <c r="Z2399">
        <v>4.4400000000000004</v>
      </c>
      <c r="AA2399" t="s">
        <v>8211</v>
      </c>
      <c r="AB2399">
        <v>287.23568280000001</v>
      </c>
      <c r="AC2399" t="s">
        <v>8212</v>
      </c>
      <c r="AD2399">
        <v>38.754082400000001</v>
      </c>
      <c r="AE2399">
        <v>1151.73</v>
      </c>
      <c r="AF2399">
        <v>14.358000000000001</v>
      </c>
      <c r="AG2399">
        <v>12.507</v>
      </c>
      <c r="AH2399">
        <v>14.1296</v>
      </c>
    </row>
    <row r="2400" spans="1:34" x14ac:dyDescent="0.25">
      <c r="A2400" t="s">
        <v>8213</v>
      </c>
      <c r="B2400" t="s">
        <v>8210</v>
      </c>
      <c r="C2400">
        <v>1</v>
      </c>
      <c r="D2400">
        <v>2</v>
      </c>
      <c r="E2400" t="s">
        <v>284</v>
      </c>
      <c r="F2400">
        <v>2016</v>
      </c>
      <c r="G2400" t="s">
        <v>171</v>
      </c>
      <c r="H2400">
        <v>0</v>
      </c>
      <c r="I2400">
        <v>5.3278629200000003</v>
      </c>
      <c r="J2400">
        <v>5.4800000000000001E-2</v>
      </c>
      <c r="K2400">
        <v>1</v>
      </c>
      <c r="L2400">
        <v>8.8999999999999996E-2</v>
      </c>
      <c r="M2400">
        <v>0.97199999999999998</v>
      </c>
      <c r="N2400">
        <v>3.0599999999999998E-3</v>
      </c>
      <c r="O2400" t="s">
        <v>614</v>
      </c>
      <c r="P2400">
        <v>0</v>
      </c>
      <c r="Q2400">
        <v>968.55</v>
      </c>
      <c r="R2400">
        <v>1023</v>
      </c>
      <c r="S2400">
        <v>0</v>
      </c>
      <c r="U2400">
        <v>5828</v>
      </c>
      <c r="V2400">
        <v>1.01</v>
      </c>
      <c r="W2400">
        <v>1.02</v>
      </c>
      <c r="X2400">
        <v>0.03</v>
      </c>
      <c r="Y2400" t="s">
        <v>77</v>
      </c>
      <c r="Z2400">
        <v>4.4400000000000004</v>
      </c>
      <c r="AA2400" t="s">
        <v>8211</v>
      </c>
      <c r="AB2400">
        <v>287.23568280000001</v>
      </c>
      <c r="AC2400" t="s">
        <v>8212</v>
      </c>
      <c r="AD2400">
        <v>38.754082400000001</v>
      </c>
      <c r="AE2400">
        <v>1151.73</v>
      </c>
      <c r="AF2400">
        <v>14.358000000000001</v>
      </c>
      <c r="AG2400">
        <v>12.507</v>
      </c>
      <c r="AH2400">
        <v>14.1296</v>
      </c>
    </row>
    <row r="2401" spans="1:34" x14ac:dyDescent="0.25">
      <c r="A2401" t="s">
        <v>8214</v>
      </c>
      <c r="B2401" t="s">
        <v>8215</v>
      </c>
      <c r="C2401">
        <v>1</v>
      </c>
      <c r="D2401">
        <v>1</v>
      </c>
      <c r="E2401" t="s">
        <v>284</v>
      </c>
      <c r="F2401">
        <v>2016</v>
      </c>
      <c r="G2401" t="s">
        <v>171</v>
      </c>
      <c r="H2401">
        <v>0</v>
      </c>
      <c r="I2401">
        <v>31.827711099999998</v>
      </c>
      <c r="J2401">
        <v>0.19389999999999999</v>
      </c>
      <c r="K2401">
        <v>1.77</v>
      </c>
      <c r="L2401">
        <v>0.158</v>
      </c>
      <c r="M2401">
        <v>3.78</v>
      </c>
      <c r="N2401">
        <v>1.1900000000000001E-2</v>
      </c>
      <c r="O2401" t="s">
        <v>614</v>
      </c>
      <c r="P2401">
        <v>0</v>
      </c>
      <c r="Q2401">
        <v>6.25</v>
      </c>
      <c r="R2401">
        <v>668</v>
      </c>
      <c r="S2401">
        <v>0</v>
      </c>
      <c r="U2401">
        <v>4726</v>
      </c>
      <c r="V2401">
        <v>0.71</v>
      </c>
      <c r="W2401">
        <v>0.75</v>
      </c>
      <c r="X2401">
        <v>-0.06</v>
      </c>
      <c r="Y2401" t="s">
        <v>77</v>
      </c>
      <c r="Z2401">
        <v>4.62</v>
      </c>
      <c r="AA2401" t="s">
        <v>8216</v>
      </c>
      <c r="AB2401">
        <v>289.81942220000002</v>
      </c>
      <c r="AC2401" t="s">
        <v>8217</v>
      </c>
      <c r="AD2401">
        <v>51.904854100000001</v>
      </c>
      <c r="AE2401">
        <v>359.49700000000001</v>
      </c>
      <c r="AF2401">
        <v>14.724</v>
      </c>
      <c r="AG2401">
        <v>12.042999999999999</v>
      </c>
      <c r="AH2401">
        <v>14.42</v>
      </c>
    </row>
    <row r="2402" spans="1:34" x14ac:dyDescent="0.25">
      <c r="A2402" t="s">
        <v>8218</v>
      </c>
      <c r="B2402" t="s">
        <v>8219</v>
      </c>
      <c r="C2402">
        <v>1</v>
      </c>
      <c r="D2402">
        <v>1</v>
      </c>
      <c r="E2402" t="s">
        <v>284</v>
      </c>
      <c r="F2402">
        <v>2016</v>
      </c>
      <c r="G2402" t="s">
        <v>171</v>
      </c>
      <c r="H2402">
        <v>0</v>
      </c>
      <c r="I2402">
        <v>31.175044799999998</v>
      </c>
      <c r="J2402">
        <v>0.19420000000000001</v>
      </c>
      <c r="K2402">
        <v>1.55</v>
      </c>
      <c r="L2402">
        <v>0.13800000000000001</v>
      </c>
      <c r="M2402">
        <v>3.02</v>
      </c>
      <c r="N2402">
        <v>9.5099999999999994E-3</v>
      </c>
      <c r="O2402" t="s">
        <v>614</v>
      </c>
      <c r="P2402">
        <v>0</v>
      </c>
      <c r="Q2402">
        <v>21.88</v>
      </c>
      <c r="R2402">
        <v>585</v>
      </c>
      <c r="S2402">
        <v>0</v>
      </c>
      <c r="U2402">
        <v>5884</v>
      </c>
      <c r="V2402">
        <v>1.02</v>
      </c>
      <c r="W2402">
        <v>1.01</v>
      </c>
      <c r="X2402">
        <v>-7.0000000000000007E-2</v>
      </c>
      <c r="Y2402" t="s">
        <v>77</v>
      </c>
      <c r="Z2402">
        <v>4.43</v>
      </c>
      <c r="AA2402" t="s">
        <v>8220</v>
      </c>
      <c r="AB2402">
        <v>289.83124179999999</v>
      </c>
      <c r="AC2402" t="s">
        <v>8221</v>
      </c>
      <c r="AD2402">
        <v>44.609841500000002</v>
      </c>
      <c r="AE2402">
        <v>631.94899999999996</v>
      </c>
      <c r="AF2402">
        <v>14.026</v>
      </c>
      <c r="AG2402">
        <v>12.407999999999999</v>
      </c>
      <c r="AH2402">
        <v>13.869400000000001</v>
      </c>
    </row>
    <row r="2403" spans="1:34" x14ac:dyDescent="0.25">
      <c r="A2403" t="s">
        <v>8222</v>
      </c>
      <c r="B2403" t="s">
        <v>8223</v>
      </c>
      <c r="C2403">
        <v>1</v>
      </c>
      <c r="D2403">
        <v>1</v>
      </c>
      <c r="E2403" t="s">
        <v>284</v>
      </c>
      <c r="F2403">
        <v>2016</v>
      </c>
      <c r="G2403" t="s">
        <v>171</v>
      </c>
      <c r="H2403">
        <v>0</v>
      </c>
      <c r="I2403">
        <v>47.056904299999999</v>
      </c>
      <c r="J2403">
        <v>0.23880000000000001</v>
      </c>
      <c r="K2403">
        <v>3.3</v>
      </c>
      <c r="L2403">
        <v>0.29399999999999998</v>
      </c>
      <c r="M2403">
        <v>10.9</v>
      </c>
      <c r="N2403">
        <v>3.4299999999999997E-2</v>
      </c>
      <c r="O2403" t="s">
        <v>614</v>
      </c>
      <c r="P2403">
        <v>0</v>
      </c>
      <c r="Q2403">
        <v>7.92</v>
      </c>
      <c r="R2403">
        <v>411</v>
      </c>
      <c r="S2403">
        <v>0</v>
      </c>
      <c r="U2403">
        <v>5332</v>
      </c>
      <c r="V2403">
        <v>0.82</v>
      </c>
      <c r="W2403">
        <v>0.86</v>
      </c>
      <c r="X2403">
        <v>-7.0000000000000007E-2</v>
      </c>
      <c r="Y2403" t="s">
        <v>77</v>
      </c>
      <c r="Z2403">
        <v>4.55</v>
      </c>
      <c r="AA2403" t="s">
        <v>8224</v>
      </c>
      <c r="AB2403">
        <v>295.04853889999998</v>
      </c>
      <c r="AC2403" t="s">
        <v>8225</v>
      </c>
      <c r="AD2403">
        <v>45.342678100000001</v>
      </c>
      <c r="AE2403">
        <v>852.88800000000003</v>
      </c>
      <c r="AF2403">
        <v>15.83</v>
      </c>
      <c r="AG2403">
        <v>13.577</v>
      </c>
      <c r="AH2403">
        <v>15.5207</v>
      </c>
    </row>
    <row r="2404" spans="1:34" x14ac:dyDescent="0.25">
      <c r="A2404" t="s">
        <v>8226</v>
      </c>
      <c r="B2404" t="s">
        <v>8227</v>
      </c>
      <c r="C2404">
        <v>1</v>
      </c>
      <c r="D2404">
        <v>3</v>
      </c>
      <c r="E2404" t="s">
        <v>284</v>
      </c>
      <c r="F2404">
        <v>2016</v>
      </c>
      <c r="G2404" t="s">
        <v>171</v>
      </c>
      <c r="H2404">
        <v>0</v>
      </c>
      <c r="I2404">
        <v>8.2398486900000005</v>
      </c>
      <c r="J2404">
        <v>8.1699999999999995E-2</v>
      </c>
      <c r="K2404">
        <v>1.73</v>
      </c>
      <c r="L2404">
        <v>0.154</v>
      </c>
      <c r="M2404">
        <v>3.64</v>
      </c>
      <c r="N2404">
        <v>1.15E-2</v>
      </c>
      <c r="O2404" t="s">
        <v>614</v>
      </c>
      <c r="P2404">
        <v>0</v>
      </c>
      <c r="Q2404">
        <v>481.35</v>
      </c>
      <c r="R2404">
        <v>1093</v>
      </c>
      <c r="S2404">
        <v>0</v>
      </c>
      <c r="U2404">
        <v>5893</v>
      </c>
      <c r="V2404">
        <v>1.05</v>
      </c>
      <c r="W2404">
        <v>1.04</v>
      </c>
      <c r="X2404">
        <v>0.03</v>
      </c>
      <c r="Y2404" t="s">
        <v>77</v>
      </c>
      <c r="Z2404">
        <v>4.42</v>
      </c>
      <c r="AA2404" t="s">
        <v>8228</v>
      </c>
      <c r="AB2404">
        <v>293.51982889999999</v>
      </c>
      <c r="AC2404" t="s">
        <v>8229</v>
      </c>
      <c r="AD2404">
        <v>41.277367099999999</v>
      </c>
      <c r="AE2404">
        <v>1899.24</v>
      </c>
      <c r="AF2404">
        <v>15.111000000000001</v>
      </c>
      <c r="AG2404">
        <v>13.458</v>
      </c>
      <c r="AH2404">
        <v>14.951499999999999</v>
      </c>
    </row>
    <row r="2405" spans="1:34" x14ac:dyDescent="0.25">
      <c r="A2405" t="s">
        <v>8230</v>
      </c>
      <c r="B2405" t="s">
        <v>8227</v>
      </c>
      <c r="C2405">
        <v>1</v>
      </c>
      <c r="D2405">
        <v>3</v>
      </c>
      <c r="E2405" t="s">
        <v>284</v>
      </c>
      <c r="F2405">
        <v>2016</v>
      </c>
      <c r="G2405" t="s">
        <v>171</v>
      </c>
      <c r="H2405">
        <v>0</v>
      </c>
      <c r="I2405">
        <v>3.5455302099999999</v>
      </c>
      <c r="J2405">
        <v>4.6600000000000003E-2</v>
      </c>
      <c r="K2405">
        <v>1.1499999999999999</v>
      </c>
      <c r="L2405">
        <v>0.10299999999999999</v>
      </c>
      <c r="M2405">
        <v>1.6</v>
      </c>
      <c r="N2405">
        <v>5.0499999999999998E-3</v>
      </c>
      <c r="O2405" t="s">
        <v>614</v>
      </c>
      <c r="P2405">
        <v>0</v>
      </c>
      <c r="Q2405">
        <v>1479.57</v>
      </c>
      <c r="R2405">
        <v>1448</v>
      </c>
      <c r="S2405">
        <v>0</v>
      </c>
      <c r="U2405">
        <v>5893</v>
      </c>
      <c r="V2405">
        <v>1.05</v>
      </c>
      <c r="W2405">
        <v>1.04</v>
      </c>
      <c r="X2405">
        <v>0.03</v>
      </c>
      <c r="Y2405" t="s">
        <v>77</v>
      </c>
      <c r="Z2405">
        <v>4.42</v>
      </c>
      <c r="AA2405" t="s">
        <v>8228</v>
      </c>
      <c r="AB2405">
        <v>293.51982889999999</v>
      </c>
      <c r="AC2405" t="s">
        <v>8229</v>
      </c>
      <c r="AD2405">
        <v>41.277367099999999</v>
      </c>
      <c r="AE2405">
        <v>1899.24</v>
      </c>
      <c r="AF2405">
        <v>15.111000000000001</v>
      </c>
      <c r="AG2405">
        <v>13.458</v>
      </c>
      <c r="AH2405">
        <v>14.951499999999999</v>
      </c>
    </row>
    <row r="2406" spans="1:34" x14ac:dyDescent="0.25">
      <c r="A2406" t="s">
        <v>8231</v>
      </c>
      <c r="B2406" t="s">
        <v>8227</v>
      </c>
      <c r="C2406">
        <v>1</v>
      </c>
      <c r="D2406">
        <v>3</v>
      </c>
      <c r="E2406" t="s">
        <v>284</v>
      </c>
      <c r="F2406">
        <v>2021</v>
      </c>
      <c r="G2406" t="s">
        <v>171</v>
      </c>
      <c r="H2406">
        <v>0</v>
      </c>
      <c r="I2406">
        <v>19.590599059999999</v>
      </c>
      <c r="J2406">
        <v>0.14560000000000001</v>
      </c>
      <c r="K2406">
        <v>3.3319999999999999</v>
      </c>
      <c r="L2406">
        <v>0.29699999999999999</v>
      </c>
      <c r="M2406">
        <v>11.1</v>
      </c>
      <c r="N2406">
        <v>3.49E-2</v>
      </c>
      <c r="O2406" t="s">
        <v>614</v>
      </c>
      <c r="P2406">
        <v>0</v>
      </c>
      <c r="Q2406">
        <v>52.77</v>
      </c>
      <c r="R2406">
        <v>819</v>
      </c>
      <c r="S2406">
        <v>0</v>
      </c>
      <c r="U2406">
        <v>5794</v>
      </c>
      <c r="V2406">
        <v>1.5</v>
      </c>
      <c r="W2406">
        <v>1.07</v>
      </c>
      <c r="X2406">
        <v>0.14000000000000001</v>
      </c>
      <c r="Y2406" t="s">
        <v>77</v>
      </c>
      <c r="Z2406">
        <v>4.12</v>
      </c>
      <c r="AA2406" t="s">
        <v>8228</v>
      </c>
      <c r="AB2406">
        <v>293.51982889999999</v>
      </c>
      <c r="AC2406" t="s">
        <v>8229</v>
      </c>
      <c r="AD2406">
        <v>41.277367099999999</v>
      </c>
      <c r="AE2406">
        <v>1899.24</v>
      </c>
      <c r="AF2406">
        <v>15.111000000000001</v>
      </c>
      <c r="AG2406">
        <v>13.458</v>
      </c>
      <c r="AH2406">
        <v>14.951499999999999</v>
      </c>
    </row>
    <row r="2407" spans="1:34" x14ac:dyDescent="0.25">
      <c r="A2407" t="s">
        <v>8232</v>
      </c>
      <c r="B2407" t="s">
        <v>8233</v>
      </c>
      <c r="C2407">
        <v>1</v>
      </c>
      <c r="D2407">
        <v>1</v>
      </c>
      <c r="E2407" t="s">
        <v>284</v>
      </c>
      <c r="F2407">
        <v>2016</v>
      </c>
      <c r="G2407" t="s">
        <v>171</v>
      </c>
      <c r="H2407">
        <v>0</v>
      </c>
      <c r="I2407">
        <v>21.863530099999998</v>
      </c>
      <c r="J2407">
        <v>0.14660000000000001</v>
      </c>
      <c r="K2407">
        <v>2.8</v>
      </c>
      <c r="L2407">
        <v>0.25</v>
      </c>
      <c r="M2407">
        <v>8.25</v>
      </c>
      <c r="N2407">
        <v>2.5899999999999999E-2</v>
      </c>
      <c r="O2407" t="s">
        <v>614</v>
      </c>
      <c r="P2407">
        <v>0</v>
      </c>
      <c r="Q2407">
        <v>24.9</v>
      </c>
      <c r="R2407">
        <v>551</v>
      </c>
      <c r="S2407">
        <v>0</v>
      </c>
      <c r="U2407">
        <v>5507</v>
      </c>
      <c r="V2407">
        <v>0.89</v>
      </c>
      <c r="W2407">
        <v>0.92</v>
      </c>
      <c r="X2407">
        <v>0.02</v>
      </c>
      <c r="Y2407" t="s">
        <v>77</v>
      </c>
      <c r="Z2407">
        <v>4.51</v>
      </c>
      <c r="AA2407" t="s">
        <v>8234</v>
      </c>
      <c r="AB2407">
        <v>293.82132860000002</v>
      </c>
      <c r="AC2407" t="s">
        <v>8235</v>
      </c>
      <c r="AD2407">
        <v>39.391338500000003</v>
      </c>
      <c r="AE2407">
        <v>1159.3</v>
      </c>
      <c r="AF2407">
        <v>16.238800000000001</v>
      </c>
      <c r="AG2407">
        <v>14.119</v>
      </c>
      <c r="AH2407">
        <v>15.989100000000001</v>
      </c>
    </row>
    <row r="2408" spans="1:34" x14ac:dyDescent="0.25">
      <c r="A2408" t="s">
        <v>8236</v>
      </c>
      <c r="B2408" t="s">
        <v>8237</v>
      </c>
      <c r="C2408">
        <v>1</v>
      </c>
      <c r="D2408">
        <v>2</v>
      </c>
      <c r="E2408" t="s">
        <v>284</v>
      </c>
      <c r="F2408">
        <v>2014</v>
      </c>
      <c r="G2408" t="s">
        <v>171</v>
      </c>
      <c r="H2408">
        <v>0</v>
      </c>
      <c r="I2408">
        <v>12.610583999999999</v>
      </c>
      <c r="J2408">
        <v>0.113</v>
      </c>
      <c r="K2408">
        <v>1.53</v>
      </c>
      <c r="L2408">
        <v>0.13600000000000001</v>
      </c>
      <c r="M2408">
        <v>2.96</v>
      </c>
      <c r="N2408">
        <v>9.2999999999999992E-3</v>
      </c>
      <c r="O2408" t="s">
        <v>614</v>
      </c>
      <c r="P2408">
        <v>0</v>
      </c>
      <c r="Q2408">
        <v>224.61</v>
      </c>
      <c r="R2408">
        <v>953</v>
      </c>
      <c r="S2408">
        <v>0</v>
      </c>
      <c r="U2408">
        <v>6012</v>
      </c>
      <c r="V2408">
        <v>1.47</v>
      </c>
      <c r="W2408">
        <v>1.1399999999999999</v>
      </c>
      <c r="X2408">
        <v>7.0000000000000007E-2</v>
      </c>
      <c r="Y2408" t="s">
        <v>77</v>
      </c>
      <c r="Z2408">
        <v>4.18</v>
      </c>
      <c r="AA2408" t="s">
        <v>8238</v>
      </c>
      <c r="AB2408">
        <v>287.97572129999998</v>
      </c>
      <c r="AC2408" t="s">
        <v>8239</v>
      </c>
      <c r="AD2408">
        <v>39.087167999999998</v>
      </c>
      <c r="AE2408">
        <v>1042.02</v>
      </c>
      <c r="AF2408">
        <v>14.134</v>
      </c>
      <c r="AG2408">
        <v>12.416</v>
      </c>
      <c r="AH2408">
        <v>13.915100000000001</v>
      </c>
    </row>
    <row r="2409" spans="1:34" x14ac:dyDescent="0.25">
      <c r="A2409" t="s">
        <v>8240</v>
      </c>
      <c r="B2409" t="s">
        <v>8237</v>
      </c>
      <c r="C2409">
        <v>1</v>
      </c>
      <c r="D2409">
        <v>2</v>
      </c>
      <c r="E2409" t="s">
        <v>284</v>
      </c>
      <c r="F2409">
        <v>2014</v>
      </c>
      <c r="G2409" t="s">
        <v>171</v>
      </c>
      <c r="H2409">
        <v>0</v>
      </c>
      <c r="I2409">
        <v>33.416423000000002</v>
      </c>
      <c r="J2409">
        <v>0.216</v>
      </c>
      <c r="K2409">
        <v>2.4300000000000002</v>
      </c>
      <c r="L2409">
        <v>0.217</v>
      </c>
      <c r="M2409">
        <v>6.48</v>
      </c>
      <c r="N2409">
        <v>2.0400000000000001E-2</v>
      </c>
      <c r="O2409" t="s">
        <v>614</v>
      </c>
      <c r="P2409">
        <v>0</v>
      </c>
      <c r="Q2409">
        <v>61.29</v>
      </c>
      <c r="R2409">
        <v>689</v>
      </c>
      <c r="S2409">
        <v>0</v>
      </c>
      <c r="U2409">
        <v>6012</v>
      </c>
      <c r="V2409">
        <v>1.47</v>
      </c>
      <c r="W2409">
        <v>1.1399999999999999</v>
      </c>
      <c r="X2409">
        <v>7.0000000000000007E-2</v>
      </c>
      <c r="Y2409" t="s">
        <v>77</v>
      </c>
      <c r="Z2409">
        <v>4.18</v>
      </c>
      <c r="AA2409" t="s">
        <v>8238</v>
      </c>
      <c r="AB2409">
        <v>287.97572129999998</v>
      </c>
      <c r="AC2409" t="s">
        <v>8239</v>
      </c>
      <c r="AD2409">
        <v>39.087167999999998</v>
      </c>
      <c r="AE2409">
        <v>1042.02</v>
      </c>
      <c r="AF2409">
        <v>14.134</v>
      </c>
      <c r="AG2409">
        <v>12.416</v>
      </c>
      <c r="AH2409">
        <v>13.915100000000001</v>
      </c>
    </row>
    <row r="2410" spans="1:34" x14ac:dyDescent="0.25">
      <c r="A2410" t="s">
        <v>8241</v>
      </c>
      <c r="B2410" t="s">
        <v>8242</v>
      </c>
      <c r="C2410">
        <v>1</v>
      </c>
      <c r="D2410">
        <v>1</v>
      </c>
      <c r="E2410" t="s">
        <v>284</v>
      </c>
      <c r="F2410">
        <v>2016</v>
      </c>
      <c r="G2410" t="s">
        <v>171</v>
      </c>
      <c r="H2410">
        <v>0</v>
      </c>
      <c r="I2410">
        <v>16.295090299999998</v>
      </c>
      <c r="J2410">
        <v>0.11600000000000001</v>
      </c>
      <c r="K2410">
        <v>1.07</v>
      </c>
      <c r="L2410">
        <v>9.5000000000000001E-2</v>
      </c>
      <c r="M2410">
        <v>1.24</v>
      </c>
      <c r="N2410">
        <v>3.8999999999999998E-3</v>
      </c>
      <c r="O2410" t="s">
        <v>614</v>
      </c>
      <c r="P2410">
        <v>0</v>
      </c>
      <c r="Q2410">
        <v>23.92</v>
      </c>
      <c r="R2410">
        <v>574</v>
      </c>
      <c r="S2410">
        <v>0</v>
      </c>
      <c r="U2410">
        <v>4961</v>
      </c>
      <c r="V2410">
        <v>0.76</v>
      </c>
      <c r="W2410">
        <v>0.8</v>
      </c>
      <c r="X2410">
        <v>-0.01</v>
      </c>
      <c r="Y2410" t="s">
        <v>77</v>
      </c>
      <c r="Z2410">
        <v>4.59</v>
      </c>
      <c r="AA2410" t="s">
        <v>8243</v>
      </c>
      <c r="AB2410">
        <v>288.69494750000001</v>
      </c>
      <c r="AC2410" t="s">
        <v>8244</v>
      </c>
      <c r="AD2410">
        <v>39.883080200000002</v>
      </c>
      <c r="AE2410">
        <v>590.601</v>
      </c>
      <c r="AF2410">
        <v>15.252000000000001</v>
      </c>
      <c r="AG2410">
        <v>12.896000000000001</v>
      </c>
      <c r="AH2410">
        <v>15.0436</v>
      </c>
    </row>
    <row r="2411" spans="1:34" x14ac:dyDescent="0.25">
      <c r="A2411" t="s">
        <v>8245</v>
      </c>
      <c r="B2411" t="s">
        <v>8246</v>
      </c>
      <c r="C2411">
        <v>1</v>
      </c>
      <c r="D2411">
        <v>1</v>
      </c>
      <c r="E2411" t="s">
        <v>284</v>
      </c>
      <c r="F2411">
        <v>2016</v>
      </c>
      <c r="G2411" t="s">
        <v>171</v>
      </c>
      <c r="H2411">
        <v>0</v>
      </c>
      <c r="I2411">
        <v>3.63899398</v>
      </c>
      <c r="J2411">
        <v>4.53E-2</v>
      </c>
      <c r="K2411">
        <v>1.41</v>
      </c>
      <c r="L2411">
        <v>0.126</v>
      </c>
      <c r="M2411">
        <v>2.57</v>
      </c>
      <c r="N2411">
        <v>8.09E-3</v>
      </c>
      <c r="O2411" t="s">
        <v>614</v>
      </c>
      <c r="P2411">
        <v>0</v>
      </c>
      <c r="Q2411">
        <v>314.23</v>
      </c>
      <c r="R2411">
        <v>1238</v>
      </c>
      <c r="S2411">
        <v>0</v>
      </c>
      <c r="U2411">
        <v>5660</v>
      </c>
      <c r="V2411">
        <v>0.93</v>
      </c>
      <c r="W2411">
        <v>0.95</v>
      </c>
      <c r="X2411">
        <v>-0.03</v>
      </c>
      <c r="Y2411" t="s">
        <v>77</v>
      </c>
      <c r="Z2411">
        <v>4.4800000000000004</v>
      </c>
      <c r="AA2411" t="s">
        <v>8247</v>
      </c>
      <c r="AB2411">
        <v>289.66491710000003</v>
      </c>
      <c r="AC2411" t="s">
        <v>8248</v>
      </c>
      <c r="AD2411">
        <v>50.020061200000001</v>
      </c>
      <c r="AE2411">
        <v>978.678</v>
      </c>
      <c r="AF2411">
        <v>15.420999999999999</v>
      </c>
      <c r="AG2411">
        <v>13.603999999999999</v>
      </c>
      <c r="AH2411">
        <v>15.246</v>
      </c>
    </row>
    <row r="2412" spans="1:34" x14ac:dyDescent="0.25">
      <c r="A2412" t="s">
        <v>8249</v>
      </c>
      <c r="B2412" t="s">
        <v>8250</v>
      </c>
      <c r="C2412">
        <v>1</v>
      </c>
      <c r="D2412">
        <v>1</v>
      </c>
      <c r="E2412" t="s">
        <v>284</v>
      </c>
      <c r="F2412">
        <v>2016</v>
      </c>
      <c r="G2412" t="s">
        <v>171</v>
      </c>
      <c r="H2412">
        <v>0</v>
      </c>
      <c r="I2412">
        <v>38.131283099999997</v>
      </c>
      <c r="J2412">
        <v>0.23219999999999999</v>
      </c>
      <c r="K2412">
        <v>1.9</v>
      </c>
      <c r="L2412">
        <v>0.17</v>
      </c>
      <c r="M2412">
        <v>4.2699999999999996</v>
      </c>
      <c r="N2412">
        <v>1.34E-2</v>
      </c>
      <c r="O2412" t="s">
        <v>614</v>
      </c>
      <c r="P2412">
        <v>0</v>
      </c>
      <c r="Q2412">
        <v>57.08</v>
      </c>
      <c r="R2412">
        <v>613</v>
      </c>
      <c r="S2412">
        <v>0</v>
      </c>
      <c r="U2412">
        <v>6159</v>
      </c>
      <c r="V2412">
        <v>1.25</v>
      </c>
      <c r="W2412">
        <v>1.1599999999999999</v>
      </c>
      <c r="X2412">
        <v>0.03</v>
      </c>
      <c r="Y2412" t="s">
        <v>77</v>
      </c>
      <c r="Z2412">
        <v>4.3099999999999996</v>
      </c>
      <c r="AA2412" t="s">
        <v>8251</v>
      </c>
      <c r="AB2412">
        <v>294.85261630000002</v>
      </c>
      <c r="AC2412" t="s">
        <v>8252</v>
      </c>
      <c r="AD2412">
        <v>49.057446800000001</v>
      </c>
      <c r="AE2412">
        <v>1479.14</v>
      </c>
      <c r="AF2412">
        <v>14.666</v>
      </c>
      <c r="AG2412">
        <v>13.255000000000001</v>
      </c>
      <c r="AH2412">
        <v>14.5898</v>
      </c>
    </row>
    <row r="2413" spans="1:34" x14ac:dyDescent="0.25">
      <c r="A2413" t="s">
        <v>8253</v>
      </c>
      <c r="B2413" t="s">
        <v>8254</v>
      </c>
      <c r="C2413">
        <v>1</v>
      </c>
      <c r="D2413">
        <v>1</v>
      </c>
      <c r="E2413" t="s">
        <v>284</v>
      </c>
      <c r="F2413">
        <v>2016</v>
      </c>
      <c r="G2413" t="s">
        <v>171</v>
      </c>
      <c r="H2413">
        <v>0</v>
      </c>
      <c r="I2413">
        <v>14.4273551</v>
      </c>
      <c r="J2413">
        <v>0.11600000000000001</v>
      </c>
      <c r="K2413">
        <v>1.19</v>
      </c>
      <c r="L2413">
        <v>0.106</v>
      </c>
      <c r="M2413">
        <v>1.81</v>
      </c>
      <c r="N2413">
        <v>5.7000000000000002E-3</v>
      </c>
      <c r="O2413" t="s">
        <v>614</v>
      </c>
      <c r="P2413">
        <v>0</v>
      </c>
      <c r="Q2413">
        <v>111.01</v>
      </c>
      <c r="R2413">
        <v>783</v>
      </c>
      <c r="S2413">
        <v>0</v>
      </c>
      <c r="U2413">
        <v>6046</v>
      </c>
      <c r="V2413">
        <v>1.0900000000000001</v>
      </c>
      <c r="W2413">
        <v>1.0900000000000001</v>
      </c>
      <c r="X2413">
        <v>-0.01</v>
      </c>
      <c r="Y2413" t="s">
        <v>77</v>
      </c>
      <c r="Z2413">
        <v>4.4000000000000004</v>
      </c>
      <c r="AA2413" t="s">
        <v>8255</v>
      </c>
      <c r="AB2413">
        <v>290.63651440000001</v>
      </c>
      <c r="AC2413" t="s">
        <v>8256</v>
      </c>
      <c r="AD2413">
        <v>48.9961494</v>
      </c>
      <c r="AE2413">
        <v>652.25300000000004</v>
      </c>
      <c r="AF2413">
        <v>13.486000000000001</v>
      </c>
      <c r="AG2413">
        <v>12.009</v>
      </c>
      <c r="AH2413">
        <v>13.367900000000001</v>
      </c>
    </row>
    <row r="2414" spans="1:34" x14ac:dyDescent="0.25">
      <c r="A2414" t="s">
        <v>8257</v>
      </c>
      <c r="B2414" t="s">
        <v>8258</v>
      </c>
      <c r="C2414">
        <v>1</v>
      </c>
      <c r="D2414">
        <v>1</v>
      </c>
      <c r="E2414" t="s">
        <v>284</v>
      </c>
      <c r="F2414">
        <v>2016</v>
      </c>
      <c r="G2414" t="s">
        <v>171</v>
      </c>
      <c r="H2414">
        <v>0</v>
      </c>
      <c r="I2414">
        <v>36.433345199999998</v>
      </c>
      <c r="J2414">
        <v>0.21079999999999999</v>
      </c>
      <c r="K2414">
        <v>2.16</v>
      </c>
      <c r="L2414">
        <v>0.193</v>
      </c>
      <c r="M2414">
        <v>5.31</v>
      </c>
      <c r="N2414">
        <v>1.67E-2</v>
      </c>
      <c r="O2414" t="s">
        <v>614</v>
      </c>
      <c r="P2414">
        <v>0</v>
      </c>
      <c r="Q2414">
        <v>21.39</v>
      </c>
      <c r="R2414">
        <v>561</v>
      </c>
      <c r="S2414">
        <v>0</v>
      </c>
      <c r="U2414">
        <v>5870</v>
      </c>
      <c r="V2414">
        <v>1.04</v>
      </c>
      <c r="W2414">
        <v>1.04</v>
      </c>
      <c r="X2414">
        <v>0.04</v>
      </c>
      <c r="Y2414" t="s">
        <v>77</v>
      </c>
      <c r="Z2414">
        <v>4.42</v>
      </c>
      <c r="AA2414" t="s">
        <v>8259</v>
      </c>
      <c r="AB2414">
        <v>294.69402609999997</v>
      </c>
      <c r="AC2414" t="s">
        <v>8260</v>
      </c>
      <c r="AD2414">
        <v>45.866809000000003</v>
      </c>
      <c r="AE2414">
        <v>1180.9000000000001</v>
      </c>
      <c r="AF2414">
        <v>15.35</v>
      </c>
      <c r="AG2414">
        <v>13.621</v>
      </c>
      <c r="AH2414">
        <v>15.2172</v>
      </c>
    </row>
    <row r="2415" spans="1:34" x14ac:dyDescent="0.25">
      <c r="A2415" t="s">
        <v>8261</v>
      </c>
      <c r="B2415" t="s">
        <v>8262</v>
      </c>
      <c r="C2415">
        <v>1</v>
      </c>
      <c r="D2415">
        <v>1</v>
      </c>
      <c r="E2415" t="s">
        <v>284</v>
      </c>
      <c r="F2415">
        <v>2016</v>
      </c>
      <c r="G2415" t="s">
        <v>171</v>
      </c>
      <c r="H2415">
        <v>0</v>
      </c>
      <c r="I2415">
        <v>82.177374</v>
      </c>
      <c r="J2415">
        <v>0.373</v>
      </c>
      <c r="K2415">
        <v>2.92</v>
      </c>
      <c r="L2415">
        <v>0.26100000000000001</v>
      </c>
      <c r="M2415">
        <v>8.85</v>
      </c>
      <c r="N2415">
        <v>2.7900000000000001E-2</v>
      </c>
      <c r="O2415" t="s">
        <v>614</v>
      </c>
      <c r="P2415">
        <v>0</v>
      </c>
      <c r="Q2415">
        <v>13.76</v>
      </c>
      <c r="R2415">
        <v>441</v>
      </c>
      <c r="S2415">
        <v>0</v>
      </c>
      <c r="U2415">
        <v>6214</v>
      </c>
      <c r="V2415">
        <v>1.28</v>
      </c>
      <c r="W2415">
        <v>1.18</v>
      </c>
      <c r="X2415">
        <v>0.03</v>
      </c>
      <c r="Y2415" t="s">
        <v>77</v>
      </c>
      <c r="Z2415">
        <v>4.29</v>
      </c>
      <c r="AA2415" t="s">
        <v>8263</v>
      </c>
      <c r="AB2415">
        <v>295.94827659999999</v>
      </c>
      <c r="AC2415" t="s">
        <v>8264</v>
      </c>
      <c r="AD2415">
        <v>44.753095999999999</v>
      </c>
      <c r="AE2415">
        <v>1568.38</v>
      </c>
      <c r="AF2415">
        <v>15.36</v>
      </c>
      <c r="AG2415">
        <v>13.88</v>
      </c>
      <c r="AH2415">
        <v>15.2775</v>
      </c>
    </row>
    <row r="2416" spans="1:34" x14ac:dyDescent="0.25">
      <c r="A2416" t="s">
        <v>8265</v>
      </c>
      <c r="B2416" t="s">
        <v>8266</v>
      </c>
      <c r="C2416">
        <v>1</v>
      </c>
      <c r="D2416">
        <v>1</v>
      </c>
      <c r="E2416" t="s">
        <v>284</v>
      </c>
      <c r="F2416">
        <v>2016</v>
      </c>
      <c r="G2416" t="s">
        <v>171</v>
      </c>
      <c r="H2416">
        <v>0</v>
      </c>
      <c r="I2416">
        <v>10.35863224</v>
      </c>
      <c r="J2416">
        <v>9.3200000000000005E-2</v>
      </c>
      <c r="K2416">
        <v>1.67</v>
      </c>
      <c r="L2416">
        <v>0.14899999999999999</v>
      </c>
      <c r="M2416">
        <v>3.43</v>
      </c>
      <c r="N2416">
        <v>1.0800000000000001E-2</v>
      </c>
      <c r="O2416" t="s">
        <v>614</v>
      </c>
      <c r="P2416">
        <v>0</v>
      </c>
      <c r="Q2416">
        <v>75.64</v>
      </c>
      <c r="R2416">
        <v>860</v>
      </c>
      <c r="S2416">
        <v>0</v>
      </c>
      <c r="U2416">
        <v>5663</v>
      </c>
      <c r="V2416">
        <v>0.96</v>
      </c>
      <c r="W2416">
        <v>0.98</v>
      </c>
      <c r="X2416">
        <v>0.06</v>
      </c>
      <c r="Y2416" t="s">
        <v>77</v>
      </c>
      <c r="Z2416">
        <v>4.47</v>
      </c>
      <c r="AA2416" t="s">
        <v>8267</v>
      </c>
      <c r="AB2416">
        <v>284.53207429999998</v>
      </c>
      <c r="AC2416" t="s">
        <v>8268</v>
      </c>
      <c r="AD2416">
        <v>43.9898971</v>
      </c>
      <c r="AE2416">
        <v>1002.74</v>
      </c>
      <c r="AF2416">
        <v>15.574</v>
      </c>
      <c r="AG2416">
        <v>13.827999999999999</v>
      </c>
      <c r="AH2416">
        <v>15.4086</v>
      </c>
    </row>
    <row r="2417" spans="1:34" x14ac:dyDescent="0.25">
      <c r="A2417" t="s">
        <v>8269</v>
      </c>
      <c r="B2417" t="s">
        <v>8270</v>
      </c>
      <c r="C2417">
        <v>1</v>
      </c>
      <c r="D2417">
        <v>1</v>
      </c>
      <c r="E2417" t="s">
        <v>284</v>
      </c>
      <c r="F2417">
        <v>2016</v>
      </c>
      <c r="G2417" t="s">
        <v>171</v>
      </c>
      <c r="H2417">
        <v>0</v>
      </c>
      <c r="I2417">
        <v>11.55530021</v>
      </c>
      <c r="J2417">
        <v>9.11E-2</v>
      </c>
      <c r="K2417">
        <v>1.18</v>
      </c>
      <c r="L2417">
        <v>0.105</v>
      </c>
      <c r="M2417">
        <v>1.76</v>
      </c>
      <c r="N2417">
        <v>5.5300000000000002E-3</v>
      </c>
      <c r="O2417" t="s">
        <v>614</v>
      </c>
      <c r="P2417">
        <v>0</v>
      </c>
      <c r="Q2417">
        <v>78.16</v>
      </c>
      <c r="R2417">
        <v>674</v>
      </c>
      <c r="S2417">
        <v>0</v>
      </c>
      <c r="U2417">
        <v>5100</v>
      </c>
      <c r="V2417">
        <v>0.78</v>
      </c>
      <c r="W2417">
        <v>0.81</v>
      </c>
      <c r="X2417">
        <v>-0.06</v>
      </c>
      <c r="Y2417" t="s">
        <v>77</v>
      </c>
      <c r="Z2417">
        <v>4.58</v>
      </c>
      <c r="AA2417" t="s">
        <v>8271</v>
      </c>
      <c r="AB2417">
        <v>281.29853050000003</v>
      </c>
      <c r="AC2417" t="s">
        <v>8272</v>
      </c>
      <c r="AD2417">
        <v>42.685672699999998</v>
      </c>
      <c r="AE2417">
        <v>680.82799999999997</v>
      </c>
      <c r="AF2417">
        <v>14.72</v>
      </c>
      <c r="AG2417">
        <v>12.593999999999999</v>
      </c>
      <c r="AH2417">
        <v>14.5763</v>
      </c>
    </row>
    <row r="2418" spans="1:34" x14ac:dyDescent="0.25">
      <c r="A2418" t="s">
        <v>8273</v>
      </c>
      <c r="B2418" t="s">
        <v>8274</v>
      </c>
      <c r="C2418">
        <v>1</v>
      </c>
      <c r="D2418">
        <v>1</v>
      </c>
      <c r="E2418" t="s">
        <v>284</v>
      </c>
      <c r="F2418">
        <v>2016</v>
      </c>
      <c r="G2418" t="s">
        <v>171</v>
      </c>
      <c r="H2418">
        <v>0</v>
      </c>
      <c r="I2418">
        <v>26.084059400000001</v>
      </c>
      <c r="J2418">
        <v>0.1681</v>
      </c>
      <c r="K2418">
        <v>1.73</v>
      </c>
      <c r="L2418">
        <v>0.154</v>
      </c>
      <c r="M2418">
        <v>3.64</v>
      </c>
      <c r="N2418">
        <v>1.15E-2</v>
      </c>
      <c r="O2418" t="s">
        <v>614</v>
      </c>
      <c r="P2418">
        <v>0</v>
      </c>
      <c r="Q2418">
        <v>85.28</v>
      </c>
      <c r="R2418">
        <v>598</v>
      </c>
      <c r="S2418">
        <v>0</v>
      </c>
      <c r="U2418">
        <v>5904</v>
      </c>
      <c r="V2418">
        <v>1.06</v>
      </c>
      <c r="W2418">
        <v>1.04</v>
      </c>
      <c r="X2418">
        <v>0.03</v>
      </c>
      <c r="Y2418" t="s">
        <v>77</v>
      </c>
      <c r="Z2418">
        <v>4.41</v>
      </c>
      <c r="AA2418" t="s">
        <v>8275</v>
      </c>
      <c r="AB2418">
        <v>293.1650085</v>
      </c>
      <c r="AC2418" t="s">
        <v>8276</v>
      </c>
      <c r="AD2418">
        <v>41.746184</v>
      </c>
      <c r="AE2418">
        <v>1845.58</v>
      </c>
      <c r="AF2418">
        <v>15.409000000000001</v>
      </c>
      <c r="AG2418">
        <v>13.872999999999999</v>
      </c>
      <c r="AH2418">
        <v>15.3994</v>
      </c>
    </row>
    <row r="2419" spans="1:34" x14ac:dyDescent="0.25">
      <c r="A2419" t="s">
        <v>8277</v>
      </c>
      <c r="B2419" t="s">
        <v>8278</v>
      </c>
      <c r="C2419">
        <v>1</v>
      </c>
      <c r="D2419">
        <v>1</v>
      </c>
      <c r="E2419" t="s">
        <v>284</v>
      </c>
      <c r="F2419">
        <v>2016</v>
      </c>
      <c r="G2419" t="s">
        <v>171</v>
      </c>
      <c r="H2419">
        <v>0</v>
      </c>
      <c r="I2419">
        <v>14.532613619999999</v>
      </c>
      <c r="J2419">
        <v>0.1173</v>
      </c>
      <c r="K2419">
        <v>1.83</v>
      </c>
      <c r="L2419">
        <v>0.16300000000000001</v>
      </c>
      <c r="M2419">
        <v>4.01</v>
      </c>
      <c r="N2419">
        <v>1.26E-2</v>
      </c>
      <c r="O2419" t="s">
        <v>614</v>
      </c>
      <c r="P2419">
        <v>0</v>
      </c>
      <c r="Q2419">
        <v>98.57</v>
      </c>
      <c r="R2419">
        <v>746</v>
      </c>
      <c r="S2419">
        <v>0</v>
      </c>
      <c r="U2419">
        <v>5796</v>
      </c>
      <c r="V2419">
        <v>0.98</v>
      </c>
      <c r="W2419">
        <v>0.99</v>
      </c>
      <c r="X2419">
        <v>-0.02</v>
      </c>
      <c r="Y2419" t="s">
        <v>77</v>
      </c>
      <c r="Z2419">
        <v>4.45</v>
      </c>
      <c r="AA2419" t="s">
        <v>8279</v>
      </c>
      <c r="AB2419">
        <v>285.71199530000001</v>
      </c>
      <c r="AC2419" t="s">
        <v>8280</v>
      </c>
      <c r="AD2419">
        <v>49.706757400000001</v>
      </c>
      <c r="AE2419">
        <v>728.66800000000001</v>
      </c>
      <c r="AF2419">
        <v>13.914</v>
      </c>
      <c r="AG2419">
        <v>12.256</v>
      </c>
      <c r="AH2419">
        <v>13.7331</v>
      </c>
    </row>
    <row r="2420" spans="1:34" x14ac:dyDescent="0.25">
      <c r="A2420" t="s">
        <v>8281</v>
      </c>
      <c r="B2420" t="s">
        <v>8282</v>
      </c>
      <c r="C2420">
        <v>1</v>
      </c>
      <c r="D2420">
        <v>3</v>
      </c>
      <c r="E2420" t="s">
        <v>284</v>
      </c>
      <c r="F2420">
        <v>2014</v>
      </c>
      <c r="G2420" t="s">
        <v>171</v>
      </c>
      <c r="H2420">
        <v>0</v>
      </c>
      <c r="I2420">
        <v>1.729366</v>
      </c>
      <c r="J2420">
        <v>2.8000000000000001E-2</v>
      </c>
      <c r="K2420">
        <v>1.8</v>
      </c>
      <c r="L2420">
        <v>0.161</v>
      </c>
      <c r="M2420">
        <v>3.89</v>
      </c>
      <c r="N2420">
        <v>1.23E-2</v>
      </c>
      <c r="O2420" t="s">
        <v>614</v>
      </c>
      <c r="P2420">
        <v>0</v>
      </c>
      <c r="Q2420">
        <v>609.02</v>
      </c>
      <c r="R2420">
        <v>1284</v>
      </c>
      <c r="S2420">
        <v>0</v>
      </c>
      <c r="U2420">
        <v>5272</v>
      </c>
      <c r="V2420">
        <v>0.85</v>
      </c>
      <c r="W2420">
        <v>0.86</v>
      </c>
      <c r="X2420">
        <v>0.14000000000000001</v>
      </c>
      <c r="Y2420" t="s">
        <v>77</v>
      </c>
      <c r="Z2420">
        <v>4.55</v>
      </c>
      <c r="AA2420" t="s">
        <v>8283</v>
      </c>
      <c r="AB2420">
        <v>289.78616260000001</v>
      </c>
      <c r="AC2420" t="s">
        <v>8284</v>
      </c>
      <c r="AD2420">
        <v>46.858817600000002</v>
      </c>
      <c r="AE2420">
        <v>791.16300000000001</v>
      </c>
      <c r="AF2420">
        <v>15.398</v>
      </c>
      <c r="AG2420">
        <v>13.359</v>
      </c>
      <c r="AH2420">
        <v>15.3362</v>
      </c>
    </row>
    <row r="2421" spans="1:34" x14ac:dyDescent="0.25">
      <c r="A2421" t="s">
        <v>8285</v>
      </c>
      <c r="B2421" t="s">
        <v>8282</v>
      </c>
      <c r="C2421">
        <v>1</v>
      </c>
      <c r="D2421">
        <v>3</v>
      </c>
      <c r="E2421" t="s">
        <v>284</v>
      </c>
      <c r="F2421">
        <v>2014</v>
      </c>
      <c r="G2421" t="s">
        <v>171</v>
      </c>
      <c r="H2421">
        <v>0</v>
      </c>
      <c r="I2421">
        <v>4.1800430000000004</v>
      </c>
      <c r="J2421">
        <v>0.05</v>
      </c>
      <c r="K2421">
        <v>3.6</v>
      </c>
      <c r="L2421">
        <v>0.32100000000000001</v>
      </c>
      <c r="M2421">
        <v>12.6</v>
      </c>
      <c r="N2421">
        <v>3.9800000000000002E-2</v>
      </c>
      <c r="O2421" t="s">
        <v>614</v>
      </c>
      <c r="P2421">
        <v>0</v>
      </c>
      <c r="Q2421">
        <v>187.2</v>
      </c>
      <c r="R2421">
        <v>957</v>
      </c>
      <c r="S2421">
        <v>0</v>
      </c>
      <c r="U2421">
        <v>5272</v>
      </c>
      <c r="V2421">
        <v>0.85</v>
      </c>
      <c r="W2421">
        <v>0.86</v>
      </c>
      <c r="X2421">
        <v>0.14000000000000001</v>
      </c>
      <c r="Y2421" t="s">
        <v>77</v>
      </c>
      <c r="Z2421">
        <v>4.55</v>
      </c>
      <c r="AA2421" t="s">
        <v>8283</v>
      </c>
      <c r="AB2421">
        <v>289.78616260000001</v>
      </c>
      <c r="AC2421" t="s">
        <v>8284</v>
      </c>
      <c r="AD2421">
        <v>46.858817600000002</v>
      </c>
      <c r="AE2421">
        <v>791.16300000000001</v>
      </c>
      <c r="AF2421">
        <v>15.398</v>
      </c>
      <c r="AG2421">
        <v>13.359</v>
      </c>
      <c r="AH2421">
        <v>15.3362</v>
      </c>
    </row>
    <row r="2422" spans="1:34" x14ac:dyDescent="0.25">
      <c r="A2422" t="s">
        <v>8286</v>
      </c>
      <c r="B2422" t="s">
        <v>8282</v>
      </c>
      <c r="C2422">
        <v>1</v>
      </c>
      <c r="D2422">
        <v>3</v>
      </c>
      <c r="E2422" t="s">
        <v>284</v>
      </c>
      <c r="F2422">
        <v>2016</v>
      </c>
      <c r="G2422" t="s">
        <v>171</v>
      </c>
      <c r="H2422">
        <v>0</v>
      </c>
      <c r="I2422">
        <v>51.846885749999998</v>
      </c>
      <c r="J2422">
        <v>0.26069999999999999</v>
      </c>
      <c r="K2422">
        <v>8.68</v>
      </c>
      <c r="L2422">
        <v>0.77400000000000002</v>
      </c>
      <c r="M2422">
        <v>56.3</v>
      </c>
      <c r="N2422">
        <v>0.17699999999999999</v>
      </c>
      <c r="O2422" t="s">
        <v>614</v>
      </c>
      <c r="P2422">
        <v>0</v>
      </c>
      <c r="Q2422">
        <v>6.53</v>
      </c>
      <c r="R2422">
        <v>413</v>
      </c>
      <c r="S2422">
        <v>0</v>
      </c>
      <c r="U2422">
        <v>5172</v>
      </c>
      <c r="V2422">
        <v>0.81</v>
      </c>
      <c r="W2422">
        <v>0.86</v>
      </c>
      <c r="X2422">
        <v>7.0000000000000007E-2</v>
      </c>
      <c r="Y2422" t="s">
        <v>77</v>
      </c>
      <c r="Z2422">
        <v>4.5599999999999996</v>
      </c>
      <c r="AA2422" t="s">
        <v>8283</v>
      </c>
      <c r="AB2422">
        <v>289.78616260000001</v>
      </c>
      <c r="AC2422" t="s">
        <v>8284</v>
      </c>
      <c r="AD2422">
        <v>46.858817600000002</v>
      </c>
      <c r="AE2422">
        <v>791.16300000000001</v>
      </c>
      <c r="AF2422">
        <v>15.398</v>
      </c>
      <c r="AG2422">
        <v>13.359</v>
      </c>
      <c r="AH2422">
        <v>15.3362</v>
      </c>
    </row>
    <row r="2423" spans="1:34" x14ac:dyDescent="0.25">
      <c r="A2423" t="s">
        <v>8287</v>
      </c>
      <c r="B2423" t="s">
        <v>8288</v>
      </c>
      <c r="C2423">
        <v>2</v>
      </c>
      <c r="D2423">
        <v>1</v>
      </c>
      <c r="E2423" t="s">
        <v>284</v>
      </c>
      <c r="F2423">
        <v>2016</v>
      </c>
      <c r="G2423" t="s">
        <v>171</v>
      </c>
      <c r="H2423">
        <v>0</v>
      </c>
      <c r="I2423">
        <v>22.126799479999999</v>
      </c>
      <c r="J2423">
        <v>0.1525</v>
      </c>
      <c r="K2423">
        <v>1.67</v>
      </c>
      <c r="L2423">
        <v>0.14899999999999999</v>
      </c>
      <c r="M2423">
        <v>3.43</v>
      </c>
      <c r="N2423">
        <v>1.0800000000000001E-2</v>
      </c>
      <c r="O2423" t="s">
        <v>614</v>
      </c>
      <c r="P2423">
        <v>0</v>
      </c>
      <c r="Q2423">
        <v>16.32</v>
      </c>
      <c r="R2423">
        <v>721</v>
      </c>
      <c r="S2423">
        <v>0</v>
      </c>
      <c r="U2423">
        <v>5156</v>
      </c>
      <c r="V2423">
        <v>0.81</v>
      </c>
      <c r="W2423">
        <v>0.85</v>
      </c>
      <c r="X2423">
        <v>7.0000000000000007E-2</v>
      </c>
      <c r="Y2423" t="s">
        <v>77</v>
      </c>
      <c r="Z2423">
        <v>4.5599999999999996</v>
      </c>
      <c r="AA2423" t="s">
        <v>8289</v>
      </c>
      <c r="AB2423">
        <v>291.99980549999998</v>
      </c>
      <c r="AC2423" t="s">
        <v>8290</v>
      </c>
      <c r="AD2423">
        <v>49.301832099999999</v>
      </c>
      <c r="AE2423">
        <v>500.892</v>
      </c>
      <c r="AF2423">
        <v>14.702999999999999</v>
      </c>
      <c r="AG2423">
        <v>12.584</v>
      </c>
      <c r="AH2423">
        <v>14.4824</v>
      </c>
    </row>
    <row r="2424" spans="1:34" x14ac:dyDescent="0.25">
      <c r="A2424" t="s">
        <v>8291</v>
      </c>
      <c r="B2424" t="s">
        <v>8292</v>
      </c>
      <c r="C2424">
        <v>1</v>
      </c>
      <c r="D2424">
        <v>1</v>
      </c>
      <c r="E2424" t="s">
        <v>284</v>
      </c>
      <c r="F2424">
        <v>2016</v>
      </c>
      <c r="G2424" t="s">
        <v>171</v>
      </c>
      <c r="H2424">
        <v>0</v>
      </c>
      <c r="I2424">
        <v>5.9422099800000003</v>
      </c>
      <c r="J2424">
        <v>5.8999999999999997E-2</v>
      </c>
      <c r="K2424">
        <v>1.23</v>
      </c>
      <c r="L2424">
        <v>0.11</v>
      </c>
      <c r="M2424">
        <v>2.04</v>
      </c>
      <c r="N2424">
        <v>6.4200000000000004E-3</v>
      </c>
      <c r="O2424" t="s">
        <v>614</v>
      </c>
      <c r="P2424">
        <v>0</v>
      </c>
      <c r="Q2424">
        <v>71.94</v>
      </c>
      <c r="R2424">
        <v>797</v>
      </c>
      <c r="S2424">
        <v>0</v>
      </c>
      <c r="U2424">
        <v>4908</v>
      </c>
      <c r="V2424">
        <v>0.75</v>
      </c>
      <c r="W2424">
        <v>0.8</v>
      </c>
      <c r="X2424">
        <v>0.04</v>
      </c>
      <c r="Y2424" t="s">
        <v>77</v>
      </c>
      <c r="Z2424">
        <v>4.5999999999999996</v>
      </c>
      <c r="AA2424" t="s">
        <v>8293</v>
      </c>
      <c r="AB2424">
        <v>289.4390075</v>
      </c>
      <c r="AC2424" t="s">
        <v>8294</v>
      </c>
      <c r="AD2424">
        <v>49.731222600000002</v>
      </c>
      <c r="AE2424">
        <v>459.07600000000002</v>
      </c>
      <c r="AF2424">
        <v>14.929</v>
      </c>
      <c r="AG2424">
        <v>12.603</v>
      </c>
      <c r="AH2424">
        <v>14.742900000000001</v>
      </c>
    </row>
    <row r="2425" spans="1:34" x14ac:dyDescent="0.25">
      <c r="A2425" t="s">
        <v>8295</v>
      </c>
      <c r="B2425" t="s">
        <v>8296</v>
      </c>
      <c r="C2425">
        <v>1</v>
      </c>
      <c r="D2425">
        <v>1</v>
      </c>
      <c r="E2425" t="s">
        <v>284</v>
      </c>
      <c r="F2425">
        <v>2016</v>
      </c>
      <c r="G2425" t="s">
        <v>171</v>
      </c>
      <c r="H2425">
        <v>0</v>
      </c>
      <c r="I2425">
        <v>12.253832170000001</v>
      </c>
      <c r="J2425">
        <v>0.1016</v>
      </c>
      <c r="K2425">
        <v>1.01</v>
      </c>
      <c r="L2425">
        <v>0.09</v>
      </c>
      <c r="M2425">
        <v>1.01</v>
      </c>
      <c r="N2425">
        <v>3.1700000000000001E-3</v>
      </c>
      <c r="O2425" t="s">
        <v>614</v>
      </c>
      <c r="P2425">
        <v>0</v>
      </c>
      <c r="Q2425">
        <v>86.5</v>
      </c>
      <c r="R2425">
        <v>678</v>
      </c>
      <c r="S2425">
        <v>0</v>
      </c>
      <c r="U2425">
        <v>5381</v>
      </c>
      <c r="V2425">
        <v>0.84</v>
      </c>
      <c r="W2425">
        <v>0.88</v>
      </c>
      <c r="X2425">
        <v>-0.04</v>
      </c>
      <c r="Y2425" t="s">
        <v>77</v>
      </c>
      <c r="Z2425">
        <v>4.54</v>
      </c>
      <c r="AA2425" t="s">
        <v>8297</v>
      </c>
      <c r="AB2425">
        <v>285.3138209</v>
      </c>
      <c r="AC2425" t="s">
        <v>8298</v>
      </c>
      <c r="AD2425">
        <v>48.725270000000002</v>
      </c>
      <c r="AE2425">
        <v>567.55600000000004</v>
      </c>
      <c r="AF2425">
        <v>13.967000000000001</v>
      </c>
      <c r="AG2425">
        <v>11.996</v>
      </c>
      <c r="AH2425">
        <v>13.7295</v>
      </c>
    </row>
    <row r="2426" spans="1:34" x14ac:dyDescent="0.25">
      <c r="A2426" t="s">
        <v>8299</v>
      </c>
      <c r="B2426" t="s">
        <v>8300</v>
      </c>
      <c r="C2426">
        <v>1</v>
      </c>
      <c r="D2426">
        <v>1</v>
      </c>
      <c r="E2426" t="s">
        <v>284</v>
      </c>
      <c r="F2426">
        <v>2016</v>
      </c>
      <c r="G2426" t="s">
        <v>171</v>
      </c>
      <c r="H2426">
        <v>0</v>
      </c>
      <c r="I2426">
        <v>9.5085156000000008</v>
      </c>
      <c r="J2426">
        <v>9.5799999999999996E-2</v>
      </c>
      <c r="K2426">
        <v>1.52</v>
      </c>
      <c r="L2426">
        <v>0.13600000000000001</v>
      </c>
      <c r="M2426">
        <v>2.92</v>
      </c>
      <c r="N2426">
        <v>9.1999999999999998E-3</v>
      </c>
      <c r="O2426" t="s">
        <v>614</v>
      </c>
      <c r="P2426">
        <v>0</v>
      </c>
      <c r="Q2426">
        <v>265.02</v>
      </c>
      <c r="R2426">
        <v>1131</v>
      </c>
      <c r="S2426">
        <v>0</v>
      </c>
      <c r="U2426">
        <v>6337</v>
      </c>
      <c r="V2426">
        <v>1.4</v>
      </c>
      <c r="W2426">
        <v>1.25</v>
      </c>
      <c r="X2426">
        <v>0.04</v>
      </c>
      <c r="Y2426" t="s">
        <v>77</v>
      </c>
      <c r="Z2426">
        <v>4.24</v>
      </c>
      <c r="AA2426" t="s">
        <v>8301</v>
      </c>
      <c r="AB2426">
        <v>295.40974089999997</v>
      </c>
      <c r="AC2426" t="s">
        <v>8302</v>
      </c>
      <c r="AD2426">
        <v>42.150793499999999</v>
      </c>
      <c r="AE2426">
        <v>1273.78</v>
      </c>
      <c r="AF2426">
        <v>14.52</v>
      </c>
      <c r="AG2426">
        <v>13.077</v>
      </c>
      <c r="AH2426">
        <v>14.4231</v>
      </c>
    </row>
    <row r="2427" spans="1:34" x14ac:dyDescent="0.25">
      <c r="A2427" t="s">
        <v>8303</v>
      </c>
      <c r="B2427" t="s">
        <v>8304</v>
      </c>
      <c r="C2427">
        <v>1</v>
      </c>
      <c r="D2427">
        <v>1</v>
      </c>
      <c r="E2427" t="s">
        <v>284</v>
      </c>
      <c r="F2427">
        <v>2016</v>
      </c>
      <c r="G2427" t="s">
        <v>171</v>
      </c>
      <c r="H2427">
        <v>0</v>
      </c>
      <c r="I2427">
        <v>30.454913600000001</v>
      </c>
      <c r="J2427">
        <v>0.19389999999999999</v>
      </c>
      <c r="K2427">
        <v>2.11</v>
      </c>
      <c r="L2427">
        <v>0.188</v>
      </c>
      <c r="M2427">
        <v>5.0999999999999996</v>
      </c>
      <c r="N2427">
        <v>1.6E-2</v>
      </c>
      <c r="O2427" t="s">
        <v>614</v>
      </c>
      <c r="P2427">
        <v>0</v>
      </c>
      <c r="Q2427">
        <v>35.92</v>
      </c>
      <c r="R2427">
        <v>624</v>
      </c>
      <c r="S2427">
        <v>0</v>
      </c>
      <c r="U2427">
        <v>5730</v>
      </c>
      <c r="V2427">
        <v>0.92</v>
      </c>
      <c r="W2427">
        <v>0.94</v>
      </c>
      <c r="X2427">
        <v>-0.17</v>
      </c>
      <c r="Y2427" t="s">
        <v>77</v>
      </c>
      <c r="Z2427">
        <v>4.49</v>
      </c>
      <c r="AA2427" t="s">
        <v>8305</v>
      </c>
      <c r="AB2427">
        <v>292.68427380000003</v>
      </c>
      <c r="AC2427" t="s">
        <v>8306</v>
      </c>
      <c r="AD2427">
        <v>38.1262604</v>
      </c>
      <c r="AE2427">
        <v>2879.83</v>
      </c>
      <c r="AF2427">
        <v>15.351000000000001</v>
      </c>
      <c r="AG2427">
        <v>13.646000000000001</v>
      </c>
      <c r="AH2427">
        <v>15.247400000000001</v>
      </c>
    </row>
    <row r="2428" spans="1:34" x14ac:dyDescent="0.25">
      <c r="A2428" t="s">
        <v>8307</v>
      </c>
      <c r="B2428" t="s">
        <v>8308</v>
      </c>
      <c r="C2428">
        <v>1</v>
      </c>
      <c r="D2428">
        <v>1</v>
      </c>
      <c r="E2428" t="s">
        <v>284</v>
      </c>
      <c r="F2428">
        <v>2016</v>
      </c>
      <c r="G2428" t="s">
        <v>171</v>
      </c>
      <c r="H2428">
        <v>0</v>
      </c>
      <c r="I2428">
        <v>19.915772499999999</v>
      </c>
      <c r="J2428">
        <v>0.1467</v>
      </c>
      <c r="K2428">
        <v>1.47</v>
      </c>
      <c r="L2428">
        <v>0.13100000000000001</v>
      </c>
      <c r="M2428">
        <v>2.76</v>
      </c>
      <c r="N2428">
        <v>8.6899999999999998E-3</v>
      </c>
      <c r="O2428" t="s">
        <v>614</v>
      </c>
      <c r="P2428">
        <v>0</v>
      </c>
      <c r="Q2428">
        <v>85.18</v>
      </c>
      <c r="R2428">
        <v>728</v>
      </c>
      <c r="S2428">
        <v>0</v>
      </c>
      <c r="U2428">
        <v>6087</v>
      </c>
      <c r="V2428">
        <v>1.1200000000000001</v>
      </c>
      <c r="W2428">
        <v>1.1100000000000001</v>
      </c>
      <c r="X2428">
        <v>0.02</v>
      </c>
      <c r="Y2428" t="s">
        <v>77</v>
      </c>
      <c r="Z2428">
        <v>4.3899999999999997</v>
      </c>
      <c r="AA2428" t="s">
        <v>8309</v>
      </c>
      <c r="AB2428">
        <v>298.09544039999997</v>
      </c>
      <c r="AC2428" t="s">
        <v>8310</v>
      </c>
      <c r="AD2428">
        <v>44.737061199999999</v>
      </c>
      <c r="AE2428">
        <v>615.66</v>
      </c>
      <c r="AF2428">
        <v>13.411</v>
      </c>
      <c r="AG2428">
        <v>11.724</v>
      </c>
      <c r="AH2428">
        <v>13.179600000000001</v>
      </c>
    </row>
    <row r="2429" spans="1:34" x14ac:dyDescent="0.25">
      <c r="A2429" t="s">
        <v>8311</v>
      </c>
      <c r="B2429" t="s">
        <v>8312</v>
      </c>
      <c r="C2429">
        <v>1</v>
      </c>
      <c r="D2429">
        <v>1</v>
      </c>
      <c r="E2429" t="s">
        <v>284</v>
      </c>
      <c r="F2429">
        <v>2016</v>
      </c>
      <c r="G2429" t="s">
        <v>171</v>
      </c>
      <c r="H2429">
        <v>0</v>
      </c>
      <c r="I2429">
        <v>54.649575900000002</v>
      </c>
      <c r="J2429">
        <v>0.28460000000000002</v>
      </c>
      <c r="K2429">
        <v>2.3199999999999998</v>
      </c>
      <c r="L2429">
        <v>0.20699999999999999</v>
      </c>
      <c r="M2429">
        <v>5.99</v>
      </c>
      <c r="N2429">
        <v>1.89E-2</v>
      </c>
      <c r="O2429" t="s">
        <v>614</v>
      </c>
      <c r="P2429">
        <v>0</v>
      </c>
      <c r="Q2429">
        <v>22.37</v>
      </c>
      <c r="R2429">
        <v>538</v>
      </c>
      <c r="S2429">
        <v>0</v>
      </c>
      <c r="U2429">
        <v>5965</v>
      </c>
      <c r="V2429">
        <v>1.1200000000000001</v>
      </c>
      <c r="W2429">
        <v>1.08</v>
      </c>
      <c r="X2429">
        <v>0.06</v>
      </c>
      <c r="Y2429" t="s">
        <v>77</v>
      </c>
      <c r="Z2429">
        <v>4.38</v>
      </c>
      <c r="AA2429" t="s">
        <v>8313</v>
      </c>
      <c r="AB2429">
        <v>290.5903907</v>
      </c>
      <c r="AC2429" t="s">
        <v>8314</v>
      </c>
      <c r="AD2429">
        <v>45.439695499999999</v>
      </c>
      <c r="AE2429">
        <v>1769.14</v>
      </c>
      <c r="AF2429">
        <v>15.317</v>
      </c>
      <c r="AG2429">
        <v>13.896000000000001</v>
      </c>
      <c r="AH2429">
        <v>15.293699999999999</v>
      </c>
    </row>
    <row r="2430" spans="1:34" x14ac:dyDescent="0.25">
      <c r="A2430" t="s">
        <v>8315</v>
      </c>
      <c r="B2430" t="s">
        <v>8316</v>
      </c>
      <c r="C2430">
        <v>1</v>
      </c>
      <c r="D2430">
        <v>1</v>
      </c>
      <c r="E2430" t="s">
        <v>284</v>
      </c>
      <c r="F2430">
        <v>2016</v>
      </c>
      <c r="G2430" t="s">
        <v>171</v>
      </c>
      <c r="H2430">
        <v>0</v>
      </c>
      <c r="I2430">
        <v>7.3194636300000004</v>
      </c>
      <c r="J2430">
        <v>8.9800000000000005E-2</v>
      </c>
      <c r="K2430">
        <v>2.13</v>
      </c>
      <c r="L2430">
        <v>0.19</v>
      </c>
      <c r="M2430">
        <v>5.18</v>
      </c>
      <c r="N2430">
        <v>1.6299999999999999E-2</v>
      </c>
      <c r="O2430" t="s">
        <v>614</v>
      </c>
      <c r="P2430">
        <v>0</v>
      </c>
      <c r="Q2430">
        <v>323.29000000000002</v>
      </c>
      <c r="R2430">
        <v>1682</v>
      </c>
      <c r="S2430">
        <v>0</v>
      </c>
      <c r="U2430">
        <v>6541</v>
      </c>
      <c r="V2430">
        <v>1.63</v>
      </c>
      <c r="W2430">
        <v>1.38</v>
      </c>
      <c r="X2430">
        <v>0.04</v>
      </c>
      <c r="Y2430" t="s">
        <v>77</v>
      </c>
      <c r="Z2430">
        <v>4.16</v>
      </c>
      <c r="AA2430" t="s">
        <v>8317</v>
      </c>
      <c r="AB2430">
        <v>295.49807370000002</v>
      </c>
      <c r="AC2430" t="s">
        <v>8318</v>
      </c>
      <c r="AD2430">
        <v>38.644449899999998</v>
      </c>
      <c r="AE2430">
        <v>1014.62</v>
      </c>
      <c r="AF2430">
        <v>13.6</v>
      </c>
      <c r="AG2430">
        <v>12.289</v>
      </c>
      <c r="AH2430">
        <v>13.450799999999999</v>
      </c>
    </row>
    <row r="2431" spans="1:34" x14ac:dyDescent="0.25">
      <c r="A2431" t="s">
        <v>8319</v>
      </c>
      <c r="B2431" t="s">
        <v>8320</v>
      </c>
      <c r="C2431">
        <v>1</v>
      </c>
      <c r="D2431">
        <v>2</v>
      </c>
      <c r="E2431" t="s">
        <v>284</v>
      </c>
      <c r="F2431">
        <v>2016</v>
      </c>
      <c r="G2431" t="s">
        <v>171</v>
      </c>
      <c r="H2431">
        <v>0</v>
      </c>
      <c r="I2431">
        <v>39.818993200000001</v>
      </c>
      <c r="J2431">
        <v>0.22850000000000001</v>
      </c>
      <c r="K2431">
        <v>1.86</v>
      </c>
      <c r="L2431">
        <v>0.16600000000000001</v>
      </c>
      <c r="M2431">
        <v>4.12</v>
      </c>
      <c r="N2431">
        <v>1.2999999999999999E-2</v>
      </c>
      <c r="O2431" t="s">
        <v>614</v>
      </c>
      <c r="P2431">
        <v>0</v>
      </c>
      <c r="Q2431">
        <v>73.33</v>
      </c>
      <c r="R2431">
        <v>650</v>
      </c>
      <c r="S2431">
        <v>0</v>
      </c>
      <c r="U2431">
        <v>5820</v>
      </c>
      <c r="V2431">
        <v>1.31</v>
      </c>
      <c r="W2431">
        <v>1.05</v>
      </c>
      <c r="X2431">
        <v>0.06</v>
      </c>
      <c r="Y2431" t="s">
        <v>77</v>
      </c>
      <c r="Z2431">
        <v>4.22</v>
      </c>
      <c r="AA2431" t="s">
        <v>8321</v>
      </c>
      <c r="AB2431">
        <v>286.64642650000002</v>
      </c>
      <c r="AC2431" t="s">
        <v>8322</v>
      </c>
      <c r="AD2431">
        <v>49.937773499999999</v>
      </c>
      <c r="AE2431">
        <v>905.82500000000005</v>
      </c>
      <c r="AF2431">
        <v>13.146000000000001</v>
      </c>
      <c r="AG2431">
        <v>11.638</v>
      </c>
      <c r="AH2431">
        <v>13.076700000000001</v>
      </c>
    </row>
    <row r="2432" spans="1:34" x14ac:dyDescent="0.25">
      <c r="A2432" t="s">
        <v>8323</v>
      </c>
      <c r="B2432" t="s">
        <v>8320</v>
      </c>
      <c r="C2432">
        <v>1</v>
      </c>
      <c r="D2432">
        <v>2</v>
      </c>
      <c r="E2432" t="s">
        <v>284</v>
      </c>
      <c r="F2432">
        <v>2021</v>
      </c>
      <c r="G2432" t="s">
        <v>171</v>
      </c>
      <c r="H2432">
        <v>0</v>
      </c>
      <c r="I2432">
        <v>6.1582698799999998</v>
      </c>
      <c r="J2432">
        <v>6.5799999999999997E-2</v>
      </c>
      <c r="K2432">
        <v>1.6519999999999999</v>
      </c>
      <c r="L2432">
        <v>0.14699999999999999</v>
      </c>
      <c r="M2432">
        <v>3.37</v>
      </c>
      <c r="N2432">
        <v>1.06E-2</v>
      </c>
      <c r="O2432" t="s">
        <v>614</v>
      </c>
      <c r="P2432">
        <v>0</v>
      </c>
      <c r="Q2432">
        <v>510.35</v>
      </c>
      <c r="R2432">
        <v>1212</v>
      </c>
      <c r="S2432">
        <v>0</v>
      </c>
      <c r="U2432">
        <v>5710</v>
      </c>
      <c r="V2432">
        <v>1.52</v>
      </c>
      <c r="W2432">
        <v>1</v>
      </c>
      <c r="X2432">
        <v>0</v>
      </c>
      <c r="Y2432" t="s">
        <v>77</v>
      </c>
      <c r="Z2432">
        <v>4.07</v>
      </c>
      <c r="AA2432" t="s">
        <v>8321</v>
      </c>
      <c r="AB2432">
        <v>286.64642650000002</v>
      </c>
      <c r="AC2432" t="s">
        <v>8322</v>
      </c>
      <c r="AD2432">
        <v>49.937773499999999</v>
      </c>
      <c r="AE2432">
        <v>905.82500000000005</v>
      </c>
      <c r="AF2432">
        <v>13.146000000000001</v>
      </c>
      <c r="AG2432">
        <v>11.638</v>
      </c>
      <c r="AH2432">
        <v>13.076700000000001</v>
      </c>
    </row>
    <row r="2433" spans="1:34" x14ac:dyDescent="0.25">
      <c r="A2433" t="s">
        <v>8324</v>
      </c>
      <c r="B2433" t="s">
        <v>8325</v>
      </c>
      <c r="C2433">
        <v>1</v>
      </c>
      <c r="D2433">
        <v>1</v>
      </c>
      <c r="E2433" t="s">
        <v>284</v>
      </c>
      <c r="F2433">
        <v>2016</v>
      </c>
      <c r="G2433" t="s">
        <v>171</v>
      </c>
      <c r="H2433">
        <v>0</v>
      </c>
      <c r="I2433">
        <v>82.294751000000005</v>
      </c>
      <c r="J2433">
        <v>0.3679</v>
      </c>
      <c r="K2433">
        <v>1.77</v>
      </c>
      <c r="L2433">
        <v>0.158</v>
      </c>
      <c r="M2433">
        <v>3.78</v>
      </c>
      <c r="N2433">
        <v>1.1900000000000001E-2</v>
      </c>
      <c r="O2433" t="s">
        <v>614</v>
      </c>
      <c r="P2433">
        <v>0</v>
      </c>
      <c r="Q2433">
        <v>11.89</v>
      </c>
      <c r="R2433">
        <v>400</v>
      </c>
      <c r="S2433">
        <v>0</v>
      </c>
      <c r="U2433">
        <v>5655</v>
      </c>
      <c r="V2433">
        <v>0.9</v>
      </c>
      <c r="W2433">
        <v>0.93</v>
      </c>
      <c r="X2433">
        <v>-0.13</v>
      </c>
      <c r="Y2433" t="s">
        <v>77</v>
      </c>
      <c r="Z2433">
        <v>4.51</v>
      </c>
      <c r="AA2433" t="s">
        <v>8326</v>
      </c>
      <c r="AB2433">
        <v>281.29579840000002</v>
      </c>
      <c r="AC2433" t="s">
        <v>8327</v>
      </c>
      <c r="AD2433">
        <v>44.465406299999998</v>
      </c>
      <c r="AE2433">
        <v>1283.05</v>
      </c>
      <c r="AF2433">
        <v>14.983000000000001</v>
      </c>
      <c r="AG2433">
        <v>13.247</v>
      </c>
      <c r="AH2433">
        <v>14.808400000000001</v>
      </c>
    </row>
    <row r="2434" spans="1:34" x14ac:dyDescent="0.25">
      <c r="A2434" t="s">
        <v>8328</v>
      </c>
      <c r="B2434" t="s">
        <v>8329</v>
      </c>
      <c r="C2434">
        <v>1</v>
      </c>
      <c r="D2434">
        <v>3</v>
      </c>
      <c r="E2434" t="s">
        <v>284</v>
      </c>
      <c r="F2434">
        <v>2014</v>
      </c>
      <c r="G2434" t="s">
        <v>171</v>
      </c>
      <c r="H2434">
        <v>0</v>
      </c>
      <c r="I2434">
        <v>29.198943</v>
      </c>
      <c r="J2434">
        <v>0.184</v>
      </c>
      <c r="K2434">
        <v>4.21</v>
      </c>
      <c r="L2434">
        <v>0.376</v>
      </c>
      <c r="M2434">
        <v>16.5</v>
      </c>
      <c r="N2434">
        <v>5.1900000000000002E-2</v>
      </c>
      <c r="O2434" t="s">
        <v>614</v>
      </c>
      <c r="P2434">
        <v>0</v>
      </c>
      <c r="Q2434">
        <v>23.64</v>
      </c>
      <c r="R2434">
        <v>540</v>
      </c>
      <c r="S2434">
        <v>0</v>
      </c>
      <c r="U2434">
        <v>5381</v>
      </c>
      <c r="V2434">
        <v>0.95</v>
      </c>
      <c r="W2434">
        <v>0.92</v>
      </c>
      <c r="X2434">
        <v>0.38100000000000001</v>
      </c>
      <c r="Y2434" t="s">
        <v>200</v>
      </c>
      <c r="Z2434">
        <v>4.46</v>
      </c>
      <c r="AA2434" t="s">
        <v>8330</v>
      </c>
      <c r="AB2434">
        <v>285.85370139999998</v>
      </c>
      <c r="AC2434" t="s">
        <v>8331</v>
      </c>
      <c r="AD2434">
        <v>38.384091599999998</v>
      </c>
      <c r="AE2434">
        <v>571.03399999999999</v>
      </c>
      <c r="AF2434">
        <v>14.151999999999999</v>
      </c>
      <c r="AG2434">
        <v>12.183999999999999</v>
      </c>
      <c r="AH2434">
        <v>14.019399999999999</v>
      </c>
    </row>
    <row r="2435" spans="1:34" x14ac:dyDescent="0.25">
      <c r="A2435" t="s">
        <v>8332</v>
      </c>
      <c r="B2435" t="s">
        <v>8329</v>
      </c>
      <c r="C2435">
        <v>1</v>
      </c>
      <c r="D2435">
        <v>3</v>
      </c>
      <c r="E2435" t="s">
        <v>284</v>
      </c>
      <c r="F2435">
        <v>2014</v>
      </c>
      <c r="G2435" t="s">
        <v>171</v>
      </c>
      <c r="H2435">
        <v>0</v>
      </c>
      <c r="I2435">
        <v>55.328327999999999</v>
      </c>
      <c r="J2435">
        <v>0.28100000000000003</v>
      </c>
      <c r="K2435">
        <v>1.61</v>
      </c>
      <c r="L2435">
        <v>0.14399999999999999</v>
      </c>
      <c r="M2435">
        <v>3.22</v>
      </c>
      <c r="N2435">
        <v>1.01E-2</v>
      </c>
      <c r="O2435" t="s">
        <v>614</v>
      </c>
      <c r="P2435">
        <v>0</v>
      </c>
      <c r="Q2435">
        <v>10.08</v>
      </c>
      <c r="R2435">
        <v>436</v>
      </c>
      <c r="S2435">
        <v>0</v>
      </c>
      <c r="U2435">
        <v>5381</v>
      </c>
      <c r="V2435">
        <v>0.95</v>
      </c>
      <c r="W2435">
        <v>0.92</v>
      </c>
      <c r="X2435">
        <v>0.38100000000000001</v>
      </c>
      <c r="Y2435" t="s">
        <v>200</v>
      </c>
      <c r="Z2435">
        <v>4.46</v>
      </c>
      <c r="AA2435" t="s">
        <v>8330</v>
      </c>
      <c r="AB2435">
        <v>285.85370139999998</v>
      </c>
      <c r="AC2435" t="s">
        <v>8331</v>
      </c>
      <c r="AD2435">
        <v>38.384091599999998</v>
      </c>
      <c r="AE2435">
        <v>571.03399999999999</v>
      </c>
      <c r="AF2435">
        <v>14.151999999999999</v>
      </c>
      <c r="AG2435">
        <v>12.183999999999999</v>
      </c>
      <c r="AH2435">
        <v>14.019399999999999</v>
      </c>
    </row>
    <row r="2436" spans="1:34" x14ac:dyDescent="0.25">
      <c r="A2436" t="s">
        <v>8333</v>
      </c>
      <c r="B2436" t="s">
        <v>8329</v>
      </c>
      <c r="C2436">
        <v>1</v>
      </c>
      <c r="D2436">
        <v>3</v>
      </c>
      <c r="E2436" t="s">
        <v>284</v>
      </c>
      <c r="F2436">
        <v>2014</v>
      </c>
      <c r="G2436" t="s">
        <v>171</v>
      </c>
      <c r="H2436">
        <v>0</v>
      </c>
      <c r="I2436">
        <v>160.01803200000001</v>
      </c>
      <c r="J2436">
        <v>0.57099999999999995</v>
      </c>
      <c r="K2436">
        <v>3.96</v>
      </c>
      <c r="L2436">
        <v>0.35299999999999998</v>
      </c>
      <c r="M2436">
        <v>14.9</v>
      </c>
      <c r="N2436">
        <v>4.6699999999999998E-2</v>
      </c>
      <c r="O2436" t="s">
        <v>614</v>
      </c>
      <c r="P2436">
        <v>0</v>
      </c>
      <c r="Q2436">
        <v>2.4500000000000002</v>
      </c>
      <c r="R2436">
        <v>306</v>
      </c>
      <c r="S2436">
        <v>0</v>
      </c>
      <c r="U2436">
        <v>5381</v>
      </c>
      <c r="V2436">
        <v>0.95</v>
      </c>
      <c r="W2436">
        <v>0.92</v>
      </c>
      <c r="X2436">
        <v>0.38100000000000001</v>
      </c>
      <c r="Y2436" t="s">
        <v>200</v>
      </c>
      <c r="Z2436">
        <v>4.46</v>
      </c>
      <c r="AA2436" t="s">
        <v>8330</v>
      </c>
      <c r="AB2436">
        <v>285.85370139999998</v>
      </c>
      <c r="AC2436" t="s">
        <v>8331</v>
      </c>
      <c r="AD2436">
        <v>38.384091599999998</v>
      </c>
      <c r="AE2436">
        <v>571.03399999999999</v>
      </c>
      <c r="AF2436">
        <v>14.151999999999999</v>
      </c>
      <c r="AG2436">
        <v>12.183999999999999</v>
      </c>
      <c r="AH2436">
        <v>14.019399999999999</v>
      </c>
    </row>
    <row r="2437" spans="1:34" x14ac:dyDescent="0.25">
      <c r="A2437" t="s">
        <v>8334</v>
      </c>
      <c r="B2437" t="s">
        <v>8335</v>
      </c>
      <c r="C2437">
        <v>1</v>
      </c>
      <c r="D2437">
        <v>1</v>
      </c>
      <c r="E2437" t="s">
        <v>284</v>
      </c>
      <c r="F2437">
        <v>2016</v>
      </c>
      <c r="G2437" t="s">
        <v>171</v>
      </c>
      <c r="H2437">
        <v>0</v>
      </c>
      <c r="I2437">
        <v>92.436297300000007</v>
      </c>
      <c r="J2437">
        <v>0.37290000000000001</v>
      </c>
      <c r="K2437">
        <v>3.04</v>
      </c>
      <c r="L2437">
        <v>0.27100000000000002</v>
      </c>
      <c r="M2437">
        <v>9.48</v>
      </c>
      <c r="N2437">
        <v>2.98E-2</v>
      </c>
      <c r="O2437" t="s">
        <v>614</v>
      </c>
      <c r="P2437">
        <v>0</v>
      </c>
      <c r="Q2437">
        <v>3.79</v>
      </c>
      <c r="R2437">
        <v>348</v>
      </c>
      <c r="S2437">
        <v>0</v>
      </c>
      <c r="U2437">
        <v>5515</v>
      </c>
      <c r="V2437">
        <v>0.87</v>
      </c>
      <c r="W2437">
        <v>0.9</v>
      </c>
      <c r="X2437">
        <v>-0.08</v>
      </c>
      <c r="Y2437" t="s">
        <v>77</v>
      </c>
      <c r="Z2437">
        <v>4.5199999999999996</v>
      </c>
      <c r="AA2437" t="s">
        <v>8336</v>
      </c>
      <c r="AB2437">
        <v>295.69357339999999</v>
      </c>
      <c r="AC2437" t="s">
        <v>8337</v>
      </c>
      <c r="AD2437">
        <v>42.609454300000003</v>
      </c>
      <c r="AE2437">
        <v>862.92</v>
      </c>
      <c r="AF2437">
        <v>15.616</v>
      </c>
      <c r="AG2437">
        <v>13.616</v>
      </c>
      <c r="AH2437">
        <v>15.417899999999999</v>
      </c>
    </row>
    <row r="2438" spans="1:34" x14ac:dyDescent="0.25">
      <c r="A2438" t="s">
        <v>8338</v>
      </c>
      <c r="B2438" t="s">
        <v>8339</v>
      </c>
      <c r="C2438">
        <v>1</v>
      </c>
      <c r="D2438">
        <v>1</v>
      </c>
      <c r="E2438" t="s">
        <v>284</v>
      </c>
      <c r="F2438">
        <v>2016</v>
      </c>
      <c r="G2438" t="s">
        <v>171</v>
      </c>
      <c r="H2438">
        <v>0</v>
      </c>
      <c r="I2438">
        <v>16.586176200000001</v>
      </c>
      <c r="J2438">
        <v>0.127</v>
      </c>
      <c r="K2438">
        <v>1.51</v>
      </c>
      <c r="L2438">
        <v>0.13500000000000001</v>
      </c>
      <c r="M2438">
        <v>2.89</v>
      </c>
      <c r="N2438">
        <v>9.0900000000000009E-3</v>
      </c>
      <c r="O2438" t="s">
        <v>614</v>
      </c>
      <c r="P2438">
        <v>0</v>
      </c>
      <c r="Q2438">
        <v>138.11000000000001</v>
      </c>
      <c r="R2438">
        <v>821</v>
      </c>
      <c r="S2438">
        <v>0</v>
      </c>
      <c r="U2438">
        <v>5728</v>
      </c>
      <c r="V2438">
        <v>0.99</v>
      </c>
      <c r="W2438">
        <v>1</v>
      </c>
      <c r="X2438">
        <v>0.06</v>
      </c>
      <c r="Y2438" t="s">
        <v>77</v>
      </c>
      <c r="Z2438">
        <v>4.45</v>
      </c>
      <c r="AA2438" t="s">
        <v>8340</v>
      </c>
      <c r="AB2438">
        <v>293.62976450000002</v>
      </c>
      <c r="AC2438" t="s">
        <v>8341</v>
      </c>
      <c r="AD2438">
        <v>45.740629300000002</v>
      </c>
      <c r="AE2438">
        <v>2065.59</v>
      </c>
      <c r="AF2438">
        <v>15.795999999999999</v>
      </c>
      <c r="AG2438">
        <v>13.949</v>
      </c>
      <c r="AH2438">
        <v>15.5695</v>
      </c>
    </row>
    <row r="2439" spans="1:34" x14ac:dyDescent="0.25">
      <c r="A2439" t="s">
        <v>8342</v>
      </c>
      <c r="B2439" t="s">
        <v>8343</v>
      </c>
      <c r="C2439">
        <v>1</v>
      </c>
      <c r="D2439">
        <v>1</v>
      </c>
      <c r="E2439" t="s">
        <v>284</v>
      </c>
      <c r="F2439">
        <v>2016</v>
      </c>
      <c r="G2439" t="s">
        <v>171</v>
      </c>
      <c r="H2439">
        <v>0</v>
      </c>
      <c r="I2439">
        <v>16.752550070000002</v>
      </c>
      <c r="J2439">
        <v>0.12620000000000001</v>
      </c>
      <c r="K2439">
        <v>1.49</v>
      </c>
      <c r="L2439">
        <v>0.13300000000000001</v>
      </c>
      <c r="M2439">
        <v>2.83</v>
      </c>
      <c r="N2439">
        <v>8.8900000000000003E-3</v>
      </c>
      <c r="O2439" t="s">
        <v>614</v>
      </c>
      <c r="P2439">
        <v>0</v>
      </c>
      <c r="Q2439">
        <v>11.52</v>
      </c>
      <c r="R2439">
        <v>801</v>
      </c>
      <c r="S2439">
        <v>0</v>
      </c>
      <c r="U2439">
        <v>4712</v>
      </c>
      <c r="V2439">
        <v>0.72</v>
      </c>
      <c r="W2439">
        <v>0.77</v>
      </c>
      <c r="X2439">
        <v>0.06</v>
      </c>
      <c r="Y2439" t="s">
        <v>77</v>
      </c>
      <c r="Z2439">
        <v>4.62</v>
      </c>
      <c r="AA2439" t="s">
        <v>8344</v>
      </c>
      <c r="AB2439">
        <v>288.59706949999998</v>
      </c>
      <c r="AC2439" t="s">
        <v>8345</v>
      </c>
      <c r="AD2439">
        <v>41.036325400000003</v>
      </c>
      <c r="AE2439">
        <v>331.553</v>
      </c>
      <c r="AF2439">
        <v>14.689</v>
      </c>
      <c r="AG2439">
        <v>12.157999999999999</v>
      </c>
      <c r="AH2439">
        <v>14.4962</v>
      </c>
    </row>
    <row r="2440" spans="1:34" x14ac:dyDescent="0.25">
      <c r="A2440" t="s">
        <v>8346</v>
      </c>
      <c r="B2440" t="s">
        <v>8347</v>
      </c>
      <c r="C2440">
        <v>1</v>
      </c>
      <c r="D2440">
        <v>1</v>
      </c>
      <c r="E2440" t="s">
        <v>284</v>
      </c>
      <c r="F2440">
        <v>2016</v>
      </c>
      <c r="G2440" t="s">
        <v>171</v>
      </c>
      <c r="H2440">
        <v>0</v>
      </c>
      <c r="I2440">
        <v>15.0217983</v>
      </c>
      <c r="J2440">
        <v>0.1197</v>
      </c>
      <c r="K2440">
        <v>1.41</v>
      </c>
      <c r="L2440">
        <v>0.126</v>
      </c>
      <c r="M2440">
        <v>2.57</v>
      </c>
      <c r="N2440">
        <v>8.09E-3</v>
      </c>
      <c r="O2440" t="s">
        <v>614</v>
      </c>
      <c r="P2440">
        <v>0</v>
      </c>
      <c r="Q2440">
        <v>137.91</v>
      </c>
      <c r="R2440">
        <v>874</v>
      </c>
      <c r="S2440">
        <v>0</v>
      </c>
      <c r="U2440">
        <v>5863</v>
      </c>
      <c r="V2440">
        <v>1.29</v>
      </c>
      <c r="W2440">
        <v>1.06</v>
      </c>
      <c r="X2440">
        <v>0.06</v>
      </c>
      <c r="Y2440" t="s">
        <v>77</v>
      </c>
      <c r="Z2440">
        <v>4.24</v>
      </c>
      <c r="AA2440" t="s">
        <v>8348</v>
      </c>
      <c r="AB2440">
        <v>288.54936830000003</v>
      </c>
      <c r="AC2440" t="s">
        <v>8349</v>
      </c>
      <c r="AD2440">
        <v>38.565197300000001</v>
      </c>
      <c r="AE2440">
        <v>555.05100000000004</v>
      </c>
      <c r="AF2440">
        <v>13.719200000000001</v>
      </c>
      <c r="AG2440">
        <v>11.53</v>
      </c>
      <c r="AH2440">
        <v>13.5532</v>
      </c>
    </row>
    <row r="2441" spans="1:34" x14ac:dyDescent="0.25">
      <c r="A2441" t="s">
        <v>8350</v>
      </c>
      <c r="B2441" t="s">
        <v>8351</v>
      </c>
      <c r="C2441">
        <v>1</v>
      </c>
      <c r="D2441">
        <v>1</v>
      </c>
      <c r="E2441" t="s">
        <v>284</v>
      </c>
      <c r="F2441">
        <v>2016</v>
      </c>
      <c r="G2441" t="s">
        <v>171</v>
      </c>
      <c r="H2441">
        <v>0</v>
      </c>
      <c r="I2441">
        <v>91.080482000000003</v>
      </c>
      <c r="J2441">
        <v>0.3982</v>
      </c>
      <c r="K2441">
        <v>3.07</v>
      </c>
      <c r="L2441">
        <v>0.27400000000000002</v>
      </c>
      <c r="M2441">
        <v>9.64</v>
      </c>
      <c r="N2441">
        <v>3.0300000000000001E-2</v>
      </c>
      <c r="O2441" t="s">
        <v>614</v>
      </c>
      <c r="P2441">
        <v>0</v>
      </c>
      <c r="Q2441">
        <v>9.11</v>
      </c>
      <c r="R2441">
        <v>415</v>
      </c>
      <c r="S2441">
        <v>0</v>
      </c>
      <c r="U2441">
        <v>5659</v>
      </c>
      <c r="V2441">
        <v>0.94</v>
      </c>
      <c r="W2441">
        <v>0.96</v>
      </c>
      <c r="X2441">
        <v>0.01</v>
      </c>
      <c r="Y2441" t="s">
        <v>77</v>
      </c>
      <c r="Z2441">
        <v>4.4800000000000004</v>
      </c>
      <c r="AA2441" t="s">
        <v>8352</v>
      </c>
      <c r="AB2441">
        <v>282.65738909999999</v>
      </c>
      <c r="AC2441" t="s">
        <v>8353</v>
      </c>
      <c r="AD2441">
        <v>43.162533400000001</v>
      </c>
      <c r="AE2441">
        <v>1285.48</v>
      </c>
      <c r="AF2441">
        <v>15.372</v>
      </c>
      <c r="AG2441">
        <v>13.536</v>
      </c>
      <c r="AH2441">
        <v>15.217000000000001</v>
      </c>
    </row>
    <row r="2442" spans="1:34" x14ac:dyDescent="0.25">
      <c r="A2442" t="s">
        <v>8354</v>
      </c>
      <c r="B2442" t="s">
        <v>8355</v>
      </c>
      <c r="C2442">
        <v>1</v>
      </c>
      <c r="D2442">
        <v>1</v>
      </c>
      <c r="E2442" t="s">
        <v>284</v>
      </c>
      <c r="F2442">
        <v>2016</v>
      </c>
      <c r="G2442" t="s">
        <v>171</v>
      </c>
      <c r="H2442">
        <v>0</v>
      </c>
      <c r="I2442">
        <v>85.273256000000003</v>
      </c>
      <c r="J2442">
        <v>0.36770000000000003</v>
      </c>
      <c r="K2442">
        <v>2.94</v>
      </c>
      <c r="L2442">
        <v>0.26200000000000001</v>
      </c>
      <c r="M2442">
        <v>8.9600000000000009</v>
      </c>
      <c r="N2442">
        <v>2.8199999999999999E-2</v>
      </c>
      <c r="O2442" t="s">
        <v>614</v>
      </c>
      <c r="P2442">
        <v>0</v>
      </c>
      <c r="Q2442">
        <v>9.1</v>
      </c>
      <c r="R2442">
        <v>443</v>
      </c>
      <c r="S2442">
        <v>0</v>
      </c>
      <c r="U2442">
        <v>5831</v>
      </c>
      <c r="V2442">
        <v>1.04</v>
      </c>
      <c r="W2442">
        <v>1.03</v>
      </c>
      <c r="X2442">
        <v>0.06</v>
      </c>
      <c r="Y2442" t="s">
        <v>77</v>
      </c>
      <c r="Z2442">
        <v>4.42</v>
      </c>
      <c r="AA2442" t="s">
        <v>8356</v>
      </c>
      <c r="AB2442">
        <v>286.1306907</v>
      </c>
      <c r="AC2442" t="s">
        <v>8357</v>
      </c>
      <c r="AD2442">
        <v>38.779549400000001</v>
      </c>
      <c r="AE2442">
        <v>1355.54</v>
      </c>
      <c r="AF2442">
        <v>15.494</v>
      </c>
      <c r="AG2442">
        <v>13.845000000000001</v>
      </c>
      <c r="AH2442">
        <v>15.624700000000001</v>
      </c>
    </row>
    <row r="2443" spans="1:34" x14ac:dyDescent="0.25">
      <c r="A2443" t="s">
        <v>8358</v>
      </c>
      <c r="B2443" t="s">
        <v>8359</v>
      </c>
      <c r="C2443">
        <v>1</v>
      </c>
      <c r="D2443">
        <v>1</v>
      </c>
      <c r="E2443" t="s">
        <v>284</v>
      </c>
      <c r="F2443">
        <v>2016</v>
      </c>
      <c r="G2443" t="s">
        <v>171</v>
      </c>
      <c r="H2443">
        <v>0</v>
      </c>
      <c r="I2443">
        <v>64.658801699999998</v>
      </c>
      <c r="J2443">
        <v>0.3211</v>
      </c>
      <c r="K2443">
        <v>2.2200000000000002</v>
      </c>
      <c r="L2443">
        <v>0.19800000000000001</v>
      </c>
      <c r="M2443">
        <v>5.56</v>
      </c>
      <c r="N2443">
        <v>1.7500000000000002E-2</v>
      </c>
      <c r="O2443" t="s">
        <v>614</v>
      </c>
      <c r="P2443">
        <v>0</v>
      </c>
      <c r="Q2443">
        <v>18.38</v>
      </c>
      <c r="R2443">
        <v>535</v>
      </c>
      <c r="S2443">
        <v>0</v>
      </c>
      <c r="U2443">
        <v>6182</v>
      </c>
      <c r="V2443">
        <v>1.27</v>
      </c>
      <c r="W2443">
        <v>1.18</v>
      </c>
      <c r="X2443">
        <v>0.05</v>
      </c>
      <c r="Y2443" t="s">
        <v>77</v>
      </c>
      <c r="Z2443">
        <v>4.29</v>
      </c>
      <c r="AA2443" t="s">
        <v>8360</v>
      </c>
      <c r="AB2443">
        <v>293.97393590000001</v>
      </c>
      <c r="AC2443" t="s">
        <v>8361</v>
      </c>
      <c r="AD2443">
        <v>45.3507167</v>
      </c>
      <c r="AE2443">
        <v>1307.6600000000001</v>
      </c>
      <c r="AF2443">
        <v>14.832000000000001</v>
      </c>
      <c r="AG2443">
        <v>13.225</v>
      </c>
      <c r="AH2443">
        <v>14.681900000000001</v>
      </c>
    </row>
    <row r="2444" spans="1:34" x14ac:dyDescent="0.25">
      <c r="A2444" t="s">
        <v>8362</v>
      </c>
      <c r="B2444" t="s">
        <v>8363</v>
      </c>
      <c r="C2444">
        <v>1</v>
      </c>
      <c r="D2444">
        <v>1</v>
      </c>
      <c r="E2444" t="s">
        <v>284</v>
      </c>
      <c r="F2444">
        <v>2016</v>
      </c>
      <c r="G2444" t="s">
        <v>171</v>
      </c>
      <c r="H2444">
        <v>0</v>
      </c>
      <c r="I2444">
        <v>8.7419977200000005</v>
      </c>
      <c r="J2444">
        <v>8.1699999999999995E-2</v>
      </c>
      <c r="K2444">
        <v>1.66</v>
      </c>
      <c r="L2444">
        <v>0.14799999999999999</v>
      </c>
      <c r="M2444">
        <v>3.39</v>
      </c>
      <c r="N2444">
        <v>1.0699999999999999E-2</v>
      </c>
      <c r="O2444" t="s">
        <v>614</v>
      </c>
      <c r="P2444">
        <v>0</v>
      </c>
      <c r="Q2444">
        <v>172.38</v>
      </c>
      <c r="R2444">
        <v>924</v>
      </c>
      <c r="S2444">
        <v>0</v>
      </c>
      <c r="U2444">
        <v>5675</v>
      </c>
      <c r="V2444">
        <v>0.95</v>
      </c>
      <c r="W2444">
        <v>0.96</v>
      </c>
      <c r="X2444">
        <v>0.01</v>
      </c>
      <c r="Y2444" t="s">
        <v>77</v>
      </c>
      <c r="Z2444">
        <v>4.47</v>
      </c>
      <c r="AA2444" t="s">
        <v>8364</v>
      </c>
      <c r="AB2444">
        <v>296.19615499999998</v>
      </c>
      <c r="AC2444" t="s">
        <v>8365</v>
      </c>
      <c r="AD2444">
        <v>45.634312399999999</v>
      </c>
      <c r="AE2444">
        <v>1122</v>
      </c>
      <c r="AF2444">
        <v>15.707000000000001</v>
      </c>
      <c r="AG2444">
        <v>13.699</v>
      </c>
      <c r="AH2444">
        <v>15.376099999999999</v>
      </c>
    </row>
    <row r="2445" spans="1:34" x14ac:dyDescent="0.25">
      <c r="A2445" t="s">
        <v>8366</v>
      </c>
      <c r="B2445" t="s">
        <v>8367</v>
      </c>
      <c r="C2445">
        <v>1</v>
      </c>
      <c r="D2445">
        <v>1</v>
      </c>
      <c r="E2445" t="s">
        <v>284</v>
      </c>
      <c r="F2445">
        <v>2016</v>
      </c>
      <c r="G2445" t="s">
        <v>171</v>
      </c>
      <c r="H2445">
        <v>0</v>
      </c>
      <c r="I2445">
        <v>48.051405000000003</v>
      </c>
      <c r="J2445">
        <v>0.25280000000000002</v>
      </c>
      <c r="K2445">
        <v>1.33</v>
      </c>
      <c r="L2445">
        <v>0.11899999999999999</v>
      </c>
      <c r="M2445">
        <v>2.33</v>
      </c>
      <c r="N2445">
        <v>7.3299999999999997E-3</v>
      </c>
      <c r="O2445" t="s">
        <v>614</v>
      </c>
      <c r="P2445">
        <v>0</v>
      </c>
      <c r="Q2445">
        <v>9.86</v>
      </c>
      <c r="R2445">
        <v>564</v>
      </c>
      <c r="S2445">
        <v>0</v>
      </c>
      <c r="U2445">
        <v>5256</v>
      </c>
      <c r="V2445">
        <v>0.81</v>
      </c>
      <c r="W2445">
        <v>0.86</v>
      </c>
      <c r="X2445">
        <v>-0.01</v>
      </c>
      <c r="Y2445" t="s">
        <v>77</v>
      </c>
      <c r="Z2445">
        <v>4.5599999999999996</v>
      </c>
      <c r="AA2445" t="s">
        <v>8368</v>
      </c>
      <c r="AB2445">
        <v>284.77808829999998</v>
      </c>
      <c r="AC2445" t="s">
        <v>8369</v>
      </c>
      <c r="AD2445">
        <v>44.916751300000001</v>
      </c>
      <c r="AE2445">
        <v>740</v>
      </c>
      <c r="AF2445">
        <v>15.352</v>
      </c>
      <c r="AG2445">
        <v>13.238</v>
      </c>
      <c r="AH2445">
        <v>15.0997</v>
      </c>
    </row>
    <row r="2446" spans="1:34" x14ac:dyDescent="0.25">
      <c r="A2446" t="s">
        <v>8370</v>
      </c>
      <c r="B2446" t="s">
        <v>8371</v>
      </c>
      <c r="C2446">
        <v>1</v>
      </c>
      <c r="D2446">
        <v>1</v>
      </c>
      <c r="E2446" t="s">
        <v>284</v>
      </c>
      <c r="F2446">
        <v>2016</v>
      </c>
      <c r="G2446" t="s">
        <v>171</v>
      </c>
      <c r="H2446">
        <v>0</v>
      </c>
      <c r="I2446">
        <v>44.200800000000001</v>
      </c>
      <c r="J2446">
        <v>0.21959999999999999</v>
      </c>
      <c r="K2446">
        <v>1.19</v>
      </c>
      <c r="L2446">
        <v>0.106</v>
      </c>
      <c r="M2446">
        <v>1.81</v>
      </c>
      <c r="N2446">
        <v>5.7000000000000002E-3</v>
      </c>
      <c r="O2446" t="s">
        <v>614</v>
      </c>
      <c r="P2446">
        <v>0</v>
      </c>
      <c r="Q2446">
        <v>7.37</v>
      </c>
      <c r="R2446">
        <v>409</v>
      </c>
      <c r="S2446">
        <v>0</v>
      </c>
      <c r="U2446">
        <v>5097</v>
      </c>
      <c r="V2446">
        <v>0.78</v>
      </c>
      <c r="W2446">
        <v>0.82</v>
      </c>
      <c r="X2446">
        <v>-0.01</v>
      </c>
      <c r="Y2446" t="s">
        <v>77</v>
      </c>
      <c r="Z2446">
        <v>4.58</v>
      </c>
      <c r="AA2446" t="s">
        <v>8372</v>
      </c>
      <c r="AB2446">
        <v>283.98634800000002</v>
      </c>
      <c r="AC2446" t="s">
        <v>8373</v>
      </c>
      <c r="AD2446">
        <v>41.650509100000001</v>
      </c>
      <c r="AE2446">
        <v>309.86900000000003</v>
      </c>
      <c r="AF2446">
        <v>13.676</v>
      </c>
      <c r="AG2446">
        <v>11.455</v>
      </c>
      <c r="AH2446">
        <v>13.515499999999999</v>
      </c>
    </row>
    <row r="2447" spans="1:34" x14ac:dyDescent="0.25">
      <c r="A2447" t="s">
        <v>8374</v>
      </c>
      <c r="B2447" t="s">
        <v>8375</v>
      </c>
      <c r="C2447">
        <v>1</v>
      </c>
      <c r="D2447">
        <v>1</v>
      </c>
      <c r="E2447" t="s">
        <v>284</v>
      </c>
      <c r="F2447">
        <v>2011</v>
      </c>
      <c r="G2447" t="s">
        <v>171</v>
      </c>
      <c r="H2447">
        <v>0</v>
      </c>
      <c r="I2447">
        <v>4.9427820000000002</v>
      </c>
      <c r="J2447">
        <v>5.7140000000000003E-2</v>
      </c>
      <c r="K2447">
        <v>10.76</v>
      </c>
      <c r="L2447">
        <v>0.96</v>
      </c>
      <c r="M2447">
        <v>209.76</v>
      </c>
      <c r="N2447">
        <v>0.66</v>
      </c>
      <c r="O2447" t="s">
        <v>119</v>
      </c>
      <c r="P2447">
        <v>0.06</v>
      </c>
      <c r="Q2447">
        <v>430.68</v>
      </c>
      <c r="R2447">
        <v>1251</v>
      </c>
      <c r="S2447">
        <v>0</v>
      </c>
      <c r="U2447">
        <v>5515</v>
      </c>
      <c r="V2447">
        <v>0.99</v>
      </c>
      <c r="W2447">
        <v>1.02</v>
      </c>
      <c r="X2447">
        <v>0.36</v>
      </c>
      <c r="Y2447" t="s">
        <v>77</v>
      </c>
      <c r="Z2447">
        <v>4.46</v>
      </c>
      <c r="AA2447" t="s">
        <v>8376</v>
      </c>
      <c r="AB2447">
        <v>296.20055059999999</v>
      </c>
      <c r="AC2447" t="s">
        <v>8377</v>
      </c>
      <c r="AD2447">
        <v>49.140030400000001</v>
      </c>
      <c r="AE2447">
        <v>739.41200000000003</v>
      </c>
      <c r="AF2447">
        <v>13.81</v>
      </c>
      <c r="AG2447">
        <v>12.215999999999999</v>
      </c>
      <c r="AH2447">
        <v>13.7136</v>
      </c>
    </row>
    <row r="2448" spans="1:34" x14ac:dyDescent="0.25">
      <c r="A2448" t="s">
        <v>8378</v>
      </c>
      <c r="B2448" t="s">
        <v>8379</v>
      </c>
      <c r="C2448">
        <v>1</v>
      </c>
      <c r="D2448">
        <v>5</v>
      </c>
      <c r="E2448" t="s">
        <v>284</v>
      </c>
      <c r="F2448">
        <v>2014</v>
      </c>
      <c r="G2448" t="s">
        <v>171</v>
      </c>
      <c r="H2448">
        <v>0</v>
      </c>
      <c r="I2448">
        <v>3.4280539999999999</v>
      </c>
      <c r="J2448">
        <v>4.3999999999999997E-2</v>
      </c>
      <c r="K2448">
        <v>1.25</v>
      </c>
      <c r="L2448">
        <v>0.112</v>
      </c>
      <c r="M2448">
        <v>2.1</v>
      </c>
      <c r="N2448">
        <v>6.6E-3</v>
      </c>
      <c r="O2448" t="s">
        <v>614</v>
      </c>
      <c r="P2448">
        <v>0</v>
      </c>
      <c r="Q2448">
        <v>367.26</v>
      </c>
      <c r="R2448">
        <v>1131</v>
      </c>
      <c r="S2448">
        <v>0</v>
      </c>
      <c r="U2448">
        <v>5560</v>
      </c>
      <c r="V2448">
        <v>0.94</v>
      </c>
      <c r="W2448">
        <v>0.94</v>
      </c>
      <c r="X2448">
        <v>-0.02</v>
      </c>
      <c r="Y2448" t="s">
        <v>77</v>
      </c>
      <c r="Z2448">
        <v>4.47</v>
      </c>
      <c r="AA2448" t="s">
        <v>8380</v>
      </c>
      <c r="AB2448">
        <v>288.23410250000001</v>
      </c>
      <c r="AC2448" t="s">
        <v>8381</v>
      </c>
      <c r="AD2448">
        <v>40.520896999999998</v>
      </c>
      <c r="AE2448">
        <v>891.09199999999998</v>
      </c>
      <c r="AF2448">
        <v>15.161</v>
      </c>
      <c r="AG2448">
        <v>13.367000000000001</v>
      </c>
      <c r="AH2448">
        <v>14.974299999999999</v>
      </c>
    </row>
    <row r="2449" spans="1:34" x14ac:dyDescent="0.25">
      <c r="A2449" t="s">
        <v>8382</v>
      </c>
      <c r="B2449" t="s">
        <v>8379</v>
      </c>
      <c r="C2449">
        <v>1</v>
      </c>
      <c r="D2449">
        <v>5</v>
      </c>
      <c r="E2449" t="s">
        <v>284</v>
      </c>
      <c r="F2449">
        <v>2014</v>
      </c>
      <c r="G2449" t="s">
        <v>171</v>
      </c>
      <c r="H2449">
        <v>0</v>
      </c>
      <c r="I2449">
        <v>7.3819980000000003</v>
      </c>
      <c r="J2449">
        <v>7.2999999999999995E-2</v>
      </c>
      <c r="K2449">
        <v>3.69</v>
      </c>
      <c r="L2449">
        <v>0.32900000000000001</v>
      </c>
      <c r="M2449">
        <v>13.2</v>
      </c>
      <c r="N2449">
        <v>4.1500000000000002E-2</v>
      </c>
      <c r="O2449" t="s">
        <v>614</v>
      </c>
      <c r="P2449">
        <v>0</v>
      </c>
      <c r="Q2449">
        <v>132.09</v>
      </c>
      <c r="R2449">
        <v>876</v>
      </c>
      <c r="S2449">
        <v>0</v>
      </c>
      <c r="U2449">
        <v>5560</v>
      </c>
      <c r="V2449">
        <v>0.94</v>
      </c>
      <c r="W2449">
        <v>0.94</v>
      </c>
      <c r="X2449">
        <v>-0.02</v>
      </c>
      <c r="Y2449" t="s">
        <v>77</v>
      </c>
      <c r="Z2449">
        <v>4.47</v>
      </c>
      <c r="AA2449" t="s">
        <v>8380</v>
      </c>
      <c r="AB2449">
        <v>288.23410250000001</v>
      </c>
      <c r="AC2449" t="s">
        <v>8381</v>
      </c>
      <c r="AD2449">
        <v>40.520896999999998</v>
      </c>
      <c r="AE2449">
        <v>891.09199999999998</v>
      </c>
      <c r="AF2449">
        <v>15.161</v>
      </c>
      <c r="AG2449">
        <v>13.367000000000001</v>
      </c>
      <c r="AH2449">
        <v>14.974299999999999</v>
      </c>
    </row>
    <row r="2450" spans="1:34" x14ac:dyDescent="0.25">
      <c r="A2450" t="s">
        <v>8383</v>
      </c>
      <c r="B2450" t="s">
        <v>8379</v>
      </c>
      <c r="C2450">
        <v>1</v>
      </c>
      <c r="D2450">
        <v>5</v>
      </c>
      <c r="E2450" t="s">
        <v>284</v>
      </c>
      <c r="F2450">
        <v>2014</v>
      </c>
      <c r="G2450" t="s">
        <v>171</v>
      </c>
      <c r="H2450">
        <v>0</v>
      </c>
      <c r="I2450">
        <v>12.560930000000001</v>
      </c>
      <c r="J2450">
        <v>0.104</v>
      </c>
      <c r="K2450">
        <v>2.79</v>
      </c>
      <c r="L2450">
        <v>0.249</v>
      </c>
      <c r="M2450">
        <v>8.1999999999999993</v>
      </c>
      <c r="N2450">
        <v>2.58E-2</v>
      </c>
      <c r="O2450" t="s">
        <v>614</v>
      </c>
      <c r="P2450">
        <v>0</v>
      </c>
      <c r="Q2450">
        <v>65.14</v>
      </c>
      <c r="R2450">
        <v>734</v>
      </c>
      <c r="S2450">
        <v>0</v>
      </c>
      <c r="U2450">
        <v>5560</v>
      </c>
      <c r="V2450">
        <v>0.94</v>
      </c>
      <c r="W2450">
        <v>0.94</v>
      </c>
      <c r="X2450">
        <v>-0.02</v>
      </c>
      <c r="Y2450" t="s">
        <v>77</v>
      </c>
      <c r="Z2450">
        <v>4.47</v>
      </c>
      <c r="AA2450" t="s">
        <v>8380</v>
      </c>
      <c r="AB2450">
        <v>288.23410250000001</v>
      </c>
      <c r="AC2450" t="s">
        <v>8381</v>
      </c>
      <c r="AD2450">
        <v>40.520896999999998</v>
      </c>
      <c r="AE2450">
        <v>891.09199999999998</v>
      </c>
      <c r="AF2450">
        <v>15.161</v>
      </c>
      <c r="AG2450">
        <v>13.367000000000001</v>
      </c>
      <c r="AH2450">
        <v>14.974299999999999</v>
      </c>
    </row>
    <row r="2451" spans="1:34" x14ac:dyDescent="0.25">
      <c r="A2451" t="s">
        <v>8384</v>
      </c>
      <c r="B2451" t="s">
        <v>8379</v>
      </c>
      <c r="C2451">
        <v>1</v>
      </c>
      <c r="D2451">
        <v>5</v>
      </c>
      <c r="E2451" t="s">
        <v>284</v>
      </c>
      <c r="F2451">
        <v>2014</v>
      </c>
      <c r="G2451" t="s">
        <v>171</v>
      </c>
      <c r="H2451">
        <v>0</v>
      </c>
      <c r="I2451">
        <v>30.826557000000001</v>
      </c>
      <c r="J2451">
        <v>0.189</v>
      </c>
      <c r="K2451">
        <v>3.12</v>
      </c>
      <c r="L2451">
        <v>0.27800000000000002</v>
      </c>
      <c r="M2451">
        <v>9.91</v>
      </c>
      <c r="N2451">
        <v>3.1199999999999999E-2</v>
      </c>
      <c r="O2451" t="s">
        <v>614</v>
      </c>
      <c r="P2451">
        <v>0</v>
      </c>
      <c r="Q2451">
        <v>19.670000000000002</v>
      </c>
      <c r="R2451">
        <v>544</v>
      </c>
      <c r="S2451">
        <v>0</v>
      </c>
      <c r="U2451">
        <v>5560</v>
      </c>
      <c r="V2451">
        <v>0.94</v>
      </c>
      <c r="W2451">
        <v>0.94</v>
      </c>
      <c r="X2451">
        <v>-0.02</v>
      </c>
      <c r="Y2451" t="s">
        <v>77</v>
      </c>
      <c r="Z2451">
        <v>4.47</v>
      </c>
      <c r="AA2451" t="s">
        <v>8380</v>
      </c>
      <c r="AB2451">
        <v>288.23410250000001</v>
      </c>
      <c r="AC2451" t="s">
        <v>8381</v>
      </c>
      <c r="AD2451">
        <v>40.520896999999998</v>
      </c>
      <c r="AE2451">
        <v>891.09199999999998</v>
      </c>
      <c r="AF2451">
        <v>15.161</v>
      </c>
      <c r="AG2451">
        <v>13.367000000000001</v>
      </c>
      <c r="AH2451">
        <v>14.974299999999999</v>
      </c>
    </row>
    <row r="2452" spans="1:34" x14ac:dyDescent="0.25">
      <c r="A2452" t="s">
        <v>8385</v>
      </c>
      <c r="B2452" t="s">
        <v>8379</v>
      </c>
      <c r="C2452">
        <v>1</v>
      </c>
      <c r="D2452">
        <v>5</v>
      </c>
      <c r="E2452" t="s">
        <v>284</v>
      </c>
      <c r="F2452">
        <v>2017</v>
      </c>
      <c r="G2452" t="s">
        <v>171</v>
      </c>
      <c r="H2452">
        <v>0</v>
      </c>
      <c r="I2452">
        <v>637.20929999999998</v>
      </c>
      <c r="J2452">
        <v>1.24</v>
      </c>
      <c r="K2452">
        <v>3.64</v>
      </c>
      <c r="L2452">
        <v>0.32500000000000001</v>
      </c>
      <c r="M2452">
        <v>12.9</v>
      </c>
      <c r="N2452">
        <v>4.0500000000000001E-2</v>
      </c>
      <c r="O2452" t="s">
        <v>614</v>
      </c>
      <c r="S2452">
        <v>0</v>
      </c>
      <c r="U2452">
        <v>5528</v>
      </c>
      <c r="V2452">
        <v>0.91</v>
      </c>
      <c r="W2452">
        <v>0.97</v>
      </c>
      <c r="X2452">
        <v>-0.02</v>
      </c>
      <c r="Y2452" t="s">
        <v>77</v>
      </c>
      <c r="Z2452">
        <v>4.51</v>
      </c>
      <c r="AA2452" t="s">
        <v>8380</v>
      </c>
      <c r="AB2452">
        <v>288.23410250000001</v>
      </c>
      <c r="AC2452" t="s">
        <v>8381</v>
      </c>
      <c r="AD2452">
        <v>40.520896999999998</v>
      </c>
      <c r="AE2452">
        <v>891.09199999999998</v>
      </c>
      <c r="AF2452">
        <v>15.161</v>
      </c>
      <c r="AG2452">
        <v>13.367000000000001</v>
      </c>
      <c r="AH2452">
        <v>14.974299999999999</v>
      </c>
    </row>
    <row r="2453" spans="1:34" x14ac:dyDescent="0.25">
      <c r="A2453" t="s">
        <v>8386</v>
      </c>
      <c r="B2453" t="s">
        <v>8387</v>
      </c>
      <c r="C2453">
        <v>1</v>
      </c>
      <c r="D2453">
        <v>1</v>
      </c>
      <c r="E2453" t="s">
        <v>284</v>
      </c>
      <c r="F2453">
        <v>2016</v>
      </c>
      <c r="G2453" t="s">
        <v>171</v>
      </c>
      <c r="H2453">
        <v>0</v>
      </c>
      <c r="I2453">
        <v>15.0330105</v>
      </c>
      <c r="J2453">
        <v>0.1236</v>
      </c>
      <c r="K2453">
        <v>1.2</v>
      </c>
      <c r="L2453">
        <v>0.107</v>
      </c>
      <c r="M2453">
        <v>1.87</v>
      </c>
      <c r="N2453">
        <v>5.8799999999999998E-3</v>
      </c>
      <c r="O2453" t="s">
        <v>614</v>
      </c>
      <c r="P2453">
        <v>0</v>
      </c>
      <c r="Q2453">
        <v>131.82</v>
      </c>
      <c r="R2453">
        <v>928</v>
      </c>
      <c r="S2453">
        <v>0</v>
      </c>
      <c r="U2453">
        <v>5845</v>
      </c>
      <c r="V2453">
        <v>1</v>
      </c>
      <c r="W2453">
        <v>1</v>
      </c>
      <c r="X2453">
        <v>-0.05</v>
      </c>
      <c r="Y2453" t="s">
        <v>77</v>
      </c>
      <c r="Z2453">
        <v>4.4400000000000004</v>
      </c>
      <c r="AA2453" t="s">
        <v>8388</v>
      </c>
      <c r="AB2453">
        <v>288.88347399999998</v>
      </c>
      <c r="AC2453" t="s">
        <v>8389</v>
      </c>
      <c r="AD2453">
        <v>39.744654699999998</v>
      </c>
      <c r="AE2453">
        <v>1217.82</v>
      </c>
      <c r="AF2453">
        <v>14.728</v>
      </c>
      <c r="AG2453">
        <v>13.03</v>
      </c>
      <c r="AH2453">
        <v>14.580399999999999</v>
      </c>
    </row>
    <row r="2454" spans="1:34" x14ac:dyDescent="0.25">
      <c r="A2454" t="s">
        <v>8390</v>
      </c>
      <c r="B2454" t="s">
        <v>8391</v>
      </c>
      <c r="C2454">
        <v>1</v>
      </c>
      <c r="D2454">
        <v>1</v>
      </c>
      <c r="E2454" t="s">
        <v>284</v>
      </c>
      <c r="F2454">
        <v>2016</v>
      </c>
      <c r="G2454" t="s">
        <v>171</v>
      </c>
      <c r="H2454">
        <v>0</v>
      </c>
      <c r="I2454">
        <v>14.556453299999999</v>
      </c>
      <c r="J2454">
        <v>0.12280000000000001</v>
      </c>
      <c r="K2454">
        <v>1.56</v>
      </c>
      <c r="L2454">
        <v>0.13900000000000001</v>
      </c>
      <c r="M2454">
        <v>3.05</v>
      </c>
      <c r="N2454">
        <v>9.6100000000000005E-3</v>
      </c>
      <c r="O2454" t="s">
        <v>614</v>
      </c>
      <c r="P2454">
        <v>0</v>
      </c>
      <c r="Q2454">
        <v>100</v>
      </c>
      <c r="R2454">
        <v>787</v>
      </c>
      <c r="S2454">
        <v>0</v>
      </c>
      <c r="U2454">
        <v>6229</v>
      </c>
      <c r="V2454">
        <v>1.3</v>
      </c>
      <c r="W2454">
        <v>1.2</v>
      </c>
      <c r="X2454">
        <v>0.04</v>
      </c>
      <c r="Y2454" t="s">
        <v>77</v>
      </c>
      <c r="Z2454">
        <v>4.28</v>
      </c>
      <c r="AA2454" t="s">
        <v>8392</v>
      </c>
      <c r="AB2454">
        <v>289.918589</v>
      </c>
      <c r="AC2454" t="s">
        <v>8393</v>
      </c>
      <c r="AD2454">
        <v>42.001427999999997</v>
      </c>
      <c r="AE2454">
        <v>749.06</v>
      </c>
      <c r="AF2454">
        <v>13.683</v>
      </c>
      <c r="AG2454">
        <v>12.364000000000001</v>
      </c>
      <c r="AH2454">
        <v>13.645799999999999</v>
      </c>
    </row>
    <row r="2455" spans="1:34" x14ac:dyDescent="0.25">
      <c r="A2455" t="s">
        <v>8394</v>
      </c>
      <c r="B2455" t="s">
        <v>8395</v>
      </c>
      <c r="C2455">
        <v>1</v>
      </c>
      <c r="D2455">
        <v>1</v>
      </c>
      <c r="E2455" t="s">
        <v>284</v>
      </c>
      <c r="F2455">
        <v>2016</v>
      </c>
      <c r="G2455" t="s">
        <v>171</v>
      </c>
      <c r="H2455">
        <v>0</v>
      </c>
      <c r="I2455">
        <v>41.708362899999997</v>
      </c>
      <c r="J2455">
        <v>0.2482</v>
      </c>
      <c r="K2455">
        <v>3.18</v>
      </c>
      <c r="L2455">
        <v>0.28399999999999997</v>
      </c>
      <c r="M2455">
        <v>10.199999999999999</v>
      </c>
      <c r="N2455">
        <v>3.2199999999999999E-2</v>
      </c>
      <c r="O2455" t="s">
        <v>614</v>
      </c>
      <c r="P2455">
        <v>0</v>
      </c>
      <c r="Q2455">
        <v>77.319999999999993</v>
      </c>
      <c r="R2455">
        <v>608</v>
      </c>
      <c r="S2455">
        <v>0</v>
      </c>
      <c r="U2455">
        <v>6666</v>
      </c>
      <c r="V2455">
        <v>1.72</v>
      </c>
      <c r="W2455">
        <v>1.44</v>
      </c>
      <c r="X2455">
        <v>0.05</v>
      </c>
      <c r="Y2455" t="s">
        <v>77</v>
      </c>
      <c r="Z2455">
        <v>4.13</v>
      </c>
      <c r="AA2455" t="s">
        <v>8396</v>
      </c>
      <c r="AB2455">
        <v>296.10792709999998</v>
      </c>
      <c r="AC2455" t="s">
        <v>8397</v>
      </c>
      <c r="AD2455">
        <v>39.319920099999997</v>
      </c>
      <c r="AE2455">
        <v>1514.02</v>
      </c>
      <c r="AF2455">
        <v>14.18</v>
      </c>
      <c r="AG2455">
        <v>12.907</v>
      </c>
      <c r="AH2455">
        <v>14.0931</v>
      </c>
    </row>
    <row r="2456" spans="1:34" x14ac:dyDescent="0.25">
      <c r="A2456" t="s">
        <v>8398</v>
      </c>
      <c r="B2456" t="s">
        <v>8399</v>
      </c>
      <c r="C2456">
        <v>1</v>
      </c>
      <c r="D2456">
        <v>1</v>
      </c>
      <c r="E2456" t="s">
        <v>284</v>
      </c>
      <c r="F2456">
        <v>2016</v>
      </c>
      <c r="G2456" t="s">
        <v>171</v>
      </c>
      <c r="H2456">
        <v>0</v>
      </c>
      <c r="I2456">
        <v>96.169870000000003</v>
      </c>
      <c r="J2456">
        <v>0.37709999999999999</v>
      </c>
      <c r="K2456">
        <v>2.27</v>
      </c>
      <c r="L2456">
        <v>0.20300000000000001</v>
      </c>
      <c r="M2456">
        <v>5.77</v>
      </c>
      <c r="N2456">
        <v>1.8200000000000001E-2</v>
      </c>
      <c r="O2456" t="s">
        <v>614</v>
      </c>
      <c r="P2456">
        <v>0</v>
      </c>
      <c r="Q2456">
        <v>5.64</v>
      </c>
      <c r="R2456">
        <v>321</v>
      </c>
      <c r="S2456">
        <v>0</v>
      </c>
      <c r="U2456">
        <v>5069</v>
      </c>
      <c r="V2456">
        <v>0.74</v>
      </c>
      <c r="W2456">
        <v>0.77</v>
      </c>
      <c r="X2456">
        <v>-0.19</v>
      </c>
      <c r="Y2456" t="s">
        <v>77</v>
      </c>
      <c r="Z2456">
        <v>4.59</v>
      </c>
      <c r="AA2456" t="s">
        <v>8400</v>
      </c>
      <c r="AB2456">
        <v>293.7271604</v>
      </c>
      <c r="AC2456" t="s">
        <v>8401</v>
      </c>
      <c r="AD2456">
        <v>42.806711900000003</v>
      </c>
      <c r="AE2456">
        <v>1225.57</v>
      </c>
      <c r="AF2456">
        <v>15.891999999999999</v>
      </c>
      <c r="AG2456">
        <v>13.766999999999999</v>
      </c>
      <c r="AH2456">
        <v>15.786199999999999</v>
      </c>
    </row>
    <row r="2457" spans="1:34" x14ac:dyDescent="0.25">
      <c r="A2457" t="s">
        <v>8402</v>
      </c>
      <c r="B2457" t="s">
        <v>8403</v>
      </c>
      <c r="C2457">
        <v>1</v>
      </c>
      <c r="D2457">
        <v>1</v>
      </c>
      <c r="E2457" t="s">
        <v>284</v>
      </c>
      <c r="F2457">
        <v>2016</v>
      </c>
      <c r="G2457" t="s">
        <v>171</v>
      </c>
      <c r="H2457">
        <v>0</v>
      </c>
      <c r="I2457">
        <v>82.304002999999994</v>
      </c>
      <c r="J2457">
        <v>0.37040000000000001</v>
      </c>
      <c r="K2457">
        <v>2.13</v>
      </c>
      <c r="L2457">
        <v>0.19</v>
      </c>
      <c r="M2457">
        <v>5.18</v>
      </c>
      <c r="N2457">
        <v>1.6299999999999999E-2</v>
      </c>
      <c r="O2457" t="s">
        <v>614</v>
      </c>
      <c r="P2457">
        <v>0</v>
      </c>
      <c r="Q2457">
        <v>25.17</v>
      </c>
      <c r="R2457">
        <v>485</v>
      </c>
      <c r="S2457">
        <v>0</v>
      </c>
      <c r="U2457">
        <v>5393</v>
      </c>
      <c r="V2457">
        <v>0.81</v>
      </c>
      <c r="W2457">
        <v>0.85</v>
      </c>
      <c r="X2457">
        <v>-0.17</v>
      </c>
      <c r="Y2457" t="s">
        <v>77</v>
      </c>
      <c r="Z2457">
        <v>4.55</v>
      </c>
      <c r="AA2457" t="s">
        <v>8404</v>
      </c>
      <c r="AB2457">
        <v>289.71199469999999</v>
      </c>
      <c r="AC2457" t="s">
        <v>8405</v>
      </c>
      <c r="AD2457">
        <v>50.128226499999997</v>
      </c>
      <c r="AE2457">
        <v>2435.94</v>
      </c>
      <c r="AF2457">
        <v>15.882999999999999</v>
      </c>
      <c r="AG2457">
        <v>13.834</v>
      </c>
      <c r="AH2457">
        <v>15.6311</v>
      </c>
    </row>
    <row r="2458" spans="1:34" x14ac:dyDescent="0.25">
      <c r="A2458" t="s">
        <v>8406</v>
      </c>
      <c r="B2458" t="s">
        <v>8407</v>
      </c>
      <c r="C2458">
        <v>1</v>
      </c>
      <c r="D2458">
        <v>1</v>
      </c>
      <c r="E2458" t="s">
        <v>284</v>
      </c>
      <c r="F2458">
        <v>2016</v>
      </c>
      <c r="G2458" t="s">
        <v>171</v>
      </c>
      <c r="H2458">
        <v>0</v>
      </c>
      <c r="I2458">
        <v>30.860936599999999</v>
      </c>
      <c r="J2458">
        <v>0.1862</v>
      </c>
      <c r="K2458">
        <v>0.93</v>
      </c>
      <c r="L2458">
        <v>8.3000000000000004E-2</v>
      </c>
      <c r="M2458">
        <v>0.749</v>
      </c>
      <c r="N2458">
        <v>2.3600000000000001E-3</v>
      </c>
      <c r="O2458" t="s">
        <v>614</v>
      </c>
      <c r="P2458">
        <v>0</v>
      </c>
      <c r="Q2458">
        <v>36.119999999999997</v>
      </c>
      <c r="R2458">
        <v>525</v>
      </c>
      <c r="S2458">
        <v>0</v>
      </c>
      <c r="U2458">
        <v>5686</v>
      </c>
      <c r="V2458">
        <v>0.86</v>
      </c>
      <c r="W2458">
        <v>0.93</v>
      </c>
      <c r="X2458">
        <v>-0.18</v>
      </c>
      <c r="Y2458" t="s">
        <v>77</v>
      </c>
      <c r="Z2458">
        <v>4.54</v>
      </c>
      <c r="AA2458" t="s">
        <v>8408</v>
      </c>
      <c r="AB2458">
        <v>292.0020614</v>
      </c>
      <c r="AC2458" t="s">
        <v>8409</v>
      </c>
      <c r="AD2458">
        <v>41.786963900000003</v>
      </c>
      <c r="AE2458">
        <v>495.14800000000002</v>
      </c>
      <c r="AF2458">
        <v>13.042999999999999</v>
      </c>
      <c r="AG2458">
        <v>11.406000000000001</v>
      </c>
      <c r="AH2458">
        <v>12.925800000000001</v>
      </c>
    </row>
    <row r="2459" spans="1:34" x14ac:dyDescent="0.25">
      <c r="A2459" t="s">
        <v>8410</v>
      </c>
      <c r="B2459" t="s">
        <v>8411</v>
      </c>
      <c r="C2459">
        <v>1</v>
      </c>
      <c r="D2459">
        <v>1</v>
      </c>
      <c r="E2459" t="s">
        <v>284</v>
      </c>
      <c r="F2459">
        <v>2016</v>
      </c>
      <c r="G2459" t="s">
        <v>171</v>
      </c>
      <c r="H2459">
        <v>0</v>
      </c>
      <c r="I2459">
        <v>14.0329154</v>
      </c>
      <c r="J2459">
        <v>0.1168</v>
      </c>
      <c r="K2459">
        <v>1.32</v>
      </c>
      <c r="L2459">
        <v>0.11799999999999999</v>
      </c>
      <c r="M2459">
        <v>2.2999999999999998</v>
      </c>
      <c r="N2459">
        <v>7.2399999999999999E-3</v>
      </c>
      <c r="O2459" t="s">
        <v>614</v>
      </c>
      <c r="P2459">
        <v>0</v>
      </c>
      <c r="Q2459">
        <v>235.81</v>
      </c>
      <c r="R2459">
        <v>783</v>
      </c>
      <c r="S2459">
        <v>0</v>
      </c>
      <c r="U2459">
        <v>5676</v>
      </c>
      <c r="V2459">
        <v>0.93</v>
      </c>
      <c r="W2459">
        <v>0.95</v>
      </c>
      <c r="X2459">
        <v>-0.05</v>
      </c>
      <c r="Y2459" t="s">
        <v>77</v>
      </c>
      <c r="Z2459">
        <v>4.49</v>
      </c>
      <c r="AA2459" t="s">
        <v>8412</v>
      </c>
      <c r="AB2459">
        <v>290.14988219999998</v>
      </c>
      <c r="AC2459" t="s">
        <v>8413</v>
      </c>
      <c r="AD2459">
        <v>41.4645625</v>
      </c>
      <c r="AE2459">
        <v>2366.02</v>
      </c>
      <c r="AF2459">
        <v>15.836</v>
      </c>
      <c r="AG2459">
        <v>14.082000000000001</v>
      </c>
      <c r="AH2459">
        <v>15.6243</v>
      </c>
    </row>
    <row r="2460" spans="1:34" x14ac:dyDescent="0.25">
      <c r="A2460" t="s">
        <v>8414</v>
      </c>
      <c r="B2460" t="s">
        <v>8415</v>
      </c>
      <c r="C2460">
        <v>1</v>
      </c>
      <c r="D2460">
        <v>1</v>
      </c>
      <c r="E2460" t="s">
        <v>284</v>
      </c>
      <c r="F2460">
        <v>2016</v>
      </c>
      <c r="G2460" t="s">
        <v>171</v>
      </c>
      <c r="H2460">
        <v>0</v>
      </c>
      <c r="I2460">
        <v>16.0506213</v>
      </c>
      <c r="J2460">
        <v>0.1234</v>
      </c>
      <c r="K2460">
        <v>0.84</v>
      </c>
      <c r="L2460">
        <v>7.4999999999999997E-2</v>
      </c>
      <c r="M2460">
        <v>0.52</v>
      </c>
      <c r="N2460">
        <v>1.64E-3</v>
      </c>
      <c r="O2460" t="s">
        <v>614</v>
      </c>
      <c r="P2460">
        <v>0</v>
      </c>
      <c r="Q2460">
        <v>30.48</v>
      </c>
      <c r="R2460">
        <v>630</v>
      </c>
      <c r="S2460">
        <v>0</v>
      </c>
      <c r="U2460">
        <v>5410</v>
      </c>
      <c r="V2460">
        <v>0.85</v>
      </c>
      <c r="W2460">
        <v>0.89</v>
      </c>
      <c r="X2460">
        <v>-0.03</v>
      </c>
      <c r="Y2460" t="s">
        <v>77</v>
      </c>
      <c r="Z2460">
        <v>4.53</v>
      </c>
      <c r="AA2460" t="s">
        <v>8416</v>
      </c>
      <c r="AB2460">
        <v>288.56162690000002</v>
      </c>
      <c r="AC2460" t="s">
        <v>8417</v>
      </c>
      <c r="AD2460">
        <v>46.536124700000002</v>
      </c>
      <c r="AE2460">
        <v>320.47800000000001</v>
      </c>
      <c r="AF2460">
        <v>13.266999999999999</v>
      </c>
      <c r="AG2460">
        <v>11.385999999999999</v>
      </c>
      <c r="AH2460">
        <v>13.1038</v>
      </c>
    </row>
    <row r="2461" spans="1:34" x14ac:dyDescent="0.25">
      <c r="A2461" t="s">
        <v>8418</v>
      </c>
      <c r="B2461" t="s">
        <v>8419</v>
      </c>
      <c r="C2461">
        <v>1</v>
      </c>
      <c r="D2461">
        <v>1</v>
      </c>
      <c r="E2461" t="s">
        <v>284</v>
      </c>
      <c r="F2461">
        <v>2016</v>
      </c>
      <c r="G2461" t="s">
        <v>171</v>
      </c>
      <c r="H2461">
        <v>0</v>
      </c>
      <c r="I2461">
        <v>20.7056504</v>
      </c>
      <c r="J2461">
        <v>0.16289999999999999</v>
      </c>
      <c r="K2461">
        <v>1.33</v>
      </c>
      <c r="L2461">
        <v>0.11899999999999999</v>
      </c>
      <c r="M2461">
        <v>2.33</v>
      </c>
      <c r="N2461">
        <v>7.3299999999999997E-3</v>
      </c>
      <c r="O2461" t="s">
        <v>614</v>
      </c>
      <c r="P2461">
        <v>0</v>
      </c>
      <c r="Q2461">
        <v>116.14</v>
      </c>
      <c r="R2461">
        <v>967</v>
      </c>
      <c r="S2461">
        <v>0</v>
      </c>
      <c r="U2461">
        <v>6158</v>
      </c>
      <c r="V2461">
        <v>1.22</v>
      </c>
      <c r="W2461">
        <v>1.1399999999999999</v>
      </c>
      <c r="X2461">
        <v>0.01</v>
      </c>
      <c r="Y2461" t="s">
        <v>77</v>
      </c>
      <c r="Z2461">
        <v>4.32</v>
      </c>
      <c r="AA2461" t="s">
        <v>8420</v>
      </c>
      <c r="AB2461">
        <v>298.11888019999998</v>
      </c>
      <c r="AC2461" t="s">
        <v>8421</v>
      </c>
      <c r="AD2461">
        <v>40.3750316</v>
      </c>
      <c r="AE2461">
        <v>1260.28</v>
      </c>
      <c r="AF2461">
        <v>14.561</v>
      </c>
      <c r="AG2461">
        <v>12.603</v>
      </c>
      <c r="AH2461">
        <v>14.3466</v>
      </c>
    </row>
    <row r="2462" spans="1:34" x14ac:dyDescent="0.25">
      <c r="A2462" t="s">
        <v>8422</v>
      </c>
      <c r="B2462" t="s">
        <v>8423</v>
      </c>
      <c r="C2462">
        <v>1</v>
      </c>
      <c r="D2462">
        <v>1</v>
      </c>
      <c r="E2462" t="s">
        <v>284</v>
      </c>
      <c r="F2462">
        <v>2016</v>
      </c>
      <c r="G2462" t="s">
        <v>171</v>
      </c>
      <c r="H2462">
        <v>0</v>
      </c>
      <c r="I2462">
        <v>25.433819700000001</v>
      </c>
      <c r="J2462">
        <v>0.17069999999999999</v>
      </c>
      <c r="K2462">
        <v>1.85</v>
      </c>
      <c r="L2462">
        <v>0.16500000000000001</v>
      </c>
      <c r="M2462">
        <v>4.08</v>
      </c>
      <c r="N2462">
        <v>1.2800000000000001E-2</v>
      </c>
      <c r="O2462" t="s">
        <v>614</v>
      </c>
      <c r="P2462">
        <v>0</v>
      </c>
      <c r="Q2462">
        <v>83.08</v>
      </c>
      <c r="R2462">
        <v>667</v>
      </c>
      <c r="S2462">
        <v>0</v>
      </c>
      <c r="U2462">
        <v>5780</v>
      </c>
      <c r="V2462">
        <v>0.99</v>
      </c>
      <c r="W2462">
        <v>1</v>
      </c>
      <c r="X2462">
        <v>0.03</v>
      </c>
      <c r="Y2462" t="s">
        <v>77</v>
      </c>
      <c r="Z2462">
        <v>4.45</v>
      </c>
      <c r="AA2462" t="s">
        <v>8424</v>
      </c>
      <c r="AB2462">
        <v>283.79777919999998</v>
      </c>
      <c r="AC2462" t="s">
        <v>8425</v>
      </c>
      <c r="AD2462">
        <v>46.931013900000004</v>
      </c>
      <c r="AE2462">
        <v>2002.96</v>
      </c>
      <c r="AF2462">
        <v>15.455</v>
      </c>
      <c r="AG2462">
        <v>13.887</v>
      </c>
      <c r="AH2462">
        <v>15.3316</v>
      </c>
    </row>
    <row r="2463" spans="1:34" x14ac:dyDescent="0.25">
      <c r="A2463" t="s">
        <v>8426</v>
      </c>
      <c r="B2463" t="s">
        <v>8427</v>
      </c>
      <c r="C2463">
        <v>1</v>
      </c>
      <c r="D2463">
        <v>2</v>
      </c>
      <c r="E2463" t="s">
        <v>284</v>
      </c>
      <c r="F2463">
        <v>2014</v>
      </c>
      <c r="G2463" t="s">
        <v>171</v>
      </c>
      <c r="H2463">
        <v>0</v>
      </c>
      <c r="I2463">
        <v>15.228958</v>
      </c>
      <c r="J2463">
        <v>0.11600000000000001</v>
      </c>
      <c r="K2463">
        <v>3.06</v>
      </c>
      <c r="L2463">
        <v>0.27300000000000002</v>
      </c>
      <c r="M2463">
        <v>9.59</v>
      </c>
      <c r="N2463">
        <v>3.0200000000000001E-2</v>
      </c>
      <c r="O2463" t="s">
        <v>614</v>
      </c>
      <c r="P2463">
        <v>0</v>
      </c>
      <c r="Q2463">
        <v>40.729999999999997</v>
      </c>
      <c r="R2463">
        <v>639</v>
      </c>
      <c r="S2463">
        <v>0</v>
      </c>
      <c r="U2463">
        <v>5460</v>
      </c>
      <c r="V2463">
        <v>0.83</v>
      </c>
      <c r="W2463">
        <v>0.87</v>
      </c>
      <c r="X2463">
        <v>0.124</v>
      </c>
      <c r="Y2463" t="s">
        <v>200</v>
      </c>
      <c r="Z2463">
        <v>4.55</v>
      </c>
      <c r="AA2463" t="s">
        <v>8428</v>
      </c>
      <c r="AB2463">
        <v>292.16279329999998</v>
      </c>
      <c r="AC2463" t="s">
        <v>8429</v>
      </c>
      <c r="AD2463">
        <v>41.023194699999998</v>
      </c>
      <c r="AE2463">
        <v>649.91899999999998</v>
      </c>
      <c r="AF2463">
        <v>14.957000000000001</v>
      </c>
      <c r="AG2463">
        <v>12.864000000000001</v>
      </c>
      <c r="AH2463">
        <v>14.7189</v>
      </c>
    </row>
    <row r="2464" spans="1:34" x14ac:dyDescent="0.25">
      <c r="A2464" t="s">
        <v>8430</v>
      </c>
      <c r="B2464" t="s">
        <v>8427</v>
      </c>
      <c r="C2464">
        <v>1</v>
      </c>
      <c r="D2464">
        <v>2</v>
      </c>
      <c r="E2464" t="s">
        <v>284</v>
      </c>
      <c r="F2464">
        <v>2014</v>
      </c>
      <c r="G2464" t="s">
        <v>171</v>
      </c>
      <c r="H2464">
        <v>0</v>
      </c>
      <c r="I2464">
        <v>24.674612</v>
      </c>
      <c r="J2464">
        <v>0.16</v>
      </c>
      <c r="K2464">
        <v>2.09</v>
      </c>
      <c r="L2464">
        <v>0.186</v>
      </c>
      <c r="M2464">
        <v>5.0199999999999996</v>
      </c>
      <c r="N2464">
        <v>1.5800000000000002E-2</v>
      </c>
      <c r="O2464" t="s">
        <v>614</v>
      </c>
      <c r="P2464">
        <v>0</v>
      </c>
      <c r="Q2464">
        <v>21.41</v>
      </c>
      <c r="R2464">
        <v>544</v>
      </c>
      <c r="S2464">
        <v>0</v>
      </c>
      <c r="U2464">
        <v>5460</v>
      </c>
      <c r="V2464">
        <v>0.83</v>
      </c>
      <c r="W2464">
        <v>0.87</v>
      </c>
      <c r="X2464">
        <v>0.124</v>
      </c>
      <c r="Y2464" t="s">
        <v>200</v>
      </c>
      <c r="Z2464">
        <v>4.55</v>
      </c>
      <c r="AA2464" t="s">
        <v>8428</v>
      </c>
      <c r="AB2464">
        <v>292.16279329999998</v>
      </c>
      <c r="AC2464" t="s">
        <v>8429</v>
      </c>
      <c r="AD2464">
        <v>41.023194699999998</v>
      </c>
      <c r="AE2464">
        <v>649.91899999999998</v>
      </c>
      <c r="AF2464">
        <v>14.957000000000001</v>
      </c>
      <c r="AG2464">
        <v>12.864000000000001</v>
      </c>
      <c r="AH2464">
        <v>14.7189</v>
      </c>
    </row>
    <row r="2465" spans="1:34" x14ac:dyDescent="0.25">
      <c r="A2465" t="s">
        <v>8431</v>
      </c>
      <c r="B2465" t="s">
        <v>8432</v>
      </c>
      <c r="C2465">
        <v>1</v>
      </c>
      <c r="D2465">
        <v>1</v>
      </c>
      <c r="E2465" t="s">
        <v>284</v>
      </c>
      <c r="F2465">
        <v>2016</v>
      </c>
      <c r="G2465" t="s">
        <v>171</v>
      </c>
      <c r="H2465">
        <v>0</v>
      </c>
      <c r="I2465">
        <v>84.703920999999994</v>
      </c>
      <c r="J2465">
        <v>0.40889999999999999</v>
      </c>
      <c r="K2465">
        <v>3.36</v>
      </c>
      <c r="L2465">
        <v>0.3</v>
      </c>
      <c r="M2465">
        <v>11.2</v>
      </c>
      <c r="N2465">
        <v>3.5400000000000001E-2</v>
      </c>
      <c r="O2465" t="s">
        <v>614</v>
      </c>
      <c r="P2465">
        <v>0</v>
      </c>
      <c r="Q2465">
        <v>14.04</v>
      </c>
      <c r="R2465">
        <v>537</v>
      </c>
      <c r="S2465">
        <v>0</v>
      </c>
      <c r="U2465">
        <v>6200</v>
      </c>
      <c r="V2465">
        <v>1.28</v>
      </c>
      <c r="W2465">
        <v>1.19</v>
      </c>
      <c r="X2465">
        <v>0.04</v>
      </c>
      <c r="Y2465" t="s">
        <v>77</v>
      </c>
      <c r="Z2465">
        <v>4.29</v>
      </c>
      <c r="AA2465" t="s">
        <v>8433</v>
      </c>
      <c r="AB2465">
        <v>298.95914320000003</v>
      </c>
      <c r="AC2465" t="s">
        <v>8434</v>
      </c>
      <c r="AD2465">
        <v>48.2578295</v>
      </c>
      <c r="AE2465">
        <v>1696.25</v>
      </c>
      <c r="AF2465">
        <v>15.315</v>
      </c>
      <c r="AG2465">
        <v>13.728</v>
      </c>
      <c r="AH2465">
        <v>15.1424</v>
      </c>
    </row>
    <row r="2466" spans="1:34" x14ac:dyDescent="0.25">
      <c r="A2466" t="s">
        <v>8435</v>
      </c>
      <c r="B2466" t="s">
        <v>8436</v>
      </c>
      <c r="C2466">
        <v>1</v>
      </c>
      <c r="D2466">
        <v>1</v>
      </c>
      <c r="E2466" t="s">
        <v>284</v>
      </c>
      <c r="F2466">
        <v>2016</v>
      </c>
      <c r="G2466" t="s">
        <v>171</v>
      </c>
      <c r="H2466">
        <v>0</v>
      </c>
      <c r="I2466">
        <v>23.238279200000001</v>
      </c>
      <c r="J2466">
        <v>0.17530000000000001</v>
      </c>
      <c r="K2466">
        <v>1.68</v>
      </c>
      <c r="L2466">
        <v>0.15</v>
      </c>
      <c r="M2466">
        <v>3.46</v>
      </c>
      <c r="N2466">
        <v>1.09E-2</v>
      </c>
      <c r="O2466" t="s">
        <v>614</v>
      </c>
      <c r="P2466">
        <v>0</v>
      </c>
      <c r="Q2466">
        <v>228.22</v>
      </c>
      <c r="R2466">
        <v>903</v>
      </c>
      <c r="S2466">
        <v>0</v>
      </c>
      <c r="U2466">
        <v>6064</v>
      </c>
      <c r="V2466">
        <v>1.29</v>
      </c>
      <c r="W2466">
        <v>1.17</v>
      </c>
      <c r="X2466">
        <v>0.14000000000000001</v>
      </c>
      <c r="Y2466" t="s">
        <v>77</v>
      </c>
      <c r="Z2466">
        <v>4.28</v>
      </c>
      <c r="AA2466" t="s">
        <v>8437</v>
      </c>
      <c r="AB2466">
        <v>288.42118920000001</v>
      </c>
      <c r="AC2466" t="s">
        <v>8438</v>
      </c>
      <c r="AD2466">
        <v>43.179772999999997</v>
      </c>
      <c r="AE2466">
        <v>1475.6</v>
      </c>
      <c r="AF2466">
        <v>13.564</v>
      </c>
      <c r="AG2466">
        <v>12.471</v>
      </c>
      <c r="AH2466">
        <v>13.5024</v>
      </c>
    </row>
    <row r="2467" spans="1:34" x14ac:dyDescent="0.25">
      <c r="A2467" t="s">
        <v>8439</v>
      </c>
      <c r="B2467" t="s">
        <v>8440</v>
      </c>
      <c r="C2467">
        <v>1</v>
      </c>
      <c r="D2467">
        <v>1</v>
      </c>
      <c r="E2467" t="s">
        <v>284</v>
      </c>
      <c r="F2467">
        <v>2016</v>
      </c>
      <c r="G2467" t="s">
        <v>171</v>
      </c>
      <c r="H2467">
        <v>0</v>
      </c>
      <c r="I2467">
        <v>20.359725990000001</v>
      </c>
      <c r="J2467">
        <v>0.10970000000000001</v>
      </c>
      <c r="K2467">
        <v>1.18</v>
      </c>
      <c r="L2467">
        <v>0.105</v>
      </c>
      <c r="M2467">
        <v>1.76</v>
      </c>
      <c r="N2467">
        <v>5.5300000000000002E-3</v>
      </c>
      <c r="O2467" t="s">
        <v>614</v>
      </c>
      <c r="P2467">
        <v>0</v>
      </c>
      <c r="Q2467">
        <v>1.6</v>
      </c>
      <c r="R2467">
        <v>322</v>
      </c>
      <c r="S2467">
        <v>0</v>
      </c>
      <c r="U2467">
        <v>4372</v>
      </c>
      <c r="V2467">
        <v>0.67</v>
      </c>
      <c r="W2467">
        <v>0.73</v>
      </c>
      <c r="X2467">
        <v>0.2</v>
      </c>
      <c r="Y2467" t="s">
        <v>77</v>
      </c>
      <c r="Z2467">
        <v>4.6399999999999997</v>
      </c>
      <c r="AA2467" t="s">
        <v>8441</v>
      </c>
      <c r="AB2467">
        <v>289.27449760000002</v>
      </c>
      <c r="AC2467" t="s">
        <v>8442</v>
      </c>
      <c r="AD2467">
        <v>44.470405599999999</v>
      </c>
      <c r="AE2467">
        <v>162</v>
      </c>
      <c r="AF2467">
        <v>13.451000000000001</v>
      </c>
      <c r="AG2467">
        <v>10.622999999999999</v>
      </c>
      <c r="AH2467">
        <v>13.263400000000001</v>
      </c>
    </row>
    <row r="2468" spans="1:34" x14ac:dyDescent="0.25">
      <c r="A2468" t="s">
        <v>8443</v>
      </c>
      <c r="B2468" t="s">
        <v>8444</v>
      </c>
      <c r="C2468">
        <v>1</v>
      </c>
      <c r="D2468">
        <v>1</v>
      </c>
      <c r="E2468" t="s">
        <v>284</v>
      </c>
      <c r="F2468">
        <v>2016</v>
      </c>
      <c r="G2468" t="s">
        <v>171</v>
      </c>
      <c r="H2468">
        <v>0</v>
      </c>
      <c r="I2468">
        <v>160.88465087</v>
      </c>
      <c r="J2468">
        <v>0.54159999999999997</v>
      </c>
      <c r="K2468">
        <v>8.4600000000000009</v>
      </c>
      <c r="L2468">
        <v>0.755</v>
      </c>
      <c r="M2468">
        <v>53.9</v>
      </c>
      <c r="N2468">
        <v>0.17</v>
      </c>
      <c r="O2468" t="s">
        <v>614</v>
      </c>
      <c r="P2468">
        <v>0</v>
      </c>
      <c r="Q2468">
        <v>2.23</v>
      </c>
      <c r="R2468">
        <v>346</v>
      </c>
      <c r="S2468">
        <v>0</v>
      </c>
      <c r="U2468">
        <v>5617</v>
      </c>
      <c r="V2468">
        <v>0.97</v>
      </c>
      <c r="W2468">
        <v>0.99</v>
      </c>
      <c r="X2468">
        <v>0.14000000000000001</v>
      </c>
      <c r="Y2468" t="s">
        <v>77</v>
      </c>
      <c r="Z2468">
        <v>4.46</v>
      </c>
      <c r="AA2468" t="s">
        <v>8445</v>
      </c>
      <c r="AB2468">
        <v>289.79175609999999</v>
      </c>
      <c r="AC2468" t="s">
        <v>8446</v>
      </c>
      <c r="AD2468">
        <v>39.285265500000001</v>
      </c>
      <c r="AE2468">
        <v>349.24700000000001</v>
      </c>
      <c r="AF2468">
        <v>13.071</v>
      </c>
      <c r="AG2468">
        <v>11.308999999999999</v>
      </c>
      <c r="AH2468">
        <v>12.9559</v>
      </c>
    </row>
    <row r="2469" spans="1:34" x14ac:dyDescent="0.25">
      <c r="A2469" t="s">
        <v>8447</v>
      </c>
      <c r="B2469" t="s">
        <v>8448</v>
      </c>
      <c r="C2469">
        <v>1</v>
      </c>
      <c r="D2469">
        <v>2</v>
      </c>
      <c r="E2469" t="s">
        <v>284</v>
      </c>
      <c r="F2469">
        <v>2016</v>
      </c>
      <c r="G2469" t="s">
        <v>171</v>
      </c>
      <c r="H2469">
        <v>0</v>
      </c>
      <c r="I2469">
        <v>217.83184</v>
      </c>
      <c r="J2469">
        <v>0.753</v>
      </c>
      <c r="K2469">
        <v>12.42</v>
      </c>
      <c r="L2469">
        <v>1.1080000000000001</v>
      </c>
      <c r="M2469">
        <v>1678.1424</v>
      </c>
      <c r="N2469">
        <v>5.28</v>
      </c>
      <c r="O2469" t="s">
        <v>119</v>
      </c>
      <c r="P2469">
        <v>0.40100000000000002</v>
      </c>
      <c r="Q2469">
        <v>3.23</v>
      </c>
      <c r="R2469">
        <v>388</v>
      </c>
      <c r="S2469">
        <v>0</v>
      </c>
      <c r="U2469">
        <v>6145</v>
      </c>
      <c r="V2469">
        <v>1.29</v>
      </c>
      <c r="W2469">
        <v>1.2</v>
      </c>
      <c r="X2469">
        <v>0.11899999999999999</v>
      </c>
      <c r="Y2469" t="s">
        <v>77</v>
      </c>
      <c r="Z2469">
        <v>4.29</v>
      </c>
      <c r="AA2469" t="s">
        <v>8449</v>
      </c>
      <c r="AB2469">
        <v>292.62749430000002</v>
      </c>
      <c r="AC2469" t="s">
        <v>8450</v>
      </c>
      <c r="AD2469">
        <v>37.860165299999998</v>
      </c>
      <c r="AE2469">
        <v>397.29199999999997</v>
      </c>
      <c r="AF2469">
        <v>11.766</v>
      </c>
      <c r="AG2469">
        <v>10.688000000000001</v>
      </c>
      <c r="AH2469">
        <v>11.8292</v>
      </c>
    </row>
    <row r="2470" spans="1:34" x14ac:dyDescent="0.25">
      <c r="A2470" t="s">
        <v>8451</v>
      </c>
      <c r="B2470" t="s">
        <v>8448</v>
      </c>
      <c r="C2470">
        <v>1</v>
      </c>
      <c r="D2470">
        <v>2</v>
      </c>
      <c r="E2470" t="s">
        <v>284</v>
      </c>
      <c r="F2470">
        <v>2020</v>
      </c>
      <c r="G2470" t="s">
        <v>171</v>
      </c>
      <c r="H2470">
        <v>0</v>
      </c>
      <c r="I2470">
        <v>10.514181000000001</v>
      </c>
      <c r="J2470">
        <v>9.9699999999999997E-2</v>
      </c>
      <c r="K2470">
        <v>1.1759999999999999</v>
      </c>
      <c r="L2470">
        <v>0.105</v>
      </c>
      <c r="M2470">
        <v>1.74</v>
      </c>
      <c r="N2470">
        <v>5.4599999999999996E-3</v>
      </c>
      <c r="O2470" t="s">
        <v>614</v>
      </c>
      <c r="P2470">
        <v>0.32</v>
      </c>
      <c r="Q2470">
        <v>193</v>
      </c>
      <c r="R2470">
        <v>1066</v>
      </c>
      <c r="S2470">
        <v>0</v>
      </c>
      <c r="U2470">
        <v>6145</v>
      </c>
      <c r="V2470">
        <v>1.29</v>
      </c>
      <c r="W2470">
        <v>1.2</v>
      </c>
      <c r="X2470">
        <v>0.11899999999999999</v>
      </c>
      <c r="Y2470" t="s">
        <v>77</v>
      </c>
      <c r="Z2470">
        <v>4.29</v>
      </c>
      <c r="AA2470" t="s">
        <v>8449</v>
      </c>
      <c r="AB2470">
        <v>292.62749430000002</v>
      </c>
      <c r="AC2470" t="s">
        <v>8450</v>
      </c>
      <c r="AD2470">
        <v>37.860165299999998</v>
      </c>
      <c r="AE2470">
        <v>397.29199999999997</v>
      </c>
      <c r="AF2470">
        <v>11.766</v>
      </c>
      <c r="AG2470">
        <v>10.688000000000001</v>
      </c>
      <c r="AH2470">
        <v>11.8292</v>
      </c>
    </row>
    <row r="2471" spans="1:34" x14ac:dyDescent="0.25">
      <c r="A2471" t="s">
        <v>8452</v>
      </c>
      <c r="B2471" t="s">
        <v>8453</v>
      </c>
      <c r="C2471">
        <v>1</v>
      </c>
      <c r="D2471">
        <v>1</v>
      </c>
      <c r="E2471" t="s">
        <v>284</v>
      </c>
      <c r="F2471">
        <v>2016</v>
      </c>
      <c r="G2471" t="s">
        <v>171</v>
      </c>
      <c r="H2471">
        <v>0</v>
      </c>
      <c r="I2471">
        <v>214.31141640000001</v>
      </c>
      <c r="J2471">
        <v>0.76549999999999996</v>
      </c>
      <c r="K2471">
        <v>9.5500000000000007</v>
      </c>
      <c r="L2471">
        <v>0.85199999999999998</v>
      </c>
      <c r="M2471">
        <v>66.2</v>
      </c>
      <c r="N2471">
        <v>0.20799999999999999</v>
      </c>
      <c r="O2471" t="s">
        <v>614</v>
      </c>
      <c r="P2471">
        <v>0</v>
      </c>
      <c r="Q2471">
        <v>6.02</v>
      </c>
      <c r="R2471">
        <v>380</v>
      </c>
      <c r="S2471">
        <v>0</v>
      </c>
      <c r="U2471">
        <v>6511</v>
      </c>
      <c r="V2471">
        <v>1.41</v>
      </c>
      <c r="W2471">
        <v>1.3</v>
      </c>
      <c r="X2471">
        <v>7.0000000000000007E-2</v>
      </c>
      <c r="Y2471" t="s">
        <v>77</v>
      </c>
      <c r="Z2471">
        <v>4.26</v>
      </c>
      <c r="AA2471" t="s">
        <v>8454</v>
      </c>
      <c r="AB2471">
        <v>290.97390569999999</v>
      </c>
      <c r="AC2471" t="s">
        <v>8455</v>
      </c>
      <c r="AD2471">
        <v>48.178205900000002</v>
      </c>
      <c r="AE2471">
        <v>539.32100000000003</v>
      </c>
      <c r="AF2471">
        <v>12.1</v>
      </c>
      <c r="AG2471">
        <v>10.885999999999999</v>
      </c>
      <c r="AH2471">
        <v>11.9975</v>
      </c>
    </row>
    <row r="2472" spans="1:34" x14ac:dyDescent="0.25">
      <c r="A2472" t="s">
        <v>8456</v>
      </c>
      <c r="B2472" t="s">
        <v>8457</v>
      </c>
      <c r="C2472">
        <v>1</v>
      </c>
      <c r="D2472">
        <v>1</v>
      </c>
      <c r="E2472" t="s">
        <v>284</v>
      </c>
      <c r="F2472">
        <v>2016</v>
      </c>
      <c r="G2472" t="s">
        <v>171</v>
      </c>
      <c r="H2472">
        <v>0</v>
      </c>
      <c r="I2472">
        <v>7.2593197900000002</v>
      </c>
      <c r="J2472">
        <v>7.1800000000000003E-2</v>
      </c>
      <c r="K2472">
        <v>1.75</v>
      </c>
      <c r="L2472">
        <v>0.156</v>
      </c>
      <c r="M2472">
        <v>3.71</v>
      </c>
      <c r="N2472">
        <v>1.17E-2</v>
      </c>
      <c r="O2472" t="s">
        <v>614</v>
      </c>
      <c r="P2472">
        <v>0</v>
      </c>
      <c r="Q2472">
        <v>615.25</v>
      </c>
      <c r="R2472">
        <v>967</v>
      </c>
      <c r="S2472">
        <v>0</v>
      </c>
      <c r="U2472">
        <v>5904</v>
      </c>
      <c r="V2472">
        <v>1.07</v>
      </c>
      <c r="W2472">
        <v>1.04</v>
      </c>
      <c r="X2472">
        <v>0.03</v>
      </c>
      <c r="Y2472" t="s">
        <v>77</v>
      </c>
      <c r="Z2472">
        <v>4.4000000000000004</v>
      </c>
      <c r="AA2472" t="s">
        <v>8458</v>
      </c>
      <c r="AB2472">
        <v>291.49457949999999</v>
      </c>
      <c r="AC2472" t="s">
        <v>8459</v>
      </c>
      <c r="AD2472">
        <v>44.523422699999998</v>
      </c>
      <c r="AE2472">
        <v>1358.95</v>
      </c>
      <c r="AF2472">
        <v>14.65</v>
      </c>
      <c r="AG2472">
        <v>12.815</v>
      </c>
      <c r="AH2472">
        <v>14.446899999999999</v>
      </c>
    </row>
    <row r="2473" spans="1:34" x14ac:dyDescent="0.25">
      <c r="A2473" t="s">
        <v>8460</v>
      </c>
      <c r="B2473" t="s">
        <v>8461</v>
      </c>
      <c r="C2473">
        <v>1</v>
      </c>
      <c r="D2473">
        <v>1</v>
      </c>
      <c r="E2473" t="s">
        <v>284</v>
      </c>
      <c r="F2473">
        <v>2016</v>
      </c>
      <c r="G2473" t="s">
        <v>171</v>
      </c>
      <c r="H2473">
        <v>0</v>
      </c>
      <c r="I2473">
        <v>5.5460836699999998</v>
      </c>
      <c r="J2473">
        <v>7.8E-2</v>
      </c>
      <c r="K2473">
        <v>9.76</v>
      </c>
      <c r="L2473">
        <v>0.871</v>
      </c>
      <c r="M2473">
        <v>68.7</v>
      </c>
      <c r="N2473">
        <v>0.216</v>
      </c>
      <c r="O2473" t="s">
        <v>614</v>
      </c>
      <c r="P2473">
        <v>0</v>
      </c>
      <c r="Q2473">
        <v>1526.98</v>
      </c>
      <c r="R2473">
        <v>2336</v>
      </c>
      <c r="S2473">
        <v>0</v>
      </c>
      <c r="U2473">
        <v>7010</v>
      </c>
      <c r="V2473">
        <v>1.95</v>
      </c>
      <c r="W2473">
        <v>1.58</v>
      </c>
      <c r="X2473">
        <v>0.01</v>
      </c>
      <c r="Y2473" t="s">
        <v>77</v>
      </c>
      <c r="Z2473">
        <v>4.0599999999999996</v>
      </c>
      <c r="AA2473" t="s">
        <v>8462</v>
      </c>
      <c r="AB2473">
        <v>287.80721149999999</v>
      </c>
      <c r="AC2473" t="s">
        <v>8463</v>
      </c>
      <c r="AD2473">
        <v>43.188800800000003</v>
      </c>
      <c r="AE2473">
        <v>847.29899999999998</v>
      </c>
      <c r="AF2473">
        <v>12.228</v>
      </c>
      <c r="AG2473">
        <v>11.303000000000001</v>
      </c>
      <c r="AH2473">
        <v>12.1739</v>
      </c>
    </row>
    <row r="2474" spans="1:34" x14ac:dyDescent="0.25">
      <c r="A2474" t="s">
        <v>8464</v>
      </c>
      <c r="B2474" t="s">
        <v>8465</v>
      </c>
      <c r="C2474">
        <v>1</v>
      </c>
      <c r="D2474">
        <v>1</v>
      </c>
      <c r="E2474" t="s">
        <v>284</v>
      </c>
      <c r="F2474">
        <v>2016</v>
      </c>
      <c r="G2474" t="s">
        <v>171</v>
      </c>
      <c r="H2474">
        <v>0</v>
      </c>
      <c r="I2474">
        <v>5.1117790400000001</v>
      </c>
      <c r="J2474">
        <v>5.9299999999999999E-2</v>
      </c>
      <c r="K2474">
        <v>3.05</v>
      </c>
      <c r="L2474">
        <v>0.27200000000000002</v>
      </c>
      <c r="M2474">
        <v>9.5299999999999994</v>
      </c>
      <c r="N2474">
        <v>0.03</v>
      </c>
      <c r="O2474" t="s">
        <v>614</v>
      </c>
      <c r="P2474">
        <v>0</v>
      </c>
      <c r="Q2474">
        <v>1079.46</v>
      </c>
      <c r="R2474">
        <v>1351</v>
      </c>
      <c r="S2474">
        <v>0</v>
      </c>
      <c r="U2474">
        <v>6846</v>
      </c>
      <c r="V2474">
        <v>1.88</v>
      </c>
      <c r="W2474">
        <v>1.54</v>
      </c>
      <c r="X2474">
        <v>0.06</v>
      </c>
      <c r="Y2474" t="s">
        <v>77</v>
      </c>
      <c r="Z2474">
        <v>4.08</v>
      </c>
      <c r="AA2474" t="s">
        <v>8466</v>
      </c>
      <c r="AB2474">
        <v>300.33234040000002</v>
      </c>
      <c r="AC2474" t="s">
        <v>8467</v>
      </c>
      <c r="AD2474">
        <v>44.986106499999998</v>
      </c>
      <c r="AE2474">
        <v>903.51</v>
      </c>
      <c r="AF2474">
        <v>13.374000000000001</v>
      </c>
      <c r="AG2474">
        <v>12.058</v>
      </c>
      <c r="AH2474">
        <v>13.2803</v>
      </c>
    </row>
    <row r="2475" spans="1:34" x14ac:dyDescent="0.25">
      <c r="A2475" t="s">
        <v>8468</v>
      </c>
      <c r="B2475" t="s">
        <v>8469</v>
      </c>
      <c r="C2475">
        <v>1</v>
      </c>
      <c r="D2475">
        <v>1</v>
      </c>
      <c r="E2475" t="s">
        <v>284</v>
      </c>
      <c r="F2475">
        <v>2016</v>
      </c>
      <c r="G2475" t="s">
        <v>171</v>
      </c>
      <c r="H2475">
        <v>0</v>
      </c>
      <c r="I2475">
        <v>240.79893970000001</v>
      </c>
      <c r="J2475">
        <v>0.76549999999999996</v>
      </c>
      <c r="K2475">
        <v>7.06</v>
      </c>
      <c r="L2475">
        <v>0.63</v>
      </c>
      <c r="M2475">
        <v>39.6</v>
      </c>
      <c r="N2475">
        <v>0.125</v>
      </c>
      <c r="O2475" t="s">
        <v>614</v>
      </c>
      <c r="P2475">
        <v>0</v>
      </c>
      <c r="Q2475">
        <v>3.94</v>
      </c>
      <c r="R2475">
        <v>342</v>
      </c>
      <c r="S2475">
        <v>0</v>
      </c>
      <c r="U2475">
        <v>5644</v>
      </c>
      <c r="V2475">
        <v>0.91</v>
      </c>
      <c r="W2475">
        <v>0.94</v>
      </c>
      <c r="X2475">
        <v>-7.0000000000000007E-2</v>
      </c>
      <c r="Y2475" t="s">
        <v>77</v>
      </c>
      <c r="Z2475">
        <v>4.5</v>
      </c>
      <c r="AA2475" t="s">
        <v>8470</v>
      </c>
      <c r="AB2475">
        <v>296.66794479999999</v>
      </c>
      <c r="AC2475" t="s">
        <v>8471</v>
      </c>
      <c r="AD2475">
        <v>49.461777400000003</v>
      </c>
      <c r="AE2475">
        <v>1441.63</v>
      </c>
      <c r="AF2475">
        <v>15.124000000000001</v>
      </c>
      <c r="AG2475">
        <v>13.189</v>
      </c>
      <c r="AH2475">
        <v>14.8034</v>
      </c>
    </row>
    <row r="2476" spans="1:34" x14ac:dyDescent="0.25">
      <c r="A2476" t="s">
        <v>8472</v>
      </c>
      <c r="B2476" t="s">
        <v>8473</v>
      </c>
      <c r="C2476">
        <v>1</v>
      </c>
      <c r="D2476">
        <v>2</v>
      </c>
      <c r="E2476" t="s">
        <v>284</v>
      </c>
      <c r="F2476">
        <v>2014</v>
      </c>
      <c r="G2476" t="s">
        <v>171</v>
      </c>
      <c r="H2476">
        <v>0</v>
      </c>
      <c r="I2476">
        <v>18.207972999999999</v>
      </c>
      <c r="J2476">
        <v>0.124</v>
      </c>
      <c r="K2476">
        <v>2.79</v>
      </c>
      <c r="L2476">
        <v>0.249</v>
      </c>
      <c r="M2476">
        <v>8.1999999999999993</v>
      </c>
      <c r="N2476">
        <v>2.58E-2</v>
      </c>
      <c r="O2476" t="s">
        <v>614</v>
      </c>
      <c r="P2476">
        <v>0</v>
      </c>
      <c r="Q2476">
        <v>21.08</v>
      </c>
      <c r="R2476">
        <v>551</v>
      </c>
      <c r="S2476">
        <v>0</v>
      </c>
      <c r="U2476">
        <v>5088</v>
      </c>
      <c r="V2476">
        <v>0.72</v>
      </c>
      <c r="W2476">
        <v>0.83</v>
      </c>
      <c r="X2476">
        <v>-0.16</v>
      </c>
      <c r="Y2476" t="s">
        <v>77</v>
      </c>
      <c r="Z2476">
        <v>4.6100000000000003</v>
      </c>
      <c r="AA2476" t="s">
        <v>8474</v>
      </c>
      <c r="AB2476">
        <v>286.86538259999998</v>
      </c>
      <c r="AC2476" t="s">
        <v>8475</v>
      </c>
      <c r="AD2476">
        <v>41.9889571</v>
      </c>
      <c r="AE2476">
        <v>441.09</v>
      </c>
      <c r="AF2476">
        <v>14.379</v>
      </c>
      <c r="AG2476">
        <v>12.301</v>
      </c>
      <c r="AH2476">
        <v>14.2437</v>
      </c>
    </row>
    <row r="2477" spans="1:34" x14ac:dyDescent="0.25">
      <c r="A2477" t="s">
        <v>8476</v>
      </c>
      <c r="B2477" t="s">
        <v>8473</v>
      </c>
      <c r="C2477">
        <v>1</v>
      </c>
      <c r="D2477">
        <v>2</v>
      </c>
      <c r="E2477" t="s">
        <v>284</v>
      </c>
      <c r="F2477">
        <v>2014</v>
      </c>
      <c r="G2477" t="s">
        <v>171</v>
      </c>
      <c r="H2477">
        <v>0</v>
      </c>
      <c r="I2477">
        <v>88.255054999999999</v>
      </c>
      <c r="J2477">
        <v>0.35599999999999998</v>
      </c>
      <c r="K2477">
        <v>2.39</v>
      </c>
      <c r="L2477">
        <v>0.21299999999999999</v>
      </c>
      <c r="M2477">
        <v>6.3</v>
      </c>
      <c r="N2477">
        <v>1.9800000000000002E-2</v>
      </c>
      <c r="O2477" t="s">
        <v>614</v>
      </c>
      <c r="P2477">
        <v>0</v>
      </c>
      <c r="Q2477">
        <v>2.57</v>
      </c>
      <c r="R2477">
        <v>326</v>
      </c>
      <c r="S2477">
        <v>0</v>
      </c>
      <c r="U2477">
        <v>5088</v>
      </c>
      <c r="V2477">
        <v>0.72</v>
      </c>
      <c r="W2477">
        <v>0.83</v>
      </c>
      <c r="X2477">
        <v>-0.16</v>
      </c>
      <c r="Y2477" t="s">
        <v>77</v>
      </c>
      <c r="Z2477">
        <v>4.6100000000000003</v>
      </c>
      <c r="AA2477" t="s">
        <v>8474</v>
      </c>
      <c r="AB2477">
        <v>286.86538259999998</v>
      </c>
      <c r="AC2477" t="s">
        <v>8475</v>
      </c>
      <c r="AD2477">
        <v>41.9889571</v>
      </c>
      <c r="AE2477">
        <v>441.09</v>
      </c>
      <c r="AF2477">
        <v>14.379</v>
      </c>
      <c r="AG2477">
        <v>12.301</v>
      </c>
      <c r="AH2477">
        <v>14.2437</v>
      </c>
    </row>
    <row r="2478" spans="1:34" x14ac:dyDescent="0.25">
      <c r="A2478" t="s">
        <v>8477</v>
      </c>
      <c r="B2478" t="s">
        <v>8478</v>
      </c>
      <c r="C2478">
        <v>1</v>
      </c>
      <c r="D2478">
        <v>1</v>
      </c>
      <c r="E2478" t="s">
        <v>284</v>
      </c>
      <c r="F2478">
        <v>2016</v>
      </c>
      <c r="G2478" t="s">
        <v>171</v>
      </c>
      <c r="H2478">
        <v>0</v>
      </c>
      <c r="I2478">
        <v>0.65355357000000003</v>
      </c>
      <c r="J2478">
        <v>1.29E-2</v>
      </c>
      <c r="K2478">
        <v>5.77</v>
      </c>
      <c r="L2478">
        <v>0.51500000000000001</v>
      </c>
      <c r="M2478">
        <v>28.1</v>
      </c>
      <c r="N2478">
        <v>8.8499999999999995E-2</v>
      </c>
      <c r="O2478" t="s">
        <v>614</v>
      </c>
      <c r="P2478">
        <v>0</v>
      </c>
      <c r="Q2478">
        <v>1134.3900000000001</v>
      </c>
      <c r="R2478">
        <v>1437</v>
      </c>
      <c r="S2478">
        <v>0</v>
      </c>
      <c r="U2478">
        <v>4677</v>
      </c>
      <c r="V2478">
        <v>0.71</v>
      </c>
      <c r="W2478">
        <v>0.76</v>
      </c>
      <c r="X2478">
        <v>0.04</v>
      </c>
      <c r="Y2478" t="s">
        <v>77</v>
      </c>
      <c r="Z2478">
        <v>4.6100000000000003</v>
      </c>
      <c r="AA2478" t="s">
        <v>8479</v>
      </c>
      <c r="AB2478">
        <v>290.96621019999998</v>
      </c>
      <c r="AC2478" t="s">
        <v>8480</v>
      </c>
      <c r="AD2478">
        <v>51.504765599999999</v>
      </c>
      <c r="AE2478">
        <v>607.91700000000003</v>
      </c>
      <c r="AF2478">
        <v>16.001999999999999</v>
      </c>
      <c r="AG2478">
        <v>13.319000000000001</v>
      </c>
      <c r="AH2478">
        <v>15.693199999999999</v>
      </c>
    </row>
    <row r="2479" spans="1:34" x14ac:dyDescent="0.25">
      <c r="A2479" t="s">
        <v>8481</v>
      </c>
      <c r="B2479" t="s">
        <v>8482</v>
      </c>
      <c r="C2479">
        <v>1</v>
      </c>
      <c r="D2479">
        <v>1</v>
      </c>
      <c r="E2479" t="s">
        <v>284</v>
      </c>
      <c r="F2479">
        <v>2016</v>
      </c>
      <c r="G2479" t="s">
        <v>171</v>
      </c>
      <c r="H2479">
        <v>0</v>
      </c>
      <c r="I2479">
        <v>47.14840805</v>
      </c>
      <c r="J2479">
        <v>0.23169999999999999</v>
      </c>
      <c r="K2479">
        <v>2.5</v>
      </c>
      <c r="L2479">
        <v>0.223</v>
      </c>
      <c r="M2479">
        <v>6.8</v>
      </c>
      <c r="N2479">
        <v>2.1399999999999999E-2</v>
      </c>
      <c r="O2479" t="s">
        <v>614</v>
      </c>
      <c r="P2479">
        <v>0</v>
      </c>
      <c r="Q2479">
        <v>5.12</v>
      </c>
      <c r="R2479">
        <v>391</v>
      </c>
      <c r="S2479">
        <v>0</v>
      </c>
      <c r="U2479">
        <v>5042</v>
      </c>
      <c r="V2479">
        <v>0.76</v>
      </c>
      <c r="W2479">
        <v>0.81</v>
      </c>
      <c r="X2479">
        <v>-0.05</v>
      </c>
      <c r="Y2479" t="s">
        <v>77</v>
      </c>
      <c r="Z2479">
        <v>4.59</v>
      </c>
      <c r="AA2479" t="s">
        <v>8483</v>
      </c>
      <c r="AB2479">
        <v>292.69037789999999</v>
      </c>
      <c r="AC2479" t="s">
        <v>8484</v>
      </c>
      <c r="AD2479">
        <v>37.835054900000003</v>
      </c>
      <c r="AE2479">
        <v>206.983</v>
      </c>
      <c r="AF2479">
        <v>13.048999999999999</v>
      </c>
      <c r="AG2479">
        <v>10.84</v>
      </c>
      <c r="AH2479">
        <v>12.8476</v>
      </c>
    </row>
    <row r="2480" spans="1:34" x14ac:dyDescent="0.25">
      <c r="A2480" t="s">
        <v>8485</v>
      </c>
      <c r="B2480" t="s">
        <v>8486</v>
      </c>
      <c r="C2480">
        <v>1</v>
      </c>
      <c r="D2480">
        <v>1</v>
      </c>
      <c r="E2480" t="s">
        <v>284</v>
      </c>
      <c r="F2480">
        <v>2016</v>
      </c>
      <c r="G2480" t="s">
        <v>171</v>
      </c>
      <c r="H2480">
        <v>0</v>
      </c>
      <c r="I2480">
        <v>1.84788917</v>
      </c>
      <c r="J2480">
        <v>2.8799999999999999E-2</v>
      </c>
      <c r="K2480">
        <v>1.73</v>
      </c>
      <c r="L2480">
        <v>0.154</v>
      </c>
      <c r="M2480">
        <v>3.64</v>
      </c>
      <c r="N2480">
        <v>1.15E-2</v>
      </c>
      <c r="O2480" t="s">
        <v>614</v>
      </c>
      <c r="P2480">
        <v>0</v>
      </c>
      <c r="Q2480">
        <v>1513.46</v>
      </c>
      <c r="R2480">
        <v>1374</v>
      </c>
      <c r="S2480">
        <v>0</v>
      </c>
      <c r="U2480">
        <v>5706</v>
      </c>
      <c r="V2480">
        <v>0.93</v>
      </c>
      <c r="W2480">
        <v>0.96</v>
      </c>
      <c r="X2480">
        <v>-7.0000000000000007E-2</v>
      </c>
      <c r="Y2480" t="s">
        <v>77</v>
      </c>
      <c r="Z2480">
        <v>4.49</v>
      </c>
      <c r="AA2480" t="s">
        <v>8487</v>
      </c>
      <c r="AB2480">
        <v>289.84323469999998</v>
      </c>
      <c r="AC2480" t="s">
        <v>8488</v>
      </c>
      <c r="AD2480">
        <v>52.070209400000003</v>
      </c>
      <c r="AE2480">
        <v>814.125</v>
      </c>
      <c r="AF2480">
        <v>14.356999999999999</v>
      </c>
      <c r="AG2480">
        <v>12.621</v>
      </c>
      <c r="AH2480">
        <v>14.196300000000001</v>
      </c>
    </row>
    <row r="2481" spans="1:34" x14ac:dyDescent="0.25">
      <c r="A2481" t="s">
        <v>8489</v>
      </c>
      <c r="B2481" t="s">
        <v>8490</v>
      </c>
      <c r="C2481">
        <v>1</v>
      </c>
      <c r="D2481">
        <v>1</v>
      </c>
      <c r="E2481" t="s">
        <v>284</v>
      </c>
      <c r="F2481">
        <v>2016</v>
      </c>
      <c r="G2481" t="s">
        <v>171</v>
      </c>
      <c r="H2481">
        <v>0</v>
      </c>
      <c r="I2481">
        <v>0.93875076999999996</v>
      </c>
      <c r="J2481">
        <v>1.8499999999999999E-2</v>
      </c>
      <c r="K2481">
        <v>1.58</v>
      </c>
      <c r="L2481">
        <v>0.14099999999999999</v>
      </c>
      <c r="M2481">
        <v>3.12</v>
      </c>
      <c r="N2481">
        <v>9.8200000000000006E-3</v>
      </c>
      <c r="O2481" t="s">
        <v>614</v>
      </c>
      <c r="P2481">
        <v>0</v>
      </c>
      <c r="Q2481">
        <v>2218.14</v>
      </c>
      <c r="R2481">
        <v>1676</v>
      </c>
      <c r="S2481">
        <v>0</v>
      </c>
      <c r="U2481">
        <v>5708</v>
      </c>
      <c r="V2481">
        <v>0.96</v>
      </c>
      <c r="W2481">
        <v>0.97</v>
      </c>
      <c r="X2481">
        <v>0</v>
      </c>
      <c r="Y2481" t="s">
        <v>77</v>
      </c>
      <c r="Z2481">
        <v>4.46</v>
      </c>
      <c r="AA2481" t="s">
        <v>8491</v>
      </c>
      <c r="AB2481">
        <v>296.05407050000002</v>
      </c>
      <c r="AC2481" t="s">
        <v>8492</v>
      </c>
      <c r="AD2481">
        <v>45.827044700000002</v>
      </c>
      <c r="AE2481">
        <v>865.596</v>
      </c>
      <c r="AF2481">
        <v>14.993</v>
      </c>
      <c r="AG2481">
        <v>13.182</v>
      </c>
      <c r="AH2481">
        <v>14.8369</v>
      </c>
    </row>
    <row r="2482" spans="1:34" x14ac:dyDescent="0.25">
      <c r="A2482" t="s">
        <v>8493</v>
      </c>
      <c r="B2482" t="s">
        <v>8494</v>
      </c>
      <c r="C2482">
        <v>1</v>
      </c>
      <c r="D2482">
        <v>1</v>
      </c>
      <c r="E2482" t="s">
        <v>284</v>
      </c>
      <c r="F2482">
        <v>2016</v>
      </c>
      <c r="G2482" t="s">
        <v>171</v>
      </c>
      <c r="H2482">
        <v>0</v>
      </c>
      <c r="I2482">
        <v>70.967460299999999</v>
      </c>
      <c r="J2482">
        <v>0.3392</v>
      </c>
      <c r="K2482">
        <v>3.54</v>
      </c>
      <c r="L2482">
        <v>0.316</v>
      </c>
      <c r="M2482">
        <v>12.3</v>
      </c>
      <c r="N2482">
        <v>3.8600000000000002E-2</v>
      </c>
      <c r="O2482" t="s">
        <v>614</v>
      </c>
      <c r="P2482">
        <v>0</v>
      </c>
      <c r="Q2482">
        <v>8.44</v>
      </c>
      <c r="R2482">
        <v>438</v>
      </c>
      <c r="S2482">
        <v>1</v>
      </c>
      <c r="U2482">
        <v>6179</v>
      </c>
      <c r="V2482">
        <v>1.25</v>
      </c>
      <c r="W2482">
        <v>1.17</v>
      </c>
      <c r="X2482">
        <v>0.04</v>
      </c>
      <c r="Y2482" t="s">
        <v>77</v>
      </c>
      <c r="Z2482">
        <v>4.3099999999999996</v>
      </c>
      <c r="AA2482" t="s">
        <v>8495</v>
      </c>
      <c r="AB2482">
        <v>293.88535569999999</v>
      </c>
      <c r="AC2482" t="s">
        <v>8496</v>
      </c>
      <c r="AD2482">
        <v>39.519834799999998</v>
      </c>
      <c r="AE2482">
        <v>381.77300000000002</v>
      </c>
      <c r="AF2482">
        <v>12.802</v>
      </c>
      <c r="AG2482">
        <v>11.263</v>
      </c>
      <c r="AH2482">
        <v>12.7003</v>
      </c>
    </row>
    <row r="2483" spans="1:34" x14ac:dyDescent="0.25">
      <c r="A2483" t="s">
        <v>8497</v>
      </c>
      <c r="B2483" t="s">
        <v>8498</v>
      </c>
      <c r="C2483">
        <v>1</v>
      </c>
      <c r="D2483">
        <v>1</v>
      </c>
      <c r="E2483" t="s">
        <v>284</v>
      </c>
      <c r="F2483">
        <v>2016</v>
      </c>
      <c r="G2483" t="s">
        <v>171</v>
      </c>
      <c r="H2483">
        <v>0</v>
      </c>
      <c r="I2483">
        <v>2.4166011799999998</v>
      </c>
      <c r="J2483">
        <v>3.5999999999999997E-2</v>
      </c>
      <c r="K2483">
        <v>0.91</v>
      </c>
      <c r="L2483">
        <v>8.1000000000000003E-2</v>
      </c>
      <c r="M2483">
        <v>0.69299999999999995</v>
      </c>
      <c r="N2483">
        <v>2.1800000000000001E-3</v>
      </c>
      <c r="O2483" t="s">
        <v>614</v>
      </c>
      <c r="P2483">
        <v>0</v>
      </c>
      <c r="Q2483">
        <v>715.11</v>
      </c>
      <c r="R2483">
        <v>1343</v>
      </c>
      <c r="S2483">
        <v>0</v>
      </c>
      <c r="U2483">
        <v>5748</v>
      </c>
      <c r="V2483">
        <v>1.04</v>
      </c>
      <c r="W2483">
        <v>1.07</v>
      </c>
      <c r="X2483">
        <v>0.27</v>
      </c>
      <c r="Y2483" t="s">
        <v>77</v>
      </c>
      <c r="Z2483">
        <v>4.4400000000000004</v>
      </c>
      <c r="AA2483" t="s">
        <v>8499</v>
      </c>
      <c r="AB2483">
        <v>290.55944790000001</v>
      </c>
      <c r="AC2483" t="s">
        <v>8500</v>
      </c>
      <c r="AD2483">
        <v>49.942862900000002</v>
      </c>
      <c r="AE2483">
        <v>382.98899999999998</v>
      </c>
      <c r="AF2483">
        <v>12.797000000000001</v>
      </c>
      <c r="AG2483">
        <v>11.193</v>
      </c>
      <c r="AH2483">
        <v>12.6919</v>
      </c>
    </row>
    <row r="2484" spans="1:34" x14ac:dyDescent="0.25">
      <c r="A2484" t="s">
        <v>8501</v>
      </c>
      <c r="B2484" t="s">
        <v>8502</v>
      </c>
      <c r="C2484">
        <v>1</v>
      </c>
      <c r="D2484">
        <v>1</v>
      </c>
      <c r="E2484" t="s">
        <v>284</v>
      </c>
      <c r="F2484">
        <v>2016</v>
      </c>
      <c r="G2484" t="s">
        <v>171</v>
      </c>
      <c r="H2484">
        <v>0</v>
      </c>
      <c r="I2484">
        <v>3.9086319999999999</v>
      </c>
      <c r="J2484">
        <v>4.1799999999999997E-2</v>
      </c>
      <c r="K2484">
        <v>2.4300000000000002</v>
      </c>
      <c r="L2484">
        <v>0.217</v>
      </c>
      <c r="M2484">
        <v>6.48</v>
      </c>
      <c r="N2484">
        <v>2.0400000000000001E-2</v>
      </c>
      <c r="O2484" t="s">
        <v>614</v>
      </c>
      <c r="P2484">
        <v>0</v>
      </c>
      <c r="Q2484">
        <v>99.1</v>
      </c>
      <c r="R2484">
        <v>787</v>
      </c>
      <c r="S2484">
        <v>0</v>
      </c>
      <c r="U2484">
        <v>4601</v>
      </c>
      <c r="V2484">
        <v>0.69</v>
      </c>
      <c r="W2484">
        <v>0.73</v>
      </c>
      <c r="X2484">
        <v>-0.01</v>
      </c>
      <c r="Y2484" t="s">
        <v>77</v>
      </c>
      <c r="Z2484">
        <v>4.62</v>
      </c>
      <c r="AA2484" t="s">
        <v>8503</v>
      </c>
      <c r="AB2484">
        <v>285.11972659999998</v>
      </c>
      <c r="AC2484" t="s">
        <v>8504</v>
      </c>
      <c r="AD2484">
        <v>38.866461800000003</v>
      </c>
      <c r="AE2484">
        <v>555.57399999999996</v>
      </c>
      <c r="AF2484">
        <v>15.935</v>
      </c>
      <c r="AG2484">
        <v>13.208</v>
      </c>
      <c r="AH2484">
        <v>15.655099999999999</v>
      </c>
    </row>
    <row r="2485" spans="1:34" x14ac:dyDescent="0.25">
      <c r="A2485" t="s">
        <v>8505</v>
      </c>
      <c r="B2485" t="s">
        <v>8506</v>
      </c>
      <c r="C2485">
        <v>1</v>
      </c>
      <c r="D2485">
        <v>1</v>
      </c>
      <c r="E2485" t="s">
        <v>284</v>
      </c>
      <c r="F2485">
        <v>2016</v>
      </c>
      <c r="G2485" t="s">
        <v>171</v>
      </c>
      <c r="H2485">
        <v>0</v>
      </c>
      <c r="I2485">
        <v>160.129918</v>
      </c>
      <c r="J2485">
        <v>0.62760000000000005</v>
      </c>
      <c r="K2485">
        <v>4.7699999999999996</v>
      </c>
      <c r="L2485">
        <v>0.42599999999999999</v>
      </c>
      <c r="M2485">
        <v>20.399999999999999</v>
      </c>
      <c r="N2485">
        <v>6.4100000000000004E-2</v>
      </c>
      <c r="O2485" t="s">
        <v>614</v>
      </c>
      <c r="P2485">
        <v>0</v>
      </c>
      <c r="Q2485">
        <v>7.81</v>
      </c>
      <c r="R2485">
        <v>450</v>
      </c>
      <c r="S2485">
        <v>1</v>
      </c>
      <c r="U2485">
        <v>6224</v>
      </c>
      <c r="V2485">
        <v>1.32</v>
      </c>
      <c r="W2485">
        <v>1.21</v>
      </c>
      <c r="X2485">
        <v>7.0000000000000007E-2</v>
      </c>
      <c r="Y2485" t="s">
        <v>77</v>
      </c>
      <c r="Z2485">
        <v>4.2699999999999996</v>
      </c>
      <c r="AA2485" t="s">
        <v>8507</v>
      </c>
      <c r="AB2485">
        <v>297.41444569999999</v>
      </c>
      <c r="AC2485" t="s">
        <v>8508</v>
      </c>
      <c r="AD2485">
        <v>46.060807699999998</v>
      </c>
      <c r="AE2485">
        <v>1842.13</v>
      </c>
      <c r="AF2485">
        <v>15.161</v>
      </c>
      <c r="AG2485">
        <v>13.617000000000001</v>
      </c>
      <c r="AH2485">
        <v>15.078200000000001</v>
      </c>
    </row>
    <row r="2486" spans="1:34" x14ac:dyDescent="0.25">
      <c r="A2486" t="s">
        <v>8509</v>
      </c>
      <c r="B2486" t="s">
        <v>8510</v>
      </c>
      <c r="C2486">
        <v>1</v>
      </c>
      <c r="D2486">
        <v>1</v>
      </c>
      <c r="E2486" t="s">
        <v>284</v>
      </c>
      <c r="F2486">
        <v>2016</v>
      </c>
      <c r="G2486" t="s">
        <v>171</v>
      </c>
      <c r="H2486">
        <v>0</v>
      </c>
      <c r="I2486">
        <v>1.79111021</v>
      </c>
      <c r="J2486">
        <v>2.9600000000000001E-2</v>
      </c>
      <c r="K2486">
        <v>1.46</v>
      </c>
      <c r="L2486">
        <v>0.13</v>
      </c>
      <c r="M2486">
        <v>2.73</v>
      </c>
      <c r="N2486">
        <v>8.5900000000000004E-3</v>
      </c>
      <c r="O2486" t="s">
        <v>614</v>
      </c>
      <c r="P2486">
        <v>0</v>
      </c>
      <c r="Q2486">
        <v>1106.8499999999999</v>
      </c>
      <c r="R2486">
        <v>1549</v>
      </c>
      <c r="S2486">
        <v>0</v>
      </c>
      <c r="U2486">
        <v>5857</v>
      </c>
      <c r="V2486">
        <v>1.03</v>
      </c>
      <c r="W2486">
        <v>1.03</v>
      </c>
      <c r="X2486">
        <v>0.03</v>
      </c>
      <c r="Y2486" t="s">
        <v>77</v>
      </c>
      <c r="Z2486">
        <v>4.43</v>
      </c>
      <c r="AA2486" t="s">
        <v>8511</v>
      </c>
      <c r="AB2486">
        <v>287.40298639999997</v>
      </c>
      <c r="AC2486" t="s">
        <v>8512</v>
      </c>
      <c r="AD2486">
        <v>46.574008399999997</v>
      </c>
      <c r="AE2486">
        <v>817.53399999999999</v>
      </c>
      <c r="AF2486">
        <v>14.576000000000001</v>
      </c>
      <c r="AG2486">
        <v>13.032</v>
      </c>
      <c r="AH2486">
        <v>14.4764</v>
      </c>
    </row>
    <row r="2487" spans="1:34" x14ac:dyDescent="0.25">
      <c r="A2487" t="s">
        <v>8513</v>
      </c>
      <c r="B2487" t="s">
        <v>8514</v>
      </c>
      <c r="C2487">
        <v>1</v>
      </c>
      <c r="D2487">
        <v>1</v>
      </c>
      <c r="E2487" t="s">
        <v>284</v>
      </c>
      <c r="F2487">
        <v>2016</v>
      </c>
      <c r="G2487" t="s">
        <v>171</v>
      </c>
      <c r="H2487">
        <v>0</v>
      </c>
      <c r="I2487">
        <v>5.3390568600000003</v>
      </c>
      <c r="J2487">
        <v>5.2499999999999998E-2</v>
      </c>
      <c r="K2487">
        <v>2.1</v>
      </c>
      <c r="L2487">
        <v>0.187</v>
      </c>
      <c r="M2487">
        <v>5.0599999999999996</v>
      </c>
      <c r="N2487">
        <v>1.5900000000000001E-2</v>
      </c>
      <c r="O2487" t="s">
        <v>614</v>
      </c>
      <c r="P2487">
        <v>0</v>
      </c>
      <c r="Q2487">
        <v>115.77</v>
      </c>
      <c r="R2487">
        <v>817</v>
      </c>
      <c r="S2487">
        <v>0</v>
      </c>
      <c r="U2487">
        <v>5048</v>
      </c>
      <c r="V2487">
        <v>0.77</v>
      </c>
      <c r="W2487">
        <v>0.81</v>
      </c>
      <c r="X2487">
        <v>-0.03</v>
      </c>
      <c r="Y2487" t="s">
        <v>77</v>
      </c>
      <c r="Z2487">
        <v>4.58</v>
      </c>
      <c r="AA2487" t="s">
        <v>8515</v>
      </c>
      <c r="AB2487">
        <v>289.87074689999997</v>
      </c>
      <c r="AC2487" t="s">
        <v>8516</v>
      </c>
      <c r="AD2487">
        <v>41.040748200000003</v>
      </c>
      <c r="AE2487">
        <v>661.01400000000001</v>
      </c>
      <c r="AF2487">
        <v>15.297000000000001</v>
      </c>
      <c r="AG2487">
        <v>13.257</v>
      </c>
      <c r="AH2487">
        <v>15.388500000000001</v>
      </c>
    </row>
    <row r="2488" spans="1:34" x14ac:dyDescent="0.25">
      <c r="A2488" t="s">
        <v>8517</v>
      </c>
      <c r="B2488" t="s">
        <v>8518</v>
      </c>
      <c r="C2488">
        <v>1</v>
      </c>
      <c r="D2488">
        <v>2</v>
      </c>
      <c r="E2488" t="s">
        <v>284</v>
      </c>
      <c r="F2488">
        <v>2014</v>
      </c>
      <c r="G2488" t="s">
        <v>171</v>
      </c>
      <c r="H2488">
        <v>0</v>
      </c>
      <c r="I2488">
        <v>18.870227</v>
      </c>
      <c r="J2488">
        <v>0.129</v>
      </c>
      <c r="K2488">
        <v>2.92</v>
      </c>
      <c r="L2488">
        <v>0.26100000000000001</v>
      </c>
      <c r="M2488">
        <v>8.85</v>
      </c>
      <c r="N2488">
        <v>2.7900000000000001E-2</v>
      </c>
      <c r="O2488" t="s">
        <v>614</v>
      </c>
      <c r="P2488">
        <v>0</v>
      </c>
      <c r="Q2488">
        <v>21.61</v>
      </c>
      <c r="R2488">
        <v>621</v>
      </c>
      <c r="S2488">
        <v>0</v>
      </c>
      <c r="U2488">
        <v>5404</v>
      </c>
      <c r="V2488">
        <v>0.89</v>
      </c>
      <c r="W2488">
        <v>0.83</v>
      </c>
      <c r="X2488">
        <v>-0.12</v>
      </c>
      <c r="Y2488" t="s">
        <v>77</v>
      </c>
      <c r="Z2488">
        <v>4.45</v>
      </c>
      <c r="AA2488" t="s">
        <v>8519</v>
      </c>
      <c r="AB2488">
        <v>282.46050200000002</v>
      </c>
      <c r="AC2488" t="s">
        <v>8520</v>
      </c>
      <c r="AD2488">
        <v>48.257029299999999</v>
      </c>
      <c r="AE2488">
        <v>459.36799999999999</v>
      </c>
      <c r="AF2488">
        <v>14.388</v>
      </c>
      <c r="AG2488">
        <v>12.417999999999999</v>
      </c>
      <c r="AH2488">
        <v>14.2493</v>
      </c>
    </row>
    <row r="2489" spans="1:34" x14ac:dyDescent="0.25">
      <c r="A2489" t="s">
        <v>8521</v>
      </c>
      <c r="B2489" t="s">
        <v>8518</v>
      </c>
      <c r="C2489">
        <v>1</v>
      </c>
      <c r="D2489">
        <v>2</v>
      </c>
      <c r="E2489" t="s">
        <v>284</v>
      </c>
      <c r="F2489">
        <v>2014</v>
      </c>
      <c r="G2489" t="s">
        <v>171</v>
      </c>
      <c r="H2489">
        <v>0</v>
      </c>
      <c r="I2489">
        <v>46.902320000000003</v>
      </c>
      <c r="J2489">
        <v>0.23699999999999999</v>
      </c>
      <c r="K2489">
        <v>2.5299999999999998</v>
      </c>
      <c r="L2489">
        <v>0.22600000000000001</v>
      </c>
      <c r="M2489">
        <v>6.94</v>
      </c>
      <c r="N2489">
        <v>2.18E-2</v>
      </c>
      <c r="O2489" t="s">
        <v>614</v>
      </c>
      <c r="P2489">
        <v>0</v>
      </c>
      <c r="Q2489">
        <v>6.42</v>
      </c>
      <c r="R2489">
        <v>458</v>
      </c>
      <c r="S2489">
        <v>0</v>
      </c>
      <c r="U2489">
        <v>5404</v>
      </c>
      <c r="V2489">
        <v>0.89</v>
      </c>
      <c r="W2489">
        <v>0.83</v>
      </c>
      <c r="X2489">
        <v>-0.12</v>
      </c>
      <c r="Y2489" t="s">
        <v>77</v>
      </c>
      <c r="Z2489">
        <v>4.45</v>
      </c>
      <c r="AA2489" t="s">
        <v>8519</v>
      </c>
      <c r="AB2489">
        <v>282.46050200000002</v>
      </c>
      <c r="AC2489" t="s">
        <v>8520</v>
      </c>
      <c r="AD2489">
        <v>48.257029299999999</v>
      </c>
      <c r="AE2489">
        <v>459.36799999999999</v>
      </c>
      <c r="AF2489">
        <v>14.388</v>
      </c>
      <c r="AG2489">
        <v>12.417999999999999</v>
      </c>
      <c r="AH2489">
        <v>14.2493</v>
      </c>
    </row>
    <row r="2490" spans="1:34" x14ac:dyDescent="0.25">
      <c r="A2490" t="s">
        <v>8522</v>
      </c>
      <c r="B2490" t="s">
        <v>8523</v>
      </c>
      <c r="C2490">
        <v>1</v>
      </c>
      <c r="D2490">
        <v>3</v>
      </c>
      <c r="E2490" t="s">
        <v>284</v>
      </c>
      <c r="F2490">
        <v>2016</v>
      </c>
      <c r="G2490" t="s">
        <v>171</v>
      </c>
      <c r="H2490">
        <v>0</v>
      </c>
      <c r="I2490">
        <v>2.5904433999999998</v>
      </c>
      <c r="J2490">
        <v>3.7100000000000001E-2</v>
      </c>
      <c r="K2490">
        <v>1.64</v>
      </c>
      <c r="L2490">
        <v>0.14599999999999999</v>
      </c>
      <c r="M2490">
        <v>3.33</v>
      </c>
      <c r="N2490">
        <v>1.0500000000000001E-2</v>
      </c>
      <c r="O2490" t="s">
        <v>614</v>
      </c>
      <c r="P2490">
        <v>0</v>
      </c>
      <c r="Q2490">
        <v>353.56</v>
      </c>
      <c r="R2490">
        <v>1484</v>
      </c>
      <c r="S2490">
        <v>0</v>
      </c>
      <c r="U2490">
        <v>5477</v>
      </c>
      <c r="V2490">
        <v>0.88</v>
      </c>
      <c r="W2490">
        <v>0.92</v>
      </c>
      <c r="X2490">
        <v>0.03</v>
      </c>
      <c r="Y2490" t="s">
        <v>77</v>
      </c>
      <c r="Z2490">
        <v>4.5199999999999996</v>
      </c>
      <c r="AA2490" t="s">
        <v>8524</v>
      </c>
      <c r="AB2490">
        <v>288.16243960000003</v>
      </c>
      <c r="AC2490" t="s">
        <v>8525</v>
      </c>
      <c r="AD2490">
        <v>48.165152999999997</v>
      </c>
      <c r="AE2490">
        <v>489.87599999999998</v>
      </c>
      <c r="AF2490">
        <v>14.15</v>
      </c>
      <c r="AG2490">
        <v>12.3</v>
      </c>
      <c r="AH2490">
        <v>14.0055</v>
      </c>
    </row>
    <row r="2491" spans="1:34" x14ac:dyDescent="0.25">
      <c r="A2491" t="s">
        <v>8526</v>
      </c>
      <c r="B2491" t="s">
        <v>8523</v>
      </c>
      <c r="C2491">
        <v>1</v>
      </c>
      <c r="D2491">
        <v>3</v>
      </c>
      <c r="E2491" t="s">
        <v>284</v>
      </c>
      <c r="F2491">
        <v>2016</v>
      </c>
      <c r="G2491" t="s">
        <v>171</v>
      </c>
      <c r="H2491">
        <v>0</v>
      </c>
      <c r="I2491">
        <v>5.3227406000000004</v>
      </c>
      <c r="J2491">
        <v>0.06</v>
      </c>
      <c r="K2491">
        <v>1.65</v>
      </c>
      <c r="L2491">
        <v>0.14699999999999999</v>
      </c>
      <c r="M2491">
        <v>3.36</v>
      </c>
      <c r="N2491">
        <v>1.06E-2</v>
      </c>
      <c r="O2491" t="s">
        <v>614</v>
      </c>
      <c r="P2491">
        <v>0</v>
      </c>
      <c r="Q2491">
        <v>135.18</v>
      </c>
      <c r="R2491">
        <v>1167</v>
      </c>
      <c r="S2491">
        <v>1</v>
      </c>
      <c r="U2491">
        <v>5477</v>
      </c>
      <c r="V2491">
        <v>0.88</v>
      </c>
      <c r="W2491">
        <v>0.92</v>
      </c>
      <c r="X2491">
        <v>0.03</v>
      </c>
      <c r="Y2491" t="s">
        <v>77</v>
      </c>
      <c r="Z2491">
        <v>4.5199999999999996</v>
      </c>
      <c r="AA2491" t="s">
        <v>8524</v>
      </c>
      <c r="AB2491">
        <v>288.16243960000003</v>
      </c>
      <c r="AC2491" t="s">
        <v>8525</v>
      </c>
      <c r="AD2491">
        <v>48.165152999999997</v>
      </c>
      <c r="AE2491">
        <v>489.87599999999998</v>
      </c>
      <c r="AF2491">
        <v>14.15</v>
      </c>
      <c r="AG2491">
        <v>12.3</v>
      </c>
      <c r="AH2491">
        <v>14.0055</v>
      </c>
    </row>
    <row r="2492" spans="1:34" x14ac:dyDescent="0.25">
      <c r="A2492" t="s">
        <v>8527</v>
      </c>
      <c r="B2492" t="s">
        <v>8523</v>
      </c>
      <c r="C2492">
        <v>1</v>
      </c>
      <c r="D2492">
        <v>3</v>
      </c>
      <c r="E2492" t="s">
        <v>284</v>
      </c>
      <c r="F2492">
        <v>2021</v>
      </c>
      <c r="G2492" t="s">
        <v>171</v>
      </c>
      <c r="H2492">
        <v>0</v>
      </c>
      <c r="I2492">
        <v>9.2076101300000008</v>
      </c>
      <c r="J2492">
        <v>8.6499999999999994E-2</v>
      </c>
      <c r="K2492">
        <v>3.2789999999999999</v>
      </c>
      <c r="L2492">
        <v>0.29299999999999998</v>
      </c>
      <c r="M2492">
        <v>10.8</v>
      </c>
      <c r="N2492">
        <v>3.39E-2</v>
      </c>
      <c r="O2492" t="s">
        <v>614</v>
      </c>
      <c r="P2492">
        <v>0</v>
      </c>
      <c r="Q2492">
        <v>211.08</v>
      </c>
      <c r="R2492">
        <v>972</v>
      </c>
      <c r="S2492">
        <v>0</v>
      </c>
      <c r="U2492">
        <v>5678</v>
      </c>
      <c r="V2492">
        <v>1.3</v>
      </c>
      <c r="W2492">
        <v>1.01</v>
      </c>
      <c r="X2492">
        <v>0.2</v>
      </c>
      <c r="Y2492" t="s">
        <v>77</v>
      </c>
      <c r="Z2492">
        <v>4.21</v>
      </c>
      <c r="AA2492" t="s">
        <v>8524</v>
      </c>
      <c r="AB2492">
        <v>288.16243960000003</v>
      </c>
      <c r="AC2492" t="s">
        <v>8525</v>
      </c>
      <c r="AD2492">
        <v>48.165152999999997</v>
      </c>
      <c r="AE2492">
        <v>489.87599999999998</v>
      </c>
      <c r="AF2492">
        <v>14.15</v>
      </c>
      <c r="AG2492">
        <v>12.3</v>
      </c>
      <c r="AH2492">
        <v>14.0055</v>
      </c>
    </row>
    <row r="2493" spans="1:34" x14ac:dyDescent="0.25">
      <c r="A2493" t="s">
        <v>8528</v>
      </c>
      <c r="B2493" t="s">
        <v>8529</v>
      </c>
      <c r="C2493">
        <v>1</v>
      </c>
      <c r="D2493">
        <v>1</v>
      </c>
      <c r="E2493" t="s">
        <v>284</v>
      </c>
      <c r="F2493">
        <v>2016</v>
      </c>
      <c r="G2493" t="s">
        <v>171</v>
      </c>
      <c r="H2493">
        <v>0</v>
      </c>
      <c r="I2493">
        <v>1.13854338</v>
      </c>
      <c r="J2493">
        <v>2.1999999999999999E-2</v>
      </c>
      <c r="K2493">
        <v>1.1100000000000001</v>
      </c>
      <c r="L2493">
        <v>9.9000000000000005E-2</v>
      </c>
      <c r="M2493">
        <v>1.41</v>
      </c>
      <c r="N2493">
        <v>4.4400000000000004E-3</v>
      </c>
      <c r="O2493" t="s">
        <v>614</v>
      </c>
      <c r="P2493">
        <v>0</v>
      </c>
      <c r="Q2493">
        <v>9805.4500000000007</v>
      </c>
      <c r="R2493">
        <v>2537</v>
      </c>
      <c r="S2493">
        <v>0</v>
      </c>
      <c r="U2493">
        <v>6260</v>
      </c>
      <c r="V2493">
        <v>1.27</v>
      </c>
      <c r="W2493">
        <v>1.1599999999999999</v>
      </c>
      <c r="X2493">
        <v>-0.03</v>
      </c>
      <c r="Y2493" t="s">
        <v>77</v>
      </c>
      <c r="Z2493">
        <v>4.29</v>
      </c>
      <c r="AA2493" t="s">
        <v>8530</v>
      </c>
      <c r="AB2493">
        <v>285.14662199999998</v>
      </c>
      <c r="AC2493" t="s">
        <v>8531</v>
      </c>
      <c r="AD2493">
        <v>39.370805500000003</v>
      </c>
      <c r="AE2493">
        <v>666.33399999999995</v>
      </c>
      <c r="AF2493">
        <v>13.202</v>
      </c>
      <c r="AG2493">
        <v>11.772</v>
      </c>
      <c r="AH2493">
        <v>13.171200000000001</v>
      </c>
    </row>
    <row r="2494" spans="1:34" x14ac:dyDescent="0.25">
      <c r="A2494" t="s">
        <v>8532</v>
      </c>
      <c r="B2494" t="s">
        <v>8533</v>
      </c>
      <c r="C2494">
        <v>1</v>
      </c>
      <c r="D2494">
        <v>1</v>
      </c>
      <c r="E2494" t="s">
        <v>284</v>
      </c>
      <c r="F2494">
        <v>2016</v>
      </c>
      <c r="G2494" t="s">
        <v>171</v>
      </c>
      <c r="H2494">
        <v>0</v>
      </c>
      <c r="I2494">
        <v>1.09366356</v>
      </c>
      <c r="J2494">
        <v>2.06E-2</v>
      </c>
      <c r="K2494">
        <v>1.35</v>
      </c>
      <c r="L2494">
        <v>0.12</v>
      </c>
      <c r="M2494">
        <v>2.39</v>
      </c>
      <c r="N2494">
        <v>7.5199999999999998E-3</v>
      </c>
      <c r="O2494" t="s">
        <v>614</v>
      </c>
      <c r="P2494">
        <v>0</v>
      </c>
      <c r="Q2494">
        <v>1705.76</v>
      </c>
      <c r="R2494">
        <v>1681</v>
      </c>
      <c r="S2494">
        <v>0</v>
      </c>
      <c r="U2494">
        <v>5559</v>
      </c>
      <c r="V2494">
        <v>0.88</v>
      </c>
      <c r="W2494">
        <v>0.91</v>
      </c>
      <c r="X2494">
        <v>-0.1</v>
      </c>
      <c r="Y2494" t="s">
        <v>77</v>
      </c>
      <c r="Z2494">
        <v>4.51</v>
      </c>
      <c r="AA2494" t="s">
        <v>8534</v>
      </c>
      <c r="AB2494">
        <v>296.902784</v>
      </c>
      <c r="AC2494" t="s">
        <v>8535</v>
      </c>
      <c r="AD2494">
        <v>41.198142400000002</v>
      </c>
      <c r="AE2494">
        <v>798.24599999999998</v>
      </c>
      <c r="AF2494">
        <v>15.292999999999999</v>
      </c>
      <c r="AG2494">
        <v>13.23</v>
      </c>
      <c r="AH2494">
        <v>14.8028</v>
      </c>
    </row>
    <row r="2495" spans="1:34" x14ac:dyDescent="0.25">
      <c r="A2495" t="s">
        <v>8536</v>
      </c>
      <c r="B2495" t="s">
        <v>8537</v>
      </c>
      <c r="C2495">
        <v>1</v>
      </c>
      <c r="D2495">
        <v>1</v>
      </c>
      <c r="E2495" t="s">
        <v>284</v>
      </c>
      <c r="F2495">
        <v>2016</v>
      </c>
      <c r="G2495" t="s">
        <v>171</v>
      </c>
      <c r="H2495">
        <v>0</v>
      </c>
      <c r="I2495">
        <v>308.5471</v>
      </c>
      <c r="J2495">
        <v>0.96250000000000002</v>
      </c>
      <c r="K2495">
        <v>3.46</v>
      </c>
      <c r="L2495">
        <v>0.309</v>
      </c>
      <c r="M2495">
        <v>11.8</v>
      </c>
      <c r="N2495">
        <v>3.7199999999999997E-2</v>
      </c>
      <c r="O2495" t="s">
        <v>614</v>
      </c>
      <c r="P2495">
        <v>0</v>
      </c>
      <c r="Q2495">
        <v>4.79</v>
      </c>
      <c r="R2495">
        <v>330</v>
      </c>
      <c r="S2495">
        <v>0</v>
      </c>
      <c r="U2495">
        <v>6431</v>
      </c>
      <c r="V2495">
        <v>1.51</v>
      </c>
      <c r="W2495">
        <v>1.31</v>
      </c>
      <c r="X2495">
        <v>0.03</v>
      </c>
      <c r="Y2495" t="s">
        <v>77</v>
      </c>
      <c r="Z2495">
        <v>4.2</v>
      </c>
      <c r="AA2495" t="s">
        <v>8538</v>
      </c>
      <c r="AB2495">
        <v>295.97556450000002</v>
      </c>
      <c r="AC2495" t="s">
        <v>8539</v>
      </c>
      <c r="AD2495">
        <v>44.713373900000001</v>
      </c>
      <c r="AE2495">
        <v>966.80100000000004</v>
      </c>
      <c r="AF2495">
        <v>13.289</v>
      </c>
      <c r="AG2495">
        <v>11.926</v>
      </c>
      <c r="AH2495">
        <v>13.1678</v>
      </c>
    </row>
    <row r="2496" spans="1:34" x14ac:dyDescent="0.25">
      <c r="A2496" t="s">
        <v>8540</v>
      </c>
      <c r="B2496" t="s">
        <v>8541</v>
      </c>
      <c r="C2496">
        <v>1</v>
      </c>
      <c r="D2496">
        <v>1</v>
      </c>
      <c r="E2496" t="s">
        <v>284</v>
      </c>
      <c r="F2496">
        <v>2016</v>
      </c>
      <c r="G2496" t="s">
        <v>171</v>
      </c>
      <c r="H2496">
        <v>0</v>
      </c>
      <c r="I2496">
        <v>5.7166887199999996</v>
      </c>
      <c r="J2496">
        <v>5.9900000000000002E-2</v>
      </c>
      <c r="K2496">
        <v>1.89</v>
      </c>
      <c r="L2496">
        <v>0.16900000000000001</v>
      </c>
      <c r="M2496">
        <v>4.2300000000000004</v>
      </c>
      <c r="N2496">
        <v>1.3299999999999999E-2</v>
      </c>
      <c r="O2496" t="s">
        <v>614</v>
      </c>
      <c r="P2496">
        <v>0</v>
      </c>
      <c r="Q2496">
        <v>196.51</v>
      </c>
      <c r="R2496">
        <v>955</v>
      </c>
      <c r="S2496">
        <v>0</v>
      </c>
      <c r="U2496">
        <v>5442</v>
      </c>
      <c r="V2496">
        <v>0.86</v>
      </c>
      <c r="W2496">
        <v>0.9</v>
      </c>
      <c r="X2496">
        <v>-0.01</v>
      </c>
      <c r="Y2496" t="s">
        <v>77</v>
      </c>
      <c r="Z2496">
        <v>4.5199999999999996</v>
      </c>
      <c r="AA2496" t="s">
        <v>8542</v>
      </c>
      <c r="AB2496">
        <v>292.39537300000001</v>
      </c>
      <c r="AC2496" t="s">
        <v>8543</v>
      </c>
      <c r="AD2496">
        <v>43.8691326</v>
      </c>
      <c r="AE2496">
        <v>1107</v>
      </c>
      <c r="AF2496">
        <v>16.428999999999998</v>
      </c>
      <c r="AG2496">
        <v>13.93</v>
      </c>
      <c r="AH2496">
        <v>16.235199999999999</v>
      </c>
    </row>
    <row r="2497" spans="1:34" x14ac:dyDescent="0.25">
      <c r="A2497" t="s">
        <v>8544</v>
      </c>
      <c r="B2497" t="s">
        <v>8545</v>
      </c>
      <c r="C2497">
        <v>1</v>
      </c>
      <c r="D2497">
        <v>1</v>
      </c>
      <c r="E2497" t="s">
        <v>284</v>
      </c>
      <c r="F2497">
        <v>2016</v>
      </c>
      <c r="G2497" t="s">
        <v>171</v>
      </c>
      <c r="H2497">
        <v>0</v>
      </c>
      <c r="I2497">
        <v>138.9442</v>
      </c>
      <c r="J2497">
        <v>0.53290000000000004</v>
      </c>
      <c r="K2497">
        <v>2.5499999999999998</v>
      </c>
      <c r="L2497">
        <v>0.22700000000000001</v>
      </c>
      <c r="M2497">
        <v>7.04</v>
      </c>
      <c r="N2497">
        <v>2.2100000000000002E-2</v>
      </c>
      <c r="O2497" t="s">
        <v>614</v>
      </c>
      <c r="P2497">
        <v>0</v>
      </c>
      <c r="Q2497">
        <v>5.38</v>
      </c>
      <c r="R2497">
        <v>384</v>
      </c>
      <c r="S2497">
        <v>0</v>
      </c>
      <c r="U2497">
        <v>6021</v>
      </c>
      <c r="V2497">
        <v>1.1100000000000001</v>
      </c>
      <c r="W2497">
        <v>1.08</v>
      </c>
      <c r="X2497">
        <v>0</v>
      </c>
      <c r="Y2497" t="s">
        <v>77</v>
      </c>
      <c r="Z2497">
        <v>4.38</v>
      </c>
      <c r="AA2497" t="s">
        <v>8546</v>
      </c>
      <c r="AB2497">
        <v>286.61368499999998</v>
      </c>
      <c r="AC2497" t="s">
        <v>8547</v>
      </c>
      <c r="AD2497">
        <v>38.891950700000002</v>
      </c>
      <c r="AE2497">
        <v>897.73299999999995</v>
      </c>
      <c r="AF2497">
        <v>14.385</v>
      </c>
      <c r="AG2497">
        <v>12.744</v>
      </c>
      <c r="AH2497">
        <v>14.1798</v>
      </c>
    </row>
    <row r="2498" spans="1:34" x14ac:dyDescent="0.25">
      <c r="A2498" t="s">
        <v>8548</v>
      </c>
      <c r="B2498" t="s">
        <v>8549</v>
      </c>
      <c r="C2498">
        <v>1</v>
      </c>
      <c r="D2498">
        <v>1</v>
      </c>
      <c r="E2498" t="s">
        <v>284</v>
      </c>
      <c r="F2498">
        <v>2016</v>
      </c>
      <c r="G2498" t="s">
        <v>171</v>
      </c>
      <c r="H2498">
        <v>0</v>
      </c>
      <c r="I2498">
        <v>364.75803100000002</v>
      </c>
      <c r="J2498">
        <v>0.85070000000000001</v>
      </c>
      <c r="K2498">
        <v>3.14</v>
      </c>
      <c r="L2498">
        <v>0.28000000000000003</v>
      </c>
      <c r="M2498">
        <v>10</v>
      </c>
      <c r="N2498">
        <v>3.15E-2</v>
      </c>
      <c r="O2498" t="s">
        <v>614</v>
      </c>
      <c r="P2498">
        <v>0</v>
      </c>
      <c r="Q2498">
        <v>0.19</v>
      </c>
      <c r="R2498">
        <v>166</v>
      </c>
      <c r="S2498">
        <v>0</v>
      </c>
      <c r="U2498">
        <v>4434</v>
      </c>
      <c r="V2498">
        <v>0.67</v>
      </c>
      <c r="W2498">
        <v>0.71</v>
      </c>
      <c r="X2498">
        <v>0.05</v>
      </c>
      <c r="Y2498" t="s">
        <v>77</v>
      </c>
      <c r="Z2498">
        <v>4.6399999999999997</v>
      </c>
      <c r="AA2498" t="s">
        <v>8550</v>
      </c>
      <c r="AB2498">
        <v>291.58525539999999</v>
      </c>
      <c r="AC2498" t="s">
        <v>8551</v>
      </c>
      <c r="AD2498">
        <v>45.715874200000002</v>
      </c>
      <c r="AE2498">
        <v>387.24799999999999</v>
      </c>
      <c r="AF2498">
        <v>15.464</v>
      </c>
      <c r="AG2498">
        <v>12.55</v>
      </c>
      <c r="AH2498">
        <v>15.140700000000001</v>
      </c>
    </row>
    <row r="2499" spans="1:34" x14ac:dyDescent="0.25">
      <c r="A2499" t="s">
        <v>8552</v>
      </c>
      <c r="B2499" t="s">
        <v>8553</v>
      </c>
      <c r="C2499">
        <v>1</v>
      </c>
      <c r="D2499">
        <v>1</v>
      </c>
      <c r="E2499" t="s">
        <v>284</v>
      </c>
      <c r="F2499">
        <v>2016</v>
      </c>
      <c r="G2499" t="s">
        <v>171</v>
      </c>
      <c r="H2499">
        <v>0</v>
      </c>
      <c r="I2499">
        <v>1.4444538</v>
      </c>
      <c r="J2499">
        <v>2.4500000000000001E-2</v>
      </c>
      <c r="K2499">
        <v>1.18</v>
      </c>
      <c r="L2499">
        <v>0.105</v>
      </c>
      <c r="M2499">
        <v>1.76</v>
      </c>
      <c r="N2499">
        <v>5.5300000000000002E-3</v>
      </c>
      <c r="O2499" t="s">
        <v>614</v>
      </c>
      <c r="P2499">
        <v>0</v>
      </c>
      <c r="Q2499">
        <v>713.17</v>
      </c>
      <c r="R2499">
        <v>1800</v>
      </c>
      <c r="S2499">
        <v>0</v>
      </c>
      <c r="U2499">
        <v>5079</v>
      </c>
      <c r="V2499">
        <v>0.77</v>
      </c>
      <c r="W2499">
        <v>0.81</v>
      </c>
      <c r="X2499">
        <v>-0.08</v>
      </c>
      <c r="Y2499" t="s">
        <v>77</v>
      </c>
      <c r="Z2499">
        <v>4.58</v>
      </c>
      <c r="AA2499" t="s">
        <v>8554</v>
      </c>
      <c r="AB2499">
        <v>294.38539170000001</v>
      </c>
      <c r="AC2499" t="s">
        <v>8555</v>
      </c>
      <c r="AD2499">
        <v>43.825446100000001</v>
      </c>
      <c r="AE2499">
        <v>517.29200000000003</v>
      </c>
      <c r="AF2499">
        <v>14.827</v>
      </c>
      <c r="AG2499">
        <v>12.519</v>
      </c>
      <c r="AH2499">
        <v>14.5457</v>
      </c>
    </row>
    <row r="2500" spans="1:34" x14ac:dyDescent="0.25">
      <c r="A2500" t="s">
        <v>8556</v>
      </c>
      <c r="B2500" t="s">
        <v>8557</v>
      </c>
      <c r="C2500">
        <v>1</v>
      </c>
      <c r="D2500">
        <v>1</v>
      </c>
      <c r="E2500" t="s">
        <v>284</v>
      </c>
      <c r="F2500">
        <v>2016</v>
      </c>
      <c r="G2500" t="s">
        <v>171</v>
      </c>
      <c r="H2500">
        <v>0</v>
      </c>
      <c r="I2500">
        <v>175.13881900000001</v>
      </c>
      <c r="J2500">
        <v>0.60950000000000004</v>
      </c>
      <c r="K2500">
        <v>2.82</v>
      </c>
      <c r="L2500">
        <v>0.252</v>
      </c>
      <c r="M2500">
        <v>8.35</v>
      </c>
      <c r="N2500">
        <v>2.63E-2</v>
      </c>
      <c r="O2500" t="s">
        <v>614</v>
      </c>
      <c r="P2500">
        <v>0</v>
      </c>
      <c r="Q2500">
        <v>1.99</v>
      </c>
      <c r="R2500">
        <v>346</v>
      </c>
      <c r="S2500">
        <v>0</v>
      </c>
      <c r="U2500">
        <v>5837</v>
      </c>
      <c r="V2500">
        <v>1.03</v>
      </c>
      <c r="W2500">
        <v>1.03</v>
      </c>
      <c r="X2500">
        <v>0.02</v>
      </c>
      <c r="Y2500" t="s">
        <v>77</v>
      </c>
      <c r="Z2500">
        <v>4.42</v>
      </c>
      <c r="AA2500" t="s">
        <v>8558</v>
      </c>
      <c r="AB2500">
        <v>283.34561100000002</v>
      </c>
      <c r="AC2500" t="s">
        <v>8559</v>
      </c>
      <c r="AD2500">
        <v>45.274357299999998</v>
      </c>
      <c r="AE2500">
        <v>1125.3</v>
      </c>
      <c r="AF2500">
        <v>15.551</v>
      </c>
      <c r="AG2500">
        <v>13.750999999999999</v>
      </c>
      <c r="AH2500">
        <v>15.2279</v>
      </c>
    </row>
    <row r="2501" spans="1:34" x14ac:dyDescent="0.25">
      <c r="A2501" t="s">
        <v>8560</v>
      </c>
      <c r="B2501" t="s">
        <v>8561</v>
      </c>
      <c r="C2501">
        <v>1</v>
      </c>
      <c r="D2501">
        <v>1</v>
      </c>
      <c r="E2501" t="s">
        <v>284</v>
      </c>
      <c r="F2501">
        <v>2016</v>
      </c>
      <c r="G2501" t="s">
        <v>171</v>
      </c>
      <c r="H2501">
        <v>0</v>
      </c>
      <c r="I2501">
        <v>133.30367409999999</v>
      </c>
      <c r="J2501">
        <v>0.47649999999999998</v>
      </c>
      <c r="K2501">
        <v>2.7</v>
      </c>
      <c r="L2501">
        <v>0.24099999999999999</v>
      </c>
      <c r="M2501">
        <v>7.75</v>
      </c>
      <c r="N2501">
        <v>2.4400000000000002E-2</v>
      </c>
      <c r="O2501" t="s">
        <v>614</v>
      </c>
      <c r="P2501">
        <v>0</v>
      </c>
      <c r="Q2501">
        <v>1.57</v>
      </c>
      <c r="R2501">
        <v>301</v>
      </c>
      <c r="S2501">
        <v>0</v>
      </c>
      <c r="U2501">
        <v>5176</v>
      </c>
      <c r="V2501">
        <v>0.8</v>
      </c>
      <c r="W2501">
        <v>0.84</v>
      </c>
      <c r="X2501">
        <v>-0.01</v>
      </c>
      <c r="Y2501" t="s">
        <v>77</v>
      </c>
      <c r="Z2501">
        <v>4.57</v>
      </c>
      <c r="AA2501" t="s">
        <v>8562</v>
      </c>
      <c r="AB2501">
        <v>284.2194566</v>
      </c>
      <c r="AC2501" t="s">
        <v>8563</v>
      </c>
      <c r="AD2501">
        <v>44.268514600000003</v>
      </c>
      <c r="AE2501">
        <v>748.32600000000002</v>
      </c>
      <c r="AF2501">
        <v>15.487</v>
      </c>
      <c r="AG2501">
        <v>13.382</v>
      </c>
      <c r="AH2501">
        <v>15.3085</v>
      </c>
    </row>
    <row r="2502" spans="1:34" x14ac:dyDescent="0.25">
      <c r="A2502" t="s">
        <v>8564</v>
      </c>
      <c r="B2502" t="s">
        <v>8565</v>
      </c>
      <c r="C2502">
        <v>1</v>
      </c>
      <c r="D2502">
        <v>5</v>
      </c>
      <c r="E2502" t="s">
        <v>284</v>
      </c>
      <c r="F2502">
        <v>2014</v>
      </c>
      <c r="G2502" t="s">
        <v>171</v>
      </c>
      <c r="H2502">
        <v>0</v>
      </c>
      <c r="I2502">
        <v>33.040531999999999</v>
      </c>
      <c r="J2502">
        <v>0.19800000000000001</v>
      </c>
      <c r="K2502">
        <v>2.2599999999999998</v>
      </c>
      <c r="L2502">
        <v>0.20200000000000001</v>
      </c>
      <c r="M2502">
        <v>5.73</v>
      </c>
      <c r="N2502">
        <v>1.7999999999999999E-2</v>
      </c>
      <c r="O2502" t="s">
        <v>614</v>
      </c>
      <c r="P2502">
        <v>0</v>
      </c>
      <c r="Q2502">
        <v>28.11</v>
      </c>
      <c r="R2502">
        <v>561</v>
      </c>
      <c r="S2502">
        <v>0</v>
      </c>
      <c r="U2502">
        <v>5690</v>
      </c>
      <c r="V2502">
        <v>1</v>
      </c>
      <c r="W2502">
        <v>0.98</v>
      </c>
      <c r="X2502">
        <v>-0.04</v>
      </c>
      <c r="Y2502" t="s">
        <v>77</v>
      </c>
      <c r="Z2502">
        <v>4.42</v>
      </c>
      <c r="AA2502" t="s">
        <v>8566</v>
      </c>
      <c r="AB2502">
        <v>289.78053929999999</v>
      </c>
      <c r="AC2502" t="s">
        <v>8567</v>
      </c>
      <c r="AD2502">
        <v>49.896562400000001</v>
      </c>
      <c r="AE2502">
        <v>915.21199999999999</v>
      </c>
      <c r="AF2502">
        <v>14.646000000000001</v>
      </c>
      <c r="AG2502">
        <v>12.986000000000001</v>
      </c>
      <c r="AH2502">
        <v>14.5121</v>
      </c>
    </row>
    <row r="2503" spans="1:34" x14ac:dyDescent="0.25">
      <c r="A2503" t="s">
        <v>8568</v>
      </c>
      <c r="B2503" t="s">
        <v>8565</v>
      </c>
      <c r="C2503">
        <v>1</v>
      </c>
      <c r="D2503">
        <v>5</v>
      </c>
      <c r="E2503" t="s">
        <v>284</v>
      </c>
      <c r="F2503">
        <v>2014</v>
      </c>
      <c r="G2503" t="s">
        <v>171</v>
      </c>
      <c r="H2503">
        <v>0</v>
      </c>
      <c r="I2503">
        <v>62.303275999999997</v>
      </c>
      <c r="J2503">
        <v>0.30299999999999999</v>
      </c>
      <c r="K2503">
        <v>2.95</v>
      </c>
      <c r="L2503">
        <v>0.26300000000000001</v>
      </c>
      <c r="M2503">
        <v>9.01</v>
      </c>
      <c r="N2503">
        <v>2.8299999999999999E-2</v>
      </c>
      <c r="O2503" t="s">
        <v>614</v>
      </c>
      <c r="P2503">
        <v>0</v>
      </c>
      <c r="Q2503">
        <v>12.07</v>
      </c>
      <c r="R2503">
        <v>454</v>
      </c>
      <c r="S2503">
        <v>0</v>
      </c>
      <c r="U2503">
        <v>5690</v>
      </c>
      <c r="V2503">
        <v>1</v>
      </c>
      <c r="W2503">
        <v>0.98</v>
      </c>
      <c r="X2503">
        <v>-0.04</v>
      </c>
      <c r="Y2503" t="s">
        <v>77</v>
      </c>
      <c r="Z2503">
        <v>4.42</v>
      </c>
      <c r="AA2503" t="s">
        <v>8566</v>
      </c>
      <c r="AB2503">
        <v>289.78053929999999</v>
      </c>
      <c r="AC2503" t="s">
        <v>8567</v>
      </c>
      <c r="AD2503">
        <v>49.896562400000001</v>
      </c>
      <c r="AE2503">
        <v>915.21199999999999</v>
      </c>
      <c r="AF2503">
        <v>14.646000000000001</v>
      </c>
      <c r="AG2503">
        <v>12.986000000000001</v>
      </c>
      <c r="AH2503">
        <v>14.5121</v>
      </c>
    </row>
    <row r="2504" spans="1:34" x14ac:dyDescent="0.25">
      <c r="A2504" t="s">
        <v>8569</v>
      </c>
      <c r="B2504" t="s">
        <v>8565</v>
      </c>
      <c r="C2504">
        <v>1</v>
      </c>
      <c r="D2504">
        <v>5</v>
      </c>
      <c r="E2504" t="s">
        <v>284</v>
      </c>
      <c r="F2504">
        <v>2016</v>
      </c>
      <c r="G2504" t="s">
        <v>171</v>
      </c>
      <c r="H2504">
        <v>0</v>
      </c>
      <c r="I2504">
        <v>20.54981883</v>
      </c>
      <c r="J2504">
        <v>0.14149999999999999</v>
      </c>
      <c r="K2504">
        <v>3.84</v>
      </c>
      <c r="L2504">
        <v>0.34300000000000003</v>
      </c>
      <c r="M2504">
        <v>14.1</v>
      </c>
      <c r="N2504">
        <v>4.4400000000000002E-2</v>
      </c>
      <c r="O2504" t="s">
        <v>614</v>
      </c>
      <c r="P2504">
        <v>0</v>
      </c>
      <c r="Q2504">
        <v>53</v>
      </c>
      <c r="R2504">
        <v>657</v>
      </c>
      <c r="S2504">
        <v>0</v>
      </c>
      <c r="U2504">
        <v>5769</v>
      </c>
      <c r="V2504">
        <v>0.98</v>
      </c>
      <c r="W2504">
        <v>0.98</v>
      </c>
      <c r="X2504">
        <v>-0.04</v>
      </c>
      <c r="Y2504" t="s">
        <v>77</v>
      </c>
      <c r="Z2504">
        <v>4.45</v>
      </c>
      <c r="AA2504" t="s">
        <v>8566</v>
      </c>
      <c r="AB2504">
        <v>289.78053929999999</v>
      </c>
      <c r="AC2504" t="s">
        <v>8567</v>
      </c>
      <c r="AD2504">
        <v>49.896562400000001</v>
      </c>
      <c r="AE2504">
        <v>915.21199999999999</v>
      </c>
      <c r="AF2504">
        <v>14.646000000000001</v>
      </c>
      <c r="AG2504">
        <v>12.986000000000001</v>
      </c>
      <c r="AH2504">
        <v>14.5121</v>
      </c>
    </row>
    <row r="2505" spans="1:34" x14ac:dyDescent="0.25">
      <c r="A2505" t="s">
        <v>8570</v>
      </c>
      <c r="B2505" t="s">
        <v>8565</v>
      </c>
      <c r="C2505">
        <v>1</v>
      </c>
      <c r="D2505">
        <v>5</v>
      </c>
      <c r="E2505" t="s">
        <v>284</v>
      </c>
      <c r="F2505">
        <v>2016</v>
      </c>
      <c r="G2505" t="s">
        <v>171</v>
      </c>
      <c r="H2505">
        <v>0</v>
      </c>
      <c r="I2505">
        <v>3.9327646500000002</v>
      </c>
      <c r="J2505">
        <v>4.7E-2</v>
      </c>
      <c r="K2505">
        <v>1.5</v>
      </c>
      <c r="L2505">
        <v>0.13400000000000001</v>
      </c>
      <c r="M2505">
        <v>2.86</v>
      </c>
      <c r="N2505">
        <v>8.9899999999999997E-3</v>
      </c>
      <c r="O2505" t="s">
        <v>614</v>
      </c>
      <c r="P2505">
        <v>0</v>
      </c>
      <c r="Q2505">
        <v>480.4</v>
      </c>
      <c r="R2505">
        <v>1140</v>
      </c>
      <c r="S2505">
        <v>0</v>
      </c>
      <c r="U2505">
        <v>5769</v>
      </c>
      <c r="V2505">
        <v>0.98</v>
      </c>
      <c r="W2505">
        <v>0.98</v>
      </c>
      <c r="X2505">
        <v>-0.04</v>
      </c>
      <c r="Y2505" t="s">
        <v>77</v>
      </c>
      <c r="Z2505">
        <v>4.45</v>
      </c>
      <c r="AA2505" t="s">
        <v>8566</v>
      </c>
      <c r="AB2505">
        <v>289.78053929999999</v>
      </c>
      <c r="AC2505" t="s">
        <v>8567</v>
      </c>
      <c r="AD2505">
        <v>49.896562400000001</v>
      </c>
      <c r="AE2505">
        <v>915.21199999999999</v>
      </c>
      <c r="AF2505">
        <v>14.646000000000001</v>
      </c>
      <c r="AG2505">
        <v>12.986000000000001</v>
      </c>
      <c r="AH2505">
        <v>14.5121</v>
      </c>
    </row>
    <row r="2506" spans="1:34" x14ac:dyDescent="0.25">
      <c r="A2506" t="s">
        <v>8571</v>
      </c>
      <c r="B2506" t="s">
        <v>8565</v>
      </c>
      <c r="C2506">
        <v>1</v>
      </c>
      <c r="D2506">
        <v>5</v>
      </c>
      <c r="E2506" t="s">
        <v>284</v>
      </c>
      <c r="F2506">
        <v>2016</v>
      </c>
      <c r="G2506" t="s">
        <v>171</v>
      </c>
      <c r="H2506">
        <v>0</v>
      </c>
      <c r="I2506">
        <v>9.9193568400000007</v>
      </c>
      <c r="J2506">
        <v>8.7099999999999997E-2</v>
      </c>
      <c r="K2506">
        <v>1.5</v>
      </c>
      <c r="L2506">
        <v>0.13400000000000001</v>
      </c>
      <c r="M2506">
        <v>2.86</v>
      </c>
      <c r="N2506">
        <v>8.9899999999999997E-3</v>
      </c>
      <c r="O2506" t="s">
        <v>614</v>
      </c>
      <c r="P2506">
        <v>0</v>
      </c>
      <c r="Q2506">
        <v>139.88</v>
      </c>
      <c r="R2506">
        <v>838</v>
      </c>
      <c r="S2506">
        <v>0</v>
      </c>
      <c r="U2506">
        <v>5769</v>
      </c>
      <c r="V2506">
        <v>0.98</v>
      </c>
      <c r="W2506">
        <v>0.98</v>
      </c>
      <c r="X2506">
        <v>-0.04</v>
      </c>
      <c r="Y2506" t="s">
        <v>77</v>
      </c>
      <c r="Z2506">
        <v>4.45</v>
      </c>
      <c r="AA2506" t="s">
        <v>8566</v>
      </c>
      <c r="AB2506">
        <v>289.78053929999999</v>
      </c>
      <c r="AC2506" t="s">
        <v>8567</v>
      </c>
      <c r="AD2506">
        <v>49.896562400000001</v>
      </c>
      <c r="AE2506">
        <v>915.21199999999999</v>
      </c>
      <c r="AF2506">
        <v>14.646000000000001</v>
      </c>
      <c r="AG2506">
        <v>12.986000000000001</v>
      </c>
      <c r="AH2506">
        <v>14.5121</v>
      </c>
    </row>
    <row r="2507" spans="1:34" x14ac:dyDescent="0.25">
      <c r="A2507" t="s">
        <v>8572</v>
      </c>
      <c r="B2507" t="s">
        <v>8573</v>
      </c>
      <c r="C2507">
        <v>2</v>
      </c>
      <c r="D2507">
        <v>1</v>
      </c>
      <c r="E2507" t="s">
        <v>284</v>
      </c>
      <c r="F2507">
        <v>2016</v>
      </c>
      <c r="G2507" t="s">
        <v>171</v>
      </c>
      <c r="H2507">
        <v>0</v>
      </c>
      <c r="I2507">
        <v>125.4131177</v>
      </c>
      <c r="J2507">
        <v>0.44259999999999999</v>
      </c>
      <c r="K2507">
        <v>2.4900000000000002</v>
      </c>
      <c r="L2507">
        <v>0.222</v>
      </c>
      <c r="M2507">
        <v>6.76</v>
      </c>
      <c r="N2507">
        <v>2.1299999999999999E-2</v>
      </c>
      <c r="O2507" t="s">
        <v>614</v>
      </c>
      <c r="P2507">
        <v>0</v>
      </c>
      <c r="Q2507">
        <v>0.85</v>
      </c>
      <c r="R2507">
        <v>266</v>
      </c>
      <c r="S2507">
        <v>0</v>
      </c>
      <c r="U2507">
        <v>4540</v>
      </c>
      <c r="V2507">
        <v>0.69</v>
      </c>
      <c r="W2507">
        <v>0.74</v>
      </c>
      <c r="X2507">
        <v>0.1</v>
      </c>
      <c r="Y2507" t="s">
        <v>77</v>
      </c>
      <c r="Z2507">
        <v>4.63</v>
      </c>
      <c r="AA2507" t="s">
        <v>8574</v>
      </c>
      <c r="AB2507">
        <v>283.34455550000001</v>
      </c>
      <c r="AC2507" t="s">
        <v>8575</v>
      </c>
      <c r="AD2507">
        <v>41.201754399999999</v>
      </c>
      <c r="AE2507">
        <v>244.96</v>
      </c>
      <c r="AF2507">
        <v>14.429</v>
      </c>
      <c r="AG2507">
        <v>11.519</v>
      </c>
      <c r="AH2507">
        <v>14.0831</v>
      </c>
    </row>
    <row r="2508" spans="1:34" x14ac:dyDescent="0.25">
      <c r="A2508" t="s">
        <v>8576</v>
      </c>
      <c r="B2508" t="s">
        <v>8577</v>
      </c>
      <c r="C2508">
        <v>1</v>
      </c>
      <c r="D2508">
        <v>1</v>
      </c>
      <c r="E2508" t="s">
        <v>284</v>
      </c>
      <c r="F2508">
        <v>2016</v>
      </c>
      <c r="G2508" t="s">
        <v>171</v>
      </c>
      <c r="H2508">
        <v>0</v>
      </c>
      <c r="I2508">
        <v>8.4069119899999993</v>
      </c>
      <c r="J2508">
        <v>7.8100000000000003E-2</v>
      </c>
      <c r="K2508">
        <v>1.1599999999999999</v>
      </c>
      <c r="L2508">
        <v>0.10299999999999999</v>
      </c>
      <c r="M2508">
        <v>1.65</v>
      </c>
      <c r="N2508">
        <v>5.2100000000000002E-3</v>
      </c>
      <c r="O2508" t="s">
        <v>614</v>
      </c>
      <c r="P2508">
        <v>0</v>
      </c>
      <c r="Q2508">
        <v>75.56</v>
      </c>
      <c r="R2508">
        <v>1048</v>
      </c>
      <c r="S2508">
        <v>0</v>
      </c>
      <c r="U2508">
        <v>5282</v>
      </c>
      <c r="V2508">
        <v>0.81</v>
      </c>
      <c r="W2508">
        <v>0.86</v>
      </c>
      <c r="X2508">
        <v>-0.04</v>
      </c>
      <c r="Y2508" t="s">
        <v>77</v>
      </c>
      <c r="Z2508">
        <v>4.5599999999999996</v>
      </c>
      <c r="AA2508" t="s">
        <v>8578</v>
      </c>
      <c r="AB2508">
        <v>283.78708749999998</v>
      </c>
      <c r="AC2508" t="s">
        <v>8579</v>
      </c>
      <c r="AD2508">
        <v>48.029601900000003</v>
      </c>
      <c r="AE2508">
        <v>416.69200000000001</v>
      </c>
      <c r="AF2508">
        <v>13.944000000000001</v>
      </c>
      <c r="AG2508">
        <v>11.927</v>
      </c>
      <c r="AH2508">
        <v>13.790800000000001</v>
      </c>
    </row>
    <row r="2509" spans="1:34" x14ac:dyDescent="0.25">
      <c r="A2509" t="s">
        <v>8580</v>
      </c>
      <c r="B2509" t="s">
        <v>8581</v>
      </c>
      <c r="C2509">
        <v>1</v>
      </c>
      <c r="D2509">
        <v>4</v>
      </c>
      <c r="E2509" t="s">
        <v>284</v>
      </c>
      <c r="F2509">
        <v>2016</v>
      </c>
      <c r="G2509" t="s">
        <v>171</v>
      </c>
      <c r="H2509">
        <v>0</v>
      </c>
      <c r="I2509">
        <v>3.9511688199999999</v>
      </c>
      <c r="J2509">
        <v>4.7899999999999998E-2</v>
      </c>
      <c r="K2509">
        <v>0.76</v>
      </c>
      <c r="L2509">
        <v>6.8000000000000005E-2</v>
      </c>
      <c r="M2509">
        <v>0.36299999999999999</v>
      </c>
      <c r="N2509">
        <v>1.14E-3</v>
      </c>
      <c r="O2509" t="s">
        <v>614</v>
      </c>
      <c r="P2509">
        <v>0</v>
      </c>
      <c r="Q2509">
        <v>518.44000000000005</v>
      </c>
      <c r="R2509">
        <v>1160</v>
      </c>
      <c r="S2509">
        <v>0</v>
      </c>
      <c r="U2509">
        <v>5564</v>
      </c>
      <c r="V2509">
        <v>0.99</v>
      </c>
      <c r="W2509">
        <v>0.94</v>
      </c>
      <c r="X2509">
        <v>0.06</v>
      </c>
      <c r="Y2509" t="s">
        <v>77</v>
      </c>
      <c r="Z2509">
        <v>4.41</v>
      </c>
      <c r="AA2509" t="s">
        <v>8582</v>
      </c>
      <c r="AB2509">
        <v>285.72847569999999</v>
      </c>
      <c r="AC2509" t="s">
        <v>8583</v>
      </c>
      <c r="AD2509">
        <v>42.654465100000003</v>
      </c>
      <c r="AE2509">
        <v>399.11399999999998</v>
      </c>
      <c r="AF2509">
        <v>12.734</v>
      </c>
      <c r="AG2509">
        <v>10.989000000000001</v>
      </c>
      <c r="AH2509">
        <v>12.5876</v>
      </c>
    </row>
    <row r="2510" spans="1:34" x14ac:dyDescent="0.25">
      <c r="A2510" t="s">
        <v>8584</v>
      </c>
      <c r="B2510" t="s">
        <v>8581</v>
      </c>
      <c r="C2510">
        <v>1</v>
      </c>
      <c r="D2510">
        <v>4</v>
      </c>
      <c r="E2510" t="s">
        <v>284</v>
      </c>
      <c r="F2510">
        <v>2016</v>
      </c>
      <c r="G2510" t="s">
        <v>171</v>
      </c>
      <c r="H2510">
        <v>0</v>
      </c>
      <c r="I2510">
        <v>2.8922302100000001</v>
      </c>
      <c r="J2510">
        <v>3.8899999999999997E-2</v>
      </c>
      <c r="K2510">
        <v>0.65</v>
      </c>
      <c r="L2510">
        <v>5.8000000000000003E-2</v>
      </c>
      <c r="M2510">
        <v>0.20799999999999999</v>
      </c>
      <c r="N2510">
        <v>6.4999999999999997E-4</v>
      </c>
      <c r="O2510" t="s">
        <v>614</v>
      </c>
      <c r="P2510">
        <v>0</v>
      </c>
      <c r="Q2510">
        <v>786.08</v>
      </c>
      <c r="R2510">
        <v>1287</v>
      </c>
      <c r="S2510">
        <v>0</v>
      </c>
      <c r="U2510">
        <v>5564</v>
      </c>
      <c r="V2510">
        <v>0.99</v>
      </c>
      <c r="W2510">
        <v>0.94</v>
      </c>
      <c r="X2510">
        <v>0.06</v>
      </c>
      <c r="Y2510" t="s">
        <v>77</v>
      </c>
      <c r="Z2510">
        <v>4.41</v>
      </c>
      <c r="AA2510" t="s">
        <v>8582</v>
      </c>
      <c r="AB2510">
        <v>285.72847569999999</v>
      </c>
      <c r="AC2510" t="s">
        <v>8583</v>
      </c>
      <c r="AD2510">
        <v>42.654465100000003</v>
      </c>
      <c r="AE2510">
        <v>399.11399999999998</v>
      </c>
      <c r="AF2510">
        <v>12.734</v>
      </c>
      <c r="AG2510">
        <v>10.989000000000001</v>
      </c>
      <c r="AH2510">
        <v>12.5876</v>
      </c>
    </row>
    <row r="2511" spans="1:34" x14ac:dyDescent="0.25">
      <c r="A2511" t="s">
        <v>8585</v>
      </c>
      <c r="B2511" t="s">
        <v>8581</v>
      </c>
      <c r="C2511">
        <v>1</v>
      </c>
      <c r="D2511">
        <v>4</v>
      </c>
      <c r="E2511" t="s">
        <v>284</v>
      </c>
      <c r="F2511">
        <v>2016</v>
      </c>
      <c r="G2511" t="s">
        <v>171</v>
      </c>
      <c r="H2511">
        <v>0</v>
      </c>
      <c r="I2511">
        <v>5.9927373800000003</v>
      </c>
      <c r="J2511">
        <v>6.3200000000000006E-2</v>
      </c>
      <c r="K2511">
        <v>0.87</v>
      </c>
      <c r="L2511">
        <v>7.8E-2</v>
      </c>
      <c r="M2511">
        <v>0.59</v>
      </c>
      <c r="N2511">
        <v>1.8600000000000001E-3</v>
      </c>
      <c r="O2511" t="s">
        <v>614</v>
      </c>
      <c r="P2511">
        <v>0</v>
      </c>
      <c r="Q2511">
        <v>297.81</v>
      </c>
      <c r="R2511">
        <v>1010</v>
      </c>
      <c r="S2511">
        <v>0</v>
      </c>
      <c r="U2511">
        <v>5564</v>
      </c>
      <c r="V2511">
        <v>0.99</v>
      </c>
      <c r="W2511">
        <v>0.94</v>
      </c>
      <c r="X2511">
        <v>0.06</v>
      </c>
      <c r="Y2511" t="s">
        <v>77</v>
      </c>
      <c r="Z2511">
        <v>4.41</v>
      </c>
      <c r="AA2511" t="s">
        <v>8582</v>
      </c>
      <c r="AB2511">
        <v>285.72847569999999</v>
      </c>
      <c r="AC2511" t="s">
        <v>8583</v>
      </c>
      <c r="AD2511">
        <v>42.654465100000003</v>
      </c>
      <c r="AE2511">
        <v>399.11399999999998</v>
      </c>
      <c r="AF2511">
        <v>12.734</v>
      </c>
      <c r="AG2511">
        <v>10.989000000000001</v>
      </c>
      <c r="AH2511">
        <v>12.5876</v>
      </c>
    </row>
    <row r="2512" spans="1:34" x14ac:dyDescent="0.25">
      <c r="A2512" t="s">
        <v>8586</v>
      </c>
      <c r="B2512" t="s">
        <v>8581</v>
      </c>
      <c r="C2512">
        <v>1</v>
      </c>
      <c r="D2512">
        <v>4</v>
      </c>
      <c r="E2512" t="s">
        <v>284</v>
      </c>
      <c r="F2512">
        <v>2016</v>
      </c>
      <c r="G2512" t="s">
        <v>171</v>
      </c>
      <c r="H2512">
        <v>0</v>
      </c>
      <c r="I2512">
        <v>5.1011575599999999</v>
      </c>
      <c r="J2512">
        <v>5.67E-2</v>
      </c>
      <c r="K2512">
        <v>0.76</v>
      </c>
      <c r="L2512">
        <v>6.8000000000000005E-2</v>
      </c>
      <c r="M2512">
        <v>0.36299999999999999</v>
      </c>
      <c r="N2512">
        <v>1.14E-3</v>
      </c>
      <c r="O2512" t="s">
        <v>614</v>
      </c>
      <c r="P2512">
        <v>0</v>
      </c>
      <c r="Q2512">
        <v>370</v>
      </c>
      <c r="R2512">
        <v>1065</v>
      </c>
      <c r="S2512">
        <v>0</v>
      </c>
      <c r="U2512">
        <v>5564</v>
      </c>
      <c r="V2512">
        <v>0.99</v>
      </c>
      <c r="W2512">
        <v>0.94</v>
      </c>
      <c r="X2512">
        <v>0.06</v>
      </c>
      <c r="Y2512" t="s">
        <v>77</v>
      </c>
      <c r="Z2512">
        <v>4.41</v>
      </c>
      <c r="AA2512" t="s">
        <v>8582</v>
      </c>
      <c r="AB2512">
        <v>285.72847569999999</v>
      </c>
      <c r="AC2512" t="s">
        <v>8583</v>
      </c>
      <c r="AD2512">
        <v>42.654465100000003</v>
      </c>
      <c r="AE2512">
        <v>399.11399999999998</v>
      </c>
      <c r="AF2512">
        <v>12.734</v>
      </c>
      <c r="AG2512">
        <v>10.989000000000001</v>
      </c>
      <c r="AH2512">
        <v>12.5876</v>
      </c>
    </row>
    <row r="2513" spans="1:34" x14ac:dyDescent="0.25">
      <c r="A2513" t="s">
        <v>8587</v>
      </c>
      <c r="B2513" t="s">
        <v>8588</v>
      </c>
      <c r="C2513">
        <v>1</v>
      </c>
      <c r="D2513">
        <v>1</v>
      </c>
      <c r="E2513" t="s">
        <v>284</v>
      </c>
      <c r="F2513">
        <v>2016</v>
      </c>
      <c r="G2513" t="s">
        <v>171</v>
      </c>
      <c r="H2513">
        <v>0</v>
      </c>
      <c r="I2513">
        <v>6.9671026899999999</v>
      </c>
      <c r="J2513">
        <v>8.6699999999999999E-2</v>
      </c>
      <c r="K2513">
        <v>2.71</v>
      </c>
      <c r="L2513">
        <v>0.24199999999999999</v>
      </c>
      <c r="M2513">
        <v>7.8</v>
      </c>
      <c r="N2513">
        <v>2.4500000000000001E-2</v>
      </c>
      <c r="O2513" t="s">
        <v>614</v>
      </c>
      <c r="P2513">
        <v>0</v>
      </c>
      <c r="Q2513">
        <v>375.65</v>
      </c>
      <c r="R2513">
        <v>1774</v>
      </c>
      <c r="S2513">
        <v>0</v>
      </c>
      <c r="U2513">
        <v>6561</v>
      </c>
      <c r="V2513">
        <v>1.65</v>
      </c>
      <c r="W2513">
        <v>1.39</v>
      </c>
      <c r="X2513">
        <v>7.0000000000000007E-2</v>
      </c>
      <c r="Y2513" t="s">
        <v>77</v>
      </c>
      <c r="Z2513">
        <v>4.1399999999999997</v>
      </c>
      <c r="AA2513" t="s">
        <v>8589</v>
      </c>
      <c r="AB2513">
        <v>297.12429150000003</v>
      </c>
      <c r="AC2513" t="s">
        <v>8590</v>
      </c>
      <c r="AD2513">
        <v>47.036987600000003</v>
      </c>
      <c r="AE2513">
        <v>921.78399999999999</v>
      </c>
      <c r="AF2513">
        <v>13.494999999999999</v>
      </c>
      <c r="AG2513">
        <v>12.291</v>
      </c>
      <c r="AH2513">
        <v>13.4193</v>
      </c>
    </row>
    <row r="2514" spans="1:34" x14ac:dyDescent="0.25">
      <c r="A2514" t="s">
        <v>8591</v>
      </c>
      <c r="B2514" t="s">
        <v>8592</v>
      </c>
      <c r="C2514">
        <v>1</v>
      </c>
      <c r="D2514">
        <v>1</v>
      </c>
      <c r="E2514" t="s">
        <v>284</v>
      </c>
      <c r="F2514">
        <v>2016</v>
      </c>
      <c r="G2514" t="s">
        <v>171</v>
      </c>
      <c r="H2514">
        <v>0</v>
      </c>
      <c r="I2514">
        <v>168.81117399999999</v>
      </c>
      <c r="J2514">
        <v>0.54210000000000003</v>
      </c>
      <c r="K2514">
        <v>1.78</v>
      </c>
      <c r="L2514">
        <v>0.159</v>
      </c>
      <c r="M2514">
        <v>3.82</v>
      </c>
      <c r="N2514">
        <v>1.2E-2</v>
      </c>
      <c r="O2514" t="s">
        <v>614</v>
      </c>
      <c r="P2514">
        <v>0</v>
      </c>
      <c r="Q2514">
        <v>0.83</v>
      </c>
      <c r="R2514">
        <v>269</v>
      </c>
      <c r="S2514">
        <v>0</v>
      </c>
      <c r="U2514">
        <v>4886</v>
      </c>
      <c r="V2514">
        <v>0.74</v>
      </c>
      <c r="W2514">
        <v>0.81</v>
      </c>
      <c r="X2514">
        <v>0.02</v>
      </c>
      <c r="Y2514" t="s">
        <v>77</v>
      </c>
      <c r="Z2514">
        <v>4.6100000000000003</v>
      </c>
      <c r="AA2514" t="s">
        <v>8593</v>
      </c>
      <c r="AB2514">
        <v>297.2852168</v>
      </c>
      <c r="AC2514" t="s">
        <v>8594</v>
      </c>
      <c r="AD2514">
        <v>49.212452599999999</v>
      </c>
      <c r="AE2514">
        <v>335.09</v>
      </c>
      <c r="AF2514">
        <v>14.287000000000001</v>
      </c>
      <c r="AG2514">
        <v>11.903</v>
      </c>
      <c r="AH2514">
        <v>14.039</v>
      </c>
    </row>
    <row r="2515" spans="1:34" x14ac:dyDescent="0.25">
      <c r="A2515" t="s">
        <v>8595</v>
      </c>
      <c r="B2515" t="s">
        <v>8596</v>
      </c>
      <c r="C2515">
        <v>1</v>
      </c>
      <c r="D2515">
        <v>1</v>
      </c>
      <c r="E2515" t="s">
        <v>284</v>
      </c>
      <c r="F2515">
        <v>2016</v>
      </c>
      <c r="G2515" t="s">
        <v>171</v>
      </c>
      <c r="H2515">
        <v>0</v>
      </c>
      <c r="I2515">
        <v>163.69234900000001</v>
      </c>
      <c r="J2515">
        <v>0.54420000000000002</v>
      </c>
      <c r="K2515">
        <v>2.7</v>
      </c>
      <c r="L2515">
        <v>0.24099999999999999</v>
      </c>
      <c r="M2515">
        <v>7.75</v>
      </c>
      <c r="N2515">
        <v>2.4400000000000002E-2</v>
      </c>
      <c r="O2515" t="s">
        <v>614</v>
      </c>
      <c r="P2515">
        <v>0</v>
      </c>
      <c r="Q2515">
        <v>1.41</v>
      </c>
      <c r="R2515">
        <v>274</v>
      </c>
      <c r="S2515">
        <v>0</v>
      </c>
      <c r="U2515">
        <v>5201</v>
      </c>
      <c r="V2515">
        <v>0.8</v>
      </c>
      <c r="W2515">
        <v>0.84</v>
      </c>
      <c r="X2515">
        <v>-0.06</v>
      </c>
      <c r="Y2515" t="s">
        <v>77</v>
      </c>
      <c r="Z2515">
        <v>4.57</v>
      </c>
      <c r="AA2515" t="s">
        <v>8597</v>
      </c>
      <c r="AB2515">
        <v>298.89883129999998</v>
      </c>
      <c r="AC2515" t="s">
        <v>8598</v>
      </c>
      <c r="AD2515">
        <v>47.463069599999997</v>
      </c>
      <c r="AE2515">
        <v>729.96400000000006</v>
      </c>
      <c r="AF2515">
        <v>15.256</v>
      </c>
      <c r="AG2515">
        <v>13.138999999999999</v>
      </c>
      <c r="AH2515">
        <v>15.0334</v>
      </c>
    </row>
    <row r="2516" spans="1:34" x14ac:dyDescent="0.25">
      <c r="A2516" t="s">
        <v>8599</v>
      </c>
      <c r="B2516" t="s">
        <v>8600</v>
      </c>
      <c r="C2516">
        <v>1</v>
      </c>
      <c r="D2516">
        <v>1</v>
      </c>
      <c r="E2516" t="s">
        <v>284</v>
      </c>
      <c r="F2516">
        <v>2016</v>
      </c>
      <c r="G2516" t="s">
        <v>171</v>
      </c>
      <c r="H2516">
        <v>0</v>
      </c>
      <c r="I2516">
        <v>19.597497099999998</v>
      </c>
      <c r="J2516">
        <v>0.1366</v>
      </c>
      <c r="K2516">
        <v>3.13</v>
      </c>
      <c r="L2516">
        <v>0.27900000000000003</v>
      </c>
      <c r="M2516">
        <v>9.9600000000000009</v>
      </c>
      <c r="N2516">
        <v>3.1300000000000001E-2</v>
      </c>
      <c r="O2516" t="s">
        <v>614</v>
      </c>
      <c r="P2516">
        <v>0</v>
      </c>
      <c r="Q2516">
        <v>36.299999999999997</v>
      </c>
      <c r="R2516">
        <v>671</v>
      </c>
      <c r="S2516">
        <v>0</v>
      </c>
      <c r="U2516">
        <v>5623</v>
      </c>
      <c r="V2516">
        <v>0.93</v>
      </c>
      <c r="W2516">
        <v>0.95</v>
      </c>
      <c r="X2516">
        <v>0.01</v>
      </c>
      <c r="Y2516" t="s">
        <v>77</v>
      </c>
      <c r="Z2516">
        <v>4.4800000000000004</v>
      </c>
      <c r="AA2516" t="s">
        <v>8601</v>
      </c>
      <c r="AB2516">
        <v>297.58391829999999</v>
      </c>
      <c r="AC2516" t="s">
        <v>8602</v>
      </c>
      <c r="AD2516">
        <v>41.541199300000002</v>
      </c>
      <c r="AE2516">
        <v>931.95600000000002</v>
      </c>
      <c r="AF2516">
        <v>15.596</v>
      </c>
      <c r="AG2516">
        <v>13.510999999999999</v>
      </c>
      <c r="AH2516">
        <v>15.368</v>
      </c>
    </row>
    <row r="2517" spans="1:34" x14ac:dyDescent="0.25">
      <c r="A2517" t="s">
        <v>8603</v>
      </c>
      <c r="B2517" t="s">
        <v>8604</v>
      </c>
      <c r="C2517">
        <v>1</v>
      </c>
      <c r="D2517">
        <v>1</v>
      </c>
      <c r="E2517" t="s">
        <v>284</v>
      </c>
      <c r="F2517">
        <v>2016</v>
      </c>
      <c r="G2517" t="s">
        <v>171</v>
      </c>
      <c r="H2517">
        <v>0</v>
      </c>
      <c r="I2517">
        <v>0.69297967999999999</v>
      </c>
      <c r="J2517">
        <v>1.6500000000000001E-2</v>
      </c>
      <c r="K2517">
        <v>0.9</v>
      </c>
      <c r="L2517">
        <v>0.08</v>
      </c>
      <c r="M2517">
        <v>0.66600000000000004</v>
      </c>
      <c r="N2517">
        <v>2.0999999999999999E-3</v>
      </c>
      <c r="O2517" t="s">
        <v>614</v>
      </c>
      <c r="P2517">
        <v>0</v>
      </c>
      <c r="Q2517">
        <v>5760.94</v>
      </c>
      <c r="R2517">
        <v>3186</v>
      </c>
      <c r="S2517">
        <v>0</v>
      </c>
      <c r="U2517">
        <v>6078</v>
      </c>
      <c r="V2517">
        <v>1.18</v>
      </c>
      <c r="W2517">
        <v>1.1200000000000001</v>
      </c>
      <c r="X2517">
        <v>0.04</v>
      </c>
      <c r="Y2517" t="s">
        <v>77</v>
      </c>
      <c r="Z2517">
        <v>4.34</v>
      </c>
      <c r="AA2517" t="s">
        <v>8605</v>
      </c>
      <c r="AB2517">
        <v>283.76403959999999</v>
      </c>
      <c r="AC2517" t="s">
        <v>8606</v>
      </c>
      <c r="AD2517">
        <v>42.222099200000002</v>
      </c>
      <c r="AE2517">
        <v>674.69500000000005</v>
      </c>
      <c r="AF2517">
        <v>13.464</v>
      </c>
      <c r="AG2517">
        <v>11.996</v>
      </c>
      <c r="AH2517">
        <v>13.4085</v>
      </c>
    </row>
    <row r="2518" spans="1:34" x14ac:dyDescent="0.25">
      <c r="A2518" t="s">
        <v>8607</v>
      </c>
      <c r="B2518" t="s">
        <v>8608</v>
      </c>
      <c r="C2518">
        <v>1</v>
      </c>
      <c r="D2518">
        <v>1</v>
      </c>
      <c r="E2518" t="s">
        <v>284</v>
      </c>
      <c r="F2518">
        <v>2016</v>
      </c>
      <c r="G2518" t="s">
        <v>171</v>
      </c>
      <c r="H2518">
        <v>0</v>
      </c>
      <c r="I2518">
        <v>124.82867899999999</v>
      </c>
      <c r="J2518">
        <v>0.46789999999999998</v>
      </c>
      <c r="K2518">
        <v>2.64</v>
      </c>
      <c r="L2518">
        <v>0.23599999999999999</v>
      </c>
      <c r="M2518">
        <v>7.46</v>
      </c>
      <c r="N2518">
        <v>2.35E-2</v>
      </c>
      <c r="O2518" t="s">
        <v>614</v>
      </c>
      <c r="P2518">
        <v>0</v>
      </c>
      <c r="Q2518">
        <v>1.93</v>
      </c>
      <c r="R2518">
        <v>350</v>
      </c>
      <c r="S2518">
        <v>0</v>
      </c>
      <c r="U2518">
        <v>5706</v>
      </c>
      <c r="V2518">
        <v>0.97</v>
      </c>
      <c r="W2518">
        <v>0.99</v>
      </c>
      <c r="X2518">
        <v>0.05</v>
      </c>
      <c r="Y2518" t="s">
        <v>77</v>
      </c>
      <c r="Z2518">
        <v>4.46</v>
      </c>
      <c r="AA2518" t="s">
        <v>8609</v>
      </c>
      <c r="AB2518">
        <v>287.47118169999999</v>
      </c>
      <c r="AC2518" t="s">
        <v>8610</v>
      </c>
      <c r="AD2518">
        <v>46.080570600000001</v>
      </c>
      <c r="AE2518">
        <v>872.279</v>
      </c>
      <c r="AF2518">
        <v>15.324</v>
      </c>
      <c r="AG2518">
        <v>13.7</v>
      </c>
      <c r="AH2518">
        <v>15.2455</v>
      </c>
    </row>
    <row r="2519" spans="1:34" x14ac:dyDescent="0.25">
      <c r="A2519" t="s">
        <v>8611</v>
      </c>
      <c r="B2519" t="s">
        <v>8612</v>
      </c>
      <c r="C2519">
        <v>1</v>
      </c>
      <c r="D2519">
        <v>1</v>
      </c>
      <c r="E2519" t="s">
        <v>284</v>
      </c>
      <c r="F2519">
        <v>2016</v>
      </c>
      <c r="G2519" t="s">
        <v>171</v>
      </c>
      <c r="H2519">
        <v>0</v>
      </c>
      <c r="I2519">
        <v>214.88654500000001</v>
      </c>
      <c r="J2519">
        <v>0.66869999999999996</v>
      </c>
      <c r="K2519">
        <v>2.57</v>
      </c>
      <c r="L2519">
        <v>0.22900000000000001</v>
      </c>
      <c r="M2519">
        <v>7.13</v>
      </c>
      <c r="N2519">
        <v>2.24E-2</v>
      </c>
      <c r="O2519" t="s">
        <v>614</v>
      </c>
      <c r="P2519">
        <v>0</v>
      </c>
      <c r="Q2519">
        <v>1.18</v>
      </c>
      <c r="R2519">
        <v>286</v>
      </c>
      <c r="S2519">
        <v>0</v>
      </c>
      <c r="U2519">
        <v>5324</v>
      </c>
      <c r="V2519">
        <v>0.84</v>
      </c>
      <c r="W2519">
        <v>0.88</v>
      </c>
      <c r="X2519">
        <v>0.02</v>
      </c>
      <c r="Y2519" t="s">
        <v>77</v>
      </c>
      <c r="Z2519">
        <v>4.54</v>
      </c>
      <c r="AA2519" t="s">
        <v>8613</v>
      </c>
      <c r="AB2519">
        <v>286.05243990000002</v>
      </c>
      <c r="AC2519" t="s">
        <v>8614</v>
      </c>
      <c r="AD2519">
        <v>39.096028099999998</v>
      </c>
      <c r="AE2519">
        <v>803.05200000000002</v>
      </c>
      <c r="AF2519">
        <v>15.353</v>
      </c>
      <c r="AG2519">
        <v>13.271000000000001</v>
      </c>
      <c r="AH2519">
        <v>15.1516</v>
      </c>
    </row>
    <row r="2520" spans="1:34" x14ac:dyDescent="0.25">
      <c r="A2520" t="s">
        <v>8615</v>
      </c>
      <c r="B2520" t="s">
        <v>8616</v>
      </c>
      <c r="C2520">
        <v>1</v>
      </c>
      <c r="D2520">
        <v>2</v>
      </c>
      <c r="E2520" t="s">
        <v>284</v>
      </c>
      <c r="F2520">
        <v>2014</v>
      </c>
      <c r="G2520" t="s">
        <v>171</v>
      </c>
      <c r="H2520">
        <v>0</v>
      </c>
      <c r="I2520">
        <v>5.9311939999999996</v>
      </c>
      <c r="J2520">
        <v>5.6000000000000001E-2</v>
      </c>
      <c r="K2520">
        <v>2.09</v>
      </c>
      <c r="L2520">
        <v>0.186</v>
      </c>
      <c r="M2520">
        <v>5.0199999999999996</v>
      </c>
      <c r="N2520">
        <v>1.5800000000000002E-2</v>
      </c>
      <c r="O2520" t="s">
        <v>614</v>
      </c>
      <c r="P2520">
        <v>0</v>
      </c>
      <c r="Q2520">
        <v>23.5</v>
      </c>
      <c r="R2520">
        <v>614</v>
      </c>
      <c r="S2520">
        <v>0</v>
      </c>
      <c r="T2520" t="s">
        <v>818</v>
      </c>
      <c r="U2520">
        <v>4508</v>
      </c>
      <c r="V2520">
        <v>0.62</v>
      </c>
      <c r="W2520">
        <v>0.64</v>
      </c>
      <c r="X2520">
        <v>-0.14199999999999999</v>
      </c>
      <c r="Y2520" t="s">
        <v>200</v>
      </c>
      <c r="Z2520">
        <v>4.68</v>
      </c>
      <c r="AA2520" t="s">
        <v>8617</v>
      </c>
      <c r="AB2520">
        <v>288.49578309999998</v>
      </c>
      <c r="AC2520" t="s">
        <v>8618</v>
      </c>
      <c r="AD2520">
        <v>51.081928599999998</v>
      </c>
      <c r="AE2520">
        <v>293.49900000000002</v>
      </c>
      <c r="AF2520">
        <v>14.654</v>
      </c>
      <c r="AG2520">
        <v>11.805</v>
      </c>
      <c r="AH2520">
        <v>14.24</v>
      </c>
    </row>
    <row r="2521" spans="1:34" x14ac:dyDescent="0.25">
      <c r="A2521" t="s">
        <v>8619</v>
      </c>
      <c r="B2521" t="s">
        <v>8616</v>
      </c>
      <c r="C2521">
        <v>1</v>
      </c>
      <c r="D2521">
        <v>2</v>
      </c>
      <c r="E2521" t="s">
        <v>284</v>
      </c>
      <c r="F2521">
        <v>2014</v>
      </c>
      <c r="G2521" t="s">
        <v>171</v>
      </c>
      <c r="H2521">
        <v>0</v>
      </c>
      <c r="I2521">
        <v>52.661793000000003</v>
      </c>
      <c r="J2521">
        <v>0.24199999999999999</v>
      </c>
      <c r="K2521">
        <v>2.2400000000000002</v>
      </c>
      <c r="L2521">
        <v>0.2</v>
      </c>
      <c r="M2521">
        <v>5.65</v>
      </c>
      <c r="N2521">
        <v>1.78E-2</v>
      </c>
      <c r="O2521" t="s">
        <v>614</v>
      </c>
      <c r="P2521">
        <v>0</v>
      </c>
      <c r="Q2521">
        <v>1.28</v>
      </c>
      <c r="R2521">
        <v>286</v>
      </c>
      <c r="S2521">
        <v>0</v>
      </c>
      <c r="T2521" t="s">
        <v>818</v>
      </c>
      <c r="U2521">
        <v>4508</v>
      </c>
      <c r="V2521">
        <v>0.62</v>
      </c>
      <c r="W2521">
        <v>0.64</v>
      </c>
      <c r="X2521">
        <v>-0.14199999999999999</v>
      </c>
      <c r="Y2521" t="s">
        <v>200</v>
      </c>
      <c r="Z2521">
        <v>4.68</v>
      </c>
      <c r="AA2521" t="s">
        <v>8617</v>
      </c>
      <c r="AB2521">
        <v>288.49578309999998</v>
      </c>
      <c r="AC2521" t="s">
        <v>8618</v>
      </c>
      <c r="AD2521">
        <v>51.081928599999998</v>
      </c>
      <c r="AE2521">
        <v>293.49900000000002</v>
      </c>
      <c r="AF2521">
        <v>14.654</v>
      </c>
      <c r="AG2521">
        <v>11.805</v>
      </c>
      <c r="AH2521">
        <v>14.24</v>
      </c>
    </row>
    <row r="2522" spans="1:34" x14ac:dyDescent="0.25">
      <c r="A2522" t="s">
        <v>8620</v>
      </c>
      <c r="B2522" t="s">
        <v>8621</v>
      </c>
      <c r="C2522">
        <v>1</v>
      </c>
      <c r="D2522">
        <v>1</v>
      </c>
      <c r="E2522" t="s">
        <v>284</v>
      </c>
      <c r="F2522">
        <v>2016</v>
      </c>
      <c r="G2522" t="s">
        <v>171</v>
      </c>
      <c r="H2522">
        <v>0</v>
      </c>
      <c r="I2522">
        <v>225.582809</v>
      </c>
      <c r="J2522">
        <v>0.7681</v>
      </c>
      <c r="K2522">
        <v>3.02</v>
      </c>
      <c r="L2522">
        <v>0.26900000000000002</v>
      </c>
      <c r="M2522">
        <v>9.3800000000000008</v>
      </c>
      <c r="N2522">
        <v>2.9499999999999998E-2</v>
      </c>
      <c r="O2522" t="s">
        <v>614</v>
      </c>
      <c r="P2522">
        <v>0</v>
      </c>
      <c r="Q2522">
        <v>2.31</v>
      </c>
      <c r="R2522">
        <v>348</v>
      </c>
      <c r="S2522">
        <v>0</v>
      </c>
      <c r="U2522">
        <v>5991</v>
      </c>
      <c r="V2522">
        <v>1.1100000000000001</v>
      </c>
      <c r="W2522">
        <v>1.07</v>
      </c>
      <c r="X2522">
        <v>0.01</v>
      </c>
      <c r="Y2522" t="s">
        <v>77</v>
      </c>
      <c r="Z2522">
        <v>4.38</v>
      </c>
      <c r="AA2522" t="s">
        <v>8622</v>
      </c>
      <c r="AB2522">
        <v>287.76461130000001</v>
      </c>
      <c r="AC2522" t="s">
        <v>8623</v>
      </c>
      <c r="AD2522">
        <v>38.294707600000002</v>
      </c>
      <c r="AE2522">
        <v>1179.01</v>
      </c>
      <c r="AF2522">
        <v>15.106999999999999</v>
      </c>
      <c r="AG2522">
        <v>13.427</v>
      </c>
      <c r="AH2522">
        <v>14.8841</v>
      </c>
    </row>
    <row r="2523" spans="1:34" x14ac:dyDescent="0.25">
      <c r="A2523" t="s">
        <v>8624</v>
      </c>
      <c r="B2523" t="s">
        <v>8625</v>
      </c>
      <c r="C2523">
        <v>1</v>
      </c>
      <c r="D2523">
        <v>1</v>
      </c>
      <c r="E2523" t="s">
        <v>284</v>
      </c>
      <c r="F2523">
        <v>2016</v>
      </c>
      <c r="G2523" t="s">
        <v>171</v>
      </c>
      <c r="H2523">
        <v>0</v>
      </c>
      <c r="I2523">
        <v>24.497369800000001</v>
      </c>
      <c r="J2523">
        <v>0.1772</v>
      </c>
      <c r="K2523">
        <v>2.66</v>
      </c>
      <c r="L2523">
        <v>0.23699999999999999</v>
      </c>
      <c r="M2523">
        <v>7.56</v>
      </c>
      <c r="N2523">
        <v>2.3800000000000002E-2</v>
      </c>
      <c r="O2523" t="s">
        <v>614</v>
      </c>
      <c r="P2523">
        <v>0</v>
      </c>
      <c r="Q2523">
        <v>60.42</v>
      </c>
      <c r="R2523">
        <v>722</v>
      </c>
      <c r="S2523">
        <v>0</v>
      </c>
      <c r="U2523">
        <v>6136</v>
      </c>
      <c r="V2523">
        <v>1.22</v>
      </c>
      <c r="W2523">
        <v>1.1399999999999999</v>
      </c>
      <c r="X2523">
        <v>0.01</v>
      </c>
      <c r="Y2523" t="s">
        <v>77</v>
      </c>
      <c r="Z2523">
        <v>4.32</v>
      </c>
      <c r="AA2523" t="s">
        <v>8626</v>
      </c>
      <c r="AB2523">
        <v>295.78552380000002</v>
      </c>
      <c r="AC2523" t="s">
        <v>8627</v>
      </c>
      <c r="AD2523">
        <v>39.907895600000003</v>
      </c>
      <c r="AE2523">
        <v>1463.72</v>
      </c>
      <c r="AF2523">
        <v>15.371</v>
      </c>
      <c r="AG2523">
        <v>13.77</v>
      </c>
      <c r="AH2523">
        <v>15.0975</v>
      </c>
    </row>
    <row r="2524" spans="1:34" x14ac:dyDescent="0.25">
      <c r="A2524" t="s">
        <v>8628</v>
      </c>
      <c r="B2524" t="s">
        <v>8629</v>
      </c>
      <c r="C2524">
        <v>1</v>
      </c>
      <c r="D2524">
        <v>1</v>
      </c>
      <c r="E2524" t="s">
        <v>284</v>
      </c>
      <c r="F2524">
        <v>2016</v>
      </c>
      <c r="G2524" t="s">
        <v>171</v>
      </c>
      <c r="H2524">
        <v>0</v>
      </c>
      <c r="I2524">
        <v>184.77185299999999</v>
      </c>
      <c r="J2524">
        <v>0.60450000000000004</v>
      </c>
      <c r="K2524">
        <v>2.4700000000000002</v>
      </c>
      <c r="L2524">
        <v>0.22</v>
      </c>
      <c r="M2524">
        <v>6.66</v>
      </c>
      <c r="N2524">
        <v>2.1000000000000001E-2</v>
      </c>
      <c r="O2524" t="s">
        <v>614</v>
      </c>
      <c r="P2524">
        <v>0</v>
      </c>
      <c r="Q2524">
        <v>1.85</v>
      </c>
      <c r="R2524">
        <v>268</v>
      </c>
      <c r="S2524">
        <v>1</v>
      </c>
      <c r="U2524">
        <v>5202</v>
      </c>
      <c r="V2524">
        <v>0.78</v>
      </c>
      <c r="W2524">
        <v>0.85</v>
      </c>
      <c r="X2524">
        <v>-7.0000000000000007E-2</v>
      </c>
      <c r="Y2524" t="s">
        <v>77</v>
      </c>
      <c r="Z2524">
        <v>4.58</v>
      </c>
      <c r="AA2524" t="s">
        <v>8630</v>
      </c>
      <c r="AB2524">
        <v>291.67686689999999</v>
      </c>
      <c r="AC2524" t="s">
        <v>8631</v>
      </c>
      <c r="AD2524">
        <v>38.874915199999997</v>
      </c>
      <c r="AE2524">
        <v>769.096</v>
      </c>
      <c r="AF2524">
        <v>15.202999999999999</v>
      </c>
      <c r="AG2524">
        <v>12.881</v>
      </c>
      <c r="AH2524">
        <v>14.9308</v>
      </c>
    </row>
    <row r="2525" spans="1:34" x14ac:dyDescent="0.25">
      <c r="A2525" t="s">
        <v>8632</v>
      </c>
      <c r="B2525" t="s">
        <v>8633</v>
      </c>
      <c r="C2525">
        <v>1</v>
      </c>
      <c r="D2525">
        <v>1</v>
      </c>
      <c r="E2525" t="s">
        <v>284</v>
      </c>
      <c r="F2525">
        <v>2016</v>
      </c>
      <c r="G2525" t="s">
        <v>171</v>
      </c>
      <c r="H2525">
        <v>0</v>
      </c>
      <c r="I2525">
        <v>4.2426188099999997</v>
      </c>
      <c r="J2525">
        <v>4.8099999999999997E-2</v>
      </c>
      <c r="K2525">
        <v>1.1499999999999999</v>
      </c>
      <c r="L2525">
        <v>0.10299999999999999</v>
      </c>
      <c r="M2525">
        <v>1.6</v>
      </c>
      <c r="N2525">
        <v>5.0499999999999998E-3</v>
      </c>
      <c r="O2525" t="s">
        <v>614</v>
      </c>
      <c r="P2525">
        <v>0</v>
      </c>
      <c r="Q2525">
        <v>166.11</v>
      </c>
      <c r="R2525">
        <v>926</v>
      </c>
      <c r="S2525">
        <v>0</v>
      </c>
      <c r="U2525">
        <v>5288</v>
      </c>
      <c r="V2525">
        <v>0.81</v>
      </c>
      <c r="W2525">
        <v>0.85</v>
      </c>
      <c r="X2525">
        <v>-0.09</v>
      </c>
      <c r="Y2525" t="s">
        <v>77</v>
      </c>
      <c r="Z2525">
        <v>4.5599999999999996</v>
      </c>
      <c r="AA2525" t="s">
        <v>8634</v>
      </c>
      <c r="AB2525">
        <v>291.91913479999999</v>
      </c>
      <c r="AC2525" t="s">
        <v>8635</v>
      </c>
      <c r="AD2525">
        <v>39.022176899999998</v>
      </c>
      <c r="AE2525">
        <v>692.59400000000005</v>
      </c>
      <c r="AF2525">
        <v>15.250999999999999</v>
      </c>
      <c r="AG2525">
        <v>13.167</v>
      </c>
      <c r="AH2525">
        <v>14.991400000000001</v>
      </c>
    </row>
    <row r="2526" spans="1:34" x14ac:dyDescent="0.25">
      <c r="A2526" t="s">
        <v>8636</v>
      </c>
      <c r="B2526" t="s">
        <v>8637</v>
      </c>
      <c r="C2526">
        <v>1</v>
      </c>
      <c r="D2526">
        <v>1</v>
      </c>
      <c r="E2526" t="s">
        <v>284</v>
      </c>
      <c r="F2526">
        <v>2016</v>
      </c>
      <c r="G2526" t="s">
        <v>171</v>
      </c>
      <c r="H2526">
        <v>0</v>
      </c>
      <c r="I2526">
        <v>198.088774</v>
      </c>
      <c r="J2526">
        <v>0.63139999999999996</v>
      </c>
      <c r="K2526">
        <v>2.9</v>
      </c>
      <c r="L2526">
        <v>0.25900000000000001</v>
      </c>
      <c r="M2526">
        <v>8.75</v>
      </c>
      <c r="N2526">
        <v>2.75E-2</v>
      </c>
      <c r="O2526" t="s">
        <v>614</v>
      </c>
      <c r="P2526">
        <v>0</v>
      </c>
      <c r="Q2526">
        <v>1.01</v>
      </c>
      <c r="R2526">
        <v>288</v>
      </c>
      <c r="S2526">
        <v>0</v>
      </c>
      <c r="U2526">
        <v>5297</v>
      </c>
      <c r="V2526">
        <v>0.81</v>
      </c>
      <c r="W2526">
        <v>0.84</v>
      </c>
      <c r="X2526">
        <v>-0.1</v>
      </c>
      <c r="Y2526" t="s">
        <v>77</v>
      </c>
      <c r="Z2526">
        <v>4.5599999999999996</v>
      </c>
      <c r="AA2526" t="s">
        <v>8638</v>
      </c>
      <c r="AB2526">
        <v>286.57601599999998</v>
      </c>
      <c r="AC2526" t="s">
        <v>8639</v>
      </c>
      <c r="AD2526">
        <v>41.741576199999997</v>
      </c>
      <c r="AE2526">
        <v>946.84699999999998</v>
      </c>
      <c r="AF2526">
        <v>15.93</v>
      </c>
      <c r="AG2526">
        <v>13.814</v>
      </c>
      <c r="AH2526">
        <v>15.714700000000001</v>
      </c>
    </row>
    <row r="2527" spans="1:34" x14ac:dyDescent="0.25">
      <c r="A2527" t="s">
        <v>8640</v>
      </c>
      <c r="B2527" t="s">
        <v>8641</v>
      </c>
      <c r="C2527">
        <v>1</v>
      </c>
      <c r="D2527">
        <v>1</v>
      </c>
      <c r="E2527" t="s">
        <v>284</v>
      </c>
      <c r="F2527">
        <v>2016</v>
      </c>
      <c r="G2527" t="s">
        <v>171</v>
      </c>
      <c r="H2527">
        <v>0</v>
      </c>
      <c r="I2527">
        <v>8.1050163499999996</v>
      </c>
      <c r="J2527">
        <v>8.0500000000000002E-2</v>
      </c>
      <c r="K2527">
        <v>1.61</v>
      </c>
      <c r="L2527">
        <v>0.14399999999999999</v>
      </c>
      <c r="M2527">
        <v>3.22</v>
      </c>
      <c r="N2527">
        <v>1.01E-2</v>
      </c>
      <c r="O2527" t="s">
        <v>614</v>
      </c>
      <c r="P2527">
        <v>0</v>
      </c>
      <c r="Q2527">
        <v>483.26</v>
      </c>
      <c r="R2527">
        <v>959</v>
      </c>
      <c r="S2527">
        <v>0</v>
      </c>
      <c r="U2527">
        <v>5866</v>
      </c>
      <c r="V2527">
        <v>1.06</v>
      </c>
      <c r="W2527">
        <v>1.04</v>
      </c>
      <c r="X2527">
        <v>0.03</v>
      </c>
      <c r="Y2527" t="s">
        <v>77</v>
      </c>
      <c r="Z2527">
        <v>4.4000000000000004</v>
      </c>
      <c r="AA2527" t="s">
        <v>8642</v>
      </c>
      <c r="AB2527">
        <v>287.63545870000002</v>
      </c>
      <c r="AC2527" t="s">
        <v>8643</v>
      </c>
      <c r="AD2527">
        <v>45.7160327</v>
      </c>
      <c r="AE2527">
        <v>2013.27</v>
      </c>
      <c r="AF2527">
        <v>15.425000000000001</v>
      </c>
      <c r="AG2527">
        <v>13.834</v>
      </c>
      <c r="AH2527">
        <v>15.325900000000001</v>
      </c>
    </row>
    <row r="2528" spans="1:34" x14ac:dyDescent="0.25">
      <c r="A2528" t="s">
        <v>8644</v>
      </c>
      <c r="B2528" t="s">
        <v>8645</v>
      </c>
      <c r="C2528">
        <v>1</v>
      </c>
      <c r="D2528">
        <v>1</v>
      </c>
      <c r="E2528" t="s">
        <v>284</v>
      </c>
      <c r="F2528">
        <v>2016</v>
      </c>
      <c r="G2528" t="s">
        <v>171</v>
      </c>
      <c r="H2528">
        <v>0</v>
      </c>
      <c r="I2528">
        <v>8.8271345700000001</v>
      </c>
      <c r="J2528">
        <v>8.2900000000000001E-2</v>
      </c>
      <c r="K2528">
        <v>1.96</v>
      </c>
      <c r="L2528">
        <v>0.17499999999999999</v>
      </c>
      <c r="M2528">
        <v>4.5</v>
      </c>
      <c r="N2528">
        <v>1.4200000000000001E-2</v>
      </c>
      <c r="O2528" t="s">
        <v>614</v>
      </c>
      <c r="P2528">
        <v>0</v>
      </c>
      <c r="Q2528">
        <v>92.14</v>
      </c>
      <c r="R2528">
        <v>797</v>
      </c>
      <c r="S2528">
        <v>0</v>
      </c>
      <c r="U2528">
        <v>5608</v>
      </c>
      <c r="V2528">
        <v>0.95</v>
      </c>
      <c r="W2528">
        <v>0.97</v>
      </c>
      <c r="X2528">
        <v>0.08</v>
      </c>
      <c r="Y2528" t="s">
        <v>77</v>
      </c>
      <c r="Z2528">
        <v>4.47</v>
      </c>
      <c r="AA2528" t="s">
        <v>8646</v>
      </c>
      <c r="AB2528">
        <v>288.39697510000002</v>
      </c>
      <c r="AC2528" t="s">
        <v>8647</v>
      </c>
      <c r="AD2528">
        <v>40.213189200000002</v>
      </c>
      <c r="AE2528">
        <v>944.54</v>
      </c>
      <c r="AF2528">
        <v>15.651</v>
      </c>
      <c r="AG2528">
        <v>13.555</v>
      </c>
      <c r="AH2528">
        <v>15.297800000000001</v>
      </c>
    </row>
    <row r="2529" spans="1:34" x14ac:dyDescent="0.25">
      <c r="A2529" t="s">
        <v>8648</v>
      </c>
      <c r="B2529" t="s">
        <v>8649</v>
      </c>
      <c r="C2529">
        <v>1</v>
      </c>
      <c r="D2529">
        <v>1</v>
      </c>
      <c r="E2529" t="s">
        <v>284</v>
      </c>
      <c r="F2529">
        <v>2016</v>
      </c>
      <c r="G2529" t="s">
        <v>171</v>
      </c>
      <c r="H2529">
        <v>0</v>
      </c>
      <c r="I2529">
        <v>3.7403249600000001</v>
      </c>
      <c r="J2529">
        <v>4.9000000000000002E-2</v>
      </c>
      <c r="K2529">
        <v>1.53</v>
      </c>
      <c r="L2529">
        <v>0.13600000000000001</v>
      </c>
      <c r="M2529">
        <v>2.96</v>
      </c>
      <c r="N2529">
        <v>9.2999999999999992E-3</v>
      </c>
      <c r="O2529" t="s">
        <v>614</v>
      </c>
      <c r="P2529">
        <v>0</v>
      </c>
      <c r="Q2529">
        <v>645.54</v>
      </c>
      <c r="R2529">
        <v>1287</v>
      </c>
      <c r="S2529">
        <v>0</v>
      </c>
      <c r="U2529">
        <v>6099</v>
      </c>
      <c r="V2529">
        <v>1.17</v>
      </c>
      <c r="W2529">
        <v>1.1100000000000001</v>
      </c>
      <c r="X2529">
        <v>0.02</v>
      </c>
      <c r="Y2529" t="s">
        <v>77</v>
      </c>
      <c r="Z2529">
        <v>4.34</v>
      </c>
      <c r="AA2529" t="s">
        <v>8650</v>
      </c>
      <c r="AB2529">
        <v>293.88135920000002</v>
      </c>
      <c r="AC2529" t="s">
        <v>8651</v>
      </c>
      <c r="AD2529">
        <v>46.838817200000001</v>
      </c>
      <c r="AE2529">
        <v>1380.16</v>
      </c>
      <c r="AF2529">
        <v>15.382999999999999</v>
      </c>
      <c r="AG2529">
        <v>13.8</v>
      </c>
      <c r="AH2529">
        <v>15.2987</v>
      </c>
    </row>
    <row r="2530" spans="1:34" x14ac:dyDescent="0.25">
      <c r="A2530" t="s">
        <v>8652</v>
      </c>
      <c r="B2530" t="s">
        <v>8653</v>
      </c>
      <c r="C2530">
        <v>1</v>
      </c>
      <c r="D2530">
        <v>1</v>
      </c>
      <c r="E2530" t="s">
        <v>284</v>
      </c>
      <c r="F2530">
        <v>2016</v>
      </c>
      <c r="G2530" t="s">
        <v>171</v>
      </c>
      <c r="H2530">
        <v>0</v>
      </c>
      <c r="I2530">
        <v>3.5047035800000002</v>
      </c>
      <c r="J2530">
        <v>4.19E-2</v>
      </c>
      <c r="K2530">
        <v>0.68</v>
      </c>
      <c r="L2530">
        <v>6.0999999999999999E-2</v>
      </c>
      <c r="M2530">
        <v>0.24399999999999999</v>
      </c>
      <c r="N2530">
        <v>7.6999999999999996E-4</v>
      </c>
      <c r="O2530" t="s">
        <v>614</v>
      </c>
      <c r="P2530">
        <v>0</v>
      </c>
      <c r="Q2530">
        <v>189.89</v>
      </c>
      <c r="R2530">
        <v>1019</v>
      </c>
      <c r="S2530">
        <v>0</v>
      </c>
      <c r="U2530">
        <v>5101</v>
      </c>
      <c r="V2530">
        <v>0.79</v>
      </c>
      <c r="W2530">
        <v>0.83</v>
      </c>
      <c r="X2530">
        <v>0</v>
      </c>
      <c r="Y2530" t="s">
        <v>77</v>
      </c>
      <c r="Z2530">
        <v>4.57</v>
      </c>
      <c r="AA2530" t="s">
        <v>8654</v>
      </c>
      <c r="AB2530">
        <v>286.81943489999998</v>
      </c>
      <c r="AC2530" t="s">
        <v>8655</v>
      </c>
      <c r="AD2530">
        <v>46.911783700000001</v>
      </c>
      <c r="AE2530">
        <v>325.73700000000002</v>
      </c>
      <c r="AF2530">
        <v>13.808999999999999</v>
      </c>
      <c r="AG2530">
        <v>11.657</v>
      </c>
      <c r="AH2530">
        <v>13.5998</v>
      </c>
    </row>
    <row r="2531" spans="1:34" x14ac:dyDescent="0.25">
      <c r="A2531" t="s">
        <v>8656</v>
      </c>
      <c r="B2531" t="s">
        <v>8657</v>
      </c>
      <c r="C2531">
        <v>1</v>
      </c>
      <c r="D2531">
        <v>1</v>
      </c>
      <c r="E2531" t="s">
        <v>284</v>
      </c>
      <c r="F2531">
        <v>2016</v>
      </c>
      <c r="G2531" t="s">
        <v>171</v>
      </c>
      <c r="H2531">
        <v>0</v>
      </c>
      <c r="I2531">
        <v>0.97191543000000002</v>
      </c>
      <c r="J2531">
        <v>1.7999999999999999E-2</v>
      </c>
      <c r="K2531">
        <v>0.72</v>
      </c>
      <c r="L2531">
        <v>6.4000000000000001E-2</v>
      </c>
      <c r="M2531">
        <v>0.29899999999999999</v>
      </c>
      <c r="N2531">
        <v>9.3999999999999997E-4</v>
      </c>
      <c r="O2531" t="s">
        <v>614</v>
      </c>
      <c r="P2531">
        <v>0</v>
      </c>
      <c r="Q2531">
        <v>1620.06</v>
      </c>
      <c r="R2531">
        <v>1609</v>
      </c>
      <c r="S2531">
        <v>0</v>
      </c>
      <c r="U2531">
        <v>5316</v>
      </c>
      <c r="V2531">
        <v>0.82</v>
      </c>
      <c r="W2531">
        <v>0.86</v>
      </c>
      <c r="X2531">
        <v>-0.04</v>
      </c>
      <c r="Y2531" t="s">
        <v>77</v>
      </c>
      <c r="Z2531">
        <v>4.55</v>
      </c>
      <c r="AA2531" t="s">
        <v>8658</v>
      </c>
      <c r="AB2531">
        <v>292.28665649999999</v>
      </c>
      <c r="AC2531" t="s">
        <v>8659</v>
      </c>
      <c r="AD2531">
        <v>42.072594799999997</v>
      </c>
      <c r="AE2531">
        <v>614.827</v>
      </c>
      <c r="AF2531">
        <v>14.548999999999999</v>
      </c>
      <c r="AG2531">
        <v>12.634</v>
      </c>
      <c r="AH2531">
        <v>14.488</v>
      </c>
    </row>
    <row r="2532" spans="1:34" x14ac:dyDescent="0.25">
      <c r="A2532" t="s">
        <v>8660</v>
      </c>
      <c r="B2532" t="s">
        <v>8661</v>
      </c>
      <c r="C2532">
        <v>1</v>
      </c>
      <c r="D2532">
        <v>2</v>
      </c>
      <c r="E2532" t="s">
        <v>284</v>
      </c>
      <c r="F2532">
        <v>2014</v>
      </c>
      <c r="G2532" t="s">
        <v>171</v>
      </c>
      <c r="H2532">
        <v>0</v>
      </c>
      <c r="I2532">
        <v>4.9734559999999997</v>
      </c>
      <c r="J2532">
        <v>5.3999999999999999E-2</v>
      </c>
      <c r="K2532">
        <v>2.2999999999999998</v>
      </c>
      <c r="L2532">
        <v>0.20499999999999999</v>
      </c>
      <c r="M2532">
        <v>5.9</v>
      </c>
      <c r="N2532">
        <v>1.8599999999999998E-2</v>
      </c>
      <c r="O2532" t="s">
        <v>614</v>
      </c>
      <c r="P2532">
        <v>0</v>
      </c>
      <c r="Q2532">
        <v>135.08000000000001</v>
      </c>
      <c r="R2532">
        <v>867</v>
      </c>
      <c r="S2532">
        <v>0</v>
      </c>
      <c r="U2532">
        <v>5094</v>
      </c>
      <c r="V2532">
        <v>0.81</v>
      </c>
      <c r="W2532">
        <v>0.84</v>
      </c>
      <c r="X2532">
        <v>0.254</v>
      </c>
      <c r="Y2532" t="s">
        <v>200</v>
      </c>
      <c r="Z2532">
        <v>4.55</v>
      </c>
      <c r="AA2532" t="s">
        <v>8662</v>
      </c>
      <c r="AB2532">
        <v>290.29642139999999</v>
      </c>
      <c r="AC2532" t="s">
        <v>8663</v>
      </c>
      <c r="AD2532">
        <v>37.749427099999998</v>
      </c>
      <c r="AE2532">
        <v>443.483</v>
      </c>
      <c r="AF2532">
        <v>14.339</v>
      </c>
      <c r="AG2532">
        <v>12.154999999999999</v>
      </c>
      <c r="AH2532">
        <v>14.1564</v>
      </c>
    </row>
    <row r="2533" spans="1:34" x14ac:dyDescent="0.25">
      <c r="A2533" t="s">
        <v>8664</v>
      </c>
      <c r="B2533" t="s">
        <v>8661</v>
      </c>
      <c r="C2533">
        <v>1</v>
      </c>
      <c r="D2533">
        <v>2</v>
      </c>
      <c r="E2533" t="s">
        <v>284</v>
      </c>
      <c r="F2533">
        <v>2014</v>
      </c>
      <c r="G2533" t="s">
        <v>171</v>
      </c>
      <c r="H2533">
        <v>0</v>
      </c>
      <c r="I2533">
        <v>15.906801</v>
      </c>
      <c r="J2533">
        <v>0.11700000000000001</v>
      </c>
      <c r="K2533">
        <v>2.5499999999999998</v>
      </c>
      <c r="L2533">
        <v>0.22700000000000001</v>
      </c>
      <c r="M2533">
        <v>7.04</v>
      </c>
      <c r="N2533">
        <v>2.2100000000000002E-2</v>
      </c>
      <c r="O2533" t="s">
        <v>614</v>
      </c>
      <c r="P2533">
        <v>0</v>
      </c>
      <c r="Q2533">
        <v>28.64</v>
      </c>
      <c r="R2533">
        <v>588</v>
      </c>
      <c r="S2533">
        <v>0</v>
      </c>
      <c r="U2533">
        <v>5094</v>
      </c>
      <c r="V2533">
        <v>0.81</v>
      </c>
      <c r="W2533">
        <v>0.84</v>
      </c>
      <c r="X2533">
        <v>0.254</v>
      </c>
      <c r="Y2533" t="s">
        <v>200</v>
      </c>
      <c r="Z2533">
        <v>4.55</v>
      </c>
      <c r="AA2533" t="s">
        <v>8662</v>
      </c>
      <c r="AB2533">
        <v>290.29642139999999</v>
      </c>
      <c r="AC2533" t="s">
        <v>8663</v>
      </c>
      <c r="AD2533">
        <v>37.749427099999998</v>
      </c>
      <c r="AE2533">
        <v>443.483</v>
      </c>
      <c r="AF2533">
        <v>14.339</v>
      </c>
      <c r="AG2533">
        <v>12.154999999999999</v>
      </c>
      <c r="AH2533">
        <v>14.1564</v>
      </c>
    </row>
    <row r="2534" spans="1:34" x14ac:dyDescent="0.25">
      <c r="A2534" t="s">
        <v>8665</v>
      </c>
      <c r="B2534" t="s">
        <v>8666</v>
      </c>
      <c r="C2534">
        <v>1</v>
      </c>
      <c r="D2534">
        <v>1</v>
      </c>
      <c r="E2534" t="s">
        <v>284</v>
      </c>
      <c r="F2534">
        <v>2016</v>
      </c>
      <c r="G2534" t="s">
        <v>171</v>
      </c>
      <c r="H2534">
        <v>0</v>
      </c>
      <c r="I2534">
        <v>3.0319574399999998</v>
      </c>
      <c r="J2534">
        <v>3.9699999999999999E-2</v>
      </c>
      <c r="K2534">
        <v>0.89</v>
      </c>
      <c r="L2534">
        <v>7.9000000000000001E-2</v>
      </c>
      <c r="M2534">
        <v>0.64</v>
      </c>
      <c r="N2534">
        <v>2.0100000000000001E-3</v>
      </c>
      <c r="O2534" t="s">
        <v>614</v>
      </c>
      <c r="P2534">
        <v>0</v>
      </c>
      <c r="Q2534">
        <v>593.91999999999996</v>
      </c>
      <c r="R2534">
        <v>1269</v>
      </c>
      <c r="S2534">
        <v>0</v>
      </c>
      <c r="U2534">
        <v>5815</v>
      </c>
      <c r="V2534">
        <v>1.02</v>
      </c>
      <c r="W2534">
        <v>1.02</v>
      </c>
      <c r="X2534">
        <v>0.04</v>
      </c>
      <c r="Y2534" t="s">
        <v>77</v>
      </c>
      <c r="Z2534">
        <v>4.43</v>
      </c>
      <c r="AA2534" t="s">
        <v>8667</v>
      </c>
      <c r="AB2534">
        <v>292.78460130000002</v>
      </c>
      <c r="AC2534" t="s">
        <v>8668</v>
      </c>
      <c r="AD2534">
        <v>43.216009999999997</v>
      </c>
      <c r="AE2534">
        <v>502.49700000000001</v>
      </c>
      <c r="AF2534">
        <v>13.505000000000001</v>
      </c>
      <c r="AG2534">
        <v>11.868</v>
      </c>
      <c r="AH2534">
        <v>13.384600000000001</v>
      </c>
    </row>
    <row r="2535" spans="1:34" x14ac:dyDescent="0.25">
      <c r="A2535" t="s">
        <v>8669</v>
      </c>
      <c r="B2535" t="s">
        <v>8670</v>
      </c>
      <c r="C2535">
        <v>1</v>
      </c>
      <c r="D2535">
        <v>1</v>
      </c>
      <c r="E2535" t="s">
        <v>284</v>
      </c>
      <c r="F2535">
        <v>2016</v>
      </c>
      <c r="G2535" t="s">
        <v>171</v>
      </c>
      <c r="H2535">
        <v>0</v>
      </c>
      <c r="I2535">
        <v>1.0052070099999999</v>
      </c>
      <c r="J2535">
        <v>1.9400000000000001E-2</v>
      </c>
      <c r="K2535">
        <v>1.0900000000000001</v>
      </c>
      <c r="L2535">
        <v>9.7000000000000003E-2</v>
      </c>
      <c r="M2535">
        <v>1.32</v>
      </c>
      <c r="N2535">
        <v>4.1599999999999996E-3</v>
      </c>
      <c r="O2535" t="s">
        <v>614</v>
      </c>
      <c r="P2535">
        <v>0</v>
      </c>
      <c r="Q2535">
        <v>2364.81</v>
      </c>
      <c r="R2535">
        <v>1682</v>
      </c>
      <c r="S2535">
        <v>0</v>
      </c>
      <c r="U2535">
        <v>5957</v>
      </c>
      <c r="V2535">
        <v>1.1100000000000001</v>
      </c>
      <c r="W2535">
        <v>1.07</v>
      </c>
      <c r="X2535">
        <v>0.04</v>
      </c>
      <c r="Y2535" t="s">
        <v>77</v>
      </c>
      <c r="Z2535">
        <v>4.38</v>
      </c>
      <c r="AA2535" t="s">
        <v>8671</v>
      </c>
      <c r="AB2535">
        <v>296.9235822</v>
      </c>
      <c r="AC2535" t="s">
        <v>8672</v>
      </c>
      <c r="AD2535">
        <v>43.566462799999996</v>
      </c>
      <c r="AE2535">
        <v>839.07600000000002</v>
      </c>
      <c r="AF2535">
        <v>14.734</v>
      </c>
      <c r="AG2535">
        <v>13.053000000000001</v>
      </c>
      <c r="AH2535">
        <v>14.648</v>
      </c>
    </row>
    <row r="2536" spans="1:34" x14ac:dyDescent="0.25">
      <c r="A2536" t="s">
        <v>8673</v>
      </c>
      <c r="B2536" t="s">
        <v>8674</v>
      </c>
      <c r="C2536">
        <v>1</v>
      </c>
      <c r="D2536">
        <v>1</v>
      </c>
      <c r="E2536" t="s">
        <v>284</v>
      </c>
      <c r="F2536">
        <v>2016</v>
      </c>
      <c r="G2536" t="s">
        <v>171</v>
      </c>
      <c r="H2536">
        <v>0</v>
      </c>
      <c r="I2536">
        <v>64.273775200000003</v>
      </c>
      <c r="J2536">
        <v>0.33079999999999998</v>
      </c>
      <c r="K2536">
        <v>3.55</v>
      </c>
      <c r="L2536">
        <v>0.317</v>
      </c>
      <c r="M2536">
        <v>12.3</v>
      </c>
      <c r="N2536">
        <v>3.8800000000000001E-2</v>
      </c>
      <c r="O2536" t="s">
        <v>614</v>
      </c>
      <c r="P2536">
        <v>0</v>
      </c>
      <c r="Q2536">
        <v>31.77</v>
      </c>
      <c r="R2536">
        <v>554</v>
      </c>
      <c r="S2536">
        <v>0</v>
      </c>
      <c r="U2536">
        <v>5760</v>
      </c>
      <c r="V2536">
        <v>1.05</v>
      </c>
      <c r="W2536">
        <v>1.02</v>
      </c>
      <c r="X2536">
        <v>0.11</v>
      </c>
      <c r="Y2536" t="s">
        <v>77</v>
      </c>
      <c r="Z2536">
        <v>4.41</v>
      </c>
      <c r="AA2536" t="s">
        <v>8675</v>
      </c>
      <c r="AB2536">
        <v>294.45565670000002</v>
      </c>
      <c r="AC2536" t="s">
        <v>8676</v>
      </c>
      <c r="AD2536">
        <v>46.743535299999998</v>
      </c>
      <c r="AE2536">
        <v>2060.7199999999998</v>
      </c>
      <c r="AF2536">
        <v>15.303000000000001</v>
      </c>
      <c r="AG2536">
        <v>13.849</v>
      </c>
      <c r="AH2536">
        <v>15.2729</v>
      </c>
    </row>
    <row r="2537" spans="1:34" x14ac:dyDescent="0.25">
      <c r="A2537" t="s">
        <v>8677</v>
      </c>
      <c r="B2537" t="s">
        <v>8678</v>
      </c>
      <c r="C2537">
        <v>1</v>
      </c>
      <c r="D2537">
        <v>1</v>
      </c>
      <c r="E2537" t="s">
        <v>284</v>
      </c>
      <c r="F2537">
        <v>2016</v>
      </c>
      <c r="G2537" t="s">
        <v>171</v>
      </c>
      <c r="H2537">
        <v>0</v>
      </c>
      <c r="I2537">
        <v>3.4327659800000001</v>
      </c>
      <c r="J2537">
        <v>4.4200000000000003E-2</v>
      </c>
      <c r="K2537">
        <v>0.75</v>
      </c>
      <c r="L2537">
        <v>6.7000000000000004E-2</v>
      </c>
      <c r="M2537">
        <v>0.34699999999999998</v>
      </c>
      <c r="N2537">
        <v>1.09E-3</v>
      </c>
      <c r="O2537" t="s">
        <v>614</v>
      </c>
      <c r="P2537">
        <v>0</v>
      </c>
      <c r="Q2537">
        <v>390.57</v>
      </c>
      <c r="R2537">
        <v>1134</v>
      </c>
      <c r="S2537">
        <v>0</v>
      </c>
      <c r="U2537">
        <v>5765</v>
      </c>
      <c r="V2537">
        <v>0.99</v>
      </c>
      <c r="W2537">
        <v>1</v>
      </c>
      <c r="X2537">
        <v>0.02</v>
      </c>
      <c r="Y2537" t="s">
        <v>77</v>
      </c>
      <c r="Z2537">
        <v>4.45</v>
      </c>
      <c r="AA2537" t="s">
        <v>8679</v>
      </c>
      <c r="AB2537">
        <v>288.57359359999998</v>
      </c>
      <c r="AC2537" t="s">
        <v>8680</v>
      </c>
      <c r="AD2537">
        <v>51.472769800000002</v>
      </c>
      <c r="AE2537">
        <v>616.697</v>
      </c>
      <c r="AF2537">
        <v>13.696</v>
      </c>
      <c r="AG2537">
        <v>12.013</v>
      </c>
      <c r="AH2537">
        <v>13.568199999999999</v>
      </c>
    </row>
    <row r="2538" spans="1:34" x14ac:dyDescent="0.25">
      <c r="A2538" t="s">
        <v>8681</v>
      </c>
      <c r="B2538" t="s">
        <v>8682</v>
      </c>
      <c r="C2538">
        <v>1</v>
      </c>
      <c r="D2538">
        <v>1</v>
      </c>
      <c r="E2538" t="s">
        <v>284</v>
      </c>
      <c r="F2538">
        <v>2016</v>
      </c>
      <c r="G2538" t="s">
        <v>171</v>
      </c>
      <c r="H2538">
        <v>0</v>
      </c>
      <c r="I2538">
        <v>18.0540381</v>
      </c>
      <c r="J2538">
        <v>0.13270000000000001</v>
      </c>
      <c r="K2538">
        <v>1.47</v>
      </c>
      <c r="L2538">
        <v>0.13100000000000001</v>
      </c>
      <c r="M2538">
        <v>2.76</v>
      </c>
      <c r="N2538">
        <v>8.6899999999999998E-3</v>
      </c>
      <c r="O2538" t="s">
        <v>614</v>
      </c>
      <c r="P2538">
        <v>0</v>
      </c>
      <c r="Q2538">
        <v>41.51</v>
      </c>
      <c r="R2538">
        <v>635</v>
      </c>
      <c r="S2538">
        <v>0</v>
      </c>
      <c r="U2538">
        <v>5528</v>
      </c>
      <c r="V2538">
        <v>0.9</v>
      </c>
      <c r="W2538">
        <v>0.93</v>
      </c>
      <c r="X2538">
        <v>0.03</v>
      </c>
      <c r="Y2538" t="s">
        <v>77</v>
      </c>
      <c r="Z2538">
        <v>4.5</v>
      </c>
      <c r="AA2538" t="s">
        <v>8683</v>
      </c>
      <c r="AB2538">
        <v>290.58613159999999</v>
      </c>
      <c r="AC2538" t="s">
        <v>8684</v>
      </c>
      <c r="AD2538">
        <v>46.642748599999997</v>
      </c>
      <c r="AE2538">
        <v>908.80499999999995</v>
      </c>
      <c r="AF2538">
        <v>15.124000000000001</v>
      </c>
      <c r="AG2538">
        <v>13.282999999999999</v>
      </c>
      <c r="AH2538">
        <v>14.953099999999999</v>
      </c>
    </row>
    <row r="2539" spans="1:34" x14ac:dyDescent="0.25">
      <c r="A2539" t="s">
        <v>8685</v>
      </c>
      <c r="B2539" t="s">
        <v>8686</v>
      </c>
      <c r="C2539">
        <v>1</v>
      </c>
      <c r="D2539">
        <v>1</v>
      </c>
      <c r="E2539" t="s">
        <v>284</v>
      </c>
      <c r="F2539">
        <v>2016</v>
      </c>
      <c r="G2539" t="s">
        <v>171</v>
      </c>
      <c r="H2539">
        <v>0</v>
      </c>
      <c r="I2539">
        <v>1.5381884400000001</v>
      </c>
      <c r="J2539">
        <v>2.41E-2</v>
      </c>
      <c r="K2539">
        <v>1.19</v>
      </c>
      <c r="L2539">
        <v>0.106</v>
      </c>
      <c r="M2539">
        <v>1.81</v>
      </c>
      <c r="N2539">
        <v>5.7000000000000002E-3</v>
      </c>
      <c r="O2539" t="s">
        <v>614</v>
      </c>
      <c r="P2539">
        <v>0</v>
      </c>
      <c r="Q2539">
        <v>510.57</v>
      </c>
      <c r="R2539">
        <v>1234</v>
      </c>
      <c r="S2539">
        <v>0</v>
      </c>
      <c r="U2539">
        <v>4940</v>
      </c>
      <c r="V2539">
        <v>0.73</v>
      </c>
      <c r="W2539">
        <v>0.76</v>
      </c>
      <c r="X2539">
        <v>-0.16</v>
      </c>
      <c r="Y2539" t="s">
        <v>77</v>
      </c>
      <c r="Z2539">
        <v>4.5999999999999996</v>
      </c>
      <c r="AA2539" t="s">
        <v>8687</v>
      </c>
      <c r="AB2539">
        <v>297.95297929999998</v>
      </c>
      <c r="AC2539" t="s">
        <v>8688</v>
      </c>
      <c r="AD2539">
        <v>40.8067876</v>
      </c>
      <c r="AE2539">
        <v>629.92999999999995</v>
      </c>
      <c r="AF2539">
        <v>15.381</v>
      </c>
      <c r="AG2539">
        <v>13.259</v>
      </c>
      <c r="AH2539">
        <v>15.431699999999999</v>
      </c>
    </row>
    <row r="2540" spans="1:34" x14ac:dyDescent="0.25">
      <c r="A2540" t="s">
        <v>8689</v>
      </c>
      <c r="B2540" t="s">
        <v>8690</v>
      </c>
      <c r="C2540">
        <v>1</v>
      </c>
      <c r="D2540">
        <v>1</v>
      </c>
      <c r="E2540" t="s">
        <v>284</v>
      </c>
      <c r="F2540">
        <v>2016</v>
      </c>
      <c r="G2540" t="s">
        <v>171</v>
      </c>
      <c r="H2540">
        <v>0</v>
      </c>
      <c r="I2540">
        <v>0.53991524000000002</v>
      </c>
      <c r="J2540">
        <v>1.21E-2</v>
      </c>
      <c r="K2540">
        <v>0.79</v>
      </c>
      <c r="L2540">
        <v>7.0000000000000007E-2</v>
      </c>
      <c r="M2540">
        <v>0.41799999999999998</v>
      </c>
      <c r="N2540">
        <v>1.31E-3</v>
      </c>
      <c r="O2540" t="s">
        <v>614</v>
      </c>
      <c r="P2540">
        <v>0</v>
      </c>
      <c r="Q2540">
        <v>2340.98</v>
      </c>
      <c r="R2540">
        <v>1871</v>
      </c>
      <c r="S2540">
        <v>0</v>
      </c>
      <c r="U2540">
        <v>5254</v>
      </c>
      <c r="V2540">
        <v>0.81</v>
      </c>
      <c r="W2540">
        <v>0.84</v>
      </c>
      <c r="X2540">
        <v>-7.0000000000000007E-2</v>
      </c>
      <c r="Y2540" t="s">
        <v>77</v>
      </c>
      <c r="Z2540">
        <v>4.5599999999999996</v>
      </c>
      <c r="AA2540" t="s">
        <v>8691</v>
      </c>
      <c r="AB2540">
        <v>283.58754590000001</v>
      </c>
      <c r="AC2540" t="s">
        <v>8692</v>
      </c>
      <c r="AD2540">
        <v>40.574901799999999</v>
      </c>
      <c r="AE2540">
        <v>466.58600000000001</v>
      </c>
      <c r="AF2540">
        <v>14.564</v>
      </c>
      <c r="AG2540">
        <v>12.435</v>
      </c>
      <c r="AH2540">
        <v>14.312200000000001</v>
      </c>
    </row>
    <row r="2541" spans="1:34" x14ac:dyDescent="0.25">
      <c r="A2541" t="s">
        <v>8693</v>
      </c>
      <c r="B2541" t="s">
        <v>8694</v>
      </c>
      <c r="C2541">
        <v>1</v>
      </c>
      <c r="D2541">
        <v>1</v>
      </c>
      <c r="E2541" t="s">
        <v>284</v>
      </c>
      <c r="F2541">
        <v>2016</v>
      </c>
      <c r="G2541" t="s">
        <v>171</v>
      </c>
      <c r="H2541">
        <v>0</v>
      </c>
      <c r="I2541">
        <v>153.979578</v>
      </c>
      <c r="J2541">
        <v>0.55200000000000005</v>
      </c>
      <c r="K2541">
        <v>2.73</v>
      </c>
      <c r="L2541">
        <v>0.24399999999999999</v>
      </c>
      <c r="M2541">
        <v>7.9</v>
      </c>
      <c r="N2541">
        <v>2.4899999999999999E-2</v>
      </c>
      <c r="O2541" t="s">
        <v>614</v>
      </c>
      <c r="P2541">
        <v>0</v>
      </c>
      <c r="Q2541">
        <v>2.72</v>
      </c>
      <c r="R2541">
        <v>330</v>
      </c>
      <c r="S2541">
        <v>0</v>
      </c>
      <c r="U2541">
        <v>5655</v>
      </c>
      <c r="V2541">
        <v>0.93</v>
      </c>
      <c r="W2541">
        <v>0.95</v>
      </c>
      <c r="X2541">
        <v>-0.03</v>
      </c>
      <c r="Y2541" t="s">
        <v>77</v>
      </c>
      <c r="Z2541">
        <v>4.49</v>
      </c>
      <c r="AA2541" t="s">
        <v>8695</v>
      </c>
      <c r="AB2541">
        <v>286.695153</v>
      </c>
      <c r="AC2541" t="s">
        <v>8696</v>
      </c>
      <c r="AD2541">
        <v>40.291889400000002</v>
      </c>
      <c r="AE2541">
        <v>1206.1099999999999</v>
      </c>
      <c r="AF2541">
        <v>15.92</v>
      </c>
      <c r="AG2541">
        <v>13.992000000000001</v>
      </c>
      <c r="AH2541">
        <v>15.632199999999999</v>
      </c>
    </row>
    <row r="2542" spans="1:34" x14ac:dyDescent="0.25">
      <c r="A2542" t="s">
        <v>8697</v>
      </c>
      <c r="B2542" t="s">
        <v>8698</v>
      </c>
      <c r="C2542">
        <v>1</v>
      </c>
      <c r="D2542">
        <v>1</v>
      </c>
      <c r="E2542" t="s">
        <v>284</v>
      </c>
      <c r="F2542">
        <v>2016</v>
      </c>
      <c r="G2542" t="s">
        <v>171</v>
      </c>
      <c r="H2542">
        <v>0</v>
      </c>
      <c r="I2542">
        <v>20.925391999999999</v>
      </c>
      <c r="J2542">
        <v>0.14990000000000001</v>
      </c>
      <c r="K2542">
        <v>1.3</v>
      </c>
      <c r="L2542">
        <v>0.11600000000000001</v>
      </c>
      <c r="M2542">
        <v>2.2400000000000002</v>
      </c>
      <c r="N2542">
        <v>7.0499999999999998E-3</v>
      </c>
      <c r="O2542" t="s">
        <v>614</v>
      </c>
      <c r="P2542">
        <v>0</v>
      </c>
      <c r="Q2542">
        <v>72.569999999999993</v>
      </c>
      <c r="R2542">
        <v>729</v>
      </c>
      <c r="S2542">
        <v>0</v>
      </c>
      <c r="U2542">
        <v>5956</v>
      </c>
      <c r="V2542">
        <v>1.19</v>
      </c>
      <c r="W2542">
        <v>1.0900000000000001</v>
      </c>
      <c r="X2542">
        <v>0.09</v>
      </c>
      <c r="Y2542" t="s">
        <v>77</v>
      </c>
      <c r="Z2542">
        <v>4.32</v>
      </c>
      <c r="AA2542" t="s">
        <v>8699</v>
      </c>
      <c r="AB2542">
        <v>289.18268080000001</v>
      </c>
      <c r="AC2542" t="s">
        <v>8700</v>
      </c>
      <c r="AD2542">
        <v>47.873330099999997</v>
      </c>
      <c r="AE2542">
        <v>916.31299999999999</v>
      </c>
      <c r="AF2542">
        <v>14.138</v>
      </c>
      <c r="AG2542">
        <v>12.618</v>
      </c>
      <c r="AH2542">
        <v>13.9451</v>
      </c>
    </row>
    <row r="2543" spans="1:34" x14ac:dyDescent="0.25">
      <c r="A2543" t="s">
        <v>8701</v>
      </c>
      <c r="B2543" t="s">
        <v>8702</v>
      </c>
      <c r="C2543">
        <v>1</v>
      </c>
      <c r="D2543">
        <v>1</v>
      </c>
      <c r="E2543" t="s">
        <v>284</v>
      </c>
      <c r="F2543">
        <v>2016</v>
      </c>
      <c r="G2543" t="s">
        <v>171</v>
      </c>
      <c r="H2543">
        <v>0</v>
      </c>
      <c r="I2543">
        <v>5.7918015599999997</v>
      </c>
      <c r="J2543">
        <v>6.54E-2</v>
      </c>
      <c r="K2543">
        <v>1.68</v>
      </c>
      <c r="L2543">
        <v>0.15</v>
      </c>
      <c r="M2543">
        <v>3.46</v>
      </c>
      <c r="N2543">
        <v>1.09E-2</v>
      </c>
      <c r="O2543" t="s">
        <v>614</v>
      </c>
      <c r="P2543">
        <v>0</v>
      </c>
      <c r="Q2543">
        <v>495.65</v>
      </c>
      <c r="R2543">
        <v>1222</v>
      </c>
      <c r="S2543">
        <v>0</v>
      </c>
      <c r="U2543">
        <v>6319</v>
      </c>
      <c r="V2543">
        <v>1.4</v>
      </c>
      <c r="W2543">
        <v>1.25</v>
      </c>
      <c r="X2543">
        <v>0.06</v>
      </c>
      <c r="Y2543" t="s">
        <v>77</v>
      </c>
      <c r="Z2543">
        <v>4.24</v>
      </c>
      <c r="AA2543" t="s">
        <v>8703</v>
      </c>
      <c r="AB2543">
        <v>292.20467480000002</v>
      </c>
      <c r="AC2543" t="s">
        <v>8704</v>
      </c>
      <c r="AD2543">
        <v>37.221206500000001</v>
      </c>
      <c r="AE2543">
        <v>945.45399999999995</v>
      </c>
      <c r="AF2543">
        <v>14.122999999999999</v>
      </c>
      <c r="AG2543">
        <v>12.59</v>
      </c>
      <c r="AH2543">
        <v>13.9323</v>
      </c>
    </row>
    <row r="2544" spans="1:34" x14ac:dyDescent="0.25">
      <c r="A2544" t="s">
        <v>8705</v>
      </c>
      <c r="B2544" t="s">
        <v>8706</v>
      </c>
      <c r="C2544">
        <v>1</v>
      </c>
      <c r="D2544">
        <v>3</v>
      </c>
      <c r="E2544" t="s">
        <v>284</v>
      </c>
      <c r="F2544">
        <v>2014</v>
      </c>
      <c r="G2544" t="s">
        <v>171</v>
      </c>
      <c r="H2544">
        <v>0</v>
      </c>
      <c r="I2544">
        <v>1.732342</v>
      </c>
      <c r="J2544">
        <v>2.8000000000000001E-2</v>
      </c>
      <c r="K2544">
        <v>1.32</v>
      </c>
      <c r="L2544">
        <v>0.11799999999999999</v>
      </c>
      <c r="M2544">
        <v>2.2999999999999998</v>
      </c>
      <c r="N2544">
        <v>7.2399999999999999E-3</v>
      </c>
      <c r="O2544" t="s">
        <v>614</v>
      </c>
      <c r="P2544">
        <v>0</v>
      </c>
      <c r="Q2544">
        <v>1572.31</v>
      </c>
      <c r="R2544">
        <v>1546</v>
      </c>
      <c r="S2544">
        <v>0</v>
      </c>
      <c r="U2544">
        <v>5774</v>
      </c>
      <c r="V2544">
        <v>1.04</v>
      </c>
      <c r="W2544">
        <v>1.02</v>
      </c>
      <c r="X2544">
        <v>-5.8999999999999997E-2</v>
      </c>
      <c r="Y2544" t="s">
        <v>200</v>
      </c>
      <c r="Z2544">
        <v>4.3899999999999997</v>
      </c>
      <c r="AA2544" t="s">
        <v>8707</v>
      </c>
      <c r="AB2544">
        <v>291.09722570000002</v>
      </c>
      <c r="AC2544" t="s">
        <v>8708</v>
      </c>
      <c r="AD2544">
        <v>38.875604899999999</v>
      </c>
      <c r="AE2544">
        <v>773.71299999999997</v>
      </c>
      <c r="AF2544">
        <v>14.206</v>
      </c>
      <c r="AG2544">
        <v>12.573</v>
      </c>
      <c r="AH2544">
        <v>14.0374</v>
      </c>
    </row>
    <row r="2545" spans="1:34" x14ac:dyDescent="0.25">
      <c r="A2545" t="s">
        <v>8709</v>
      </c>
      <c r="B2545" t="s">
        <v>8706</v>
      </c>
      <c r="C2545">
        <v>1</v>
      </c>
      <c r="D2545">
        <v>3</v>
      </c>
      <c r="E2545" t="s">
        <v>284</v>
      </c>
      <c r="F2545">
        <v>2014</v>
      </c>
      <c r="G2545" t="s">
        <v>171</v>
      </c>
      <c r="H2545">
        <v>0</v>
      </c>
      <c r="I2545">
        <v>13.5405</v>
      </c>
      <c r="J2545">
        <v>0.11</v>
      </c>
      <c r="K2545">
        <v>2.2400000000000002</v>
      </c>
      <c r="L2545">
        <v>0.2</v>
      </c>
      <c r="M2545">
        <v>5.65</v>
      </c>
      <c r="N2545">
        <v>1.78E-2</v>
      </c>
      <c r="O2545" t="s">
        <v>614</v>
      </c>
      <c r="P2545">
        <v>0</v>
      </c>
      <c r="Q2545">
        <v>101.75</v>
      </c>
      <c r="R2545">
        <v>779</v>
      </c>
      <c r="S2545">
        <v>0</v>
      </c>
      <c r="U2545">
        <v>5774</v>
      </c>
      <c r="V2545">
        <v>1.04</v>
      </c>
      <c r="W2545">
        <v>1.02</v>
      </c>
      <c r="X2545">
        <v>-5.8999999999999997E-2</v>
      </c>
      <c r="Y2545" t="s">
        <v>200</v>
      </c>
      <c r="Z2545">
        <v>4.3899999999999997</v>
      </c>
      <c r="AA2545" t="s">
        <v>8707</v>
      </c>
      <c r="AB2545">
        <v>291.09722570000002</v>
      </c>
      <c r="AC2545" t="s">
        <v>8708</v>
      </c>
      <c r="AD2545">
        <v>38.875604899999999</v>
      </c>
      <c r="AE2545">
        <v>773.71299999999997</v>
      </c>
      <c r="AF2545">
        <v>14.206</v>
      </c>
      <c r="AG2545">
        <v>12.573</v>
      </c>
      <c r="AH2545">
        <v>14.0374</v>
      </c>
    </row>
    <row r="2546" spans="1:34" x14ac:dyDescent="0.25">
      <c r="A2546" t="s">
        <v>8710</v>
      </c>
      <c r="B2546" t="s">
        <v>8706</v>
      </c>
      <c r="C2546">
        <v>1</v>
      </c>
      <c r="D2546">
        <v>3</v>
      </c>
      <c r="E2546" t="s">
        <v>284</v>
      </c>
      <c r="F2546">
        <v>2016</v>
      </c>
      <c r="G2546" t="s">
        <v>171</v>
      </c>
      <c r="H2546">
        <v>0</v>
      </c>
      <c r="I2546">
        <v>7.0257347399999999</v>
      </c>
      <c r="J2546">
        <v>6.9800000000000001E-2</v>
      </c>
      <c r="K2546">
        <v>1.46</v>
      </c>
      <c r="L2546">
        <v>0.13</v>
      </c>
      <c r="M2546">
        <v>2.73</v>
      </c>
      <c r="N2546">
        <v>8.5900000000000004E-3</v>
      </c>
      <c r="O2546" t="s">
        <v>614</v>
      </c>
      <c r="P2546">
        <v>0</v>
      </c>
      <c r="Q2546">
        <v>244.06</v>
      </c>
      <c r="R2546">
        <v>969</v>
      </c>
      <c r="S2546">
        <v>0</v>
      </c>
      <c r="U2546">
        <v>5866</v>
      </c>
      <c r="V2546">
        <v>1.03</v>
      </c>
      <c r="W2546">
        <v>1.02</v>
      </c>
      <c r="X2546">
        <v>-0.01</v>
      </c>
      <c r="Y2546" t="s">
        <v>77</v>
      </c>
      <c r="Z2546">
        <v>4.42</v>
      </c>
      <c r="AA2546" t="s">
        <v>8707</v>
      </c>
      <c r="AB2546">
        <v>291.09722570000002</v>
      </c>
      <c r="AC2546" t="s">
        <v>8708</v>
      </c>
      <c r="AD2546">
        <v>38.875604899999999</v>
      </c>
      <c r="AE2546">
        <v>773.71299999999997</v>
      </c>
      <c r="AF2546">
        <v>14.206</v>
      </c>
      <c r="AG2546">
        <v>12.573</v>
      </c>
      <c r="AH2546">
        <v>14.0374</v>
      </c>
    </row>
    <row r="2547" spans="1:34" x14ac:dyDescent="0.25">
      <c r="A2547" t="s">
        <v>8711</v>
      </c>
      <c r="B2547" t="s">
        <v>8712</v>
      </c>
      <c r="C2547">
        <v>1</v>
      </c>
      <c r="D2547">
        <v>1</v>
      </c>
      <c r="E2547" t="s">
        <v>284</v>
      </c>
      <c r="F2547">
        <v>2016</v>
      </c>
      <c r="G2547" t="s">
        <v>171</v>
      </c>
      <c r="H2547">
        <v>0</v>
      </c>
      <c r="I2547">
        <v>26.548954999999999</v>
      </c>
      <c r="J2547">
        <v>0.1784</v>
      </c>
      <c r="K2547">
        <v>1.07</v>
      </c>
      <c r="L2547">
        <v>9.5000000000000001E-2</v>
      </c>
      <c r="M2547">
        <v>1.24</v>
      </c>
      <c r="N2547">
        <v>3.8999999999999998E-3</v>
      </c>
      <c r="O2547" t="s">
        <v>614</v>
      </c>
      <c r="P2547">
        <v>0</v>
      </c>
      <c r="Q2547">
        <v>76.459999999999994</v>
      </c>
      <c r="R2547">
        <v>836</v>
      </c>
      <c r="S2547">
        <v>0</v>
      </c>
      <c r="U2547">
        <v>5550</v>
      </c>
      <c r="V2547">
        <v>0.89</v>
      </c>
      <c r="W2547">
        <v>0.92</v>
      </c>
      <c r="X2547">
        <v>-0.04</v>
      </c>
      <c r="Y2547" t="s">
        <v>77</v>
      </c>
      <c r="Z2547">
        <v>4.5</v>
      </c>
      <c r="AA2547" t="s">
        <v>8713</v>
      </c>
      <c r="AB2547">
        <v>299.86178419999999</v>
      </c>
      <c r="AC2547" t="s">
        <v>8714</v>
      </c>
      <c r="AD2547">
        <v>45.827423199999998</v>
      </c>
      <c r="AE2547">
        <v>918.995</v>
      </c>
      <c r="AF2547">
        <v>14.242000000000001</v>
      </c>
      <c r="AG2547">
        <v>11.997</v>
      </c>
      <c r="AH2547">
        <v>13.9702</v>
      </c>
    </row>
    <row r="2548" spans="1:34" x14ac:dyDescent="0.25">
      <c r="A2548" t="s">
        <v>8715</v>
      </c>
      <c r="B2548" t="s">
        <v>8716</v>
      </c>
      <c r="C2548">
        <v>1</v>
      </c>
      <c r="D2548">
        <v>1</v>
      </c>
      <c r="E2548" t="s">
        <v>284</v>
      </c>
      <c r="F2548">
        <v>2016</v>
      </c>
      <c r="G2548" t="s">
        <v>171</v>
      </c>
      <c r="H2548">
        <v>0</v>
      </c>
      <c r="I2548">
        <v>3.3855548799999999</v>
      </c>
      <c r="J2548">
        <v>4.3200000000000002E-2</v>
      </c>
      <c r="K2548">
        <v>1.52</v>
      </c>
      <c r="L2548">
        <v>0.13600000000000001</v>
      </c>
      <c r="M2548">
        <v>2.92</v>
      </c>
      <c r="N2548">
        <v>9.1999999999999998E-3</v>
      </c>
      <c r="O2548" t="s">
        <v>614</v>
      </c>
      <c r="P2548">
        <v>0</v>
      </c>
      <c r="Q2548">
        <v>757.13</v>
      </c>
      <c r="R2548">
        <v>1476</v>
      </c>
      <c r="S2548">
        <v>0</v>
      </c>
      <c r="U2548">
        <v>6297</v>
      </c>
      <c r="V2548">
        <v>1.39</v>
      </c>
      <c r="W2548">
        <v>1.23</v>
      </c>
      <c r="X2548">
        <v>0.04</v>
      </c>
      <c r="Y2548" t="s">
        <v>77</v>
      </c>
      <c r="Z2548">
        <v>4.24</v>
      </c>
      <c r="AA2548" t="s">
        <v>8717</v>
      </c>
      <c r="AB2548">
        <v>300.93540669999999</v>
      </c>
      <c r="AC2548" t="s">
        <v>8718</v>
      </c>
      <c r="AD2548">
        <v>45.596483599999999</v>
      </c>
      <c r="AE2548">
        <v>675.303</v>
      </c>
      <c r="AF2548">
        <v>13.975</v>
      </c>
      <c r="AG2548">
        <v>12.044</v>
      </c>
      <c r="AH2548">
        <v>13.77</v>
      </c>
    </row>
    <row r="2549" spans="1:34" x14ac:dyDescent="0.25">
      <c r="A2549" t="s">
        <v>8719</v>
      </c>
      <c r="B2549" t="s">
        <v>8720</v>
      </c>
      <c r="C2549">
        <v>1</v>
      </c>
      <c r="D2549">
        <v>1</v>
      </c>
      <c r="E2549" t="s">
        <v>284</v>
      </c>
      <c r="F2549">
        <v>2016</v>
      </c>
      <c r="G2549" t="s">
        <v>171</v>
      </c>
      <c r="H2549">
        <v>0</v>
      </c>
      <c r="I2549">
        <v>5.4954862100000001</v>
      </c>
      <c r="J2549">
        <v>6.1400000000000003E-2</v>
      </c>
      <c r="K2549">
        <v>0.94</v>
      </c>
      <c r="L2549">
        <v>8.4000000000000005E-2</v>
      </c>
      <c r="M2549">
        <v>0.77900000000000003</v>
      </c>
      <c r="N2549">
        <v>2.4499999999999999E-3</v>
      </c>
      <c r="O2549" t="s">
        <v>614</v>
      </c>
      <c r="P2549">
        <v>0</v>
      </c>
      <c r="Q2549">
        <v>583.52</v>
      </c>
      <c r="R2549">
        <v>1293</v>
      </c>
      <c r="S2549">
        <v>0</v>
      </c>
      <c r="U2549">
        <v>5618</v>
      </c>
      <c r="V2549">
        <v>0.95</v>
      </c>
      <c r="W2549">
        <v>0.97</v>
      </c>
      <c r="X2549">
        <v>0.08</v>
      </c>
      <c r="Y2549" t="s">
        <v>77</v>
      </c>
      <c r="Z2549">
        <v>4.47</v>
      </c>
      <c r="AA2549" t="s">
        <v>8721</v>
      </c>
      <c r="AB2549">
        <v>281.89733410000002</v>
      </c>
      <c r="AC2549" t="s">
        <v>8722</v>
      </c>
      <c r="AD2549">
        <v>46.722706100000003</v>
      </c>
      <c r="AE2549">
        <v>946.60199999999998</v>
      </c>
      <c r="AF2549">
        <v>13.879</v>
      </c>
      <c r="AG2549">
        <v>12.365</v>
      </c>
      <c r="AH2549">
        <v>13.717499999999999</v>
      </c>
    </row>
    <row r="2550" spans="1:34" x14ac:dyDescent="0.25">
      <c r="A2550" t="s">
        <v>8723</v>
      </c>
      <c r="B2550" t="s">
        <v>8724</v>
      </c>
      <c r="C2550">
        <v>1</v>
      </c>
      <c r="D2550">
        <v>1</v>
      </c>
      <c r="E2550" t="s">
        <v>284</v>
      </c>
      <c r="F2550">
        <v>2016</v>
      </c>
      <c r="G2550" t="s">
        <v>171</v>
      </c>
      <c r="H2550">
        <v>0</v>
      </c>
      <c r="I2550">
        <v>2.6157553999999998</v>
      </c>
      <c r="J2550">
        <v>3.6400000000000002E-2</v>
      </c>
      <c r="K2550">
        <v>1.2</v>
      </c>
      <c r="L2550">
        <v>0.107</v>
      </c>
      <c r="M2550">
        <v>1.87</v>
      </c>
      <c r="N2550">
        <v>5.8799999999999998E-3</v>
      </c>
      <c r="O2550" t="s">
        <v>614</v>
      </c>
      <c r="P2550">
        <v>0</v>
      </c>
      <c r="Q2550">
        <v>1343.11</v>
      </c>
      <c r="R2550">
        <v>1379</v>
      </c>
      <c r="S2550">
        <v>0</v>
      </c>
      <c r="U2550">
        <v>5808</v>
      </c>
      <c r="V2550">
        <v>1</v>
      </c>
      <c r="W2550">
        <v>1.01</v>
      </c>
      <c r="X2550">
        <v>0.02</v>
      </c>
      <c r="Y2550" t="s">
        <v>77</v>
      </c>
      <c r="Z2550">
        <v>4.4400000000000004</v>
      </c>
      <c r="AA2550" t="s">
        <v>8725</v>
      </c>
      <c r="AB2550">
        <v>292.98831289999998</v>
      </c>
      <c r="AC2550" t="s">
        <v>8726</v>
      </c>
      <c r="AD2550">
        <v>49.484966399999998</v>
      </c>
      <c r="AE2550">
        <v>1455.36</v>
      </c>
      <c r="AF2550">
        <v>15.304</v>
      </c>
      <c r="AG2550">
        <v>13.677</v>
      </c>
      <c r="AH2550">
        <v>15.1693</v>
      </c>
    </row>
    <row r="2551" spans="1:34" x14ac:dyDescent="0.25">
      <c r="A2551" t="s">
        <v>8727</v>
      </c>
      <c r="B2551" t="s">
        <v>8728</v>
      </c>
      <c r="C2551">
        <v>1</v>
      </c>
      <c r="D2551">
        <v>1</v>
      </c>
      <c r="E2551" t="s">
        <v>284</v>
      </c>
      <c r="F2551">
        <v>2016</v>
      </c>
      <c r="G2551" t="s">
        <v>171</v>
      </c>
      <c r="H2551">
        <v>0</v>
      </c>
      <c r="I2551">
        <v>6.9424333999999996</v>
      </c>
      <c r="J2551">
        <v>7.4300000000000005E-2</v>
      </c>
      <c r="K2551">
        <v>1.29</v>
      </c>
      <c r="L2551">
        <v>0.115</v>
      </c>
      <c r="M2551">
        <v>2.21</v>
      </c>
      <c r="N2551">
        <v>6.96E-3</v>
      </c>
      <c r="O2551" t="s">
        <v>614</v>
      </c>
      <c r="P2551">
        <v>0</v>
      </c>
      <c r="Q2551">
        <v>289.77999999999997</v>
      </c>
      <c r="R2551">
        <v>1003</v>
      </c>
      <c r="S2551">
        <v>0</v>
      </c>
      <c r="U2551">
        <v>5892</v>
      </c>
      <c r="V2551">
        <v>1.08</v>
      </c>
      <c r="W2551">
        <v>1.06</v>
      </c>
      <c r="X2551">
        <v>0.08</v>
      </c>
      <c r="Y2551" t="s">
        <v>77</v>
      </c>
      <c r="Z2551">
        <v>4.4000000000000004</v>
      </c>
      <c r="AA2551" t="s">
        <v>8729</v>
      </c>
      <c r="AB2551">
        <v>292.15866890000001</v>
      </c>
      <c r="AC2551" t="s">
        <v>8730</v>
      </c>
      <c r="AD2551">
        <v>49.637791399999998</v>
      </c>
      <c r="AE2551">
        <v>1384.16</v>
      </c>
      <c r="AF2551">
        <v>15.188000000000001</v>
      </c>
      <c r="AG2551">
        <v>13.679</v>
      </c>
      <c r="AH2551">
        <v>15.0937</v>
      </c>
    </row>
    <row r="2552" spans="1:34" x14ac:dyDescent="0.25">
      <c r="A2552" t="s">
        <v>8731</v>
      </c>
      <c r="B2552" t="s">
        <v>8732</v>
      </c>
      <c r="C2552">
        <v>1</v>
      </c>
      <c r="D2552">
        <v>1</v>
      </c>
      <c r="E2552" t="s">
        <v>284</v>
      </c>
      <c r="F2552">
        <v>2016</v>
      </c>
      <c r="G2552" t="s">
        <v>171</v>
      </c>
      <c r="H2552">
        <v>0</v>
      </c>
      <c r="I2552">
        <v>2.5531421299999999</v>
      </c>
      <c r="J2552">
        <v>3.6600000000000001E-2</v>
      </c>
      <c r="K2552">
        <v>1.31</v>
      </c>
      <c r="L2552">
        <v>0.11700000000000001</v>
      </c>
      <c r="M2552">
        <v>2.27</v>
      </c>
      <c r="N2552">
        <v>7.1399999999999996E-3</v>
      </c>
      <c r="O2552" t="s">
        <v>614</v>
      </c>
      <c r="P2552">
        <v>0</v>
      </c>
      <c r="Q2552">
        <v>803.68</v>
      </c>
      <c r="R2552">
        <v>1312</v>
      </c>
      <c r="S2552">
        <v>0</v>
      </c>
      <c r="U2552">
        <v>5667</v>
      </c>
      <c r="V2552">
        <v>0.92</v>
      </c>
      <c r="W2552">
        <v>0.95</v>
      </c>
      <c r="X2552">
        <v>-7.0000000000000007E-2</v>
      </c>
      <c r="Y2552" t="s">
        <v>77</v>
      </c>
      <c r="Z2552">
        <v>4.49</v>
      </c>
      <c r="AA2552" t="s">
        <v>8733</v>
      </c>
      <c r="AB2552">
        <v>293.74321020000002</v>
      </c>
      <c r="AC2552" t="s">
        <v>8734</v>
      </c>
      <c r="AD2552">
        <v>45.761550700000001</v>
      </c>
      <c r="AE2552">
        <v>1246.92</v>
      </c>
      <c r="AF2552">
        <v>15.53</v>
      </c>
      <c r="AG2552">
        <v>13.827999999999999</v>
      </c>
      <c r="AH2552">
        <v>15.4185</v>
      </c>
    </row>
    <row r="2553" spans="1:34" x14ac:dyDescent="0.25">
      <c r="A2553" t="s">
        <v>8735</v>
      </c>
      <c r="B2553" t="s">
        <v>8736</v>
      </c>
      <c r="C2553">
        <v>1</v>
      </c>
      <c r="D2553">
        <v>1</v>
      </c>
      <c r="E2553" t="s">
        <v>284</v>
      </c>
      <c r="F2553">
        <v>2016</v>
      </c>
      <c r="G2553" t="s">
        <v>171</v>
      </c>
      <c r="H2553">
        <v>0</v>
      </c>
      <c r="I2553">
        <v>6.9847197300000001</v>
      </c>
      <c r="J2553">
        <v>7.2599999999999998E-2</v>
      </c>
      <c r="K2553">
        <v>1.04</v>
      </c>
      <c r="L2553">
        <v>9.2999999999999999E-2</v>
      </c>
      <c r="M2553">
        <v>1.1200000000000001</v>
      </c>
      <c r="N2553">
        <v>3.5200000000000001E-3</v>
      </c>
      <c r="O2553" t="s">
        <v>614</v>
      </c>
      <c r="P2553">
        <v>0</v>
      </c>
      <c r="Q2553">
        <v>156.61000000000001</v>
      </c>
      <c r="R2553">
        <v>1059</v>
      </c>
      <c r="S2553">
        <v>0</v>
      </c>
      <c r="U2553">
        <v>5876</v>
      </c>
      <c r="V2553">
        <v>1.06</v>
      </c>
      <c r="W2553">
        <v>1.05</v>
      </c>
      <c r="X2553">
        <v>0.05</v>
      </c>
      <c r="Y2553" t="s">
        <v>77</v>
      </c>
      <c r="Z2553">
        <v>4.4000000000000004</v>
      </c>
      <c r="AA2553" t="s">
        <v>8737</v>
      </c>
      <c r="AB2553">
        <v>289.07396410000001</v>
      </c>
      <c r="AC2553" t="s">
        <v>8738</v>
      </c>
      <c r="AD2553">
        <v>40.366023900000002</v>
      </c>
      <c r="AE2553">
        <v>460.91</v>
      </c>
      <c r="AF2553">
        <v>13.439</v>
      </c>
      <c r="AG2553">
        <v>11.8</v>
      </c>
      <c r="AH2553">
        <v>13.3354</v>
      </c>
    </row>
    <row r="2554" spans="1:34" x14ac:dyDescent="0.25">
      <c r="A2554" t="s">
        <v>8739</v>
      </c>
      <c r="B2554" t="s">
        <v>8740</v>
      </c>
      <c r="C2554">
        <v>1</v>
      </c>
      <c r="D2554">
        <v>1</v>
      </c>
      <c r="E2554" t="s">
        <v>284</v>
      </c>
      <c r="F2554">
        <v>2016</v>
      </c>
      <c r="G2554" t="s">
        <v>171</v>
      </c>
      <c r="H2554">
        <v>0</v>
      </c>
      <c r="I2554">
        <v>6.3056024700000002</v>
      </c>
      <c r="J2554">
        <v>6.5699999999999995E-2</v>
      </c>
      <c r="K2554">
        <v>1.1299999999999999</v>
      </c>
      <c r="L2554">
        <v>0.10100000000000001</v>
      </c>
      <c r="M2554">
        <v>1.51</v>
      </c>
      <c r="N2554">
        <v>4.7400000000000003E-3</v>
      </c>
      <c r="O2554" t="s">
        <v>614</v>
      </c>
      <c r="P2554">
        <v>0</v>
      </c>
      <c r="Q2554">
        <v>57.75</v>
      </c>
      <c r="R2554">
        <v>1125</v>
      </c>
      <c r="S2554">
        <v>0</v>
      </c>
      <c r="U2554">
        <v>4862</v>
      </c>
      <c r="V2554">
        <v>0.74</v>
      </c>
      <c r="W2554">
        <v>0.78</v>
      </c>
      <c r="X2554">
        <v>0</v>
      </c>
      <c r="Y2554" t="s">
        <v>77</v>
      </c>
      <c r="Z2554">
        <v>4.5999999999999996</v>
      </c>
      <c r="AA2554" t="s">
        <v>8741</v>
      </c>
      <c r="AB2554">
        <v>292.95527040000002</v>
      </c>
      <c r="AC2554" t="s">
        <v>8742</v>
      </c>
      <c r="AD2554">
        <v>47.573043300000002</v>
      </c>
      <c r="AE2554">
        <v>510.029</v>
      </c>
      <c r="AF2554">
        <v>15.228</v>
      </c>
      <c r="AG2554">
        <v>12.862</v>
      </c>
      <c r="AH2554">
        <v>15.0571</v>
      </c>
    </row>
    <row r="2555" spans="1:34" x14ac:dyDescent="0.25">
      <c r="A2555" t="s">
        <v>8743</v>
      </c>
      <c r="B2555" t="s">
        <v>8744</v>
      </c>
      <c r="C2555">
        <v>1</v>
      </c>
      <c r="D2555">
        <v>1</v>
      </c>
      <c r="E2555" t="s">
        <v>284</v>
      </c>
      <c r="F2555">
        <v>2016</v>
      </c>
      <c r="G2555" t="s">
        <v>171</v>
      </c>
      <c r="H2555">
        <v>0</v>
      </c>
      <c r="I2555">
        <v>1.4508869099999999</v>
      </c>
      <c r="J2555">
        <v>2.52E-2</v>
      </c>
      <c r="K2555">
        <v>1.04</v>
      </c>
      <c r="L2555">
        <v>9.2999999999999999E-2</v>
      </c>
      <c r="M2555">
        <v>1.1200000000000001</v>
      </c>
      <c r="N2555">
        <v>3.5200000000000001E-3</v>
      </c>
      <c r="O2555" t="s">
        <v>614</v>
      </c>
      <c r="P2555">
        <v>0</v>
      </c>
      <c r="Q2555">
        <v>1486.44</v>
      </c>
      <c r="R2555">
        <v>1700</v>
      </c>
      <c r="S2555">
        <v>0</v>
      </c>
      <c r="U2555">
        <v>5545</v>
      </c>
      <c r="V2555">
        <v>0.86</v>
      </c>
      <c r="W2555">
        <v>0.9</v>
      </c>
      <c r="X2555">
        <v>-0.13</v>
      </c>
      <c r="Y2555" t="s">
        <v>77</v>
      </c>
      <c r="Z2555">
        <v>4.53</v>
      </c>
      <c r="AA2555" t="s">
        <v>8745</v>
      </c>
      <c r="AB2555">
        <v>288.3021104</v>
      </c>
      <c r="AC2555" t="s">
        <v>8746</v>
      </c>
      <c r="AD2555">
        <v>47.7756227</v>
      </c>
      <c r="AE2555">
        <v>1064.05</v>
      </c>
      <c r="AF2555">
        <v>15.585000000000001</v>
      </c>
      <c r="AG2555">
        <v>13.654999999999999</v>
      </c>
      <c r="AH2555">
        <v>15.328099999999999</v>
      </c>
    </row>
    <row r="2556" spans="1:34" x14ac:dyDescent="0.25">
      <c r="A2556" t="s">
        <v>8747</v>
      </c>
      <c r="B2556" t="s">
        <v>8748</v>
      </c>
      <c r="C2556">
        <v>1</v>
      </c>
      <c r="D2556">
        <v>1</v>
      </c>
      <c r="E2556" t="s">
        <v>284</v>
      </c>
      <c r="F2556">
        <v>2016</v>
      </c>
      <c r="G2556" t="s">
        <v>171</v>
      </c>
      <c r="H2556">
        <v>0</v>
      </c>
      <c r="I2556">
        <v>0.84990789</v>
      </c>
      <c r="J2556">
        <v>1.4E-2</v>
      </c>
      <c r="K2556">
        <v>0.84</v>
      </c>
      <c r="L2556">
        <v>7.4999999999999997E-2</v>
      </c>
      <c r="M2556">
        <v>0.52</v>
      </c>
      <c r="N2556">
        <v>1.64E-3</v>
      </c>
      <c r="O2556" t="s">
        <v>614</v>
      </c>
      <c r="P2556">
        <v>0</v>
      </c>
      <c r="Q2556">
        <v>396.64</v>
      </c>
      <c r="R2556">
        <v>1139</v>
      </c>
      <c r="S2556">
        <v>0</v>
      </c>
      <c r="U2556">
        <v>4584</v>
      </c>
      <c r="V2556">
        <v>0.7</v>
      </c>
      <c r="W2556">
        <v>0.75</v>
      </c>
      <c r="X2556">
        <v>0.11</v>
      </c>
      <c r="Y2556" t="s">
        <v>77</v>
      </c>
      <c r="Z2556">
        <v>4.63</v>
      </c>
      <c r="AA2556" t="s">
        <v>8749</v>
      </c>
      <c r="AB2556">
        <v>293.28802200000001</v>
      </c>
      <c r="AC2556" t="s">
        <v>8750</v>
      </c>
      <c r="AD2556">
        <v>43.514906099999997</v>
      </c>
      <c r="AE2556">
        <v>466</v>
      </c>
      <c r="AF2556">
        <v>15.49</v>
      </c>
      <c r="AG2556">
        <v>12.744</v>
      </c>
      <c r="AH2556">
        <v>15.248100000000001</v>
      </c>
    </row>
    <row r="2557" spans="1:34" x14ac:dyDescent="0.25">
      <c r="A2557" t="s">
        <v>8751</v>
      </c>
      <c r="B2557" t="s">
        <v>8752</v>
      </c>
      <c r="C2557">
        <v>1</v>
      </c>
      <c r="D2557">
        <v>2</v>
      </c>
      <c r="E2557" t="s">
        <v>284</v>
      </c>
      <c r="F2557">
        <v>2014</v>
      </c>
      <c r="G2557" t="s">
        <v>171</v>
      </c>
      <c r="H2557">
        <v>0</v>
      </c>
      <c r="I2557">
        <v>16.709184</v>
      </c>
      <c r="J2557">
        <v>0.111</v>
      </c>
      <c r="K2557">
        <v>2.12</v>
      </c>
      <c r="L2557">
        <v>0.189</v>
      </c>
      <c r="M2557">
        <v>5.14</v>
      </c>
      <c r="N2557">
        <v>1.6199999999999999E-2</v>
      </c>
      <c r="O2557" t="s">
        <v>614</v>
      </c>
      <c r="P2557">
        <v>0</v>
      </c>
      <c r="Q2557">
        <v>13.63</v>
      </c>
      <c r="R2557">
        <v>500</v>
      </c>
      <c r="S2557">
        <v>0</v>
      </c>
      <c r="U2557">
        <v>4623</v>
      </c>
      <c r="V2557">
        <v>0.62</v>
      </c>
      <c r="W2557">
        <v>0.66</v>
      </c>
      <c r="X2557">
        <v>-0.03</v>
      </c>
      <c r="Y2557" t="s">
        <v>77</v>
      </c>
      <c r="Z2557">
        <v>4.66</v>
      </c>
      <c r="AA2557" t="s">
        <v>8753</v>
      </c>
      <c r="AB2557">
        <v>284.03237230000002</v>
      </c>
      <c r="AC2557" t="s">
        <v>8754</v>
      </c>
      <c r="AD2557">
        <v>39.781536500000001</v>
      </c>
      <c r="AE2557">
        <v>315.17700000000002</v>
      </c>
      <c r="AF2557">
        <v>14.743</v>
      </c>
      <c r="AG2557">
        <v>12.057</v>
      </c>
      <c r="AH2557">
        <v>14.416499999999999</v>
      </c>
    </row>
    <row r="2558" spans="1:34" x14ac:dyDescent="0.25">
      <c r="A2558" t="s">
        <v>8755</v>
      </c>
      <c r="B2558" t="s">
        <v>8752</v>
      </c>
      <c r="C2558">
        <v>1</v>
      </c>
      <c r="D2558">
        <v>2</v>
      </c>
      <c r="E2558" t="s">
        <v>284</v>
      </c>
      <c r="F2558">
        <v>2014</v>
      </c>
      <c r="G2558" t="s">
        <v>171</v>
      </c>
      <c r="H2558">
        <v>0</v>
      </c>
      <c r="I2558">
        <v>28.551383000000001</v>
      </c>
      <c r="J2558">
        <v>0.158</v>
      </c>
      <c r="K2558">
        <v>1.9</v>
      </c>
      <c r="L2558">
        <v>0.17</v>
      </c>
      <c r="M2558">
        <v>4.2699999999999996</v>
      </c>
      <c r="N2558">
        <v>1.34E-2</v>
      </c>
      <c r="O2558" t="s">
        <v>614</v>
      </c>
      <c r="P2558">
        <v>0</v>
      </c>
      <c r="Q2558">
        <v>6.68</v>
      </c>
      <c r="R2558">
        <v>418</v>
      </c>
      <c r="S2558">
        <v>0</v>
      </c>
      <c r="U2558">
        <v>4623</v>
      </c>
      <c r="V2558">
        <v>0.62</v>
      </c>
      <c r="W2558">
        <v>0.66</v>
      </c>
      <c r="X2558">
        <v>-0.03</v>
      </c>
      <c r="Y2558" t="s">
        <v>77</v>
      </c>
      <c r="Z2558">
        <v>4.66</v>
      </c>
      <c r="AA2558" t="s">
        <v>8753</v>
      </c>
      <c r="AB2558">
        <v>284.03237230000002</v>
      </c>
      <c r="AC2558" t="s">
        <v>8754</v>
      </c>
      <c r="AD2558">
        <v>39.781536500000001</v>
      </c>
      <c r="AE2558">
        <v>315.17700000000002</v>
      </c>
      <c r="AF2558">
        <v>14.743</v>
      </c>
      <c r="AG2558">
        <v>12.057</v>
      </c>
      <c r="AH2558">
        <v>14.416499999999999</v>
      </c>
    </row>
    <row r="2559" spans="1:34" x14ac:dyDescent="0.25">
      <c r="A2559" t="s">
        <v>8756</v>
      </c>
      <c r="B2559" t="s">
        <v>8757</v>
      </c>
      <c r="C2559">
        <v>1</v>
      </c>
      <c r="D2559">
        <v>1</v>
      </c>
      <c r="E2559" t="s">
        <v>284</v>
      </c>
      <c r="F2559">
        <v>2016</v>
      </c>
      <c r="G2559" t="s">
        <v>171</v>
      </c>
      <c r="H2559">
        <v>0</v>
      </c>
      <c r="I2559">
        <v>56.644927899999999</v>
      </c>
      <c r="J2559">
        <v>0.32300000000000001</v>
      </c>
      <c r="K2559">
        <v>2.11</v>
      </c>
      <c r="L2559">
        <v>0.188</v>
      </c>
      <c r="M2559">
        <v>5.0999999999999996</v>
      </c>
      <c r="N2559">
        <v>1.6E-2</v>
      </c>
      <c r="O2559" t="s">
        <v>614</v>
      </c>
      <c r="P2559">
        <v>0</v>
      </c>
      <c r="Q2559">
        <v>83.09</v>
      </c>
      <c r="R2559">
        <v>733</v>
      </c>
      <c r="S2559">
        <v>0</v>
      </c>
      <c r="U2559">
        <v>6228</v>
      </c>
      <c r="V2559">
        <v>2.15</v>
      </c>
      <c r="W2559">
        <v>1.47</v>
      </c>
      <c r="X2559">
        <v>0.12</v>
      </c>
      <c r="Y2559" t="s">
        <v>77</v>
      </c>
      <c r="Z2559">
        <v>3.94</v>
      </c>
      <c r="AA2559" t="s">
        <v>8758</v>
      </c>
      <c r="AB2559">
        <v>285.96870990000002</v>
      </c>
      <c r="AC2559" t="s">
        <v>8759</v>
      </c>
      <c r="AD2559">
        <v>41.363526399999998</v>
      </c>
      <c r="AE2559">
        <v>1002.02</v>
      </c>
      <c r="AF2559">
        <v>12.635</v>
      </c>
      <c r="AG2559">
        <v>11.254</v>
      </c>
      <c r="AH2559">
        <v>12.5755</v>
      </c>
    </row>
    <row r="2560" spans="1:34" x14ac:dyDescent="0.25">
      <c r="A2560" t="s">
        <v>8760</v>
      </c>
      <c r="B2560" t="s">
        <v>8761</v>
      </c>
      <c r="C2560">
        <v>1</v>
      </c>
      <c r="D2560">
        <v>1</v>
      </c>
      <c r="E2560" t="s">
        <v>284</v>
      </c>
      <c r="F2560">
        <v>2016</v>
      </c>
      <c r="G2560" t="s">
        <v>171</v>
      </c>
      <c r="H2560">
        <v>0</v>
      </c>
      <c r="I2560">
        <v>6.2838549099999996</v>
      </c>
      <c r="J2560">
        <v>6.7400000000000002E-2</v>
      </c>
      <c r="K2560">
        <v>0.8</v>
      </c>
      <c r="L2560">
        <v>7.0999999999999994E-2</v>
      </c>
      <c r="M2560">
        <v>0.437</v>
      </c>
      <c r="N2560">
        <v>1.3699999999999999E-3</v>
      </c>
      <c r="O2560" t="s">
        <v>614</v>
      </c>
      <c r="P2560">
        <v>0</v>
      </c>
      <c r="Q2560">
        <v>470.86</v>
      </c>
      <c r="R2560">
        <v>1108</v>
      </c>
      <c r="S2560">
        <v>0</v>
      </c>
      <c r="U2560">
        <v>6022</v>
      </c>
      <c r="V2560">
        <v>1.23</v>
      </c>
      <c r="W2560">
        <v>1.1200000000000001</v>
      </c>
      <c r="X2560">
        <v>7.0000000000000007E-2</v>
      </c>
      <c r="Y2560" t="s">
        <v>77</v>
      </c>
      <c r="Z2560">
        <v>4.3099999999999996</v>
      </c>
      <c r="AA2560" t="s">
        <v>8762</v>
      </c>
      <c r="AB2560">
        <v>287.3713199</v>
      </c>
      <c r="AC2560" t="s">
        <v>8763</v>
      </c>
      <c r="AD2560">
        <v>39.6036225</v>
      </c>
      <c r="AE2560">
        <v>493.17500000000001</v>
      </c>
      <c r="AF2560">
        <v>12.442</v>
      </c>
      <c r="AG2560">
        <v>11.025</v>
      </c>
      <c r="AH2560">
        <v>12.352499999999999</v>
      </c>
    </row>
    <row r="2561" spans="1:34" x14ac:dyDescent="0.25">
      <c r="A2561" t="s">
        <v>8764</v>
      </c>
      <c r="B2561" t="s">
        <v>8765</v>
      </c>
      <c r="C2561">
        <v>1</v>
      </c>
      <c r="D2561">
        <v>1</v>
      </c>
      <c r="E2561" t="s">
        <v>284</v>
      </c>
      <c r="F2561">
        <v>2016</v>
      </c>
      <c r="G2561" t="s">
        <v>171</v>
      </c>
      <c r="H2561">
        <v>0</v>
      </c>
      <c r="I2561">
        <v>4.8381771200000001</v>
      </c>
      <c r="J2561">
        <v>3.1600000000000003E-2</v>
      </c>
      <c r="K2561">
        <v>1.49</v>
      </c>
      <c r="L2561">
        <v>0.13300000000000001</v>
      </c>
      <c r="M2561">
        <v>2.83</v>
      </c>
      <c r="N2561">
        <v>8.8900000000000003E-3</v>
      </c>
      <c r="O2561" t="s">
        <v>614</v>
      </c>
      <c r="P2561">
        <v>0</v>
      </c>
      <c r="Q2561">
        <v>2.5</v>
      </c>
      <c r="R2561">
        <v>354</v>
      </c>
      <c r="S2561">
        <v>0</v>
      </c>
      <c r="U2561">
        <v>3208</v>
      </c>
      <c r="V2561">
        <v>0.3</v>
      </c>
      <c r="W2561">
        <v>0.28000000000000003</v>
      </c>
      <c r="X2561">
        <v>0.48</v>
      </c>
      <c r="Y2561" t="s">
        <v>77</v>
      </c>
      <c r="Z2561">
        <v>4.93</v>
      </c>
      <c r="AA2561" t="s">
        <v>8766</v>
      </c>
      <c r="AB2561">
        <v>289.37654409999999</v>
      </c>
      <c r="AC2561" t="s">
        <v>8767</v>
      </c>
      <c r="AD2561">
        <v>41.158084500000001</v>
      </c>
      <c r="AE2561">
        <v>78.890600000000006</v>
      </c>
      <c r="AF2561">
        <v>17.96</v>
      </c>
      <c r="AG2561">
        <v>12.435</v>
      </c>
      <c r="AH2561">
        <v>16.414200000000001</v>
      </c>
    </row>
    <row r="2562" spans="1:34" x14ac:dyDescent="0.25">
      <c r="A2562" t="s">
        <v>8768</v>
      </c>
      <c r="B2562" t="s">
        <v>8769</v>
      </c>
      <c r="C2562">
        <v>1</v>
      </c>
      <c r="D2562">
        <v>1</v>
      </c>
      <c r="E2562" t="s">
        <v>284</v>
      </c>
      <c r="F2562">
        <v>2016</v>
      </c>
      <c r="G2562" t="s">
        <v>171</v>
      </c>
      <c r="H2562">
        <v>0</v>
      </c>
      <c r="I2562">
        <v>9.3280735499999992</v>
      </c>
      <c r="J2562">
        <v>8.5000000000000006E-2</v>
      </c>
      <c r="K2562">
        <v>0.6</v>
      </c>
      <c r="L2562">
        <v>5.3999999999999999E-2</v>
      </c>
      <c r="M2562">
        <v>0.156</v>
      </c>
      <c r="N2562">
        <v>4.8999999999999998E-4</v>
      </c>
      <c r="O2562" t="s">
        <v>614</v>
      </c>
      <c r="P2562">
        <v>0</v>
      </c>
      <c r="Q2562">
        <v>124.31</v>
      </c>
      <c r="R2562">
        <v>788</v>
      </c>
      <c r="S2562">
        <v>0</v>
      </c>
      <c r="U2562">
        <v>5645</v>
      </c>
      <c r="V2562">
        <v>0.91</v>
      </c>
      <c r="W2562">
        <v>0.94</v>
      </c>
      <c r="X2562">
        <v>-7.0000000000000007E-2</v>
      </c>
      <c r="Y2562" t="s">
        <v>77</v>
      </c>
      <c r="Z2562">
        <v>4.49</v>
      </c>
      <c r="AA2562" t="s">
        <v>8770</v>
      </c>
      <c r="AB2562">
        <v>286.3869335</v>
      </c>
      <c r="AC2562" t="s">
        <v>8771</v>
      </c>
      <c r="AD2562">
        <v>47.0165188</v>
      </c>
      <c r="AE2562">
        <v>403.93299999999999</v>
      </c>
      <c r="AF2562">
        <v>12.976000000000001</v>
      </c>
      <c r="AG2562">
        <v>11.279</v>
      </c>
      <c r="AH2562">
        <v>12.8414</v>
      </c>
    </row>
    <row r="2563" spans="1:34" x14ac:dyDescent="0.25">
      <c r="A2563" t="s">
        <v>8772</v>
      </c>
      <c r="B2563" t="s">
        <v>8773</v>
      </c>
      <c r="C2563">
        <v>1</v>
      </c>
      <c r="D2563">
        <v>1</v>
      </c>
      <c r="E2563" t="s">
        <v>284</v>
      </c>
      <c r="F2563">
        <v>2016</v>
      </c>
      <c r="G2563" t="s">
        <v>171</v>
      </c>
      <c r="H2563">
        <v>0</v>
      </c>
      <c r="I2563">
        <v>13.3997099</v>
      </c>
      <c r="J2563">
        <v>0.1168</v>
      </c>
      <c r="K2563">
        <v>1.61</v>
      </c>
      <c r="L2563">
        <v>0.14399999999999999</v>
      </c>
      <c r="M2563">
        <v>3.22</v>
      </c>
      <c r="N2563">
        <v>1.01E-2</v>
      </c>
      <c r="O2563" t="s">
        <v>614</v>
      </c>
      <c r="P2563">
        <v>0</v>
      </c>
      <c r="Q2563">
        <v>162.54</v>
      </c>
      <c r="R2563">
        <v>886</v>
      </c>
      <c r="S2563">
        <v>0</v>
      </c>
      <c r="U2563">
        <v>6069</v>
      </c>
      <c r="V2563">
        <v>1.1299999999999999</v>
      </c>
      <c r="W2563">
        <v>1.1000000000000001</v>
      </c>
      <c r="X2563">
        <v>0</v>
      </c>
      <c r="Y2563" t="s">
        <v>77</v>
      </c>
      <c r="Z2563">
        <v>4.37</v>
      </c>
      <c r="AA2563" t="s">
        <v>8774</v>
      </c>
      <c r="AB2563">
        <v>287.76267910000001</v>
      </c>
      <c r="AC2563" t="s">
        <v>8775</v>
      </c>
      <c r="AD2563">
        <v>43.274392900000002</v>
      </c>
      <c r="AE2563">
        <v>1416.31</v>
      </c>
      <c r="AF2563">
        <v>15.105</v>
      </c>
      <c r="AG2563">
        <v>13.523999999999999</v>
      </c>
      <c r="AH2563">
        <v>14.884399999999999</v>
      </c>
    </row>
    <row r="2564" spans="1:34" x14ac:dyDescent="0.25">
      <c r="A2564" t="s">
        <v>8776</v>
      </c>
      <c r="B2564" t="s">
        <v>8777</v>
      </c>
      <c r="C2564">
        <v>1</v>
      </c>
      <c r="D2564">
        <v>1</v>
      </c>
      <c r="E2564" t="s">
        <v>284</v>
      </c>
      <c r="F2564">
        <v>2016</v>
      </c>
      <c r="G2564" t="s">
        <v>171</v>
      </c>
      <c r="H2564">
        <v>0</v>
      </c>
      <c r="I2564">
        <v>3.5827463000000002</v>
      </c>
      <c r="J2564">
        <v>4.4499999999999998E-2</v>
      </c>
      <c r="K2564">
        <v>1.79</v>
      </c>
      <c r="L2564">
        <v>0.16</v>
      </c>
      <c r="M2564">
        <v>3.86</v>
      </c>
      <c r="N2564">
        <v>1.21E-2</v>
      </c>
      <c r="O2564" t="s">
        <v>614</v>
      </c>
      <c r="P2564">
        <v>0</v>
      </c>
      <c r="Q2564">
        <v>182.94</v>
      </c>
      <c r="R2564">
        <v>1064</v>
      </c>
      <c r="S2564">
        <v>0</v>
      </c>
      <c r="U2564">
        <v>5538</v>
      </c>
      <c r="V2564">
        <v>0.91</v>
      </c>
      <c r="W2564">
        <v>0.94</v>
      </c>
      <c r="X2564">
        <v>0.08</v>
      </c>
      <c r="Y2564" t="s">
        <v>77</v>
      </c>
      <c r="Z2564">
        <v>4.5</v>
      </c>
      <c r="AA2564" t="s">
        <v>8778</v>
      </c>
      <c r="AB2564">
        <v>296.15898970000001</v>
      </c>
      <c r="AC2564" t="s">
        <v>8779</v>
      </c>
      <c r="AD2564">
        <v>44.563045700000004</v>
      </c>
      <c r="AE2564">
        <v>944.46500000000003</v>
      </c>
      <c r="AF2564">
        <v>16.326000000000001</v>
      </c>
      <c r="AG2564">
        <v>14.125</v>
      </c>
      <c r="AH2564">
        <v>15.9772</v>
      </c>
    </row>
    <row r="2565" spans="1:34" x14ac:dyDescent="0.25">
      <c r="A2565" t="s">
        <v>8780</v>
      </c>
      <c r="B2565" t="s">
        <v>8781</v>
      </c>
      <c r="C2565">
        <v>1</v>
      </c>
      <c r="D2565">
        <v>1</v>
      </c>
      <c r="E2565" t="s">
        <v>284</v>
      </c>
      <c r="F2565">
        <v>2016</v>
      </c>
      <c r="G2565" t="s">
        <v>171</v>
      </c>
      <c r="H2565">
        <v>0</v>
      </c>
      <c r="I2565">
        <v>15.6049212</v>
      </c>
      <c r="J2565">
        <v>0.12659999999999999</v>
      </c>
      <c r="K2565">
        <v>1.52</v>
      </c>
      <c r="L2565">
        <v>0.13600000000000001</v>
      </c>
      <c r="M2565">
        <v>2.92</v>
      </c>
      <c r="N2565">
        <v>9.1999999999999998E-3</v>
      </c>
      <c r="O2565" t="s">
        <v>614</v>
      </c>
      <c r="P2565">
        <v>0</v>
      </c>
      <c r="Q2565">
        <v>105.77</v>
      </c>
      <c r="R2565">
        <v>1013</v>
      </c>
      <c r="S2565">
        <v>0</v>
      </c>
      <c r="U2565">
        <v>6681</v>
      </c>
      <c r="V2565">
        <v>1.75</v>
      </c>
      <c r="W2565">
        <v>1.45</v>
      </c>
      <c r="X2565">
        <v>0.06</v>
      </c>
      <c r="Y2565" t="s">
        <v>77</v>
      </c>
      <c r="Z2565">
        <v>4.12</v>
      </c>
      <c r="AA2565" t="s">
        <v>8782</v>
      </c>
      <c r="AB2565">
        <v>298.20262359999998</v>
      </c>
      <c r="AC2565" t="s">
        <v>8783</v>
      </c>
      <c r="AD2565">
        <v>44.925858499999997</v>
      </c>
      <c r="AE2565">
        <v>552.54999999999995</v>
      </c>
      <c r="AF2565">
        <v>13.278</v>
      </c>
      <c r="AG2565">
        <v>11.643000000000001</v>
      </c>
      <c r="AH2565">
        <v>13.0556</v>
      </c>
    </row>
    <row r="2566" spans="1:34" x14ac:dyDescent="0.25">
      <c r="A2566" t="s">
        <v>8784</v>
      </c>
      <c r="B2566" t="s">
        <v>8785</v>
      </c>
      <c r="C2566">
        <v>1</v>
      </c>
      <c r="D2566">
        <v>1</v>
      </c>
      <c r="E2566" t="s">
        <v>284</v>
      </c>
      <c r="F2566">
        <v>2016</v>
      </c>
      <c r="G2566" t="s">
        <v>171</v>
      </c>
      <c r="H2566">
        <v>0</v>
      </c>
      <c r="I2566">
        <v>9.4060466999999992</v>
      </c>
      <c r="J2566">
        <v>8.7800000000000003E-2</v>
      </c>
      <c r="K2566">
        <v>1.33</v>
      </c>
      <c r="L2566">
        <v>0.11899999999999999</v>
      </c>
      <c r="M2566">
        <v>2.33</v>
      </c>
      <c r="N2566">
        <v>7.3299999999999997E-3</v>
      </c>
      <c r="O2566" t="s">
        <v>614</v>
      </c>
      <c r="P2566">
        <v>0</v>
      </c>
      <c r="Q2566">
        <v>254.7</v>
      </c>
      <c r="R2566">
        <v>981</v>
      </c>
      <c r="S2566">
        <v>0</v>
      </c>
      <c r="U2566">
        <v>5933</v>
      </c>
      <c r="V2566">
        <v>1.22</v>
      </c>
      <c r="W2566">
        <v>1.08</v>
      </c>
      <c r="X2566">
        <v>7.0000000000000007E-2</v>
      </c>
      <c r="Y2566" t="s">
        <v>77</v>
      </c>
      <c r="Z2566">
        <v>4.3</v>
      </c>
      <c r="AA2566" t="s">
        <v>8786</v>
      </c>
      <c r="AB2566">
        <v>292.67772939999998</v>
      </c>
      <c r="AC2566" t="s">
        <v>8787</v>
      </c>
      <c r="AD2566">
        <v>49.663866599999999</v>
      </c>
      <c r="AE2566">
        <v>1026.48</v>
      </c>
      <c r="AF2566">
        <v>14.166</v>
      </c>
      <c r="AG2566">
        <v>12.632</v>
      </c>
      <c r="AH2566">
        <v>14.031499999999999</v>
      </c>
    </row>
    <row r="2567" spans="1:34" x14ac:dyDescent="0.25">
      <c r="A2567" t="s">
        <v>8788</v>
      </c>
      <c r="B2567" t="s">
        <v>8789</v>
      </c>
      <c r="C2567">
        <v>1</v>
      </c>
      <c r="D2567">
        <v>1</v>
      </c>
      <c r="E2567" t="s">
        <v>284</v>
      </c>
      <c r="F2567">
        <v>2016</v>
      </c>
      <c r="G2567" t="s">
        <v>171</v>
      </c>
      <c r="H2567">
        <v>0</v>
      </c>
      <c r="I2567">
        <v>7.8493173900000004</v>
      </c>
      <c r="J2567">
        <v>7.2599999999999998E-2</v>
      </c>
      <c r="K2567">
        <v>0.76</v>
      </c>
      <c r="L2567">
        <v>6.8000000000000005E-2</v>
      </c>
      <c r="M2567">
        <v>0.36299999999999999</v>
      </c>
      <c r="N2567">
        <v>1.14E-3</v>
      </c>
      <c r="O2567" t="s">
        <v>614</v>
      </c>
      <c r="P2567">
        <v>0</v>
      </c>
      <c r="Q2567">
        <v>359.79</v>
      </c>
      <c r="R2567">
        <v>925</v>
      </c>
      <c r="S2567">
        <v>0</v>
      </c>
      <c r="U2567">
        <v>5817</v>
      </c>
      <c r="V2567">
        <v>0.99</v>
      </c>
      <c r="W2567">
        <v>0.96</v>
      </c>
      <c r="X2567">
        <v>-0.14000000000000001</v>
      </c>
      <c r="Y2567" t="s">
        <v>77</v>
      </c>
      <c r="Z2567">
        <v>4.43</v>
      </c>
      <c r="AA2567" t="s">
        <v>8790</v>
      </c>
      <c r="AB2567">
        <v>288.23272320000001</v>
      </c>
      <c r="AC2567" t="s">
        <v>8791</v>
      </c>
      <c r="AD2567">
        <v>48.002196699999999</v>
      </c>
      <c r="AE2567">
        <v>924.14099999999996</v>
      </c>
      <c r="AF2567">
        <v>13.94</v>
      </c>
      <c r="AG2567">
        <v>12.382999999999999</v>
      </c>
      <c r="AH2567">
        <v>13.821</v>
      </c>
    </row>
    <row r="2568" spans="1:34" x14ac:dyDescent="0.25">
      <c r="A2568" t="s">
        <v>8792</v>
      </c>
      <c r="B2568" t="s">
        <v>8793</v>
      </c>
      <c r="C2568">
        <v>1</v>
      </c>
      <c r="D2568">
        <v>1</v>
      </c>
      <c r="E2568" t="s">
        <v>284</v>
      </c>
      <c r="F2568">
        <v>2016</v>
      </c>
      <c r="G2568" t="s">
        <v>171</v>
      </c>
      <c r="H2568">
        <v>0</v>
      </c>
      <c r="I2568">
        <v>0.99166527000000004</v>
      </c>
      <c r="J2568">
        <v>2.0500000000000001E-2</v>
      </c>
      <c r="K2568">
        <v>1.0900000000000001</v>
      </c>
      <c r="L2568">
        <v>9.7000000000000003E-2</v>
      </c>
      <c r="M2568">
        <v>1.32</v>
      </c>
      <c r="N2568">
        <v>4.1599999999999996E-3</v>
      </c>
      <c r="O2568" t="s">
        <v>614</v>
      </c>
      <c r="P2568">
        <v>0</v>
      </c>
      <c r="Q2568">
        <v>5228.78</v>
      </c>
      <c r="R2568">
        <v>2102</v>
      </c>
      <c r="S2568">
        <v>0</v>
      </c>
      <c r="U2568">
        <v>6166</v>
      </c>
      <c r="V2568">
        <v>1.25</v>
      </c>
      <c r="W2568">
        <v>1.18</v>
      </c>
      <c r="X2568">
        <v>0.08</v>
      </c>
      <c r="Y2568" t="s">
        <v>77</v>
      </c>
      <c r="Z2568">
        <v>4.32</v>
      </c>
      <c r="AA2568" t="s">
        <v>8794</v>
      </c>
      <c r="AB2568">
        <v>294.44182360000002</v>
      </c>
      <c r="AC2568" t="s">
        <v>8795</v>
      </c>
      <c r="AD2568">
        <v>40.571611400000002</v>
      </c>
      <c r="AE2568">
        <v>1513.14</v>
      </c>
      <c r="AF2568">
        <v>15.074</v>
      </c>
      <c r="AG2568">
        <v>13.544</v>
      </c>
      <c r="AH2568">
        <v>14.9651</v>
      </c>
    </row>
    <row r="2569" spans="1:34" x14ac:dyDescent="0.25">
      <c r="A2569" t="s">
        <v>8796</v>
      </c>
      <c r="B2569" t="s">
        <v>8797</v>
      </c>
      <c r="C2569">
        <v>1</v>
      </c>
      <c r="D2569">
        <v>2</v>
      </c>
      <c r="E2569" t="s">
        <v>284</v>
      </c>
      <c r="F2569">
        <v>2014</v>
      </c>
      <c r="G2569" t="s">
        <v>171</v>
      </c>
      <c r="H2569">
        <v>0</v>
      </c>
      <c r="I2569">
        <v>10.139623</v>
      </c>
      <c r="J2569">
        <v>8.2000000000000003E-2</v>
      </c>
      <c r="K2569">
        <v>2.38</v>
      </c>
      <c r="L2569">
        <v>0.21199999999999999</v>
      </c>
      <c r="M2569">
        <v>6.26</v>
      </c>
      <c r="N2569">
        <v>1.9699999999999999E-2</v>
      </c>
      <c r="O2569" t="s">
        <v>614</v>
      </c>
      <c r="P2569">
        <v>0</v>
      </c>
      <c r="Q2569">
        <v>33.46</v>
      </c>
      <c r="R2569">
        <v>447</v>
      </c>
      <c r="S2569">
        <v>1</v>
      </c>
      <c r="T2569" t="s">
        <v>818</v>
      </c>
      <c r="U2569">
        <v>4625</v>
      </c>
      <c r="V2569">
        <v>0.66</v>
      </c>
      <c r="W2569">
        <v>0.63</v>
      </c>
      <c r="X2569">
        <v>-0.28000000000000003</v>
      </c>
      <c r="Y2569" t="s">
        <v>77</v>
      </c>
      <c r="Z2569">
        <v>4.6500000000000004</v>
      </c>
      <c r="AA2569" t="s">
        <v>8798</v>
      </c>
      <c r="AB2569">
        <v>297.07020369999998</v>
      </c>
      <c r="AC2569" t="s">
        <v>8799</v>
      </c>
      <c r="AD2569">
        <v>40.868734000000003</v>
      </c>
      <c r="AE2569">
        <v>373.74400000000003</v>
      </c>
      <c r="AF2569">
        <v>15.385999999999999</v>
      </c>
      <c r="AG2569">
        <v>12.356999999999999</v>
      </c>
      <c r="AH2569">
        <v>14.888199999999999</v>
      </c>
    </row>
    <row r="2570" spans="1:34" x14ac:dyDescent="0.25">
      <c r="A2570" t="s">
        <v>8800</v>
      </c>
      <c r="B2570" t="s">
        <v>8797</v>
      </c>
      <c r="C2570">
        <v>1</v>
      </c>
      <c r="D2570">
        <v>2</v>
      </c>
      <c r="E2570" t="s">
        <v>284</v>
      </c>
      <c r="F2570">
        <v>2014</v>
      </c>
      <c r="G2570" t="s">
        <v>171</v>
      </c>
      <c r="H2570">
        <v>0</v>
      </c>
      <c r="I2570">
        <v>43.595792000000003</v>
      </c>
      <c r="J2570">
        <v>0.218</v>
      </c>
      <c r="K2570">
        <v>3.41</v>
      </c>
      <c r="L2570">
        <v>0.30399999999999999</v>
      </c>
      <c r="M2570">
        <v>11.5</v>
      </c>
      <c r="N2570">
        <v>3.6299999999999999E-2</v>
      </c>
      <c r="O2570" t="s">
        <v>614</v>
      </c>
      <c r="P2570">
        <v>0</v>
      </c>
      <c r="Q2570">
        <v>4.79</v>
      </c>
      <c r="R2570">
        <v>275</v>
      </c>
      <c r="S2570">
        <v>1</v>
      </c>
      <c r="T2570" t="s">
        <v>818</v>
      </c>
      <c r="U2570">
        <v>4625</v>
      </c>
      <c r="V2570">
        <v>0.66</v>
      </c>
      <c r="W2570">
        <v>0.63</v>
      </c>
      <c r="X2570">
        <v>-0.28000000000000003</v>
      </c>
      <c r="Y2570" t="s">
        <v>77</v>
      </c>
      <c r="Z2570">
        <v>4.6500000000000004</v>
      </c>
      <c r="AA2570" t="s">
        <v>8798</v>
      </c>
      <c r="AB2570">
        <v>297.07020369999998</v>
      </c>
      <c r="AC2570" t="s">
        <v>8799</v>
      </c>
      <c r="AD2570">
        <v>40.868734000000003</v>
      </c>
      <c r="AE2570">
        <v>373.74400000000003</v>
      </c>
      <c r="AF2570">
        <v>15.385999999999999</v>
      </c>
      <c r="AG2570">
        <v>12.356999999999999</v>
      </c>
      <c r="AH2570">
        <v>14.888199999999999</v>
      </c>
    </row>
    <row r="2571" spans="1:34" x14ac:dyDescent="0.25">
      <c r="A2571" t="s">
        <v>8801</v>
      </c>
      <c r="B2571" t="s">
        <v>8802</v>
      </c>
      <c r="C2571">
        <v>1</v>
      </c>
      <c r="D2571">
        <v>1</v>
      </c>
      <c r="E2571" t="s">
        <v>284</v>
      </c>
      <c r="F2571">
        <v>2016</v>
      </c>
      <c r="G2571" t="s">
        <v>171</v>
      </c>
      <c r="H2571">
        <v>0</v>
      </c>
      <c r="I2571">
        <v>7.6176080400000004</v>
      </c>
      <c r="J2571">
        <v>7.7200000000000005E-2</v>
      </c>
      <c r="K2571">
        <v>1.1399999999999999</v>
      </c>
      <c r="L2571">
        <v>0.10199999999999999</v>
      </c>
      <c r="M2571">
        <v>1.55</v>
      </c>
      <c r="N2571">
        <v>4.8900000000000002E-3</v>
      </c>
      <c r="O2571" t="s">
        <v>614</v>
      </c>
      <c r="P2571">
        <v>0</v>
      </c>
      <c r="Q2571">
        <v>171.48</v>
      </c>
      <c r="R2571">
        <v>1020</v>
      </c>
      <c r="S2571">
        <v>0</v>
      </c>
      <c r="U2571">
        <v>6053</v>
      </c>
      <c r="V2571">
        <v>1.1599999999999999</v>
      </c>
      <c r="W2571">
        <v>1.1100000000000001</v>
      </c>
      <c r="X2571">
        <v>0.03</v>
      </c>
      <c r="Y2571" t="s">
        <v>77</v>
      </c>
      <c r="Z2571">
        <v>4.3499999999999996</v>
      </c>
      <c r="AA2571" t="s">
        <v>8803</v>
      </c>
      <c r="AB2571">
        <v>291.40791410000003</v>
      </c>
      <c r="AC2571" t="s">
        <v>8804</v>
      </c>
      <c r="AD2571">
        <v>48.017891499999998</v>
      </c>
      <c r="AE2571">
        <v>771.15200000000004</v>
      </c>
      <c r="AF2571">
        <v>14.186</v>
      </c>
      <c r="AG2571">
        <v>12.693</v>
      </c>
      <c r="AH2571">
        <v>14.077</v>
      </c>
    </row>
    <row r="2572" spans="1:34" x14ac:dyDescent="0.25">
      <c r="A2572" t="s">
        <v>8805</v>
      </c>
      <c r="B2572" t="s">
        <v>8806</v>
      </c>
      <c r="C2572">
        <v>1</v>
      </c>
      <c r="D2572">
        <v>1</v>
      </c>
      <c r="E2572" t="s">
        <v>284</v>
      </c>
      <c r="F2572">
        <v>2016</v>
      </c>
      <c r="G2572" t="s">
        <v>171</v>
      </c>
      <c r="H2572">
        <v>0</v>
      </c>
      <c r="I2572">
        <v>8.1850494900000008</v>
      </c>
      <c r="J2572">
        <v>7.9399999999999998E-2</v>
      </c>
      <c r="K2572">
        <v>1.27</v>
      </c>
      <c r="L2572">
        <v>0.113</v>
      </c>
      <c r="M2572">
        <v>2.15</v>
      </c>
      <c r="N2572">
        <v>6.7799999999999996E-3</v>
      </c>
      <c r="O2572" t="s">
        <v>614</v>
      </c>
      <c r="P2572">
        <v>0</v>
      </c>
      <c r="Q2572">
        <v>439.43</v>
      </c>
      <c r="R2572">
        <v>892</v>
      </c>
      <c r="S2572">
        <v>0</v>
      </c>
      <c r="U2572">
        <v>6082</v>
      </c>
      <c r="V2572">
        <v>1.1599999999999999</v>
      </c>
      <c r="W2572">
        <v>1.1000000000000001</v>
      </c>
      <c r="X2572">
        <v>0.01</v>
      </c>
      <c r="Y2572" t="s">
        <v>77</v>
      </c>
      <c r="Z2572">
        <v>4.3499999999999996</v>
      </c>
      <c r="AA2572" t="s">
        <v>8807</v>
      </c>
      <c r="AB2572">
        <v>296.51666590000002</v>
      </c>
      <c r="AC2572" t="s">
        <v>8808</v>
      </c>
      <c r="AD2572">
        <v>44.608623299999998</v>
      </c>
      <c r="AE2572">
        <v>1419.58</v>
      </c>
      <c r="AF2572">
        <v>14.846</v>
      </c>
      <c r="AG2572">
        <v>13.106999999999999</v>
      </c>
      <c r="AH2572">
        <v>14.658300000000001</v>
      </c>
    </row>
    <row r="2573" spans="1:34" x14ac:dyDescent="0.25">
      <c r="A2573" t="s">
        <v>8809</v>
      </c>
      <c r="B2573" t="s">
        <v>8810</v>
      </c>
      <c r="C2573">
        <v>1</v>
      </c>
      <c r="D2573">
        <v>1</v>
      </c>
      <c r="E2573" t="s">
        <v>284</v>
      </c>
      <c r="F2573">
        <v>2016</v>
      </c>
      <c r="G2573" t="s">
        <v>171</v>
      </c>
      <c r="H2573">
        <v>0</v>
      </c>
      <c r="I2573">
        <v>3.05710069</v>
      </c>
      <c r="J2573">
        <v>0.04</v>
      </c>
      <c r="K2573">
        <v>1.54</v>
      </c>
      <c r="L2573">
        <v>0.13700000000000001</v>
      </c>
      <c r="M2573">
        <v>2.99</v>
      </c>
      <c r="N2573">
        <v>9.4000000000000004E-3</v>
      </c>
      <c r="O2573" t="s">
        <v>614</v>
      </c>
      <c r="P2573">
        <v>0</v>
      </c>
      <c r="Q2573">
        <v>1918.34</v>
      </c>
      <c r="R2573">
        <v>1202</v>
      </c>
      <c r="S2573">
        <v>0</v>
      </c>
      <c r="U2573">
        <v>6213</v>
      </c>
      <c r="V2573">
        <v>1.28</v>
      </c>
      <c r="W2573">
        <v>1.18</v>
      </c>
      <c r="X2573">
        <v>0.04</v>
      </c>
      <c r="Y2573" t="s">
        <v>77</v>
      </c>
      <c r="Z2573">
        <v>4.29</v>
      </c>
      <c r="AA2573" t="s">
        <v>8811</v>
      </c>
      <c r="AB2573">
        <v>293.85062299999998</v>
      </c>
      <c r="AC2573" t="s">
        <v>8812</v>
      </c>
      <c r="AD2573">
        <v>38.397737900000003</v>
      </c>
      <c r="AE2573">
        <v>1639.47</v>
      </c>
      <c r="AF2573">
        <v>14.94</v>
      </c>
      <c r="AG2573">
        <v>13.345000000000001</v>
      </c>
      <c r="AH2573">
        <v>14.7857</v>
      </c>
    </row>
    <row r="2574" spans="1:34" x14ac:dyDescent="0.25">
      <c r="A2574" t="s">
        <v>8813</v>
      </c>
      <c r="B2574" t="s">
        <v>8814</v>
      </c>
      <c r="C2574">
        <v>1</v>
      </c>
      <c r="D2574">
        <v>1</v>
      </c>
      <c r="E2574" t="s">
        <v>284</v>
      </c>
      <c r="F2574">
        <v>2016</v>
      </c>
      <c r="G2574" t="s">
        <v>171</v>
      </c>
      <c r="H2574">
        <v>0</v>
      </c>
      <c r="I2574">
        <v>174.50983500000001</v>
      </c>
      <c r="J2574">
        <v>0.54600000000000004</v>
      </c>
      <c r="K2574">
        <v>3.17</v>
      </c>
      <c r="L2574">
        <v>0.28299999999999997</v>
      </c>
      <c r="M2574">
        <v>10.199999999999999</v>
      </c>
      <c r="N2574">
        <v>3.2000000000000001E-2</v>
      </c>
      <c r="O2574" t="s">
        <v>614</v>
      </c>
      <c r="P2574">
        <v>0</v>
      </c>
      <c r="Q2574">
        <v>0.89</v>
      </c>
      <c r="R2574">
        <v>260</v>
      </c>
      <c r="S2574">
        <v>1</v>
      </c>
      <c r="U2574">
        <v>4995</v>
      </c>
      <c r="V2574">
        <v>0.77</v>
      </c>
      <c r="W2574">
        <v>0.81</v>
      </c>
      <c r="X2574">
        <v>0.02</v>
      </c>
      <c r="Y2574" t="s">
        <v>77</v>
      </c>
      <c r="Z2574">
        <v>4.59</v>
      </c>
      <c r="AA2574" t="s">
        <v>8815</v>
      </c>
      <c r="AB2574">
        <v>300.48820180000001</v>
      </c>
      <c r="AC2574" t="s">
        <v>8816</v>
      </c>
      <c r="AD2574">
        <v>44.460669799999998</v>
      </c>
      <c r="AE2574">
        <v>638.24900000000002</v>
      </c>
      <c r="AF2574">
        <v>16.190000000000001</v>
      </c>
      <c r="AG2574">
        <v>13.452</v>
      </c>
      <c r="AH2574">
        <v>15.883599999999999</v>
      </c>
    </row>
    <row r="2575" spans="1:34" x14ac:dyDescent="0.25">
      <c r="A2575" t="s">
        <v>8817</v>
      </c>
      <c r="B2575" t="s">
        <v>8818</v>
      </c>
      <c r="C2575">
        <v>1</v>
      </c>
      <c r="D2575">
        <v>1</v>
      </c>
      <c r="E2575" t="s">
        <v>284</v>
      </c>
      <c r="F2575">
        <v>2016</v>
      </c>
      <c r="G2575" t="s">
        <v>171</v>
      </c>
      <c r="H2575">
        <v>0</v>
      </c>
      <c r="I2575">
        <v>2.7160380900000001</v>
      </c>
      <c r="J2575">
        <v>3.9600000000000003E-2</v>
      </c>
      <c r="K2575">
        <v>1.06</v>
      </c>
      <c r="L2575">
        <v>9.5000000000000001E-2</v>
      </c>
      <c r="M2575">
        <v>1.2</v>
      </c>
      <c r="N2575">
        <v>3.7699999999999999E-3</v>
      </c>
      <c r="O2575" t="s">
        <v>614</v>
      </c>
      <c r="P2575">
        <v>0</v>
      </c>
      <c r="Q2575">
        <v>672.41</v>
      </c>
      <c r="R2575">
        <v>1360</v>
      </c>
      <c r="S2575">
        <v>0</v>
      </c>
      <c r="U2575">
        <v>5946</v>
      </c>
      <c r="V2575">
        <v>1.08</v>
      </c>
      <c r="W2575">
        <v>1.06</v>
      </c>
      <c r="X2575">
        <v>0.03</v>
      </c>
      <c r="Y2575" t="s">
        <v>77</v>
      </c>
      <c r="Z2575">
        <v>4.3899999999999997</v>
      </c>
      <c r="AA2575" t="s">
        <v>8819</v>
      </c>
      <c r="AB2575">
        <v>293.62304510000001</v>
      </c>
      <c r="AC2575" t="s">
        <v>8820</v>
      </c>
      <c r="AD2575">
        <v>47.961912699999999</v>
      </c>
      <c r="AE2575">
        <v>976.86800000000005</v>
      </c>
      <c r="AF2575">
        <v>14.951000000000001</v>
      </c>
      <c r="AG2575">
        <v>13.321999999999999</v>
      </c>
      <c r="AH2575">
        <v>14.7415</v>
      </c>
    </row>
    <row r="2576" spans="1:34" x14ac:dyDescent="0.25">
      <c r="A2576" t="s">
        <v>8821</v>
      </c>
      <c r="B2576" t="s">
        <v>8822</v>
      </c>
      <c r="C2576">
        <v>1</v>
      </c>
      <c r="D2576">
        <v>1</v>
      </c>
      <c r="E2576" t="s">
        <v>284</v>
      </c>
      <c r="F2576">
        <v>2016</v>
      </c>
      <c r="G2576" t="s">
        <v>171</v>
      </c>
      <c r="H2576">
        <v>0</v>
      </c>
      <c r="I2576">
        <v>4.5638046799999996</v>
      </c>
      <c r="J2576">
        <v>5.0999999999999997E-2</v>
      </c>
      <c r="K2576">
        <v>1.23</v>
      </c>
      <c r="L2576">
        <v>0.11</v>
      </c>
      <c r="M2576">
        <v>2.04</v>
      </c>
      <c r="N2576">
        <v>6.4200000000000004E-3</v>
      </c>
      <c r="O2576" t="s">
        <v>614</v>
      </c>
      <c r="P2576">
        <v>0</v>
      </c>
      <c r="Q2576">
        <v>185.57</v>
      </c>
      <c r="R2576">
        <v>980</v>
      </c>
      <c r="S2576">
        <v>0</v>
      </c>
      <c r="U2576">
        <v>5203</v>
      </c>
      <c r="V2576">
        <v>0.8</v>
      </c>
      <c r="W2576">
        <v>0.84</v>
      </c>
      <c r="X2576">
        <v>-0.02</v>
      </c>
      <c r="Y2576" t="s">
        <v>77</v>
      </c>
      <c r="Z2576">
        <v>4.5599999999999996</v>
      </c>
      <c r="AA2576" t="s">
        <v>8823</v>
      </c>
      <c r="AB2576">
        <v>285.72275020000001</v>
      </c>
      <c r="AC2576" t="s">
        <v>8824</v>
      </c>
      <c r="AD2576">
        <v>43.009485499999997</v>
      </c>
      <c r="AE2576">
        <v>845.02200000000005</v>
      </c>
      <c r="AF2576">
        <v>15.507999999999999</v>
      </c>
      <c r="AG2576">
        <v>13.526999999999999</v>
      </c>
      <c r="AH2576">
        <v>15.400600000000001</v>
      </c>
    </row>
    <row r="2577" spans="1:34" x14ac:dyDescent="0.25">
      <c r="A2577" t="s">
        <v>8825</v>
      </c>
      <c r="B2577" t="s">
        <v>8826</v>
      </c>
      <c r="C2577">
        <v>1</v>
      </c>
      <c r="D2577">
        <v>1</v>
      </c>
      <c r="E2577" t="s">
        <v>284</v>
      </c>
      <c r="F2577">
        <v>2016</v>
      </c>
      <c r="G2577" t="s">
        <v>171</v>
      </c>
      <c r="H2577">
        <v>0</v>
      </c>
      <c r="I2577">
        <v>66.373379</v>
      </c>
      <c r="J2577">
        <v>0.32369999999999999</v>
      </c>
      <c r="K2577">
        <v>1.9</v>
      </c>
      <c r="L2577">
        <v>0.17</v>
      </c>
      <c r="M2577">
        <v>4.2699999999999996</v>
      </c>
      <c r="N2577">
        <v>1.34E-2</v>
      </c>
      <c r="O2577" t="s">
        <v>614</v>
      </c>
      <c r="P2577">
        <v>0</v>
      </c>
      <c r="Q2577">
        <v>33.380000000000003</v>
      </c>
      <c r="R2577">
        <v>471</v>
      </c>
      <c r="S2577">
        <v>0</v>
      </c>
      <c r="U2577">
        <v>5706</v>
      </c>
      <c r="V2577">
        <v>0.92</v>
      </c>
      <c r="W2577">
        <v>0.95</v>
      </c>
      <c r="X2577">
        <v>-0.11</v>
      </c>
      <c r="Y2577" t="s">
        <v>77</v>
      </c>
      <c r="Z2577">
        <v>4.49</v>
      </c>
      <c r="AA2577" t="s">
        <v>8827</v>
      </c>
      <c r="AB2577">
        <v>285.55750660000001</v>
      </c>
      <c r="AC2577" t="s">
        <v>8828</v>
      </c>
      <c r="AD2577">
        <v>49.330086600000001</v>
      </c>
      <c r="AE2577">
        <v>2146.23</v>
      </c>
      <c r="AF2577">
        <v>15.632</v>
      </c>
      <c r="AG2577">
        <v>13.826000000000001</v>
      </c>
      <c r="AH2577">
        <v>15.366199999999999</v>
      </c>
    </row>
    <row r="2578" spans="1:34" x14ac:dyDescent="0.25">
      <c r="A2578" t="s">
        <v>8829</v>
      </c>
      <c r="B2578" t="s">
        <v>8830</v>
      </c>
      <c r="C2578">
        <v>1</v>
      </c>
      <c r="D2578">
        <v>1</v>
      </c>
      <c r="E2578" t="s">
        <v>284</v>
      </c>
      <c r="F2578">
        <v>2016</v>
      </c>
      <c r="G2578" t="s">
        <v>171</v>
      </c>
      <c r="H2578">
        <v>0</v>
      </c>
      <c r="I2578">
        <v>2.9465417899999999</v>
      </c>
      <c r="J2578">
        <v>4.2700000000000002E-2</v>
      </c>
      <c r="K2578">
        <v>1.06</v>
      </c>
      <c r="L2578">
        <v>9.5000000000000001E-2</v>
      </c>
      <c r="M2578">
        <v>1.2</v>
      </c>
      <c r="N2578">
        <v>3.7699999999999999E-3</v>
      </c>
      <c r="O2578" t="s">
        <v>614</v>
      </c>
      <c r="P2578">
        <v>0</v>
      </c>
      <c r="Q2578">
        <v>1431.31</v>
      </c>
      <c r="R2578">
        <v>1497</v>
      </c>
      <c r="S2578">
        <v>0</v>
      </c>
      <c r="U2578">
        <v>6377</v>
      </c>
      <c r="V2578">
        <v>1.39</v>
      </c>
      <c r="W2578">
        <v>1.25</v>
      </c>
      <c r="X2578">
        <v>0.02</v>
      </c>
      <c r="Y2578" t="s">
        <v>77</v>
      </c>
      <c r="Z2578">
        <v>4.24</v>
      </c>
      <c r="AA2578" t="s">
        <v>8831</v>
      </c>
      <c r="AB2578">
        <v>288.1639687</v>
      </c>
      <c r="AC2578" t="s">
        <v>8832</v>
      </c>
      <c r="AD2578">
        <v>42.481012399999997</v>
      </c>
      <c r="AE2578">
        <v>1221.05</v>
      </c>
      <c r="AF2578">
        <v>14.257</v>
      </c>
      <c r="AG2578">
        <v>12.927</v>
      </c>
      <c r="AH2578">
        <v>14.1152</v>
      </c>
    </row>
    <row r="2579" spans="1:34" x14ac:dyDescent="0.25">
      <c r="A2579" t="s">
        <v>8833</v>
      </c>
      <c r="B2579" t="s">
        <v>8834</v>
      </c>
      <c r="C2579">
        <v>1</v>
      </c>
      <c r="D2579">
        <v>1</v>
      </c>
      <c r="E2579" t="s">
        <v>284</v>
      </c>
      <c r="F2579">
        <v>2016</v>
      </c>
      <c r="G2579" t="s">
        <v>171</v>
      </c>
      <c r="H2579">
        <v>0</v>
      </c>
      <c r="I2579">
        <v>4.3419512300000003</v>
      </c>
      <c r="J2579">
        <v>5.2699999999999997E-2</v>
      </c>
      <c r="K2579">
        <v>0.95</v>
      </c>
      <c r="L2579">
        <v>8.5000000000000006E-2</v>
      </c>
      <c r="M2579">
        <v>0.80900000000000005</v>
      </c>
      <c r="N2579">
        <v>2.5400000000000002E-3</v>
      </c>
      <c r="O2579" t="s">
        <v>614</v>
      </c>
      <c r="P2579">
        <v>0</v>
      </c>
      <c r="Q2579">
        <v>308.45999999999998</v>
      </c>
      <c r="R2579">
        <v>1236</v>
      </c>
      <c r="S2579">
        <v>0</v>
      </c>
      <c r="U2579">
        <v>5940</v>
      </c>
      <c r="V2579">
        <v>1.0900000000000001</v>
      </c>
      <c r="W2579">
        <v>1.07</v>
      </c>
      <c r="X2579">
        <v>0.04</v>
      </c>
      <c r="Y2579" t="s">
        <v>77</v>
      </c>
      <c r="Z2579">
        <v>4.3899999999999997</v>
      </c>
      <c r="AA2579" t="s">
        <v>8835</v>
      </c>
      <c r="AB2579">
        <v>288.46910700000001</v>
      </c>
      <c r="AC2579" t="s">
        <v>8836</v>
      </c>
      <c r="AD2579">
        <v>46.783646400000002</v>
      </c>
      <c r="AE2579">
        <v>619.86199999999997</v>
      </c>
      <c r="AF2579">
        <v>13.929</v>
      </c>
      <c r="AG2579">
        <v>12.42</v>
      </c>
      <c r="AH2579">
        <v>13.813499999999999</v>
      </c>
    </row>
    <row r="2580" spans="1:34" x14ac:dyDescent="0.25">
      <c r="A2580" t="s">
        <v>8837</v>
      </c>
      <c r="B2580" t="s">
        <v>8838</v>
      </c>
      <c r="C2580">
        <v>1</v>
      </c>
      <c r="D2580">
        <v>1</v>
      </c>
      <c r="E2580" t="s">
        <v>284</v>
      </c>
      <c r="F2580">
        <v>2016</v>
      </c>
      <c r="G2580" t="s">
        <v>171</v>
      </c>
      <c r="H2580">
        <v>0</v>
      </c>
      <c r="I2580">
        <v>122.363553</v>
      </c>
      <c r="J2580">
        <v>0.48230000000000001</v>
      </c>
      <c r="K2580">
        <v>1.62</v>
      </c>
      <c r="L2580">
        <v>0.14499999999999999</v>
      </c>
      <c r="M2580">
        <v>3.26</v>
      </c>
      <c r="N2580">
        <v>1.0200000000000001E-2</v>
      </c>
      <c r="O2580" t="s">
        <v>614</v>
      </c>
      <c r="P2580">
        <v>0</v>
      </c>
      <c r="Q2580">
        <v>8.1999999999999993</v>
      </c>
      <c r="R2580">
        <v>407</v>
      </c>
      <c r="S2580">
        <v>0</v>
      </c>
      <c r="U2580">
        <v>5767</v>
      </c>
      <c r="V2580">
        <v>0.99</v>
      </c>
      <c r="W2580">
        <v>0.99</v>
      </c>
      <c r="X2580">
        <v>0.02</v>
      </c>
      <c r="Y2580" t="s">
        <v>77</v>
      </c>
      <c r="Z2580">
        <v>4.45</v>
      </c>
      <c r="AA2580" t="s">
        <v>8839</v>
      </c>
      <c r="AB2580">
        <v>286.22086849999999</v>
      </c>
      <c r="AC2580" t="s">
        <v>8840</v>
      </c>
      <c r="AD2580">
        <v>41.151188599999998</v>
      </c>
      <c r="AE2580">
        <v>1328.2</v>
      </c>
      <c r="AF2580">
        <v>14.97</v>
      </c>
      <c r="AG2580">
        <v>13.361000000000001</v>
      </c>
      <c r="AH2580">
        <v>14.9023</v>
      </c>
    </row>
    <row r="2581" spans="1:34" x14ac:dyDescent="0.25">
      <c r="A2581" t="s">
        <v>8841</v>
      </c>
      <c r="B2581" t="s">
        <v>8842</v>
      </c>
      <c r="C2581">
        <v>2</v>
      </c>
      <c r="D2581">
        <v>1</v>
      </c>
      <c r="E2581" t="s">
        <v>284</v>
      </c>
      <c r="F2581">
        <v>2011</v>
      </c>
      <c r="G2581" t="s">
        <v>171</v>
      </c>
      <c r="H2581">
        <v>0</v>
      </c>
      <c r="I2581">
        <v>228.77600000000001</v>
      </c>
      <c r="J2581">
        <v>0.70479999999999998</v>
      </c>
      <c r="K2581">
        <v>8.4489999999999998</v>
      </c>
      <c r="L2581">
        <v>0.754</v>
      </c>
      <c r="M2581">
        <v>105.833</v>
      </c>
      <c r="N2581">
        <v>0.33300000000000002</v>
      </c>
      <c r="O2581" t="s">
        <v>119</v>
      </c>
      <c r="P2581">
        <v>6.8999999999999999E-3</v>
      </c>
      <c r="S2581">
        <v>1</v>
      </c>
      <c r="U2581">
        <v>4450</v>
      </c>
      <c r="V2581">
        <v>0.65</v>
      </c>
      <c r="W2581">
        <v>0.69</v>
      </c>
      <c r="X2581">
        <v>-0.3</v>
      </c>
      <c r="Y2581" t="s">
        <v>1117</v>
      </c>
      <c r="Z2581">
        <v>4.6500000000000004</v>
      </c>
      <c r="AA2581" t="s">
        <v>8843</v>
      </c>
      <c r="AB2581">
        <v>289.07583069999998</v>
      </c>
      <c r="AC2581" t="s">
        <v>8844</v>
      </c>
      <c r="AD2581">
        <v>51.757229000000002</v>
      </c>
      <c r="AE2581">
        <v>75.0852</v>
      </c>
      <c r="AF2581">
        <v>12.144</v>
      </c>
      <c r="AG2581">
        <v>8.9960000000000004</v>
      </c>
      <c r="AH2581">
        <v>11.747199999999999</v>
      </c>
    </row>
    <row r="2582" spans="1:34" x14ac:dyDescent="0.25">
      <c r="A2582" t="s">
        <v>8845</v>
      </c>
      <c r="B2582" t="s">
        <v>8846</v>
      </c>
      <c r="C2582">
        <v>1</v>
      </c>
      <c r="D2582">
        <v>3</v>
      </c>
      <c r="E2582" t="s">
        <v>284</v>
      </c>
      <c r="F2582">
        <v>2014</v>
      </c>
      <c r="G2582" t="s">
        <v>171</v>
      </c>
      <c r="H2582">
        <v>0</v>
      </c>
      <c r="I2582">
        <v>4.3093969999999997</v>
      </c>
      <c r="J2582">
        <v>5.5109999999999999E-2</v>
      </c>
      <c r="K2582">
        <v>1.7150000000000001</v>
      </c>
      <c r="L2582">
        <v>0.153</v>
      </c>
      <c r="M2582">
        <v>3.59</v>
      </c>
      <c r="N2582">
        <v>1.1299999999999999E-2</v>
      </c>
      <c r="O2582" t="s">
        <v>614</v>
      </c>
      <c r="P2582">
        <v>0</v>
      </c>
      <c r="Q2582">
        <v>396.62</v>
      </c>
      <c r="R2582">
        <v>1134</v>
      </c>
      <c r="S2582">
        <v>0</v>
      </c>
      <c r="U2582">
        <v>5471</v>
      </c>
      <c r="V2582">
        <v>1.1200000000000001</v>
      </c>
      <c r="W2582">
        <v>0.97</v>
      </c>
      <c r="X2582">
        <v>0.14000000000000001</v>
      </c>
      <c r="Y2582" t="s">
        <v>77</v>
      </c>
      <c r="Z2582">
        <v>4.47</v>
      </c>
      <c r="AA2582" t="s">
        <v>8847</v>
      </c>
      <c r="AB2582">
        <v>287.773573</v>
      </c>
      <c r="AC2582" t="s">
        <v>8848</v>
      </c>
      <c r="AD2582">
        <v>42.869275500000001</v>
      </c>
      <c r="AE2582">
        <v>937.01300000000003</v>
      </c>
      <c r="AF2582">
        <v>14.816000000000001</v>
      </c>
      <c r="AG2582">
        <v>13.052</v>
      </c>
      <c r="AH2582">
        <v>14.616</v>
      </c>
    </row>
    <row r="2583" spans="1:34" x14ac:dyDescent="0.25">
      <c r="A2583" t="s">
        <v>8849</v>
      </c>
      <c r="B2583" t="s">
        <v>8846</v>
      </c>
      <c r="C2583">
        <v>1</v>
      </c>
      <c r="D2583">
        <v>3</v>
      </c>
      <c r="E2583" t="s">
        <v>284</v>
      </c>
      <c r="F2583">
        <v>2014</v>
      </c>
      <c r="G2583" t="s">
        <v>171</v>
      </c>
      <c r="H2583">
        <v>0</v>
      </c>
      <c r="I2583">
        <v>13.699429</v>
      </c>
      <c r="J2583">
        <v>0.1192</v>
      </c>
      <c r="K2583">
        <v>3.76</v>
      </c>
      <c r="L2583">
        <v>0.33500000000000002</v>
      </c>
      <c r="M2583">
        <v>13.6</v>
      </c>
      <c r="N2583">
        <v>4.2799999999999998E-2</v>
      </c>
      <c r="O2583" t="s">
        <v>614</v>
      </c>
      <c r="P2583">
        <v>0</v>
      </c>
      <c r="Q2583">
        <v>84.85</v>
      </c>
      <c r="R2583">
        <v>771</v>
      </c>
      <c r="S2583">
        <v>1</v>
      </c>
      <c r="U2583">
        <v>5471</v>
      </c>
      <c r="V2583">
        <v>1.1200000000000001</v>
      </c>
      <c r="W2583">
        <v>0.97</v>
      </c>
      <c r="X2583">
        <v>0.14000000000000001</v>
      </c>
      <c r="Y2583" t="s">
        <v>77</v>
      </c>
      <c r="Z2583">
        <v>4.47</v>
      </c>
      <c r="AA2583" t="s">
        <v>8847</v>
      </c>
      <c r="AB2583">
        <v>287.773573</v>
      </c>
      <c r="AC2583" t="s">
        <v>8848</v>
      </c>
      <c r="AD2583">
        <v>42.869275500000001</v>
      </c>
      <c r="AE2583">
        <v>937.01300000000003</v>
      </c>
      <c r="AF2583">
        <v>14.816000000000001</v>
      </c>
      <c r="AG2583">
        <v>13.052</v>
      </c>
      <c r="AH2583">
        <v>14.616</v>
      </c>
    </row>
    <row r="2584" spans="1:34" x14ac:dyDescent="0.25">
      <c r="A2584" t="s">
        <v>8850</v>
      </c>
      <c r="B2584" t="s">
        <v>8846</v>
      </c>
      <c r="C2584">
        <v>1</v>
      </c>
      <c r="D2584">
        <v>3</v>
      </c>
      <c r="E2584" t="s">
        <v>7079</v>
      </c>
      <c r="F2584">
        <v>2020</v>
      </c>
      <c r="G2584" t="s">
        <v>171</v>
      </c>
      <c r="H2584">
        <v>0</v>
      </c>
      <c r="I2584">
        <v>30</v>
      </c>
      <c r="J2584">
        <v>0.17</v>
      </c>
      <c r="M2584">
        <v>100</v>
      </c>
      <c r="N2584">
        <v>0.31463000000000002</v>
      </c>
      <c r="O2584" t="s">
        <v>119</v>
      </c>
      <c r="S2584">
        <v>0</v>
      </c>
      <c r="U2584">
        <v>5471</v>
      </c>
      <c r="V2584">
        <v>1.1200000000000001</v>
      </c>
      <c r="W2584">
        <v>0.97</v>
      </c>
      <c r="X2584">
        <v>0.14000000000000001</v>
      </c>
      <c r="Y2584" t="s">
        <v>77</v>
      </c>
      <c r="Z2584">
        <v>4.47</v>
      </c>
      <c r="AA2584" t="s">
        <v>8847</v>
      </c>
      <c r="AB2584">
        <v>287.773573</v>
      </c>
      <c r="AC2584" t="s">
        <v>8848</v>
      </c>
      <c r="AD2584">
        <v>42.869275500000001</v>
      </c>
      <c r="AE2584">
        <v>937.01300000000003</v>
      </c>
      <c r="AF2584">
        <v>14.816000000000001</v>
      </c>
      <c r="AG2584">
        <v>13.052</v>
      </c>
      <c r="AH2584">
        <v>14.616</v>
      </c>
    </row>
    <row r="2585" spans="1:34" x14ac:dyDescent="0.25">
      <c r="A2585" t="s">
        <v>8851</v>
      </c>
      <c r="B2585" t="s">
        <v>8852</v>
      </c>
      <c r="C2585">
        <v>1</v>
      </c>
      <c r="D2585">
        <v>2</v>
      </c>
      <c r="E2585" t="s">
        <v>284</v>
      </c>
      <c r="F2585">
        <v>2016</v>
      </c>
      <c r="G2585" t="s">
        <v>171</v>
      </c>
      <c r="H2585">
        <v>0</v>
      </c>
      <c r="I2585">
        <v>386.37054799999999</v>
      </c>
      <c r="J2585">
        <v>0.97119999999999995</v>
      </c>
      <c r="K2585">
        <v>3.13</v>
      </c>
      <c r="L2585">
        <v>0.27900000000000003</v>
      </c>
      <c r="M2585">
        <v>9.9600000000000009</v>
      </c>
      <c r="N2585">
        <v>3.1300000000000001E-2</v>
      </c>
      <c r="O2585" t="s">
        <v>614</v>
      </c>
      <c r="P2585">
        <v>0</v>
      </c>
      <c r="Q2585">
        <v>0.46</v>
      </c>
      <c r="R2585">
        <v>209</v>
      </c>
      <c r="S2585">
        <v>0</v>
      </c>
      <c r="U2585">
        <v>5214</v>
      </c>
      <c r="V2585">
        <v>0.82</v>
      </c>
      <c r="W2585">
        <v>0.86</v>
      </c>
      <c r="X2585">
        <v>7.0000000000000007E-2</v>
      </c>
      <c r="Y2585" t="s">
        <v>77</v>
      </c>
      <c r="Z2585">
        <v>4.55</v>
      </c>
      <c r="AA2585" t="s">
        <v>8853</v>
      </c>
      <c r="AB2585">
        <v>291.3993802</v>
      </c>
      <c r="AC2585" t="s">
        <v>8854</v>
      </c>
      <c r="AD2585">
        <v>38.787756299999998</v>
      </c>
      <c r="AE2585">
        <v>1030.81</v>
      </c>
      <c r="AF2585">
        <v>16.076000000000001</v>
      </c>
      <c r="AG2585">
        <v>13.896000000000001</v>
      </c>
      <c r="AH2585">
        <v>15.813800000000001</v>
      </c>
    </row>
    <row r="2586" spans="1:34" x14ac:dyDescent="0.25">
      <c r="A2586" t="s">
        <v>8855</v>
      </c>
      <c r="B2586" t="s">
        <v>8852</v>
      </c>
      <c r="C2586">
        <v>1</v>
      </c>
      <c r="D2586">
        <v>2</v>
      </c>
      <c r="E2586" t="s">
        <v>284</v>
      </c>
      <c r="F2586">
        <v>2021</v>
      </c>
      <c r="G2586" t="s">
        <v>171</v>
      </c>
      <c r="H2586">
        <v>0</v>
      </c>
      <c r="I2586">
        <v>7.2980499300000004</v>
      </c>
      <c r="J2586">
        <v>6.8900000000000003E-2</v>
      </c>
      <c r="K2586">
        <v>1.9419999999999999</v>
      </c>
      <c r="L2586">
        <v>0.17299999999999999</v>
      </c>
      <c r="M2586">
        <v>4.43</v>
      </c>
      <c r="N2586">
        <v>1.3899999999999999E-2</v>
      </c>
      <c r="O2586" t="s">
        <v>614</v>
      </c>
      <c r="P2586">
        <v>0</v>
      </c>
      <c r="Q2586">
        <v>90.04</v>
      </c>
      <c r="R2586">
        <v>786</v>
      </c>
      <c r="S2586">
        <v>0</v>
      </c>
      <c r="U2586">
        <v>5119</v>
      </c>
      <c r="V2586">
        <v>0.83</v>
      </c>
      <c r="W2586">
        <v>0.82</v>
      </c>
      <c r="X2586">
        <v>0.1</v>
      </c>
      <c r="Y2586" t="s">
        <v>77</v>
      </c>
      <c r="Z2586">
        <v>4.51</v>
      </c>
      <c r="AA2586" t="s">
        <v>8853</v>
      </c>
      <c r="AB2586">
        <v>291.3993802</v>
      </c>
      <c r="AC2586" t="s">
        <v>8854</v>
      </c>
      <c r="AD2586">
        <v>38.787756299999998</v>
      </c>
      <c r="AE2586">
        <v>1030.81</v>
      </c>
      <c r="AF2586">
        <v>16.076000000000001</v>
      </c>
      <c r="AG2586">
        <v>13.896000000000001</v>
      </c>
      <c r="AH2586">
        <v>15.813800000000001</v>
      </c>
    </row>
    <row r="2587" spans="1:34" x14ac:dyDescent="0.25">
      <c r="A2587" t="s">
        <v>8856</v>
      </c>
      <c r="B2587" t="s">
        <v>8857</v>
      </c>
      <c r="C2587">
        <v>1</v>
      </c>
      <c r="D2587">
        <v>1</v>
      </c>
      <c r="E2587" t="s">
        <v>284</v>
      </c>
      <c r="F2587">
        <v>2016</v>
      </c>
      <c r="G2587" t="s">
        <v>171</v>
      </c>
      <c r="H2587">
        <v>0</v>
      </c>
      <c r="I2587">
        <v>2.2092195100000001</v>
      </c>
      <c r="J2587">
        <v>3.3599999999999998E-2</v>
      </c>
      <c r="K2587">
        <v>0.82</v>
      </c>
      <c r="L2587">
        <v>7.2999999999999995E-2</v>
      </c>
      <c r="M2587">
        <v>0.47699999999999998</v>
      </c>
      <c r="N2587">
        <v>1.5E-3</v>
      </c>
      <c r="O2587" t="s">
        <v>614</v>
      </c>
      <c r="P2587">
        <v>0</v>
      </c>
      <c r="Q2587">
        <v>999.75</v>
      </c>
      <c r="R2587">
        <v>1507</v>
      </c>
      <c r="S2587">
        <v>0</v>
      </c>
      <c r="U2587">
        <v>5869</v>
      </c>
      <c r="V2587">
        <v>1.07</v>
      </c>
      <c r="W2587">
        <v>1.04</v>
      </c>
      <c r="X2587">
        <v>0.05</v>
      </c>
      <c r="Y2587" t="s">
        <v>77</v>
      </c>
      <c r="Z2587">
        <v>4.4000000000000004</v>
      </c>
      <c r="AA2587" t="s">
        <v>8858</v>
      </c>
      <c r="AB2587">
        <v>285.51294960000001</v>
      </c>
      <c r="AC2587" t="s">
        <v>8859</v>
      </c>
      <c r="AD2587">
        <v>38.079839</v>
      </c>
      <c r="AE2587">
        <v>644.45600000000002</v>
      </c>
      <c r="AF2587">
        <v>13.842000000000001</v>
      </c>
      <c r="AG2587">
        <v>12.215999999999999</v>
      </c>
      <c r="AH2587">
        <v>13.6782</v>
      </c>
    </row>
    <row r="2588" spans="1:34" x14ac:dyDescent="0.25">
      <c r="A2588" t="s">
        <v>8860</v>
      </c>
      <c r="B2588" t="s">
        <v>8861</v>
      </c>
      <c r="C2588">
        <v>1</v>
      </c>
      <c r="D2588">
        <v>1</v>
      </c>
      <c r="E2588" t="s">
        <v>284</v>
      </c>
      <c r="F2588">
        <v>2016</v>
      </c>
      <c r="G2588" t="s">
        <v>171</v>
      </c>
      <c r="H2588">
        <v>0</v>
      </c>
      <c r="I2588">
        <v>11.179316050000001</v>
      </c>
      <c r="J2588">
        <v>0.1074</v>
      </c>
      <c r="K2588">
        <v>1.34</v>
      </c>
      <c r="L2588">
        <v>0.12</v>
      </c>
      <c r="M2588">
        <v>2.36</v>
      </c>
      <c r="N2588">
        <v>7.4200000000000004E-3</v>
      </c>
      <c r="O2588" t="s">
        <v>614</v>
      </c>
      <c r="P2588">
        <v>0</v>
      </c>
      <c r="Q2588">
        <v>124.51</v>
      </c>
      <c r="R2588">
        <v>1159</v>
      </c>
      <c r="S2588">
        <v>0</v>
      </c>
      <c r="U2588">
        <v>6296</v>
      </c>
      <c r="V2588">
        <v>1.36</v>
      </c>
      <c r="W2588">
        <v>1.22</v>
      </c>
      <c r="X2588">
        <v>0.02</v>
      </c>
      <c r="Y2588" t="s">
        <v>77</v>
      </c>
      <c r="Z2588">
        <v>4.25</v>
      </c>
      <c r="AA2588" t="s">
        <v>8862</v>
      </c>
      <c r="AB2588">
        <v>293.58086070000002</v>
      </c>
      <c r="AC2588" t="s">
        <v>8863</v>
      </c>
      <c r="AD2588">
        <v>40.427539600000003</v>
      </c>
      <c r="AE2588">
        <v>629.80399999999997</v>
      </c>
      <c r="AF2588">
        <v>13.362</v>
      </c>
      <c r="AG2588">
        <v>12.06</v>
      </c>
      <c r="AH2588">
        <v>13.3012</v>
      </c>
    </row>
    <row r="2589" spans="1:34" x14ac:dyDescent="0.25">
      <c r="A2589" t="s">
        <v>8864</v>
      </c>
      <c r="B2589" t="s">
        <v>8865</v>
      </c>
      <c r="C2589">
        <v>1</v>
      </c>
      <c r="D2589">
        <v>1</v>
      </c>
      <c r="E2589" t="s">
        <v>284</v>
      </c>
      <c r="F2589">
        <v>2016</v>
      </c>
      <c r="G2589" t="s">
        <v>171</v>
      </c>
      <c r="H2589">
        <v>0</v>
      </c>
      <c r="I2589">
        <v>2.2716392600000002</v>
      </c>
      <c r="J2589">
        <v>3.5099999999999999E-2</v>
      </c>
      <c r="K2589">
        <v>1.29</v>
      </c>
      <c r="L2589">
        <v>0.115</v>
      </c>
      <c r="M2589">
        <v>2.21</v>
      </c>
      <c r="N2589">
        <v>6.96E-3</v>
      </c>
      <c r="O2589" t="s">
        <v>614</v>
      </c>
      <c r="P2589">
        <v>0</v>
      </c>
      <c r="Q2589">
        <v>1269.46</v>
      </c>
      <c r="R2589">
        <v>1522</v>
      </c>
      <c r="S2589">
        <v>0</v>
      </c>
      <c r="U2589">
        <v>6241</v>
      </c>
      <c r="V2589">
        <v>1.31</v>
      </c>
      <c r="W2589">
        <v>1.21</v>
      </c>
      <c r="X2589">
        <v>7.0000000000000007E-2</v>
      </c>
      <c r="Y2589" t="s">
        <v>77</v>
      </c>
      <c r="Z2589">
        <v>4.28</v>
      </c>
      <c r="AA2589" t="s">
        <v>8866</v>
      </c>
      <c r="AB2589">
        <v>295.3298254</v>
      </c>
      <c r="AC2589" t="s">
        <v>8867</v>
      </c>
      <c r="AD2589">
        <v>42.534969799999999</v>
      </c>
      <c r="AE2589">
        <v>2712.58</v>
      </c>
      <c r="AF2589">
        <v>15.397</v>
      </c>
      <c r="AG2589">
        <v>13.84</v>
      </c>
      <c r="AH2589">
        <v>15.339700000000001</v>
      </c>
    </row>
    <row r="2590" spans="1:34" x14ac:dyDescent="0.25">
      <c r="A2590" t="s">
        <v>8868</v>
      </c>
      <c r="B2590" t="s">
        <v>8869</v>
      </c>
      <c r="C2590">
        <v>1</v>
      </c>
      <c r="D2590">
        <v>1</v>
      </c>
      <c r="E2590" t="s">
        <v>284</v>
      </c>
      <c r="F2590">
        <v>2016</v>
      </c>
      <c r="G2590" t="s">
        <v>171</v>
      </c>
      <c r="H2590">
        <v>0</v>
      </c>
      <c r="I2590">
        <v>0.68368426000000004</v>
      </c>
      <c r="J2590">
        <v>8.8999999999999999E-3</v>
      </c>
      <c r="K2590">
        <v>1.41</v>
      </c>
      <c r="L2590">
        <v>0.126</v>
      </c>
      <c r="M2590">
        <v>2.57</v>
      </c>
      <c r="N2590">
        <v>8.09E-3</v>
      </c>
      <c r="O2590" t="s">
        <v>614</v>
      </c>
      <c r="P2590">
        <v>0</v>
      </c>
      <c r="Q2590">
        <v>3567.57</v>
      </c>
      <c r="R2590">
        <v>2023</v>
      </c>
      <c r="S2590">
        <v>0</v>
      </c>
      <c r="U2590">
        <v>4976</v>
      </c>
      <c r="V2590">
        <v>0.76</v>
      </c>
      <c r="W2590">
        <v>0.81</v>
      </c>
      <c r="X2590">
        <v>0.02</v>
      </c>
      <c r="Y2590" t="s">
        <v>77</v>
      </c>
      <c r="Z2590">
        <v>4.59</v>
      </c>
      <c r="AA2590" t="s">
        <v>8870</v>
      </c>
      <c r="AB2590">
        <v>285.4106549</v>
      </c>
      <c r="AC2590" t="s">
        <v>8871</v>
      </c>
      <c r="AD2590">
        <v>44.412231800000001</v>
      </c>
      <c r="AE2590">
        <v>541.18899999999996</v>
      </c>
      <c r="AF2590">
        <v>15.224</v>
      </c>
      <c r="AG2590">
        <v>12.821</v>
      </c>
      <c r="AH2590">
        <v>14.898899999999999</v>
      </c>
    </row>
    <row r="2591" spans="1:34" x14ac:dyDescent="0.25">
      <c r="A2591" t="s">
        <v>8872</v>
      </c>
      <c r="B2591" t="s">
        <v>8873</v>
      </c>
      <c r="C2591">
        <v>1</v>
      </c>
      <c r="D2591">
        <v>1</v>
      </c>
      <c r="E2591" t="s">
        <v>284</v>
      </c>
      <c r="F2591">
        <v>2016</v>
      </c>
      <c r="G2591" t="s">
        <v>171</v>
      </c>
      <c r="H2591">
        <v>0</v>
      </c>
      <c r="I2591">
        <v>85.756549500000006</v>
      </c>
      <c r="J2591">
        <v>0.39119999999999999</v>
      </c>
      <c r="K2591">
        <v>1.08</v>
      </c>
      <c r="L2591">
        <v>9.6000000000000002E-2</v>
      </c>
      <c r="M2591">
        <v>1.28</v>
      </c>
      <c r="N2591">
        <v>4.0299999999999997E-3</v>
      </c>
      <c r="O2591" t="s">
        <v>614</v>
      </c>
      <c r="P2591">
        <v>0</v>
      </c>
      <c r="Q2591">
        <v>16.73</v>
      </c>
      <c r="R2591">
        <v>528</v>
      </c>
      <c r="S2591">
        <v>0</v>
      </c>
      <c r="U2591">
        <v>5280</v>
      </c>
      <c r="V2591">
        <v>0.82</v>
      </c>
      <c r="W2591">
        <v>0.86</v>
      </c>
      <c r="X2591">
        <v>-0.01</v>
      </c>
      <c r="Y2591" t="s">
        <v>77</v>
      </c>
      <c r="Z2591">
        <v>4.55</v>
      </c>
      <c r="AA2591" t="s">
        <v>8874</v>
      </c>
      <c r="AB2591">
        <v>287.13494050000003</v>
      </c>
      <c r="AC2591" t="s">
        <v>8875</v>
      </c>
      <c r="AD2591">
        <v>47.4886251</v>
      </c>
      <c r="AE2591">
        <v>546.23</v>
      </c>
      <c r="AF2591">
        <v>12.592000000000001</v>
      </c>
      <c r="AG2591">
        <v>10.587</v>
      </c>
      <c r="AH2591">
        <v>12.4129</v>
      </c>
    </row>
    <row r="2592" spans="1:34" x14ac:dyDescent="0.25">
      <c r="A2592" t="s">
        <v>8876</v>
      </c>
      <c r="B2592" t="s">
        <v>8877</v>
      </c>
      <c r="C2592">
        <v>1</v>
      </c>
      <c r="D2592">
        <v>1</v>
      </c>
      <c r="E2592" t="s">
        <v>284</v>
      </c>
      <c r="F2592">
        <v>2016</v>
      </c>
      <c r="G2592" t="s">
        <v>171</v>
      </c>
      <c r="H2592">
        <v>0</v>
      </c>
      <c r="I2592">
        <v>196.43522400000001</v>
      </c>
      <c r="J2592">
        <v>0.6421</v>
      </c>
      <c r="K2592">
        <v>2.0699999999999998</v>
      </c>
      <c r="L2592">
        <v>0.185</v>
      </c>
      <c r="M2592">
        <v>4.9400000000000004</v>
      </c>
      <c r="N2592">
        <v>1.55E-2</v>
      </c>
      <c r="O2592" t="s">
        <v>614</v>
      </c>
      <c r="P2592">
        <v>0</v>
      </c>
      <c r="Q2592">
        <v>1.29</v>
      </c>
      <c r="R2592">
        <v>324</v>
      </c>
      <c r="S2592">
        <v>0</v>
      </c>
      <c r="U2592">
        <v>5422</v>
      </c>
      <c r="V2592">
        <v>0.86</v>
      </c>
      <c r="W2592">
        <v>0.9</v>
      </c>
      <c r="X2592">
        <v>0.01</v>
      </c>
      <c r="Y2592" t="s">
        <v>77</v>
      </c>
      <c r="Z2592">
        <v>4.53</v>
      </c>
      <c r="AA2592" t="s">
        <v>8878</v>
      </c>
      <c r="AB2592">
        <v>286.37829870000002</v>
      </c>
      <c r="AC2592" t="s">
        <v>8879</v>
      </c>
      <c r="AD2592">
        <v>43.073228700000001</v>
      </c>
      <c r="AE2592">
        <v>831.28700000000003</v>
      </c>
      <c r="AF2592">
        <v>15.396000000000001</v>
      </c>
      <c r="AG2592">
        <v>13.4</v>
      </c>
      <c r="AH2592">
        <v>15.106199999999999</v>
      </c>
    </row>
    <row r="2593" spans="1:34" x14ac:dyDescent="0.25">
      <c r="A2593" t="s">
        <v>8880</v>
      </c>
      <c r="B2593" t="s">
        <v>8881</v>
      </c>
      <c r="C2593">
        <v>1</v>
      </c>
      <c r="D2593">
        <v>1</v>
      </c>
      <c r="E2593" t="s">
        <v>284</v>
      </c>
      <c r="F2593">
        <v>2016</v>
      </c>
      <c r="G2593" t="s">
        <v>171</v>
      </c>
      <c r="H2593">
        <v>0</v>
      </c>
      <c r="I2593">
        <v>13.647367600000001</v>
      </c>
      <c r="J2593">
        <v>0.1075</v>
      </c>
      <c r="K2593">
        <v>0.92</v>
      </c>
      <c r="L2593">
        <v>8.2000000000000003E-2</v>
      </c>
      <c r="M2593">
        <v>0.72099999999999997</v>
      </c>
      <c r="N2593">
        <v>2.2699999999999999E-3</v>
      </c>
      <c r="O2593" t="s">
        <v>614</v>
      </c>
      <c r="P2593">
        <v>0</v>
      </c>
      <c r="Q2593">
        <v>449.63</v>
      </c>
      <c r="R2593">
        <v>913</v>
      </c>
      <c r="S2593">
        <v>0</v>
      </c>
      <c r="U2593">
        <v>6116</v>
      </c>
      <c r="V2593">
        <v>1.21</v>
      </c>
      <c r="W2593">
        <v>1.1399999999999999</v>
      </c>
      <c r="X2593">
        <v>0.05</v>
      </c>
      <c r="Y2593" t="s">
        <v>77</v>
      </c>
      <c r="Z2593">
        <v>4.33</v>
      </c>
      <c r="AA2593" t="s">
        <v>8882</v>
      </c>
      <c r="AB2593">
        <v>296.05986849999999</v>
      </c>
      <c r="AC2593" t="s">
        <v>8883</v>
      </c>
      <c r="AD2593">
        <v>42.656058199999997</v>
      </c>
      <c r="AE2593">
        <v>1286.0999999999999</v>
      </c>
      <c r="AF2593">
        <v>13.968999999999999</v>
      </c>
      <c r="AG2593">
        <v>12.218</v>
      </c>
      <c r="AH2593">
        <v>13.8751</v>
      </c>
    </row>
    <row r="2594" spans="1:34" x14ac:dyDescent="0.25">
      <c r="A2594" t="s">
        <v>8884</v>
      </c>
      <c r="B2594" t="s">
        <v>8885</v>
      </c>
      <c r="C2594">
        <v>1</v>
      </c>
      <c r="D2594">
        <v>1</v>
      </c>
      <c r="E2594" t="s">
        <v>284</v>
      </c>
      <c r="F2594">
        <v>2016</v>
      </c>
      <c r="G2594" t="s">
        <v>171</v>
      </c>
      <c r="H2594">
        <v>0</v>
      </c>
      <c r="I2594">
        <v>16.4735686</v>
      </c>
      <c r="J2594">
        <v>0.11260000000000001</v>
      </c>
      <c r="K2594">
        <v>1.73</v>
      </c>
      <c r="L2594">
        <v>0.154</v>
      </c>
      <c r="M2594">
        <v>3.64</v>
      </c>
      <c r="N2594">
        <v>1.15E-2</v>
      </c>
      <c r="O2594" t="s">
        <v>614</v>
      </c>
      <c r="P2594">
        <v>0</v>
      </c>
      <c r="Q2594">
        <v>33.22</v>
      </c>
      <c r="R2594">
        <v>612</v>
      </c>
      <c r="S2594">
        <v>0</v>
      </c>
      <c r="U2594">
        <v>4992</v>
      </c>
      <c r="V2594">
        <v>0.72</v>
      </c>
      <c r="W2594">
        <v>0.75</v>
      </c>
      <c r="X2594">
        <v>-0.24</v>
      </c>
      <c r="Y2594" t="s">
        <v>77</v>
      </c>
      <c r="Z2594">
        <v>4.6100000000000003</v>
      </c>
      <c r="AA2594" t="s">
        <v>8886</v>
      </c>
      <c r="AB2594">
        <v>295.56355500000001</v>
      </c>
      <c r="AC2594" t="s">
        <v>8887</v>
      </c>
      <c r="AD2594">
        <v>39.417569999999998</v>
      </c>
      <c r="AE2594">
        <v>832</v>
      </c>
      <c r="AF2594">
        <v>16.265000000000001</v>
      </c>
      <c r="AG2594">
        <v>13.836</v>
      </c>
      <c r="AH2594">
        <v>15.8947</v>
      </c>
    </row>
    <row r="2595" spans="1:34" x14ac:dyDescent="0.25">
      <c r="A2595" t="s">
        <v>8888</v>
      </c>
      <c r="B2595" t="s">
        <v>8889</v>
      </c>
      <c r="C2595">
        <v>1</v>
      </c>
      <c r="D2595">
        <v>1</v>
      </c>
      <c r="E2595" t="s">
        <v>284</v>
      </c>
      <c r="F2595">
        <v>2016</v>
      </c>
      <c r="G2595" t="s">
        <v>171</v>
      </c>
      <c r="H2595">
        <v>0</v>
      </c>
      <c r="I2595">
        <v>114.34219</v>
      </c>
      <c r="J2595">
        <v>0.46789999999999998</v>
      </c>
      <c r="K2595">
        <v>2.2200000000000002</v>
      </c>
      <c r="L2595">
        <v>0.19800000000000001</v>
      </c>
      <c r="M2595">
        <v>5.56</v>
      </c>
      <c r="N2595">
        <v>1.7500000000000002E-2</v>
      </c>
      <c r="O2595" t="s">
        <v>614</v>
      </c>
      <c r="P2595">
        <v>0</v>
      </c>
      <c r="Q2595">
        <v>12.97</v>
      </c>
      <c r="R2595">
        <v>429</v>
      </c>
      <c r="S2595">
        <v>0</v>
      </c>
      <c r="U2595">
        <v>6132</v>
      </c>
      <c r="V2595">
        <v>1.27</v>
      </c>
      <c r="W2595">
        <v>1.18</v>
      </c>
      <c r="X2595">
        <v>0.1</v>
      </c>
      <c r="Y2595" t="s">
        <v>77</v>
      </c>
      <c r="Z2595">
        <v>4.29</v>
      </c>
      <c r="AA2595" t="s">
        <v>8890</v>
      </c>
      <c r="AB2595">
        <v>290.14653559999999</v>
      </c>
      <c r="AC2595" t="s">
        <v>8891</v>
      </c>
      <c r="AD2595">
        <v>39.665802599999999</v>
      </c>
      <c r="AE2595">
        <v>1826.04</v>
      </c>
      <c r="AF2595">
        <v>15.159000000000001</v>
      </c>
      <c r="AG2595">
        <v>13.507999999999999</v>
      </c>
      <c r="AH2595">
        <v>14.9366</v>
      </c>
    </row>
    <row r="2596" spans="1:34" x14ac:dyDescent="0.25">
      <c r="A2596" t="s">
        <v>8892</v>
      </c>
      <c r="B2596" t="s">
        <v>8893</v>
      </c>
      <c r="C2596">
        <v>1</v>
      </c>
      <c r="D2596">
        <v>2</v>
      </c>
      <c r="E2596" t="s">
        <v>284</v>
      </c>
      <c r="F2596">
        <v>2014</v>
      </c>
      <c r="G2596" t="s">
        <v>171</v>
      </c>
      <c r="H2596">
        <v>0</v>
      </c>
      <c r="I2596">
        <v>4.9213550000000001</v>
      </c>
      <c r="J2596">
        <v>5.3999999999999999E-2</v>
      </c>
      <c r="K2596">
        <v>2.12</v>
      </c>
      <c r="L2596">
        <v>0.189</v>
      </c>
      <c r="M2596">
        <v>12.1</v>
      </c>
      <c r="N2596">
        <v>3.7999999999999999E-2</v>
      </c>
      <c r="O2596" t="s">
        <v>119</v>
      </c>
      <c r="P2596">
        <v>0</v>
      </c>
      <c r="Q2596">
        <v>123.4</v>
      </c>
      <c r="R2596">
        <v>868</v>
      </c>
      <c r="S2596">
        <v>0</v>
      </c>
      <c r="U2596">
        <v>5078</v>
      </c>
      <c r="V2596">
        <v>0.81</v>
      </c>
      <c r="W2596">
        <v>0.86</v>
      </c>
      <c r="X2596">
        <v>7.0000000000000007E-2</v>
      </c>
      <c r="Y2596" t="s">
        <v>77</v>
      </c>
      <c r="Z2596">
        <v>4.55</v>
      </c>
      <c r="AA2596" t="s">
        <v>8894</v>
      </c>
      <c r="AB2596">
        <v>290.51646979999998</v>
      </c>
      <c r="AC2596" t="s">
        <v>8895</v>
      </c>
      <c r="AD2596">
        <v>43.083864200000001</v>
      </c>
      <c r="AE2596">
        <v>434.63200000000001</v>
      </c>
      <c r="AF2596">
        <v>14.406000000000001</v>
      </c>
      <c r="AG2596">
        <v>12.246</v>
      </c>
      <c r="AH2596">
        <v>14.1922</v>
      </c>
    </row>
    <row r="2597" spans="1:34" x14ac:dyDescent="0.25">
      <c r="A2597" t="s">
        <v>8896</v>
      </c>
      <c r="B2597" t="s">
        <v>8893</v>
      </c>
      <c r="C2597">
        <v>1</v>
      </c>
      <c r="D2597">
        <v>2</v>
      </c>
      <c r="E2597" t="s">
        <v>284</v>
      </c>
      <c r="F2597">
        <v>2014</v>
      </c>
      <c r="G2597" t="s">
        <v>171</v>
      </c>
      <c r="H2597">
        <v>0</v>
      </c>
      <c r="I2597">
        <v>7.0642399999999999</v>
      </c>
      <c r="J2597">
        <v>6.8000000000000005E-2</v>
      </c>
      <c r="K2597">
        <v>2.0499999999999998</v>
      </c>
      <c r="L2597">
        <v>0.183</v>
      </c>
      <c r="M2597">
        <v>11.8</v>
      </c>
      <c r="N2597">
        <v>3.6999999999999998E-2</v>
      </c>
      <c r="O2597" t="s">
        <v>119</v>
      </c>
      <c r="P2597">
        <v>0</v>
      </c>
      <c r="Q2597">
        <v>76.2</v>
      </c>
      <c r="R2597">
        <v>769</v>
      </c>
      <c r="S2597">
        <v>1</v>
      </c>
      <c r="U2597">
        <v>5078</v>
      </c>
      <c r="V2597">
        <v>0.81</v>
      </c>
      <c r="W2597">
        <v>0.86</v>
      </c>
      <c r="X2597">
        <v>7.0000000000000007E-2</v>
      </c>
      <c r="Y2597" t="s">
        <v>77</v>
      </c>
      <c r="Z2597">
        <v>4.55</v>
      </c>
      <c r="AA2597" t="s">
        <v>8894</v>
      </c>
      <c r="AB2597">
        <v>290.51646979999998</v>
      </c>
      <c r="AC2597" t="s">
        <v>8895</v>
      </c>
      <c r="AD2597">
        <v>43.083864200000001</v>
      </c>
      <c r="AE2597">
        <v>434.63200000000001</v>
      </c>
      <c r="AF2597">
        <v>14.406000000000001</v>
      </c>
      <c r="AG2597">
        <v>12.246</v>
      </c>
      <c r="AH2597">
        <v>14.1922</v>
      </c>
    </row>
    <row r="2598" spans="1:34" x14ac:dyDescent="0.25">
      <c r="A2598" t="s">
        <v>8897</v>
      </c>
      <c r="B2598" t="s">
        <v>8898</v>
      </c>
      <c r="C2598">
        <v>1</v>
      </c>
      <c r="D2598">
        <v>1</v>
      </c>
      <c r="E2598" t="s">
        <v>284</v>
      </c>
      <c r="F2598">
        <v>2016</v>
      </c>
      <c r="G2598" t="s">
        <v>171</v>
      </c>
      <c r="H2598">
        <v>0</v>
      </c>
      <c r="I2598">
        <v>8.7018157400000007</v>
      </c>
      <c r="J2598">
        <v>7.7700000000000005E-2</v>
      </c>
      <c r="K2598">
        <v>1.61</v>
      </c>
      <c r="L2598">
        <v>0.14399999999999999</v>
      </c>
      <c r="M2598">
        <v>3.22</v>
      </c>
      <c r="N2598">
        <v>1.01E-2</v>
      </c>
      <c r="O2598" t="s">
        <v>614</v>
      </c>
      <c r="P2598">
        <v>0</v>
      </c>
      <c r="Q2598">
        <v>56.21</v>
      </c>
      <c r="R2598">
        <v>750</v>
      </c>
      <c r="S2598">
        <v>0</v>
      </c>
      <c r="U2598">
        <v>5383</v>
      </c>
      <c r="V2598">
        <v>0.87</v>
      </c>
      <c r="W2598">
        <v>0.91</v>
      </c>
      <c r="X2598">
        <v>0.1</v>
      </c>
      <c r="Y2598" t="s">
        <v>77</v>
      </c>
      <c r="Z2598">
        <v>4.5199999999999996</v>
      </c>
      <c r="AA2598" t="s">
        <v>8899</v>
      </c>
      <c r="AB2598">
        <v>295.90497950000002</v>
      </c>
      <c r="AC2598" t="s">
        <v>8900</v>
      </c>
      <c r="AD2598">
        <v>45.405429599999998</v>
      </c>
      <c r="AE2598">
        <v>864.33100000000002</v>
      </c>
      <c r="AF2598">
        <v>16.077000000000002</v>
      </c>
      <c r="AG2598">
        <v>13.904999999999999</v>
      </c>
      <c r="AH2598">
        <v>15.813700000000001</v>
      </c>
    </row>
    <row r="2599" spans="1:34" x14ac:dyDescent="0.25">
      <c r="A2599" t="s">
        <v>8901</v>
      </c>
      <c r="B2599" t="s">
        <v>8902</v>
      </c>
      <c r="C2599">
        <v>1</v>
      </c>
      <c r="D2599">
        <v>1</v>
      </c>
      <c r="E2599" t="s">
        <v>284</v>
      </c>
      <c r="F2599">
        <v>2016</v>
      </c>
      <c r="G2599" t="s">
        <v>171</v>
      </c>
      <c r="H2599">
        <v>0</v>
      </c>
      <c r="I2599">
        <v>5.1762429000000001</v>
      </c>
      <c r="J2599">
        <v>5.8599999999999999E-2</v>
      </c>
      <c r="K2599">
        <v>0.81</v>
      </c>
      <c r="L2599">
        <v>7.1999999999999995E-2</v>
      </c>
      <c r="M2599">
        <v>0.45700000000000002</v>
      </c>
      <c r="N2599">
        <v>1.4400000000000001E-3</v>
      </c>
      <c r="O2599" t="s">
        <v>614</v>
      </c>
      <c r="P2599">
        <v>0</v>
      </c>
      <c r="Q2599">
        <v>146.22</v>
      </c>
      <c r="R2599">
        <v>1243</v>
      </c>
      <c r="S2599">
        <v>0</v>
      </c>
      <c r="U2599">
        <v>5605</v>
      </c>
      <c r="V2599">
        <v>0.93</v>
      </c>
      <c r="W2599">
        <v>0.94</v>
      </c>
      <c r="X2599">
        <v>0.01</v>
      </c>
      <c r="Y2599" t="s">
        <v>77</v>
      </c>
      <c r="Z2599">
        <v>4.49</v>
      </c>
      <c r="AA2599" t="s">
        <v>8903</v>
      </c>
      <c r="AB2599">
        <v>296.51202039999998</v>
      </c>
      <c r="AC2599" t="s">
        <v>8904</v>
      </c>
      <c r="AD2599">
        <v>49.7277506</v>
      </c>
      <c r="AE2599">
        <v>908.44399999999996</v>
      </c>
      <c r="AF2599">
        <v>14.627000000000001</v>
      </c>
      <c r="AG2599">
        <v>12.689</v>
      </c>
      <c r="AH2599">
        <v>14.4116</v>
      </c>
    </row>
    <row r="2600" spans="1:34" x14ac:dyDescent="0.25">
      <c r="A2600" t="s">
        <v>8905</v>
      </c>
      <c r="B2600" t="s">
        <v>8906</v>
      </c>
      <c r="C2600">
        <v>1</v>
      </c>
      <c r="D2600">
        <v>1</v>
      </c>
      <c r="E2600" t="s">
        <v>284</v>
      </c>
      <c r="F2600">
        <v>2016</v>
      </c>
      <c r="G2600" t="s">
        <v>171</v>
      </c>
      <c r="H2600">
        <v>0</v>
      </c>
      <c r="I2600">
        <v>3.9179510099999999</v>
      </c>
      <c r="J2600">
        <v>4.82E-2</v>
      </c>
      <c r="K2600">
        <v>1.03</v>
      </c>
      <c r="L2600">
        <v>9.1999999999999998E-2</v>
      </c>
      <c r="M2600">
        <v>1.08</v>
      </c>
      <c r="N2600">
        <v>3.3999999999999998E-3</v>
      </c>
      <c r="O2600" t="s">
        <v>614</v>
      </c>
      <c r="P2600">
        <v>0</v>
      </c>
      <c r="Q2600">
        <v>269.25</v>
      </c>
      <c r="R2600">
        <v>1030</v>
      </c>
      <c r="S2600">
        <v>0</v>
      </c>
      <c r="U2600">
        <v>5643</v>
      </c>
      <c r="V2600">
        <v>0.94</v>
      </c>
      <c r="W2600">
        <v>0.96</v>
      </c>
      <c r="X2600">
        <v>0.03</v>
      </c>
      <c r="Y2600" t="s">
        <v>77</v>
      </c>
      <c r="Z2600">
        <v>4.4800000000000004</v>
      </c>
      <c r="AA2600" t="s">
        <v>8907</v>
      </c>
      <c r="AB2600">
        <v>291.25030220000002</v>
      </c>
      <c r="AC2600" t="s">
        <v>8908</v>
      </c>
      <c r="AD2600">
        <v>45.655053600000002</v>
      </c>
      <c r="AE2600">
        <v>764.726</v>
      </c>
      <c r="AF2600">
        <v>14.936</v>
      </c>
      <c r="AG2600">
        <v>13.074999999999999</v>
      </c>
      <c r="AH2600">
        <v>14.7157</v>
      </c>
    </row>
    <row r="2601" spans="1:34" x14ac:dyDescent="0.25">
      <c r="A2601" t="s">
        <v>8909</v>
      </c>
      <c r="B2601" t="s">
        <v>8910</v>
      </c>
      <c r="C2601">
        <v>1</v>
      </c>
      <c r="D2601">
        <v>1</v>
      </c>
      <c r="E2601" t="s">
        <v>284</v>
      </c>
      <c r="F2601">
        <v>2016</v>
      </c>
      <c r="G2601" t="s">
        <v>171</v>
      </c>
      <c r="H2601">
        <v>0</v>
      </c>
      <c r="I2601">
        <v>1.5184299000000001</v>
      </c>
      <c r="J2601">
        <v>2.64E-2</v>
      </c>
      <c r="K2601">
        <v>2.08</v>
      </c>
      <c r="L2601">
        <v>0.186</v>
      </c>
      <c r="M2601">
        <v>4.9800000000000004</v>
      </c>
      <c r="N2601">
        <v>1.5699999999999999E-2</v>
      </c>
      <c r="O2601" t="s">
        <v>614</v>
      </c>
      <c r="P2601">
        <v>0</v>
      </c>
      <c r="Q2601">
        <v>6797.62</v>
      </c>
      <c r="R2601">
        <v>1926</v>
      </c>
      <c r="S2601">
        <v>0</v>
      </c>
      <c r="U2601">
        <v>6005</v>
      </c>
      <c r="V2601">
        <v>1.1200000000000001</v>
      </c>
      <c r="W2601">
        <v>1.08</v>
      </c>
      <c r="X2601">
        <v>0.01</v>
      </c>
      <c r="Y2601" t="s">
        <v>77</v>
      </c>
      <c r="Z2601">
        <v>4.37</v>
      </c>
      <c r="AA2601" t="s">
        <v>8911</v>
      </c>
      <c r="AB2601">
        <v>289.87500660000001</v>
      </c>
      <c r="AC2601" t="s">
        <v>8912</v>
      </c>
      <c r="AD2601">
        <v>43.420931799999998</v>
      </c>
      <c r="AE2601">
        <v>1508.33</v>
      </c>
      <c r="AF2601">
        <v>14.192</v>
      </c>
      <c r="AG2601">
        <v>12.653</v>
      </c>
      <c r="AH2601">
        <v>14.068</v>
      </c>
    </row>
    <row r="2602" spans="1:34" x14ac:dyDescent="0.25">
      <c r="A2602" t="s">
        <v>8913</v>
      </c>
      <c r="B2602" t="s">
        <v>8914</v>
      </c>
      <c r="C2602">
        <v>1</v>
      </c>
      <c r="D2602">
        <v>1</v>
      </c>
      <c r="E2602" t="s">
        <v>284</v>
      </c>
      <c r="F2602">
        <v>2016</v>
      </c>
      <c r="G2602" t="s">
        <v>171</v>
      </c>
      <c r="H2602">
        <v>0</v>
      </c>
      <c r="I2602">
        <v>3.9466141000000001</v>
      </c>
      <c r="J2602">
        <v>4.7100000000000003E-2</v>
      </c>
      <c r="K2602">
        <v>1.49</v>
      </c>
      <c r="L2602">
        <v>0.13300000000000001</v>
      </c>
      <c r="M2602">
        <v>2.83</v>
      </c>
      <c r="N2602">
        <v>8.8900000000000003E-3</v>
      </c>
      <c r="O2602" t="s">
        <v>614</v>
      </c>
      <c r="P2602">
        <v>0</v>
      </c>
      <c r="Q2602">
        <v>276.37</v>
      </c>
      <c r="R2602">
        <v>981</v>
      </c>
      <c r="S2602">
        <v>0</v>
      </c>
      <c r="U2602">
        <v>5121</v>
      </c>
      <c r="V2602">
        <v>0.76</v>
      </c>
      <c r="W2602">
        <v>0.79</v>
      </c>
      <c r="X2602">
        <v>-0.17</v>
      </c>
      <c r="Y2602" t="s">
        <v>77</v>
      </c>
      <c r="Z2602">
        <v>4.58</v>
      </c>
      <c r="AA2602" t="s">
        <v>8915</v>
      </c>
      <c r="AB2602">
        <v>284.87138929999998</v>
      </c>
      <c r="AC2602" t="s">
        <v>8916</v>
      </c>
      <c r="AD2602">
        <v>49.775886700000001</v>
      </c>
      <c r="AE2602">
        <v>1191.19</v>
      </c>
      <c r="AF2602">
        <v>16.010000000000002</v>
      </c>
      <c r="AG2602">
        <v>14.000999999999999</v>
      </c>
      <c r="AH2602">
        <v>15.940799999999999</v>
      </c>
    </row>
    <row r="2603" spans="1:34" x14ac:dyDescent="0.25">
      <c r="A2603" t="s">
        <v>8917</v>
      </c>
      <c r="B2603" t="s">
        <v>8918</v>
      </c>
      <c r="C2603">
        <v>1</v>
      </c>
      <c r="D2603">
        <v>1</v>
      </c>
      <c r="E2603" t="s">
        <v>284</v>
      </c>
      <c r="F2603">
        <v>2016</v>
      </c>
      <c r="G2603" t="s">
        <v>171</v>
      </c>
      <c r="H2603">
        <v>0</v>
      </c>
      <c r="I2603">
        <v>47.3126192</v>
      </c>
      <c r="J2603">
        <v>0.27879999999999999</v>
      </c>
      <c r="K2603">
        <v>2.06</v>
      </c>
      <c r="L2603">
        <v>0.184</v>
      </c>
      <c r="M2603">
        <v>4.9000000000000004</v>
      </c>
      <c r="N2603">
        <v>1.54E-2</v>
      </c>
      <c r="O2603" t="s">
        <v>614</v>
      </c>
      <c r="P2603">
        <v>0</v>
      </c>
      <c r="Q2603">
        <v>31.17</v>
      </c>
      <c r="R2603">
        <v>658</v>
      </c>
      <c r="S2603">
        <v>0</v>
      </c>
      <c r="U2603">
        <v>5865</v>
      </c>
      <c r="V2603">
        <v>1.05</v>
      </c>
      <c r="W2603">
        <v>1.04</v>
      </c>
      <c r="X2603">
        <v>0.06</v>
      </c>
      <c r="Y2603" t="s">
        <v>77</v>
      </c>
      <c r="Z2603">
        <v>4.42</v>
      </c>
      <c r="AA2603" t="s">
        <v>8919</v>
      </c>
      <c r="AB2603">
        <v>286.35920659999999</v>
      </c>
      <c r="AC2603" t="s">
        <v>8920</v>
      </c>
      <c r="AD2603">
        <v>42.227397099999997</v>
      </c>
      <c r="AE2603">
        <v>1393.83</v>
      </c>
      <c r="AF2603">
        <v>14.603</v>
      </c>
      <c r="AG2603">
        <v>13.048</v>
      </c>
      <c r="AH2603">
        <v>14.5237</v>
      </c>
    </row>
    <row r="2604" spans="1:34" x14ac:dyDescent="0.25">
      <c r="A2604" t="s">
        <v>8921</v>
      </c>
      <c r="B2604" t="s">
        <v>8922</v>
      </c>
      <c r="C2604">
        <v>1</v>
      </c>
      <c r="D2604">
        <v>1</v>
      </c>
      <c r="E2604" t="s">
        <v>284</v>
      </c>
      <c r="F2604">
        <v>2016</v>
      </c>
      <c r="G2604" t="s">
        <v>171</v>
      </c>
      <c r="H2604">
        <v>0</v>
      </c>
      <c r="I2604">
        <v>6.7628437699999999</v>
      </c>
      <c r="J2604">
        <v>7.6100000000000001E-2</v>
      </c>
      <c r="K2604">
        <v>1.02</v>
      </c>
      <c r="L2604">
        <v>9.0999999999999998E-2</v>
      </c>
      <c r="M2604">
        <v>1.04</v>
      </c>
      <c r="N2604">
        <v>3.2799999999999999E-3</v>
      </c>
      <c r="O2604" t="s">
        <v>614</v>
      </c>
      <c r="P2604">
        <v>0</v>
      </c>
      <c r="Q2604">
        <v>724.86</v>
      </c>
      <c r="R2604">
        <v>1337</v>
      </c>
      <c r="S2604">
        <v>0</v>
      </c>
      <c r="U2604">
        <v>6266</v>
      </c>
      <c r="V2604">
        <v>1.34</v>
      </c>
      <c r="W2604">
        <v>1.21</v>
      </c>
      <c r="X2604">
        <v>0.02</v>
      </c>
      <c r="Y2604" t="s">
        <v>77</v>
      </c>
      <c r="Z2604">
        <v>4.26</v>
      </c>
      <c r="AA2604" t="s">
        <v>8923</v>
      </c>
      <c r="AB2604">
        <v>286.54366909999999</v>
      </c>
      <c r="AC2604" t="s">
        <v>8924</v>
      </c>
      <c r="AD2604">
        <v>45.304871599999998</v>
      </c>
      <c r="AE2604">
        <v>1137.81</v>
      </c>
      <c r="AF2604">
        <v>13.491</v>
      </c>
      <c r="AG2604">
        <v>12.228</v>
      </c>
      <c r="AH2604">
        <v>13.429500000000001</v>
      </c>
    </row>
    <row r="2605" spans="1:34" x14ac:dyDescent="0.25">
      <c r="A2605" t="s">
        <v>8925</v>
      </c>
      <c r="B2605" t="s">
        <v>8926</v>
      </c>
      <c r="C2605">
        <v>1</v>
      </c>
      <c r="D2605">
        <v>1</v>
      </c>
      <c r="E2605" t="s">
        <v>284</v>
      </c>
      <c r="F2605">
        <v>2016</v>
      </c>
      <c r="G2605" t="s">
        <v>171</v>
      </c>
      <c r="H2605">
        <v>0</v>
      </c>
      <c r="I2605">
        <v>27.478557200000001</v>
      </c>
      <c r="J2605">
        <v>0.18099999999999999</v>
      </c>
      <c r="K2605">
        <v>1.2</v>
      </c>
      <c r="L2605">
        <v>0.107</v>
      </c>
      <c r="M2605">
        <v>1.87</v>
      </c>
      <c r="N2605">
        <v>5.8799999999999998E-3</v>
      </c>
      <c r="O2605" t="s">
        <v>614</v>
      </c>
      <c r="P2605">
        <v>0</v>
      </c>
      <c r="Q2605">
        <v>64.69</v>
      </c>
      <c r="R2605">
        <v>736</v>
      </c>
      <c r="S2605">
        <v>0</v>
      </c>
      <c r="U2605">
        <v>6167</v>
      </c>
      <c r="V2605">
        <v>1.22</v>
      </c>
      <c r="W2605">
        <v>1.1499999999999999</v>
      </c>
      <c r="X2605">
        <v>0.01</v>
      </c>
      <c r="Y2605" t="s">
        <v>77</v>
      </c>
      <c r="Z2605">
        <v>4.32</v>
      </c>
      <c r="AA2605" t="s">
        <v>8927</v>
      </c>
      <c r="AB2605">
        <v>287.93717470000001</v>
      </c>
      <c r="AC2605" t="s">
        <v>8928</v>
      </c>
      <c r="AD2605">
        <v>46.418478100000002</v>
      </c>
      <c r="AE2605">
        <v>898.31</v>
      </c>
      <c r="AF2605">
        <v>13.811</v>
      </c>
      <c r="AG2605">
        <v>12.323</v>
      </c>
      <c r="AH2605">
        <v>13.6555</v>
      </c>
    </row>
    <row r="2606" spans="1:34" x14ac:dyDescent="0.25">
      <c r="A2606" t="s">
        <v>8929</v>
      </c>
      <c r="B2606" t="s">
        <v>8930</v>
      </c>
      <c r="C2606">
        <v>1</v>
      </c>
      <c r="D2606">
        <v>1</v>
      </c>
      <c r="E2606" t="s">
        <v>284</v>
      </c>
      <c r="F2606">
        <v>2016</v>
      </c>
      <c r="G2606" t="s">
        <v>171</v>
      </c>
      <c r="H2606">
        <v>0</v>
      </c>
      <c r="I2606">
        <v>6.1082601900000002</v>
      </c>
      <c r="J2606">
        <v>7.0599999999999996E-2</v>
      </c>
      <c r="K2606">
        <v>1.26</v>
      </c>
      <c r="L2606">
        <v>0.112</v>
      </c>
      <c r="M2606">
        <v>2.13</v>
      </c>
      <c r="N2606">
        <v>6.6899999999999998E-3</v>
      </c>
      <c r="O2606" t="s">
        <v>614</v>
      </c>
      <c r="P2606">
        <v>0</v>
      </c>
      <c r="Q2606">
        <v>903.91</v>
      </c>
      <c r="R2606">
        <v>1267</v>
      </c>
      <c r="S2606">
        <v>0</v>
      </c>
      <c r="U2606">
        <v>6620</v>
      </c>
      <c r="V2606">
        <v>1.65</v>
      </c>
      <c r="W2606">
        <v>1.41</v>
      </c>
      <c r="X2606">
        <v>0.04</v>
      </c>
      <c r="Y2606" t="s">
        <v>77</v>
      </c>
      <c r="Z2606">
        <v>4.1500000000000004</v>
      </c>
      <c r="AA2606" t="s">
        <v>8931</v>
      </c>
      <c r="AB2606">
        <v>295.17536189999998</v>
      </c>
      <c r="AC2606" t="s">
        <v>8932</v>
      </c>
      <c r="AD2606">
        <v>45.930859400000003</v>
      </c>
      <c r="AE2606">
        <v>1229.25</v>
      </c>
      <c r="AF2606">
        <v>13.672000000000001</v>
      </c>
      <c r="AG2606">
        <v>12.473000000000001</v>
      </c>
      <c r="AH2606">
        <v>13.5664</v>
      </c>
    </row>
    <row r="2607" spans="1:34" x14ac:dyDescent="0.25">
      <c r="A2607" t="s">
        <v>8933</v>
      </c>
      <c r="B2607" t="s">
        <v>8934</v>
      </c>
      <c r="C2607">
        <v>1</v>
      </c>
      <c r="D2607">
        <v>1</v>
      </c>
      <c r="E2607" t="s">
        <v>284</v>
      </c>
      <c r="F2607">
        <v>2016</v>
      </c>
      <c r="G2607" t="s">
        <v>171</v>
      </c>
      <c r="H2607">
        <v>0</v>
      </c>
      <c r="I2607">
        <v>23.6225913</v>
      </c>
      <c r="J2607">
        <v>0.16109999999999999</v>
      </c>
      <c r="K2607">
        <v>0.76</v>
      </c>
      <c r="L2607">
        <v>6.8000000000000005E-2</v>
      </c>
      <c r="M2607">
        <v>0.36299999999999999</v>
      </c>
      <c r="N2607">
        <v>1.14E-3</v>
      </c>
      <c r="O2607" t="s">
        <v>614</v>
      </c>
      <c r="P2607">
        <v>0</v>
      </c>
      <c r="Q2607">
        <v>74.64</v>
      </c>
      <c r="R2607">
        <v>797</v>
      </c>
      <c r="S2607">
        <v>0</v>
      </c>
      <c r="U2607">
        <v>5852</v>
      </c>
      <c r="V2607">
        <v>1</v>
      </c>
      <c r="W2607">
        <v>1</v>
      </c>
      <c r="X2607">
        <v>-7.0000000000000007E-2</v>
      </c>
      <c r="Y2607" t="s">
        <v>77</v>
      </c>
      <c r="Z2607">
        <v>4.4400000000000004</v>
      </c>
      <c r="AA2607" t="s">
        <v>8935</v>
      </c>
      <c r="AB2607">
        <v>285.70359500000001</v>
      </c>
      <c r="AC2607" t="s">
        <v>8936</v>
      </c>
      <c r="AD2607">
        <v>44.422152799999999</v>
      </c>
      <c r="AE2607">
        <v>734.85</v>
      </c>
      <c r="AF2607">
        <v>13.438000000000001</v>
      </c>
      <c r="AG2607">
        <v>11.858000000000001</v>
      </c>
      <c r="AH2607">
        <v>13.2994</v>
      </c>
    </row>
    <row r="2608" spans="1:34" x14ac:dyDescent="0.25">
      <c r="A2608" t="s">
        <v>8937</v>
      </c>
      <c r="B2608" t="s">
        <v>8938</v>
      </c>
      <c r="C2608">
        <v>1</v>
      </c>
      <c r="D2608">
        <v>2</v>
      </c>
      <c r="E2608" t="s">
        <v>284</v>
      </c>
      <c r="F2608">
        <v>2014</v>
      </c>
      <c r="G2608" t="s">
        <v>171</v>
      </c>
      <c r="H2608">
        <v>0</v>
      </c>
      <c r="I2608">
        <v>6.9197980000000001</v>
      </c>
      <c r="J2608">
        <v>6.9000000000000006E-2</v>
      </c>
      <c r="K2608">
        <v>1.26</v>
      </c>
      <c r="L2608">
        <v>0.112</v>
      </c>
      <c r="M2608">
        <v>2.13</v>
      </c>
      <c r="N2608">
        <v>6.6899999999999998E-3</v>
      </c>
      <c r="O2608" t="s">
        <v>614</v>
      </c>
      <c r="P2608">
        <v>0</v>
      </c>
      <c r="Q2608">
        <v>305.95</v>
      </c>
      <c r="R2608">
        <v>961</v>
      </c>
      <c r="S2608">
        <v>0</v>
      </c>
      <c r="U2608">
        <v>5816</v>
      </c>
      <c r="V2608">
        <v>0.96</v>
      </c>
      <c r="W2608">
        <v>0.95</v>
      </c>
      <c r="X2608">
        <v>0.03</v>
      </c>
      <c r="Y2608" t="s">
        <v>77</v>
      </c>
      <c r="Z2608">
        <v>4.4400000000000004</v>
      </c>
      <c r="AA2608" t="s">
        <v>8939</v>
      </c>
      <c r="AB2608">
        <v>297.27891149999999</v>
      </c>
      <c r="AC2608" t="s">
        <v>8940</v>
      </c>
      <c r="AD2608">
        <v>43.7239693</v>
      </c>
      <c r="AE2608">
        <v>855.64099999999996</v>
      </c>
      <c r="AF2608">
        <v>14.351000000000001</v>
      </c>
      <c r="AG2608">
        <v>12.657999999999999</v>
      </c>
      <c r="AH2608">
        <v>14.223100000000001</v>
      </c>
    </row>
    <row r="2609" spans="1:34" x14ac:dyDescent="0.25">
      <c r="A2609" t="s">
        <v>8941</v>
      </c>
      <c r="B2609" t="s">
        <v>8938</v>
      </c>
      <c r="C2609">
        <v>1</v>
      </c>
      <c r="D2609">
        <v>2</v>
      </c>
      <c r="E2609" t="s">
        <v>284</v>
      </c>
      <c r="F2609">
        <v>2014</v>
      </c>
      <c r="G2609" t="s">
        <v>171</v>
      </c>
      <c r="H2609">
        <v>0</v>
      </c>
      <c r="I2609">
        <v>19.446355000000001</v>
      </c>
      <c r="J2609">
        <v>0.13700000000000001</v>
      </c>
      <c r="K2609">
        <v>3.03</v>
      </c>
      <c r="L2609">
        <v>0.27</v>
      </c>
      <c r="M2609">
        <v>9.43</v>
      </c>
      <c r="N2609">
        <v>2.9700000000000001E-2</v>
      </c>
      <c r="O2609" t="s">
        <v>614</v>
      </c>
      <c r="P2609">
        <v>0</v>
      </c>
      <c r="Q2609">
        <v>77.05</v>
      </c>
      <c r="R2609">
        <v>681</v>
      </c>
      <c r="S2609">
        <v>0</v>
      </c>
      <c r="U2609">
        <v>5816</v>
      </c>
      <c r="V2609">
        <v>0.96</v>
      </c>
      <c r="W2609">
        <v>0.95</v>
      </c>
      <c r="X2609">
        <v>0.03</v>
      </c>
      <c r="Y2609" t="s">
        <v>77</v>
      </c>
      <c r="Z2609">
        <v>4.4400000000000004</v>
      </c>
      <c r="AA2609" t="s">
        <v>8939</v>
      </c>
      <c r="AB2609">
        <v>297.27891149999999</v>
      </c>
      <c r="AC2609" t="s">
        <v>8940</v>
      </c>
      <c r="AD2609">
        <v>43.7239693</v>
      </c>
      <c r="AE2609">
        <v>855.64099999999996</v>
      </c>
      <c r="AF2609">
        <v>14.351000000000001</v>
      </c>
      <c r="AG2609">
        <v>12.657999999999999</v>
      </c>
      <c r="AH2609">
        <v>14.223100000000001</v>
      </c>
    </row>
    <row r="2610" spans="1:34" x14ac:dyDescent="0.25">
      <c r="A2610" t="s">
        <v>8942</v>
      </c>
      <c r="B2610" t="s">
        <v>8943</v>
      </c>
      <c r="C2610">
        <v>1</v>
      </c>
      <c r="D2610">
        <v>1</v>
      </c>
      <c r="E2610" t="s">
        <v>284</v>
      </c>
      <c r="F2610">
        <v>2016</v>
      </c>
      <c r="G2610" t="s">
        <v>171</v>
      </c>
      <c r="H2610">
        <v>0</v>
      </c>
      <c r="I2610">
        <v>101.951829</v>
      </c>
      <c r="J2610">
        <v>0.43219999999999997</v>
      </c>
      <c r="K2610">
        <v>1.61</v>
      </c>
      <c r="L2610">
        <v>0.14399999999999999</v>
      </c>
      <c r="M2610">
        <v>3.22</v>
      </c>
      <c r="N2610">
        <v>1.01E-2</v>
      </c>
      <c r="O2610" t="s">
        <v>614</v>
      </c>
      <c r="P2610">
        <v>0</v>
      </c>
      <c r="Q2610">
        <v>7.92</v>
      </c>
      <c r="R2610">
        <v>428</v>
      </c>
      <c r="S2610">
        <v>0</v>
      </c>
      <c r="U2610">
        <v>6157</v>
      </c>
      <c r="V2610">
        <v>1.23</v>
      </c>
      <c r="W2610">
        <v>1.1499999999999999</v>
      </c>
      <c r="X2610">
        <v>0.03</v>
      </c>
      <c r="Y2610" t="s">
        <v>77</v>
      </c>
      <c r="Z2610">
        <v>4.3099999999999996</v>
      </c>
      <c r="AA2610" t="s">
        <v>8944</v>
      </c>
      <c r="AB2610">
        <v>297.2709026</v>
      </c>
      <c r="AC2610" t="s">
        <v>8945</v>
      </c>
      <c r="AD2610">
        <v>46.928474299999998</v>
      </c>
      <c r="AE2610">
        <v>895.06899999999996</v>
      </c>
      <c r="AF2610">
        <v>13.69</v>
      </c>
      <c r="AG2610">
        <v>12.198</v>
      </c>
      <c r="AH2610">
        <v>13.6228</v>
      </c>
    </row>
    <row r="2611" spans="1:34" x14ac:dyDescent="0.25">
      <c r="A2611" t="s">
        <v>8946</v>
      </c>
      <c r="B2611" t="s">
        <v>8947</v>
      </c>
      <c r="C2611">
        <v>1</v>
      </c>
      <c r="D2611">
        <v>1</v>
      </c>
      <c r="E2611" t="s">
        <v>284</v>
      </c>
      <c r="F2611">
        <v>2016</v>
      </c>
      <c r="G2611" t="s">
        <v>171</v>
      </c>
      <c r="H2611">
        <v>0</v>
      </c>
      <c r="I2611">
        <v>92.263713999999993</v>
      </c>
      <c r="J2611">
        <v>0.4204</v>
      </c>
      <c r="K2611">
        <v>2.16</v>
      </c>
      <c r="L2611">
        <v>0.193</v>
      </c>
      <c r="M2611">
        <v>5.31</v>
      </c>
      <c r="N2611">
        <v>1.67E-2</v>
      </c>
      <c r="O2611" t="s">
        <v>614</v>
      </c>
      <c r="P2611">
        <v>0</v>
      </c>
      <c r="Q2611">
        <v>14.05</v>
      </c>
      <c r="R2611">
        <v>469</v>
      </c>
      <c r="S2611">
        <v>0</v>
      </c>
      <c r="U2611">
        <v>6158</v>
      </c>
      <c r="V2611">
        <v>1.24</v>
      </c>
      <c r="W2611">
        <v>1.1499999999999999</v>
      </c>
      <c r="X2611">
        <v>0.03</v>
      </c>
      <c r="Y2611" t="s">
        <v>77</v>
      </c>
      <c r="Z2611">
        <v>4.3099999999999996</v>
      </c>
      <c r="AA2611" t="s">
        <v>8948</v>
      </c>
      <c r="AB2611">
        <v>297.5885341</v>
      </c>
      <c r="AC2611" t="s">
        <v>8949</v>
      </c>
      <c r="AD2611">
        <v>43.841193699999998</v>
      </c>
      <c r="AE2611">
        <v>1631.66</v>
      </c>
      <c r="AF2611">
        <v>15.151</v>
      </c>
      <c r="AG2611">
        <v>13.602</v>
      </c>
      <c r="AH2611">
        <v>15.0106</v>
      </c>
    </row>
    <row r="2612" spans="1:34" x14ac:dyDescent="0.25">
      <c r="A2612" t="s">
        <v>8950</v>
      </c>
      <c r="B2612" t="s">
        <v>8951</v>
      </c>
      <c r="C2612">
        <v>1</v>
      </c>
      <c r="D2612">
        <v>1</v>
      </c>
      <c r="E2612" t="s">
        <v>284</v>
      </c>
      <c r="F2612">
        <v>2016</v>
      </c>
      <c r="G2612" t="s">
        <v>171</v>
      </c>
      <c r="H2612">
        <v>0</v>
      </c>
      <c r="I2612">
        <v>10.8118737</v>
      </c>
      <c r="J2612">
        <v>9.9400000000000002E-2</v>
      </c>
      <c r="K2612">
        <v>1.47</v>
      </c>
      <c r="L2612">
        <v>0.13100000000000001</v>
      </c>
      <c r="M2612">
        <v>2.76</v>
      </c>
      <c r="N2612">
        <v>8.6899999999999998E-3</v>
      </c>
      <c r="O2612" t="s">
        <v>614</v>
      </c>
      <c r="P2612">
        <v>0</v>
      </c>
      <c r="Q2612">
        <v>236</v>
      </c>
      <c r="R2612">
        <v>922</v>
      </c>
      <c r="S2612">
        <v>0</v>
      </c>
      <c r="U2612">
        <v>6436</v>
      </c>
      <c r="V2612">
        <v>1.5</v>
      </c>
      <c r="W2612">
        <v>1.31</v>
      </c>
      <c r="X2612">
        <v>0.04</v>
      </c>
      <c r="Y2612" t="s">
        <v>77</v>
      </c>
      <c r="Z2612">
        <v>4.2</v>
      </c>
      <c r="AA2612" t="s">
        <v>8952</v>
      </c>
      <c r="AB2612">
        <v>297.32883290000001</v>
      </c>
      <c r="AC2612" t="s">
        <v>8953</v>
      </c>
      <c r="AD2612">
        <v>47.815458999999997</v>
      </c>
      <c r="AE2612">
        <v>796.47699999999998</v>
      </c>
      <c r="AF2612">
        <v>13.436999999999999</v>
      </c>
      <c r="AG2612">
        <v>12.103999999999999</v>
      </c>
      <c r="AH2612">
        <v>13.344200000000001</v>
      </c>
    </row>
    <row r="2613" spans="1:34" x14ac:dyDescent="0.25">
      <c r="A2613" t="s">
        <v>8954</v>
      </c>
      <c r="B2613" t="s">
        <v>8955</v>
      </c>
      <c r="C2613">
        <v>1</v>
      </c>
      <c r="D2613">
        <v>1</v>
      </c>
      <c r="E2613" t="s">
        <v>284</v>
      </c>
      <c r="F2613">
        <v>2016</v>
      </c>
      <c r="G2613" t="s">
        <v>171</v>
      </c>
      <c r="H2613">
        <v>0</v>
      </c>
      <c r="I2613">
        <v>4.36128348</v>
      </c>
      <c r="J2613">
        <v>5.1799999999999999E-2</v>
      </c>
      <c r="K2613">
        <v>1.31</v>
      </c>
      <c r="L2613">
        <v>0.11700000000000001</v>
      </c>
      <c r="M2613">
        <v>2.27</v>
      </c>
      <c r="N2613">
        <v>7.1399999999999996E-3</v>
      </c>
      <c r="O2613" t="s">
        <v>614</v>
      </c>
      <c r="P2613">
        <v>0</v>
      </c>
      <c r="Q2613">
        <v>243.08</v>
      </c>
      <c r="R2613">
        <v>1000</v>
      </c>
      <c r="S2613">
        <v>0</v>
      </c>
      <c r="U2613">
        <v>5772</v>
      </c>
      <c r="V2613">
        <v>1</v>
      </c>
      <c r="W2613">
        <v>1</v>
      </c>
      <c r="X2613">
        <v>0.04</v>
      </c>
      <c r="Y2613" t="s">
        <v>77</v>
      </c>
      <c r="Z2613">
        <v>4.4400000000000004</v>
      </c>
      <c r="AA2613" t="s">
        <v>8956</v>
      </c>
      <c r="AB2613">
        <v>294.082697</v>
      </c>
      <c r="AC2613" t="s">
        <v>8957</v>
      </c>
      <c r="AD2613">
        <v>39.556065500000003</v>
      </c>
      <c r="AE2613">
        <v>837.48099999999999</v>
      </c>
      <c r="AF2613">
        <v>15.205</v>
      </c>
      <c r="AG2613">
        <v>13.244999999999999</v>
      </c>
      <c r="AH2613">
        <v>14.924300000000001</v>
      </c>
    </row>
    <row r="2614" spans="1:34" x14ac:dyDescent="0.25">
      <c r="A2614" t="s">
        <v>8958</v>
      </c>
      <c r="B2614" t="s">
        <v>8959</v>
      </c>
      <c r="C2614">
        <v>1</v>
      </c>
      <c r="D2614">
        <v>1</v>
      </c>
      <c r="E2614" t="s">
        <v>284</v>
      </c>
      <c r="F2614">
        <v>2016</v>
      </c>
      <c r="G2614" t="s">
        <v>171</v>
      </c>
      <c r="H2614">
        <v>0</v>
      </c>
      <c r="I2614">
        <v>3.2903045199999998</v>
      </c>
      <c r="J2614">
        <v>3.27E-2</v>
      </c>
      <c r="K2614">
        <v>5.7</v>
      </c>
      <c r="L2614">
        <v>0.50900000000000001</v>
      </c>
      <c r="M2614">
        <v>27.6</v>
      </c>
      <c r="N2614">
        <v>8.6699999999999999E-2</v>
      </c>
      <c r="O2614" t="s">
        <v>614</v>
      </c>
      <c r="P2614">
        <v>0</v>
      </c>
      <c r="Q2614">
        <v>6.01</v>
      </c>
      <c r="R2614">
        <v>540</v>
      </c>
      <c r="S2614">
        <v>1</v>
      </c>
      <c r="U2614">
        <v>3636</v>
      </c>
      <c r="V2614">
        <v>0.47</v>
      </c>
      <c r="W2614">
        <v>0.5</v>
      </c>
      <c r="X2614">
        <v>0.06</v>
      </c>
      <c r="Y2614" t="s">
        <v>77</v>
      </c>
      <c r="Z2614">
        <v>4.78</v>
      </c>
      <c r="AA2614" t="s">
        <v>8960</v>
      </c>
      <c r="AB2614">
        <v>292.57985639999998</v>
      </c>
      <c r="AC2614" t="s">
        <v>8961</v>
      </c>
      <c r="AD2614">
        <v>37.376261599999999</v>
      </c>
      <c r="AE2614">
        <v>258.97899999999998</v>
      </c>
      <c r="AF2614">
        <v>16.597000000000001</v>
      </c>
      <c r="AG2614">
        <v>12.311999999999999</v>
      </c>
      <c r="AH2614">
        <v>15.668100000000001</v>
      </c>
    </row>
    <row r="2615" spans="1:34" x14ac:dyDescent="0.25">
      <c r="A2615" t="s">
        <v>8962</v>
      </c>
      <c r="B2615" t="s">
        <v>8963</v>
      </c>
      <c r="C2615">
        <v>1</v>
      </c>
      <c r="D2615">
        <v>1</v>
      </c>
      <c r="E2615" t="s">
        <v>284</v>
      </c>
      <c r="F2615">
        <v>2016</v>
      </c>
      <c r="G2615" t="s">
        <v>171</v>
      </c>
      <c r="H2615">
        <v>0</v>
      </c>
      <c r="I2615">
        <v>287.37894899999998</v>
      </c>
      <c r="J2615">
        <v>0.87480000000000002</v>
      </c>
      <c r="K2615">
        <v>6.06</v>
      </c>
      <c r="L2615">
        <v>0.54100000000000004</v>
      </c>
      <c r="M2615">
        <v>30.6</v>
      </c>
      <c r="N2615">
        <v>9.6199999999999994E-2</v>
      </c>
      <c r="O2615" t="s">
        <v>614</v>
      </c>
      <c r="P2615">
        <v>0</v>
      </c>
      <c r="Q2615">
        <v>3.77</v>
      </c>
      <c r="R2615">
        <v>350</v>
      </c>
      <c r="S2615">
        <v>0</v>
      </c>
      <c r="U2615">
        <v>5677</v>
      </c>
      <c r="V2615">
        <v>0.94</v>
      </c>
      <c r="W2615">
        <v>0.96</v>
      </c>
      <c r="X2615">
        <v>0.01</v>
      </c>
      <c r="Y2615" t="s">
        <v>77</v>
      </c>
      <c r="Z2615">
        <v>4.4800000000000004</v>
      </c>
      <c r="AA2615" t="s">
        <v>8964</v>
      </c>
      <c r="AB2615">
        <v>295.42932200000001</v>
      </c>
      <c r="AC2615" t="s">
        <v>8965</v>
      </c>
      <c r="AD2615">
        <v>39.886506799999999</v>
      </c>
      <c r="AE2615">
        <v>2310.11</v>
      </c>
      <c r="AF2615">
        <v>16.227</v>
      </c>
      <c r="AG2615">
        <v>13.916</v>
      </c>
      <c r="AH2615">
        <v>15.762700000000001</v>
      </c>
    </row>
    <row r="2616" spans="1:34" x14ac:dyDescent="0.25">
      <c r="A2616" t="s">
        <v>8966</v>
      </c>
      <c r="B2616" t="s">
        <v>8967</v>
      </c>
      <c r="C2616">
        <v>1</v>
      </c>
      <c r="D2616">
        <v>1</v>
      </c>
      <c r="E2616" t="s">
        <v>284</v>
      </c>
      <c r="F2616">
        <v>2016</v>
      </c>
      <c r="G2616" t="s">
        <v>171</v>
      </c>
      <c r="H2616">
        <v>0</v>
      </c>
      <c r="I2616">
        <v>4.1396296599999998</v>
      </c>
      <c r="J2616">
        <v>5.3699999999999998E-2</v>
      </c>
      <c r="K2616">
        <v>2.02</v>
      </c>
      <c r="L2616">
        <v>0.18</v>
      </c>
      <c r="M2616">
        <v>4.74</v>
      </c>
      <c r="N2616">
        <v>1.49E-2</v>
      </c>
      <c r="O2616" t="s">
        <v>614</v>
      </c>
      <c r="P2616">
        <v>0</v>
      </c>
      <c r="Q2616">
        <v>1328.65</v>
      </c>
      <c r="R2616">
        <v>1352</v>
      </c>
      <c r="S2616">
        <v>0</v>
      </c>
      <c r="U2616">
        <v>6826</v>
      </c>
      <c r="V2616">
        <v>1.85</v>
      </c>
      <c r="W2616">
        <v>1.51</v>
      </c>
      <c r="X2616">
        <v>0.04</v>
      </c>
      <c r="Y2616" t="s">
        <v>77</v>
      </c>
      <c r="Z2616">
        <v>4.08</v>
      </c>
      <c r="AA2616" t="s">
        <v>8968</v>
      </c>
      <c r="AB2616">
        <v>296.50043840000001</v>
      </c>
      <c r="AC2616" t="s">
        <v>8969</v>
      </c>
      <c r="AD2616">
        <v>40.721206899999999</v>
      </c>
      <c r="AE2616">
        <v>1368.83</v>
      </c>
      <c r="AF2616">
        <v>14.356999999999999</v>
      </c>
      <c r="AG2616">
        <v>12.967000000000001</v>
      </c>
      <c r="AH2616">
        <v>14.2242</v>
      </c>
    </row>
    <row r="2617" spans="1:34" x14ac:dyDescent="0.25">
      <c r="A2617" t="s">
        <v>8970</v>
      </c>
      <c r="B2617" t="s">
        <v>8971</v>
      </c>
      <c r="C2617">
        <v>1</v>
      </c>
      <c r="D2617">
        <v>1</v>
      </c>
      <c r="E2617" t="s">
        <v>284</v>
      </c>
      <c r="F2617">
        <v>2016</v>
      </c>
      <c r="G2617" t="s">
        <v>171</v>
      </c>
      <c r="H2617">
        <v>0</v>
      </c>
      <c r="I2617">
        <v>7.2028365299999999</v>
      </c>
      <c r="J2617">
        <v>6.4299999999999996E-2</v>
      </c>
      <c r="K2617">
        <v>3.69</v>
      </c>
      <c r="L2617">
        <v>0.32900000000000001</v>
      </c>
      <c r="M2617">
        <v>13.2</v>
      </c>
      <c r="N2617">
        <v>4.1500000000000002E-2</v>
      </c>
      <c r="O2617" t="s">
        <v>614</v>
      </c>
      <c r="P2617">
        <v>0</v>
      </c>
      <c r="Q2617">
        <v>143.12</v>
      </c>
      <c r="R2617">
        <v>794</v>
      </c>
      <c r="S2617">
        <v>0</v>
      </c>
      <c r="U2617">
        <v>5445</v>
      </c>
      <c r="V2617">
        <v>0.84</v>
      </c>
      <c r="W2617">
        <v>0.87</v>
      </c>
      <c r="X2617">
        <v>-0.1</v>
      </c>
      <c r="Y2617" t="s">
        <v>77</v>
      </c>
      <c r="Z2617">
        <v>4.54</v>
      </c>
      <c r="AA2617" t="s">
        <v>8972</v>
      </c>
      <c r="AB2617">
        <v>284.0566675</v>
      </c>
      <c r="AC2617" t="s">
        <v>8973</v>
      </c>
      <c r="AD2617">
        <v>41.576727699999999</v>
      </c>
      <c r="AE2617">
        <v>317.43700000000001</v>
      </c>
      <c r="AF2617">
        <v>13.111000000000001</v>
      </c>
      <c r="AG2617">
        <v>11.194000000000001</v>
      </c>
      <c r="AH2617">
        <v>13.049200000000001</v>
      </c>
    </row>
    <row r="2618" spans="1:34" x14ac:dyDescent="0.25">
      <c r="A2618" t="s">
        <v>8974</v>
      </c>
      <c r="B2618" t="s">
        <v>8975</v>
      </c>
      <c r="C2618">
        <v>1</v>
      </c>
      <c r="D2618">
        <v>1</v>
      </c>
      <c r="E2618" t="s">
        <v>284</v>
      </c>
      <c r="F2618">
        <v>2016</v>
      </c>
      <c r="G2618" t="s">
        <v>171</v>
      </c>
      <c r="H2618">
        <v>0</v>
      </c>
      <c r="I2618">
        <v>76.378033000000002</v>
      </c>
      <c r="J2618">
        <v>0.29520000000000002</v>
      </c>
      <c r="K2618">
        <v>6.43</v>
      </c>
      <c r="L2618">
        <v>0.57399999999999995</v>
      </c>
      <c r="M2618">
        <v>33.799999999999997</v>
      </c>
      <c r="N2618">
        <v>0.106</v>
      </c>
      <c r="O2618" t="s">
        <v>614</v>
      </c>
      <c r="P2618">
        <v>0</v>
      </c>
      <c r="Q2618">
        <v>0.79</v>
      </c>
      <c r="R2618">
        <v>240</v>
      </c>
      <c r="S2618">
        <v>0</v>
      </c>
      <c r="U2618">
        <v>3724</v>
      </c>
      <c r="V2618">
        <v>0.52</v>
      </c>
      <c r="W2618">
        <v>0.55000000000000004</v>
      </c>
      <c r="X2618">
        <v>0.17</v>
      </c>
      <c r="Y2618" t="s">
        <v>77</v>
      </c>
      <c r="Z2618">
        <v>4.74</v>
      </c>
      <c r="AA2618" t="s">
        <v>8976</v>
      </c>
      <c r="AB2618">
        <v>281.63369360000002</v>
      </c>
      <c r="AC2618" t="s">
        <v>8977</v>
      </c>
      <c r="AD2618">
        <v>43.411554700000003</v>
      </c>
      <c r="AE2618">
        <v>352</v>
      </c>
      <c r="AF2618">
        <v>17.829799999999999</v>
      </c>
      <c r="AG2618">
        <v>13.224</v>
      </c>
      <c r="AH2618">
        <v>16.953399999999998</v>
      </c>
    </row>
    <row r="2619" spans="1:34" x14ac:dyDescent="0.25">
      <c r="A2619" t="s">
        <v>8978</v>
      </c>
      <c r="B2619" t="s">
        <v>8979</v>
      </c>
      <c r="C2619">
        <v>1</v>
      </c>
      <c r="D2619">
        <v>1</v>
      </c>
      <c r="E2619" t="s">
        <v>284</v>
      </c>
      <c r="F2619">
        <v>2016</v>
      </c>
      <c r="G2619" t="s">
        <v>171</v>
      </c>
      <c r="H2619">
        <v>0</v>
      </c>
      <c r="I2619">
        <v>3.8759580699999998</v>
      </c>
      <c r="J2619">
        <v>4.8500000000000001E-2</v>
      </c>
      <c r="K2619">
        <v>0.77</v>
      </c>
      <c r="L2619">
        <v>6.9000000000000006E-2</v>
      </c>
      <c r="M2619">
        <v>0.38100000000000001</v>
      </c>
      <c r="N2619">
        <v>1.1999999999999999E-3</v>
      </c>
      <c r="O2619" t="s">
        <v>614</v>
      </c>
      <c r="P2619">
        <v>0</v>
      </c>
      <c r="Q2619">
        <v>315.45999999999998</v>
      </c>
      <c r="R2619">
        <v>1081</v>
      </c>
      <c r="S2619">
        <v>0</v>
      </c>
      <c r="U2619">
        <v>5776</v>
      </c>
      <c r="V2619">
        <v>1.01</v>
      </c>
      <c r="W2619">
        <v>1.01</v>
      </c>
      <c r="X2619">
        <v>0.05</v>
      </c>
      <c r="Y2619" t="s">
        <v>77</v>
      </c>
      <c r="Z2619">
        <v>4.4400000000000004</v>
      </c>
      <c r="AA2619" t="s">
        <v>8980</v>
      </c>
      <c r="AB2619">
        <v>280.20662759999999</v>
      </c>
      <c r="AC2619" t="s">
        <v>8981</v>
      </c>
      <c r="AD2619">
        <v>43.774328099999998</v>
      </c>
      <c r="AE2619">
        <v>336.09</v>
      </c>
      <c r="AF2619">
        <v>12.786</v>
      </c>
      <c r="AG2619">
        <v>11.218</v>
      </c>
      <c r="AH2619">
        <v>12.7136</v>
      </c>
    </row>
    <row r="2620" spans="1:34" x14ac:dyDescent="0.25">
      <c r="A2620" t="s">
        <v>8982</v>
      </c>
      <c r="B2620" t="s">
        <v>8983</v>
      </c>
      <c r="C2620">
        <v>1</v>
      </c>
      <c r="D2620">
        <v>2</v>
      </c>
      <c r="E2620" t="s">
        <v>284</v>
      </c>
      <c r="F2620">
        <v>2014</v>
      </c>
      <c r="G2620" t="s">
        <v>171</v>
      </c>
      <c r="H2620">
        <v>0</v>
      </c>
      <c r="I2620">
        <v>7.810937</v>
      </c>
      <c r="J2620">
        <v>7.8E-2</v>
      </c>
      <c r="K2620">
        <v>1.05</v>
      </c>
      <c r="L2620">
        <v>9.4E-2</v>
      </c>
      <c r="M2620">
        <v>1.1599999999999999</v>
      </c>
      <c r="N2620">
        <v>3.64E-3</v>
      </c>
      <c r="O2620" t="s">
        <v>614</v>
      </c>
      <c r="P2620">
        <v>0</v>
      </c>
      <c r="Q2620">
        <v>115.61</v>
      </c>
      <c r="R2620">
        <v>906</v>
      </c>
      <c r="S2620">
        <v>0</v>
      </c>
      <c r="U2620">
        <v>5776</v>
      </c>
      <c r="V2620">
        <v>0.92</v>
      </c>
      <c r="W2620">
        <v>0.88</v>
      </c>
      <c r="X2620">
        <v>0.14099999999999999</v>
      </c>
      <c r="Y2620" t="s">
        <v>200</v>
      </c>
      <c r="Z2620">
        <v>4.5199999999999996</v>
      </c>
      <c r="AA2620" t="s">
        <v>8984</v>
      </c>
      <c r="AB2620">
        <v>295.00274580000001</v>
      </c>
      <c r="AC2620" t="s">
        <v>8985</v>
      </c>
      <c r="AD2620">
        <v>46.987338899999997</v>
      </c>
      <c r="AE2620">
        <v>689.81399999999996</v>
      </c>
      <c r="AF2620">
        <v>14.467000000000001</v>
      </c>
      <c r="AG2620">
        <v>12.784000000000001</v>
      </c>
      <c r="AH2620">
        <v>14.3796</v>
      </c>
    </row>
    <row r="2621" spans="1:34" x14ac:dyDescent="0.25">
      <c r="A2621" t="s">
        <v>8986</v>
      </c>
      <c r="B2621" t="s">
        <v>8983</v>
      </c>
      <c r="C2621">
        <v>1</v>
      </c>
      <c r="D2621">
        <v>2</v>
      </c>
      <c r="E2621" t="s">
        <v>284</v>
      </c>
      <c r="F2621">
        <v>2014</v>
      </c>
      <c r="G2621" t="s">
        <v>171</v>
      </c>
      <c r="H2621">
        <v>0</v>
      </c>
      <c r="I2621">
        <v>21.347262000000001</v>
      </c>
      <c r="J2621">
        <v>0.152</v>
      </c>
      <c r="K2621">
        <v>2.2599999999999998</v>
      </c>
      <c r="L2621">
        <v>0.20200000000000001</v>
      </c>
      <c r="M2621">
        <v>5.73</v>
      </c>
      <c r="N2621">
        <v>1.7999999999999999E-2</v>
      </c>
      <c r="O2621" t="s">
        <v>614</v>
      </c>
      <c r="P2621">
        <v>0</v>
      </c>
      <c r="Q2621">
        <v>30.24</v>
      </c>
      <c r="R2621">
        <v>648</v>
      </c>
      <c r="S2621">
        <v>0</v>
      </c>
      <c r="U2621">
        <v>5776</v>
      </c>
      <c r="V2621">
        <v>0.92</v>
      </c>
      <c r="W2621">
        <v>0.88</v>
      </c>
      <c r="X2621">
        <v>0.14099999999999999</v>
      </c>
      <c r="Y2621" t="s">
        <v>200</v>
      </c>
      <c r="Z2621">
        <v>4.5199999999999996</v>
      </c>
      <c r="AA2621" t="s">
        <v>8984</v>
      </c>
      <c r="AB2621">
        <v>295.00274580000001</v>
      </c>
      <c r="AC2621" t="s">
        <v>8985</v>
      </c>
      <c r="AD2621">
        <v>46.987338899999997</v>
      </c>
      <c r="AE2621">
        <v>689.81399999999996</v>
      </c>
      <c r="AF2621">
        <v>14.467000000000001</v>
      </c>
      <c r="AG2621">
        <v>12.784000000000001</v>
      </c>
      <c r="AH2621">
        <v>14.3796</v>
      </c>
    </row>
    <row r="2622" spans="1:34" x14ac:dyDescent="0.25">
      <c r="A2622" t="s">
        <v>8987</v>
      </c>
      <c r="B2622" t="s">
        <v>8988</v>
      </c>
      <c r="C2622">
        <v>1</v>
      </c>
      <c r="D2622">
        <v>1</v>
      </c>
      <c r="E2622" t="s">
        <v>284</v>
      </c>
      <c r="F2622">
        <v>2016</v>
      </c>
      <c r="G2622" t="s">
        <v>171</v>
      </c>
      <c r="H2622">
        <v>0</v>
      </c>
      <c r="I2622">
        <v>509.99740200000002</v>
      </c>
      <c r="J2622">
        <v>1.1217999999999999</v>
      </c>
      <c r="K2622">
        <v>2.19</v>
      </c>
      <c r="L2622">
        <v>0.19500000000000001</v>
      </c>
      <c r="M2622">
        <v>5.43</v>
      </c>
      <c r="N2622">
        <v>1.7100000000000001E-2</v>
      </c>
      <c r="O2622" t="s">
        <v>614</v>
      </c>
      <c r="P2622">
        <v>0</v>
      </c>
      <c r="Q2622">
        <v>0.26</v>
      </c>
      <c r="R2622">
        <v>182</v>
      </c>
      <c r="S2622">
        <v>0</v>
      </c>
      <c r="U2622">
        <v>4736</v>
      </c>
      <c r="V2622">
        <v>0.63</v>
      </c>
      <c r="W2622">
        <v>0.66</v>
      </c>
      <c r="X2622">
        <v>-0.46</v>
      </c>
      <c r="Y2622" t="s">
        <v>77</v>
      </c>
      <c r="Z2622">
        <v>4.66</v>
      </c>
      <c r="AA2622" t="s">
        <v>8989</v>
      </c>
      <c r="AB2622">
        <v>297.5083004</v>
      </c>
      <c r="AC2622" t="s">
        <v>8990</v>
      </c>
      <c r="AD2622">
        <v>43.711054300000001</v>
      </c>
      <c r="AE2622">
        <v>331.21300000000002</v>
      </c>
      <c r="AF2622">
        <v>14.278</v>
      </c>
      <c r="AG2622">
        <v>11.803000000000001</v>
      </c>
      <c r="AH2622">
        <v>14.2049</v>
      </c>
    </row>
    <row r="2623" spans="1:34" x14ac:dyDescent="0.25">
      <c r="A2623" t="s">
        <v>8991</v>
      </c>
      <c r="B2623" t="s">
        <v>8992</v>
      </c>
      <c r="C2623">
        <v>1</v>
      </c>
      <c r="D2623">
        <v>1</v>
      </c>
      <c r="E2623" t="s">
        <v>284</v>
      </c>
      <c r="F2623">
        <v>2016</v>
      </c>
      <c r="G2623" t="s">
        <v>171</v>
      </c>
      <c r="H2623">
        <v>0</v>
      </c>
      <c r="I2623">
        <v>4.0951393200000004</v>
      </c>
      <c r="J2623">
        <v>5.11E-2</v>
      </c>
      <c r="K2623">
        <v>1.35</v>
      </c>
      <c r="L2623">
        <v>0.12</v>
      </c>
      <c r="M2623">
        <v>2.39</v>
      </c>
      <c r="N2623">
        <v>7.5199999999999998E-3</v>
      </c>
      <c r="O2623" t="s">
        <v>614</v>
      </c>
      <c r="P2623">
        <v>0</v>
      </c>
      <c r="Q2623">
        <v>446.92</v>
      </c>
      <c r="R2623">
        <v>1122</v>
      </c>
      <c r="S2623">
        <v>0</v>
      </c>
      <c r="U2623">
        <v>5679</v>
      </c>
      <c r="V2623">
        <v>0.95</v>
      </c>
      <c r="W2623">
        <v>0.97</v>
      </c>
      <c r="X2623">
        <v>0.04</v>
      </c>
      <c r="Y2623" t="s">
        <v>77</v>
      </c>
      <c r="Z2623">
        <v>4.47</v>
      </c>
      <c r="AA2623" t="s">
        <v>8993</v>
      </c>
      <c r="AB2623">
        <v>294.63257809999999</v>
      </c>
      <c r="AC2623" t="s">
        <v>8994</v>
      </c>
      <c r="AD2623">
        <v>43.807668700000001</v>
      </c>
      <c r="AE2623">
        <v>1305.99</v>
      </c>
      <c r="AF2623">
        <v>15.673</v>
      </c>
      <c r="AG2623">
        <v>13.782</v>
      </c>
      <c r="AH2623">
        <v>15.495100000000001</v>
      </c>
    </row>
    <row r="2624" spans="1:34" x14ac:dyDescent="0.25">
      <c r="A2624" t="s">
        <v>8995</v>
      </c>
      <c r="B2624" t="s">
        <v>8996</v>
      </c>
      <c r="C2624">
        <v>1</v>
      </c>
      <c r="D2624">
        <v>1</v>
      </c>
      <c r="E2624" t="s">
        <v>284</v>
      </c>
      <c r="F2624">
        <v>2016</v>
      </c>
      <c r="G2624" t="s">
        <v>171</v>
      </c>
      <c r="H2624">
        <v>0</v>
      </c>
      <c r="I2624">
        <v>448.30355800000001</v>
      </c>
      <c r="J2624">
        <v>0.67620000000000002</v>
      </c>
      <c r="K2624">
        <v>2.4700000000000002</v>
      </c>
      <c r="L2624">
        <v>0.22</v>
      </c>
      <c r="M2624">
        <v>6.66</v>
      </c>
      <c r="N2624">
        <v>2.1000000000000001E-2</v>
      </c>
      <c r="O2624" t="s">
        <v>614</v>
      </c>
      <c r="P2624">
        <v>0</v>
      </c>
      <c r="Q2624">
        <v>6.06</v>
      </c>
      <c r="R2624">
        <v>369</v>
      </c>
      <c r="S2624">
        <v>0</v>
      </c>
      <c r="U2624">
        <v>6137</v>
      </c>
      <c r="V2624">
        <v>1.19</v>
      </c>
      <c r="W2624">
        <v>1.1200000000000001</v>
      </c>
      <c r="X2624">
        <v>0</v>
      </c>
      <c r="Y2624" t="s">
        <v>77</v>
      </c>
      <c r="Z2624">
        <v>4.33</v>
      </c>
      <c r="AA2624" t="s">
        <v>8997</v>
      </c>
      <c r="AB2624">
        <v>294.49487690000001</v>
      </c>
      <c r="AC2624" t="s">
        <v>8998</v>
      </c>
      <c r="AD2624">
        <v>43.913557500000003</v>
      </c>
      <c r="AE2624">
        <v>716.76</v>
      </c>
      <c r="AF2624">
        <v>13.22</v>
      </c>
      <c r="AG2624">
        <v>11.66</v>
      </c>
      <c r="AH2624">
        <v>13.066000000000001</v>
      </c>
    </row>
    <row r="2625" spans="1:34" x14ac:dyDescent="0.25">
      <c r="A2625" t="s">
        <v>8999</v>
      </c>
      <c r="B2625" t="s">
        <v>9000</v>
      </c>
      <c r="C2625">
        <v>1</v>
      </c>
      <c r="D2625">
        <v>1</v>
      </c>
      <c r="E2625" t="s">
        <v>284</v>
      </c>
      <c r="F2625">
        <v>2016</v>
      </c>
      <c r="G2625" t="s">
        <v>171</v>
      </c>
      <c r="H2625">
        <v>0</v>
      </c>
      <c r="I2625">
        <v>186.40427099999999</v>
      </c>
      <c r="J2625">
        <v>0.38750000000000001</v>
      </c>
      <c r="K2625">
        <v>1.58</v>
      </c>
      <c r="L2625">
        <v>0.14099999999999999</v>
      </c>
      <c r="M2625">
        <v>3.12</v>
      </c>
      <c r="N2625">
        <v>9.8200000000000006E-3</v>
      </c>
      <c r="O2625" t="s">
        <v>614</v>
      </c>
      <c r="P2625">
        <v>0</v>
      </c>
      <c r="Q2625">
        <v>26.26</v>
      </c>
      <c r="R2625">
        <v>925</v>
      </c>
      <c r="S2625">
        <v>0</v>
      </c>
      <c r="U2625">
        <v>6256</v>
      </c>
      <c r="V2625">
        <v>1.32</v>
      </c>
      <c r="W2625">
        <v>1.2</v>
      </c>
      <c r="X2625">
        <v>0.02</v>
      </c>
      <c r="Y2625" t="s">
        <v>77</v>
      </c>
      <c r="Z2625">
        <v>4.2699999999999996</v>
      </c>
      <c r="AA2625" t="s">
        <v>9001</v>
      </c>
      <c r="AB2625">
        <v>288.51517330000001</v>
      </c>
      <c r="AC2625" t="s">
        <v>9002</v>
      </c>
      <c r="AD2625">
        <v>44.923254499999999</v>
      </c>
      <c r="AE2625">
        <v>1114.9100000000001</v>
      </c>
      <c r="AF2625">
        <v>13.516</v>
      </c>
      <c r="AG2625">
        <v>12.109</v>
      </c>
      <c r="AH2625">
        <v>13.3918</v>
      </c>
    </row>
    <row r="2626" spans="1:34" x14ac:dyDescent="0.25">
      <c r="A2626" t="s">
        <v>9003</v>
      </c>
      <c r="B2626" t="s">
        <v>9004</v>
      </c>
      <c r="C2626">
        <v>1</v>
      </c>
      <c r="D2626">
        <v>1</v>
      </c>
      <c r="E2626" t="s">
        <v>284</v>
      </c>
      <c r="F2626">
        <v>2016</v>
      </c>
      <c r="G2626" t="s">
        <v>171</v>
      </c>
      <c r="H2626">
        <v>0</v>
      </c>
      <c r="I2626">
        <v>374.876239</v>
      </c>
      <c r="J2626">
        <v>1.0525</v>
      </c>
      <c r="K2626">
        <v>3.19</v>
      </c>
      <c r="L2626">
        <v>0.28499999999999998</v>
      </c>
      <c r="M2626">
        <v>10.3</v>
      </c>
      <c r="N2626">
        <v>3.2399999999999998E-2</v>
      </c>
      <c r="O2626" t="s">
        <v>614</v>
      </c>
      <c r="P2626">
        <v>0</v>
      </c>
      <c r="Q2626">
        <v>0.54</v>
      </c>
      <c r="R2626">
        <v>282</v>
      </c>
      <c r="S2626">
        <v>0</v>
      </c>
      <c r="U2626">
        <v>5474</v>
      </c>
      <c r="V2626">
        <v>0.89</v>
      </c>
      <c r="W2626">
        <v>0.92</v>
      </c>
      <c r="X2626">
        <v>0.02</v>
      </c>
      <c r="Y2626" t="s">
        <v>77</v>
      </c>
      <c r="Z2626">
        <v>4.51</v>
      </c>
      <c r="AA2626" t="s">
        <v>9005</v>
      </c>
      <c r="AB2626">
        <v>294.04339900000002</v>
      </c>
      <c r="AC2626" t="s">
        <v>9006</v>
      </c>
      <c r="AD2626">
        <v>45.139820100000001</v>
      </c>
      <c r="AE2626">
        <v>617.33900000000006</v>
      </c>
      <c r="AF2626">
        <v>14.635999999999999</v>
      </c>
      <c r="AG2626">
        <v>12.721</v>
      </c>
      <c r="AH2626">
        <v>14.486000000000001</v>
      </c>
    </row>
    <row r="2627" spans="1:34" x14ac:dyDescent="0.25">
      <c r="A2627" t="s">
        <v>9007</v>
      </c>
      <c r="B2627" t="s">
        <v>9008</v>
      </c>
      <c r="C2627">
        <v>1</v>
      </c>
      <c r="D2627">
        <v>1</v>
      </c>
      <c r="E2627" t="s">
        <v>284</v>
      </c>
      <c r="F2627">
        <v>2016</v>
      </c>
      <c r="G2627" t="s">
        <v>171</v>
      </c>
      <c r="H2627">
        <v>0</v>
      </c>
      <c r="I2627">
        <v>469.63110999999998</v>
      </c>
      <c r="J2627">
        <v>1.117</v>
      </c>
      <c r="K2627">
        <v>3.64</v>
      </c>
      <c r="L2627">
        <v>0.32500000000000001</v>
      </c>
      <c r="M2627">
        <v>12.9</v>
      </c>
      <c r="N2627">
        <v>4.0500000000000001E-2</v>
      </c>
      <c r="O2627" t="s">
        <v>614</v>
      </c>
      <c r="P2627">
        <v>0</v>
      </c>
      <c r="Q2627">
        <v>0.4</v>
      </c>
      <c r="R2627">
        <v>200</v>
      </c>
      <c r="S2627">
        <v>0</v>
      </c>
      <c r="U2627">
        <v>5347</v>
      </c>
      <c r="V2627">
        <v>0.85</v>
      </c>
      <c r="W2627">
        <v>0.89</v>
      </c>
      <c r="X2627">
        <v>0.06</v>
      </c>
      <c r="Y2627" t="s">
        <v>77</v>
      </c>
      <c r="Z2627">
        <v>4.53</v>
      </c>
      <c r="AA2627" t="s">
        <v>9009</v>
      </c>
      <c r="AB2627">
        <v>285.34905420000001</v>
      </c>
      <c r="AC2627" t="s">
        <v>9010</v>
      </c>
      <c r="AD2627">
        <v>45.556176800000003</v>
      </c>
      <c r="AE2627">
        <v>1069.45</v>
      </c>
      <c r="AF2627">
        <v>15.82</v>
      </c>
      <c r="AG2627">
        <v>13.895</v>
      </c>
      <c r="AH2627">
        <v>15.6928</v>
      </c>
    </row>
    <row r="2628" spans="1:34" x14ac:dyDescent="0.25">
      <c r="A2628" t="s">
        <v>9011</v>
      </c>
      <c r="B2628" t="s">
        <v>9012</v>
      </c>
      <c r="C2628">
        <v>1</v>
      </c>
      <c r="D2628">
        <v>1</v>
      </c>
      <c r="E2628" t="s">
        <v>284</v>
      </c>
      <c r="F2628">
        <v>2016</v>
      </c>
      <c r="G2628" t="s">
        <v>171</v>
      </c>
      <c r="H2628">
        <v>0</v>
      </c>
      <c r="I2628">
        <v>425.47784999999999</v>
      </c>
      <c r="J2628">
        <v>1.1546000000000001</v>
      </c>
      <c r="K2628">
        <v>3.23</v>
      </c>
      <c r="L2628">
        <v>0.28799999999999998</v>
      </c>
      <c r="M2628">
        <v>10.5</v>
      </c>
      <c r="N2628">
        <v>3.3099999999999997E-2</v>
      </c>
      <c r="O2628" t="s">
        <v>614</v>
      </c>
      <c r="P2628">
        <v>0</v>
      </c>
      <c r="Q2628">
        <v>1.22</v>
      </c>
      <c r="R2628">
        <v>248</v>
      </c>
      <c r="S2628">
        <v>0</v>
      </c>
      <c r="U2628">
        <v>5797</v>
      </c>
      <c r="V2628">
        <v>1.02</v>
      </c>
      <c r="W2628">
        <v>1.01</v>
      </c>
      <c r="X2628">
        <v>0.03</v>
      </c>
      <c r="Y2628" t="s">
        <v>77</v>
      </c>
      <c r="Z2628">
        <v>4.43</v>
      </c>
      <c r="AA2628" t="s">
        <v>9013</v>
      </c>
      <c r="AB2628">
        <v>294.05756810000003</v>
      </c>
      <c r="AC2628" t="s">
        <v>9014</v>
      </c>
      <c r="AD2628">
        <v>46.440984399999998</v>
      </c>
      <c r="AE2628">
        <v>1947.54</v>
      </c>
      <c r="AF2628">
        <v>15.807</v>
      </c>
      <c r="AG2628">
        <v>14.231</v>
      </c>
      <c r="AH2628">
        <v>15.791600000000001</v>
      </c>
    </row>
    <row r="2629" spans="1:34" x14ac:dyDescent="0.25">
      <c r="A2629" t="s">
        <v>9015</v>
      </c>
      <c r="B2629" t="s">
        <v>9016</v>
      </c>
      <c r="C2629">
        <v>1</v>
      </c>
      <c r="D2629">
        <v>1</v>
      </c>
      <c r="E2629" t="s">
        <v>284</v>
      </c>
      <c r="F2629">
        <v>2016</v>
      </c>
      <c r="G2629" t="s">
        <v>171</v>
      </c>
      <c r="H2629">
        <v>0</v>
      </c>
      <c r="I2629">
        <v>6.1096032400000002</v>
      </c>
      <c r="J2629">
        <v>5.96E-2</v>
      </c>
      <c r="K2629">
        <v>0.89</v>
      </c>
      <c r="L2629">
        <v>7.9000000000000001E-2</v>
      </c>
      <c r="M2629">
        <v>0.64</v>
      </c>
      <c r="N2629">
        <v>2.0100000000000001E-3</v>
      </c>
      <c r="O2629" t="s">
        <v>614</v>
      </c>
      <c r="P2629">
        <v>0</v>
      </c>
      <c r="Q2629">
        <v>337.78</v>
      </c>
      <c r="R2629">
        <v>1093</v>
      </c>
      <c r="S2629">
        <v>0</v>
      </c>
      <c r="U2629">
        <v>5789</v>
      </c>
      <c r="V2629">
        <v>1.02</v>
      </c>
      <c r="W2629">
        <v>1.02</v>
      </c>
      <c r="X2629">
        <v>7.0000000000000007E-2</v>
      </c>
      <c r="Y2629" t="s">
        <v>77</v>
      </c>
      <c r="Z2629">
        <v>4.43</v>
      </c>
      <c r="AA2629" t="s">
        <v>9017</v>
      </c>
      <c r="AB2629">
        <v>282.23680059999998</v>
      </c>
      <c r="AC2629" t="s">
        <v>9018</v>
      </c>
      <c r="AD2629">
        <v>48.1542016</v>
      </c>
      <c r="AE2629">
        <v>567.18700000000001</v>
      </c>
      <c r="AF2629">
        <v>13.375</v>
      </c>
      <c r="AG2629">
        <v>11.778</v>
      </c>
      <c r="AH2629">
        <v>13.272600000000001</v>
      </c>
    </row>
    <row r="2630" spans="1:34" x14ac:dyDescent="0.25">
      <c r="A2630" t="s">
        <v>9019</v>
      </c>
      <c r="B2630" t="s">
        <v>9020</v>
      </c>
      <c r="C2630">
        <v>1</v>
      </c>
      <c r="D2630">
        <v>1</v>
      </c>
      <c r="E2630" t="s">
        <v>284</v>
      </c>
      <c r="F2630">
        <v>2016</v>
      </c>
      <c r="G2630" t="s">
        <v>171</v>
      </c>
      <c r="H2630">
        <v>0</v>
      </c>
      <c r="I2630">
        <v>259.33683000000002</v>
      </c>
      <c r="J2630">
        <v>0.745</v>
      </c>
      <c r="K2630">
        <v>1.87</v>
      </c>
      <c r="L2630">
        <v>0.16700000000000001</v>
      </c>
      <c r="M2630">
        <v>4.16</v>
      </c>
      <c r="N2630">
        <v>1.3100000000000001E-2</v>
      </c>
      <c r="O2630" t="s">
        <v>614</v>
      </c>
      <c r="P2630">
        <v>0</v>
      </c>
      <c r="Q2630">
        <v>2.76</v>
      </c>
      <c r="R2630">
        <v>304</v>
      </c>
      <c r="S2630">
        <v>1</v>
      </c>
      <c r="U2630">
        <v>5710</v>
      </c>
      <c r="V2630">
        <v>0.95</v>
      </c>
      <c r="W2630">
        <v>0.97</v>
      </c>
      <c r="X2630">
        <v>-0.01</v>
      </c>
      <c r="Y2630" t="s">
        <v>77</v>
      </c>
      <c r="Z2630">
        <v>4.47</v>
      </c>
      <c r="AA2630" t="s">
        <v>9021</v>
      </c>
      <c r="AB2630">
        <v>295.48232990000002</v>
      </c>
      <c r="AC2630" t="s">
        <v>9022</v>
      </c>
      <c r="AD2630">
        <v>48.524469500000002</v>
      </c>
      <c r="AE2630">
        <v>1525.52</v>
      </c>
      <c r="AF2630">
        <v>14.769</v>
      </c>
      <c r="AG2630">
        <v>13.138</v>
      </c>
      <c r="AH2630">
        <v>14.7479</v>
      </c>
    </row>
    <row r="2631" spans="1:34" x14ac:dyDescent="0.25">
      <c r="A2631" t="s">
        <v>9023</v>
      </c>
      <c r="B2631" t="s">
        <v>9024</v>
      </c>
      <c r="C2631">
        <v>1</v>
      </c>
      <c r="D2631">
        <v>1</v>
      </c>
      <c r="E2631" t="s">
        <v>284</v>
      </c>
      <c r="F2631">
        <v>2016</v>
      </c>
      <c r="G2631" t="s">
        <v>171</v>
      </c>
      <c r="H2631">
        <v>0</v>
      </c>
      <c r="I2631">
        <v>9.878482</v>
      </c>
      <c r="J2631">
        <v>9.3200000000000005E-2</v>
      </c>
      <c r="K2631">
        <v>2.58</v>
      </c>
      <c r="L2631">
        <v>0.23</v>
      </c>
      <c r="M2631">
        <v>7.18</v>
      </c>
      <c r="N2631">
        <v>2.2599999999999999E-2</v>
      </c>
      <c r="O2631" t="s">
        <v>614</v>
      </c>
      <c r="P2631">
        <v>0</v>
      </c>
      <c r="Q2631">
        <v>187.85</v>
      </c>
      <c r="R2631">
        <v>1003</v>
      </c>
      <c r="S2631">
        <v>0</v>
      </c>
      <c r="U2631">
        <v>6150</v>
      </c>
      <c r="V2631">
        <v>1.18</v>
      </c>
      <c r="W2631">
        <v>1.1200000000000001</v>
      </c>
      <c r="X2631">
        <v>-0.03</v>
      </c>
      <c r="Y2631" t="s">
        <v>77</v>
      </c>
      <c r="Z2631">
        <v>4.34</v>
      </c>
      <c r="AA2631" t="s">
        <v>9025</v>
      </c>
      <c r="AB2631">
        <v>283.06865099999999</v>
      </c>
      <c r="AC2631" t="s">
        <v>9026</v>
      </c>
      <c r="AD2631">
        <v>48.802120899999998</v>
      </c>
      <c r="AE2631">
        <v>1031.31</v>
      </c>
      <c r="AF2631">
        <v>14.593</v>
      </c>
      <c r="AG2631">
        <v>13.211</v>
      </c>
      <c r="AH2631">
        <v>14.4686</v>
      </c>
    </row>
    <row r="2632" spans="1:34" x14ac:dyDescent="0.25">
      <c r="A2632" t="s">
        <v>9027</v>
      </c>
      <c r="B2632" t="s">
        <v>9028</v>
      </c>
      <c r="C2632">
        <v>1</v>
      </c>
      <c r="D2632">
        <v>3</v>
      </c>
      <c r="E2632" t="s">
        <v>284</v>
      </c>
      <c r="F2632">
        <v>2014</v>
      </c>
      <c r="G2632" t="s">
        <v>171</v>
      </c>
      <c r="H2632">
        <v>0</v>
      </c>
      <c r="I2632">
        <v>5.0350299999999999</v>
      </c>
      <c r="J2632">
        <v>5.8000000000000003E-2</v>
      </c>
      <c r="K2632">
        <v>1.41</v>
      </c>
      <c r="L2632">
        <v>0.126</v>
      </c>
      <c r="M2632">
        <v>2.57</v>
      </c>
      <c r="N2632">
        <v>8.09E-3</v>
      </c>
      <c r="O2632" t="s">
        <v>614</v>
      </c>
      <c r="P2632">
        <v>0</v>
      </c>
      <c r="Q2632">
        <v>370.92</v>
      </c>
      <c r="R2632">
        <v>1141</v>
      </c>
      <c r="S2632">
        <v>0</v>
      </c>
      <c r="U2632">
        <v>5888</v>
      </c>
      <c r="V2632">
        <v>1.1499999999999999</v>
      </c>
      <c r="W2632">
        <v>1.0900000000000001</v>
      </c>
      <c r="X2632">
        <v>0</v>
      </c>
      <c r="Y2632" t="s">
        <v>77</v>
      </c>
      <c r="Z2632">
        <v>4.33</v>
      </c>
      <c r="AA2632" t="s">
        <v>9029</v>
      </c>
      <c r="AB2632">
        <v>287.78081150000003</v>
      </c>
      <c r="AC2632" t="s">
        <v>9030</v>
      </c>
      <c r="AD2632">
        <v>47.629845299999999</v>
      </c>
      <c r="AE2632">
        <v>890.75800000000004</v>
      </c>
      <c r="AF2632">
        <v>14.379</v>
      </c>
      <c r="AG2632">
        <v>12.935</v>
      </c>
      <c r="AH2632">
        <v>14.232900000000001</v>
      </c>
    </row>
    <row r="2633" spans="1:34" x14ac:dyDescent="0.25">
      <c r="A2633" t="s">
        <v>9031</v>
      </c>
      <c r="B2633" t="s">
        <v>9028</v>
      </c>
      <c r="C2633">
        <v>1</v>
      </c>
      <c r="D2633">
        <v>3</v>
      </c>
      <c r="E2633" t="s">
        <v>284</v>
      </c>
      <c r="F2633">
        <v>2014</v>
      </c>
      <c r="G2633" t="s">
        <v>171</v>
      </c>
      <c r="H2633">
        <v>0</v>
      </c>
      <c r="I2633">
        <v>10.945722999999999</v>
      </c>
      <c r="J2633">
        <v>9.7000000000000003E-2</v>
      </c>
      <c r="K2633">
        <v>2.73</v>
      </c>
      <c r="L2633">
        <v>0.24399999999999999</v>
      </c>
      <c r="M2633">
        <v>7.9</v>
      </c>
      <c r="N2633">
        <v>2.4899999999999999E-2</v>
      </c>
      <c r="O2633" t="s">
        <v>614</v>
      </c>
      <c r="P2633">
        <v>0</v>
      </c>
      <c r="Q2633">
        <v>131.49</v>
      </c>
      <c r="R2633">
        <v>881</v>
      </c>
      <c r="S2633">
        <v>0</v>
      </c>
      <c r="U2633">
        <v>5888</v>
      </c>
      <c r="V2633">
        <v>1.1499999999999999</v>
      </c>
      <c r="W2633">
        <v>1.0900000000000001</v>
      </c>
      <c r="X2633">
        <v>0</v>
      </c>
      <c r="Y2633" t="s">
        <v>77</v>
      </c>
      <c r="Z2633">
        <v>4.33</v>
      </c>
      <c r="AA2633" t="s">
        <v>9029</v>
      </c>
      <c r="AB2633">
        <v>287.78081150000003</v>
      </c>
      <c r="AC2633" t="s">
        <v>9030</v>
      </c>
      <c r="AD2633">
        <v>47.629845299999999</v>
      </c>
      <c r="AE2633">
        <v>890.75800000000004</v>
      </c>
      <c r="AF2633">
        <v>14.379</v>
      </c>
      <c r="AG2633">
        <v>12.935</v>
      </c>
      <c r="AH2633">
        <v>14.232900000000001</v>
      </c>
    </row>
    <row r="2634" spans="1:34" x14ac:dyDescent="0.25">
      <c r="A2634" t="s">
        <v>9032</v>
      </c>
      <c r="B2634" t="s">
        <v>9028</v>
      </c>
      <c r="C2634">
        <v>1</v>
      </c>
      <c r="D2634">
        <v>3</v>
      </c>
      <c r="E2634" t="s">
        <v>284</v>
      </c>
      <c r="F2634">
        <v>2014</v>
      </c>
      <c r="G2634" t="s">
        <v>171</v>
      </c>
      <c r="H2634">
        <v>0</v>
      </c>
      <c r="I2634">
        <v>28.986768999999999</v>
      </c>
      <c r="J2634">
        <v>0.187</v>
      </c>
      <c r="K2634">
        <v>2.4500000000000002</v>
      </c>
      <c r="L2634">
        <v>0.219</v>
      </c>
      <c r="M2634">
        <v>6.57</v>
      </c>
      <c r="N2634">
        <v>2.07E-2</v>
      </c>
      <c r="O2634" t="s">
        <v>614</v>
      </c>
      <c r="P2634">
        <v>0</v>
      </c>
      <c r="Q2634">
        <v>35.89</v>
      </c>
      <c r="R2634">
        <v>637</v>
      </c>
      <c r="S2634">
        <v>0</v>
      </c>
      <c r="U2634">
        <v>5888</v>
      </c>
      <c r="V2634">
        <v>1.1499999999999999</v>
      </c>
      <c r="W2634">
        <v>1.0900000000000001</v>
      </c>
      <c r="X2634">
        <v>0</v>
      </c>
      <c r="Y2634" t="s">
        <v>77</v>
      </c>
      <c r="Z2634">
        <v>4.33</v>
      </c>
      <c r="AA2634" t="s">
        <v>9029</v>
      </c>
      <c r="AB2634">
        <v>287.78081150000003</v>
      </c>
      <c r="AC2634" t="s">
        <v>9030</v>
      </c>
      <c r="AD2634">
        <v>47.629845299999999</v>
      </c>
      <c r="AE2634">
        <v>890.75800000000004</v>
      </c>
      <c r="AF2634">
        <v>14.379</v>
      </c>
      <c r="AG2634">
        <v>12.935</v>
      </c>
      <c r="AH2634">
        <v>14.232900000000001</v>
      </c>
    </row>
    <row r="2635" spans="1:34" x14ac:dyDescent="0.25">
      <c r="A2635" t="s">
        <v>9033</v>
      </c>
      <c r="B2635" t="s">
        <v>9034</v>
      </c>
      <c r="C2635">
        <v>1</v>
      </c>
      <c r="D2635">
        <v>1</v>
      </c>
      <c r="E2635" t="s">
        <v>284</v>
      </c>
      <c r="F2635">
        <v>2016</v>
      </c>
      <c r="G2635" t="s">
        <v>171</v>
      </c>
      <c r="H2635">
        <v>0</v>
      </c>
      <c r="I2635">
        <v>7.5844126000000003</v>
      </c>
      <c r="J2635">
        <v>8.3599999999999994E-2</v>
      </c>
      <c r="K2635">
        <v>4.82</v>
      </c>
      <c r="L2635">
        <v>0.43</v>
      </c>
      <c r="M2635">
        <v>20.7</v>
      </c>
      <c r="N2635">
        <v>6.5199999999999994E-2</v>
      </c>
      <c r="O2635" t="s">
        <v>614</v>
      </c>
      <c r="P2635">
        <v>0</v>
      </c>
      <c r="Q2635">
        <v>537.4</v>
      </c>
      <c r="R2635">
        <v>1228</v>
      </c>
      <c r="S2635">
        <v>0</v>
      </c>
      <c r="U2635">
        <v>6324</v>
      </c>
      <c r="V2635">
        <v>1.43</v>
      </c>
      <c r="W2635">
        <v>1.27</v>
      </c>
      <c r="X2635">
        <v>0.1</v>
      </c>
      <c r="Y2635" t="s">
        <v>77</v>
      </c>
      <c r="Z2635">
        <v>4.2300000000000004</v>
      </c>
      <c r="AA2635" t="s">
        <v>9035</v>
      </c>
      <c r="AB2635">
        <v>294.55778570000001</v>
      </c>
      <c r="AC2635" t="s">
        <v>9036</v>
      </c>
      <c r="AD2635">
        <v>40.850494900000001</v>
      </c>
      <c r="AE2635">
        <v>1859.78</v>
      </c>
      <c r="AF2635">
        <v>14.754</v>
      </c>
      <c r="AG2635">
        <v>13.079000000000001</v>
      </c>
      <c r="AH2635">
        <v>14.962199999999999</v>
      </c>
    </row>
    <row r="2636" spans="1:34" x14ac:dyDescent="0.25">
      <c r="A2636" t="s">
        <v>9037</v>
      </c>
      <c r="B2636" t="s">
        <v>9038</v>
      </c>
      <c r="C2636">
        <v>1</v>
      </c>
      <c r="D2636">
        <v>2</v>
      </c>
      <c r="E2636" t="s">
        <v>284</v>
      </c>
      <c r="F2636">
        <v>2016</v>
      </c>
      <c r="G2636" t="s">
        <v>171</v>
      </c>
      <c r="H2636">
        <v>0</v>
      </c>
      <c r="I2636">
        <v>19.672266</v>
      </c>
      <c r="J2636">
        <v>0.14729999999999999</v>
      </c>
      <c r="K2636">
        <v>3.11</v>
      </c>
      <c r="L2636">
        <v>0.27700000000000002</v>
      </c>
      <c r="M2636">
        <v>9.85</v>
      </c>
      <c r="N2636">
        <v>3.1E-2</v>
      </c>
      <c r="O2636" t="s">
        <v>614</v>
      </c>
      <c r="P2636">
        <v>0</v>
      </c>
      <c r="Q2636">
        <v>82.83</v>
      </c>
      <c r="R2636">
        <v>908</v>
      </c>
      <c r="S2636">
        <v>0</v>
      </c>
      <c r="U2636">
        <v>6152</v>
      </c>
      <c r="V2636">
        <v>1.19</v>
      </c>
      <c r="W2636">
        <v>1.1200000000000001</v>
      </c>
      <c r="X2636">
        <v>-0.02</v>
      </c>
      <c r="Y2636" t="s">
        <v>77</v>
      </c>
      <c r="Z2636">
        <v>4.34</v>
      </c>
      <c r="AA2636" t="s">
        <v>9039</v>
      </c>
      <c r="AB2636">
        <v>296.35945600000002</v>
      </c>
      <c r="AC2636" t="s">
        <v>9040</v>
      </c>
      <c r="AD2636">
        <v>41.574532099999999</v>
      </c>
      <c r="AE2636">
        <v>860.37</v>
      </c>
      <c r="AF2636">
        <v>14.49</v>
      </c>
      <c r="AG2636">
        <v>12.734999999999999</v>
      </c>
      <c r="AH2636">
        <v>14.223100000000001</v>
      </c>
    </row>
    <row r="2637" spans="1:34" x14ac:dyDescent="0.25">
      <c r="A2637" t="s">
        <v>9041</v>
      </c>
      <c r="B2637" t="s">
        <v>9038</v>
      </c>
      <c r="C2637">
        <v>1</v>
      </c>
      <c r="D2637">
        <v>2</v>
      </c>
      <c r="E2637" t="s">
        <v>284</v>
      </c>
      <c r="F2637">
        <v>2016</v>
      </c>
      <c r="G2637" t="s">
        <v>171</v>
      </c>
      <c r="H2637">
        <v>0</v>
      </c>
      <c r="I2637">
        <v>32.657212000000001</v>
      </c>
      <c r="J2637">
        <v>0.20649999999999999</v>
      </c>
      <c r="K2637">
        <v>2.95</v>
      </c>
      <c r="L2637">
        <v>0.26300000000000001</v>
      </c>
      <c r="M2637">
        <v>9.01</v>
      </c>
      <c r="N2637">
        <v>2.8299999999999999E-2</v>
      </c>
      <c r="O2637" t="s">
        <v>614</v>
      </c>
      <c r="P2637">
        <v>0</v>
      </c>
      <c r="Q2637">
        <v>42.15</v>
      </c>
      <c r="R2637">
        <v>767</v>
      </c>
      <c r="S2637">
        <v>0</v>
      </c>
      <c r="U2637">
        <v>6152</v>
      </c>
      <c r="V2637">
        <v>1.19</v>
      </c>
      <c r="W2637">
        <v>1.1200000000000001</v>
      </c>
      <c r="X2637">
        <v>-0.02</v>
      </c>
      <c r="Y2637" t="s">
        <v>77</v>
      </c>
      <c r="Z2637">
        <v>4.34</v>
      </c>
      <c r="AA2637" t="s">
        <v>9039</v>
      </c>
      <c r="AB2637">
        <v>296.35945600000002</v>
      </c>
      <c r="AC2637" t="s">
        <v>9040</v>
      </c>
      <c r="AD2637">
        <v>41.574532099999999</v>
      </c>
      <c r="AE2637">
        <v>860.37</v>
      </c>
      <c r="AF2637">
        <v>14.49</v>
      </c>
      <c r="AG2637">
        <v>12.734999999999999</v>
      </c>
      <c r="AH2637">
        <v>14.223100000000001</v>
      </c>
    </row>
    <row r="2638" spans="1:34" x14ac:dyDescent="0.25">
      <c r="A2638" t="s">
        <v>9042</v>
      </c>
      <c r="B2638" t="s">
        <v>9043</v>
      </c>
      <c r="C2638">
        <v>1</v>
      </c>
      <c r="D2638">
        <v>2</v>
      </c>
      <c r="E2638" t="s">
        <v>284</v>
      </c>
      <c r="F2638">
        <v>2016</v>
      </c>
      <c r="G2638" t="s">
        <v>171</v>
      </c>
      <c r="H2638">
        <v>0</v>
      </c>
      <c r="I2638">
        <v>12.205751299999999</v>
      </c>
      <c r="J2638">
        <v>0.1016</v>
      </c>
      <c r="K2638">
        <v>3.2</v>
      </c>
      <c r="L2638">
        <v>0.28499999999999998</v>
      </c>
      <c r="M2638">
        <v>10.3</v>
      </c>
      <c r="N2638">
        <v>3.2500000000000001E-2</v>
      </c>
      <c r="O2638" t="s">
        <v>614</v>
      </c>
      <c r="P2638">
        <v>0</v>
      </c>
      <c r="Q2638">
        <v>39.909999999999997</v>
      </c>
      <c r="R2638">
        <v>895</v>
      </c>
      <c r="S2638">
        <v>0</v>
      </c>
      <c r="U2638">
        <v>5355</v>
      </c>
      <c r="V2638">
        <v>0.84</v>
      </c>
      <c r="W2638">
        <v>0.88</v>
      </c>
      <c r="X2638">
        <v>-0.01</v>
      </c>
      <c r="Y2638" t="s">
        <v>77</v>
      </c>
      <c r="Z2638">
        <v>4.54</v>
      </c>
      <c r="AA2638" t="s">
        <v>9044</v>
      </c>
      <c r="AB2638">
        <v>297.21212150000002</v>
      </c>
      <c r="AC2638" t="s">
        <v>9045</v>
      </c>
      <c r="AD2638">
        <v>43.643788999999998</v>
      </c>
      <c r="AE2638">
        <v>413.87299999999999</v>
      </c>
      <c r="AF2638">
        <v>14.319000000000001</v>
      </c>
      <c r="AG2638">
        <v>12.066000000000001</v>
      </c>
      <c r="AH2638">
        <v>14.1012</v>
      </c>
    </row>
    <row r="2639" spans="1:34" x14ac:dyDescent="0.25">
      <c r="A2639" t="s">
        <v>9046</v>
      </c>
      <c r="B2639" t="s">
        <v>9043</v>
      </c>
      <c r="C2639">
        <v>1</v>
      </c>
      <c r="D2639">
        <v>2</v>
      </c>
      <c r="E2639" t="s">
        <v>284</v>
      </c>
      <c r="F2639">
        <v>2016</v>
      </c>
      <c r="G2639" t="s">
        <v>171</v>
      </c>
      <c r="H2639">
        <v>0</v>
      </c>
      <c r="I2639">
        <v>6.6513802000000002</v>
      </c>
      <c r="J2639">
        <v>6.7799999999999999E-2</v>
      </c>
      <c r="K2639">
        <v>2.66</v>
      </c>
      <c r="L2639">
        <v>0.23699999999999999</v>
      </c>
      <c r="M2639">
        <v>7.56</v>
      </c>
      <c r="N2639">
        <v>2.3800000000000002E-2</v>
      </c>
      <c r="O2639" t="s">
        <v>614</v>
      </c>
      <c r="P2639">
        <v>0</v>
      </c>
      <c r="Q2639">
        <v>89.63</v>
      </c>
      <c r="R2639">
        <v>1095</v>
      </c>
      <c r="S2639">
        <v>0</v>
      </c>
      <c r="U2639">
        <v>5355</v>
      </c>
      <c r="V2639">
        <v>0.84</v>
      </c>
      <c r="W2639">
        <v>0.88</v>
      </c>
      <c r="X2639">
        <v>-0.01</v>
      </c>
      <c r="Y2639" t="s">
        <v>77</v>
      </c>
      <c r="Z2639">
        <v>4.54</v>
      </c>
      <c r="AA2639" t="s">
        <v>9044</v>
      </c>
      <c r="AB2639">
        <v>297.21212150000002</v>
      </c>
      <c r="AC2639" t="s">
        <v>9045</v>
      </c>
      <c r="AD2639">
        <v>43.643788999999998</v>
      </c>
      <c r="AE2639">
        <v>413.87299999999999</v>
      </c>
      <c r="AF2639">
        <v>14.319000000000001</v>
      </c>
      <c r="AG2639">
        <v>12.066000000000001</v>
      </c>
      <c r="AH2639">
        <v>14.1012</v>
      </c>
    </row>
    <row r="2640" spans="1:34" x14ac:dyDescent="0.25">
      <c r="A2640" t="s">
        <v>9047</v>
      </c>
      <c r="B2640" t="s">
        <v>9048</v>
      </c>
      <c r="C2640">
        <v>1</v>
      </c>
      <c r="D2640">
        <v>1</v>
      </c>
      <c r="E2640" t="s">
        <v>284</v>
      </c>
      <c r="F2640">
        <v>2016</v>
      </c>
      <c r="G2640" t="s">
        <v>171</v>
      </c>
      <c r="H2640">
        <v>0</v>
      </c>
      <c r="I2640">
        <v>5.3426450699999997</v>
      </c>
      <c r="J2640">
        <v>5.3100000000000001E-2</v>
      </c>
      <c r="K2640">
        <v>2.2999999999999998</v>
      </c>
      <c r="L2640">
        <v>0.20499999999999999</v>
      </c>
      <c r="M2640">
        <v>5.9</v>
      </c>
      <c r="N2640">
        <v>1.8599999999999998E-2</v>
      </c>
      <c r="O2640" t="s">
        <v>614</v>
      </c>
      <c r="P2640">
        <v>0</v>
      </c>
      <c r="Q2640">
        <v>137.75</v>
      </c>
      <c r="R2640">
        <v>799</v>
      </c>
      <c r="S2640">
        <v>0</v>
      </c>
      <c r="U2640">
        <v>5508</v>
      </c>
      <c r="V2640">
        <v>0.88</v>
      </c>
      <c r="W2640">
        <v>0.92</v>
      </c>
      <c r="X2640">
        <v>-0.01</v>
      </c>
      <c r="Y2640" t="s">
        <v>77</v>
      </c>
      <c r="Z2640">
        <v>4.5199999999999996</v>
      </c>
      <c r="AA2640" t="s">
        <v>9049</v>
      </c>
      <c r="AB2640">
        <v>300.43100759999999</v>
      </c>
      <c r="AC2640" t="s">
        <v>9050</v>
      </c>
      <c r="AD2640">
        <v>44.751012899999999</v>
      </c>
      <c r="AE2640">
        <v>341.774</v>
      </c>
      <c r="AF2640">
        <v>14.071999999999999</v>
      </c>
      <c r="AG2640">
        <v>11.635999999999999</v>
      </c>
      <c r="AH2640">
        <v>13.8271</v>
      </c>
    </row>
    <row r="2641" spans="1:34" x14ac:dyDescent="0.25">
      <c r="A2641" t="s">
        <v>9051</v>
      </c>
      <c r="B2641" t="s">
        <v>9052</v>
      </c>
      <c r="C2641">
        <v>1</v>
      </c>
      <c r="D2641">
        <v>1</v>
      </c>
      <c r="E2641" t="s">
        <v>284</v>
      </c>
      <c r="F2641">
        <v>2016</v>
      </c>
      <c r="G2641" t="s">
        <v>171</v>
      </c>
      <c r="H2641">
        <v>0</v>
      </c>
      <c r="I2641">
        <v>21.090775799999999</v>
      </c>
      <c r="J2641">
        <v>0.14199999999999999</v>
      </c>
      <c r="K2641">
        <v>1.88</v>
      </c>
      <c r="L2641">
        <v>0.16800000000000001</v>
      </c>
      <c r="M2641">
        <v>4.1900000000000004</v>
      </c>
      <c r="N2641">
        <v>1.32E-2</v>
      </c>
      <c r="O2641" t="s">
        <v>614</v>
      </c>
      <c r="P2641">
        <v>0</v>
      </c>
      <c r="Q2641">
        <v>31.86</v>
      </c>
      <c r="R2641">
        <v>606</v>
      </c>
      <c r="S2641">
        <v>0</v>
      </c>
      <c r="U2641">
        <v>5499</v>
      </c>
      <c r="V2641">
        <v>0.86</v>
      </c>
      <c r="W2641">
        <v>0.89</v>
      </c>
      <c r="X2641">
        <v>-0.1</v>
      </c>
      <c r="Y2641" t="s">
        <v>77</v>
      </c>
      <c r="Z2641">
        <v>4.53</v>
      </c>
      <c r="AA2641" t="s">
        <v>9053</v>
      </c>
      <c r="AB2641">
        <v>285.4750512</v>
      </c>
      <c r="AC2641" t="s">
        <v>9054</v>
      </c>
      <c r="AD2641">
        <v>48.034835600000001</v>
      </c>
      <c r="AE2641">
        <v>629.27</v>
      </c>
      <c r="AF2641">
        <v>14.397</v>
      </c>
      <c r="AG2641">
        <v>12.552</v>
      </c>
      <c r="AH2641">
        <v>14.182700000000001</v>
      </c>
    </row>
    <row r="2642" spans="1:34" x14ac:dyDescent="0.25">
      <c r="A2642" t="s">
        <v>9055</v>
      </c>
      <c r="B2642" t="s">
        <v>9056</v>
      </c>
      <c r="C2642">
        <v>1</v>
      </c>
      <c r="D2642">
        <v>1</v>
      </c>
      <c r="E2642" t="s">
        <v>284</v>
      </c>
      <c r="F2642">
        <v>2016</v>
      </c>
      <c r="G2642" t="s">
        <v>171</v>
      </c>
      <c r="H2642">
        <v>0</v>
      </c>
      <c r="I2642">
        <v>16.177956099999999</v>
      </c>
      <c r="J2642">
        <v>0.1285</v>
      </c>
      <c r="K2642">
        <v>1.78</v>
      </c>
      <c r="L2642">
        <v>0.159</v>
      </c>
      <c r="M2642">
        <v>3.82</v>
      </c>
      <c r="N2642">
        <v>1.2E-2</v>
      </c>
      <c r="O2642" t="s">
        <v>614</v>
      </c>
      <c r="P2642">
        <v>0</v>
      </c>
      <c r="Q2642">
        <v>138.54</v>
      </c>
      <c r="R2642">
        <v>754</v>
      </c>
      <c r="S2642">
        <v>0</v>
      </c>
      <c r="U2642">
        <v>5812</v>
      </c>
      <c r="V2642">
        <v>1.02</v>
      </c>
      <c r="W2642">
        <v>1.02</v>
      </c>
      <c r="X2642">
        <v>0.04</v>
      </c>
      <c r="Y2642" t="s">
        <v>77</v>
      </c>
      <c r="Z2642">
        <v>4.43</v>
      </c>
      <c r="AA2642" t="s">
        <v>9057</v>
      </c>
      <c r="AB2642">
        <v>297.47951419999998</v>
      </c>
      <c r="AC2642" t="s">
        <v>9058</v>
      </c>
      <c r="AD2642">
        <v>48.418582000000001</v>
      </c>
      <c r="AE2642">
        <v>1202.47</v>
      </c>
      <c r="AF2642">
        <v>14.566000000000001</v>
      </c>
      <c r="AG2642">
        <v>12.897</v>
      </c>
      <c r="AH2642">
        <v>14.4405</v>
      </c>
    </row>
    <row r="2643" spans="1:34" x14ac:dyDescent="0.25">
      <c r="A2643" t="s">
        <v>9059</v>
      </c>
      <c r="B2643" t="s">
        <v>9060</v>
      </c>
      <c r="C2643">
        <v>1</v>
      </c>
      <c r="D2643">
        <v>1</v>
      </c>
      <c r="E2643" t="s">
        <v>284</v>
      </c>
      <c r="F2643">
        <v>2016</v>
      </c>
      <c r="G2643" t="s">
        <v>171</v>
      </c>
      <c r="H2643">
        <v>0</v>
      </c>
      <c r="I2643">
        <v>4.4855838300000004</v>
      </c>
      <c r="J2643">
        <v>2.9499999999999998E-2</v>
      </c>
      <c r="K2643">
        <v>1.23</v>
      </c>
      <c r="L2643">
        <v>0.11</v>
      </c>
      <c r="M2643">
        <v>2.04</v>
      </c>
      <c r="N2643">
        <v>6.4200000000000004E-3</v>
      </c>
      <c r="O2643" t="s">
        <v>614</v>
      </c>
      <c r="P2643">
        <v>0</v>
      </c>
      <c r="Q2643">
        <v>4.2</v>
      </c>
      <c r="R2643">
        <v>365</v>
      </c>
      <c r="S2643">
        <v>0</v>
      </c>
      <c r="U2643">
        <v>3299</v>
      </c>
      <c r="V2643">
        <v>0.26</v>
      </c>
      <c r="W2643">
        <v>0.24</v>
      </c>
      <c r="X2643">
        <v>0.04</v>
      </c>
      <c r="Y2643" t="s">
        <v>77</v>
      </c>
      <c r="Z2643">
        <v>5.01</v>
      </c>
      <c r="AA2643" t="s">
        <v>9061</v>
      </c>
      <c r="AB2643">
        <v>287.52648590000001</v>
      </c>
      <c r="AC2643" t="s">
        <v>9062</v>
      </c>
      <c r="AD2643">
        <v>42.912935599999997</v>
      </c>
      <c r="AE2643">
        <v>127.59099999999999</v>
      </c>
      <c r="AF2643">
        <v>16.841899999999999</v>
      </c>
      <c r="AG2643">
        <v>12.029</v>
      </c>
      <c r="AH2643">
        <v>15.6554</v>
      </c>
    </row>
    <row r="2644" spans="1:34" x14ac:dyDescent="0.25">
      <c r="A2644" t="s">
        <v>9063</v>
      </c>
      <c r="B2644" t="s">
        <v>9064</v>
      </c>
      <c r="C2644">
        <v>2</v>
      </c>
      <c r="D2644">
        <v>1</v>
      </c>
      <c r="E2644" t="s">
        <v>284</v>
      </c>
      <c r="F2644">
        <v>2016</v>
      </c>
      <c r="G2644" t="s">
        <v>171</v>
      </c>
      <c r="H2644">
        <v>0</v>
      </c>
      <c r="I2644">
        <v>1107.5923</v>
      </c>
      <c r="J2644">
        <v>2.7204999999999999</v>
      </c>
      <c r="K2644">
        <v>11.874000000000001</v>
      </c>
      <c r="L2644">
        <v>1.0589999999999999</v>
      </c>
      <c r="M2644">
        <v>483</v>
      </c>
      <c r="N2644">
        <v>1.5196799999999999</v>
      </c>
      <c r="O2644" t="s">
        <v>119</v>
      </c>
      <c r="P2644">
        <v>5.8099999999999999E-2</v>
      </c>
      <c r="S2644">
        <v>0</v>
      </c>
      <c r="U2644">
        <v>6210</v>
      </c>
      <c r="V2644">
        <v>1.79</v>
      </c>
      <c r="W2644">
        <v>1.22</v>
      </c>
      <c r="X2644">
        <v>-0.14000000000000001</v>
      </c>
      <c r="Y2644" t="s">
        <v>77</v>
      </c>
      <c r="Z2644">
        <v>4.0199999999999996</v>
      </c>
      <c r="AA2644" t="s">
        <v>9065</v>
      </c>
      <c r="AB2644">
        <v>298.150057</v>
      </c>
      <c r="AC2644" t="s">
        <v>9066</v>
      </c>
      <c r="AD2644">
        <v>40.656175099999999</v>
      </c>
      <c r="AE2644">
        <v>1212.45</v>
      </c>
      <c r="AF2644">
        <v>13.667999999999999</v>
      </c>
      <c r="AG2644">
        <v>12.007</v>
      </c>
      <c r="AH2644">
        <v>13.579000000000001</v>
      </c>
    </row>
    <row r="2645" spans="1:34" x14ac:dyDescent="0.25">
      <c r="A2645" t="s">
        <v>9067</v>
      </c>
      <c r="B2645" t="s">
        <v>9068</v>
      </c>
      <c r="C2645">
        <v>1</v>
      </c>
      <c r="D2645">
        <v>2</v>
      </c>
      <c r="E2645" t="s">
        <v>284</v>
      </c>
      <c r="F2645">
        <v>2017</v>
      </c>
      <c r="G2645" t="s">
        <v>171</v>
      </c>
      <c r="H2645">
        <v>0</v>
      </c>
      <c r="I2645">
        <v>8.6890990000000006</v>
      </c>
      <c r="J2645">
        <v>5.1400000000000001E-2</v>
      </c>
      <c r="K2645">
        <v>1.0169999999999999</v>
      </c>
      <c r="L2645">
        <v>9.0999999999999998E-2</v>
      </c>
      <c r="M2645">
        <v>1.03</v>
      </c>
      <c r="N2645">
        <v>3.2499999999999999E-3</v>
      </c>
      <c r="O2645" t="s">
        <v>614</v>
      </c>
      <c r="P2645">
        <v>0</v>
      </c>
      <c r="Q2645">
        <v>2.21</v>
      </c>
      <c r="R2645">
        <v>307</v>
      </c>
      <c r="S2645">
        <v>0</v>
      </c>
      <c r="U2645">
        <v>3240</v>
      </c>
      <c r="V2645">
        <v>0.23</v>
      </c>
      <c r="W2645">
        <v>0.2</v>
      </c>
      <c r="X2645">
        <v>-0.15</v>
      </c>
      <c r="Y2645" t="s">
        <v>200</v>
      </c>
      <c r="Z2645">
        <v>5</v>
      </c>
      <c r="AA2645" t="s">
        <v>9069</v>
      </c>
      <c r="AB2645">
        <v>292.50296759999998</v>
      </c>
      <c r="AC2645" t="s">
        <v>9070</v>
      </c>
      <c r="AD2645">
        <v>41.829993299999998</v>
      </c>
      <c r="AE2645">
        <v>92.191299999999998</v>
      </c>
      <c r="AF2645">
        <v>17.95</v>
      </c>
      <c r="AG2645">
        <v>12.589</v>
      </c>
      <c r="AH2645">
        <v>16.2682</v>
      </c>
    </row>
    <row r="2646" spans="1:34" x14ac:dyDescent="0.25">
      <c r="A2646" t="s">
        <v>9071</v>
      </c>
      <c r="B2646" t="s">
        <v>9068</v>
      </c>
      <c r="C2646">
        <v>1</v>
      </c>
      <c r="D2646">
        <v>2</v>
      </c>
      <c r="E2646" t="s">
        <v>284</v>
      </c>
      <c r="F2646">
        <v>2020</v>
      </c>
      <c r="G2646" t="s">
        <v>171</v>
      </c>
      <c r="H2646">
        <v>0</v>
      </c>
      <c r="I2646">
        <v>19.535270000000001</v>
      </c>
      <c r="J2646">
        <v>6.4899999999999999E-2</v>
      </c>
      <c r="K2646">
        <v>1.06</v>
      </c>
      <c r="L2646">
        <v>9.5000000000000001E-2</v>
      </c>
      <c r="M2646">
        <v>1.2</v>
      </c>
      <c r="N2646">
        <v>3.7699999999999999E-3</v>
      </c>
      <c r="O2646" t="s">
        <v>614</v>
      </c>
      <c r="P2646">
        <v>0</v>
      </c>
      <c r="Q2646">
        <v>0.75</v>
      </c>
      <c r="R2646">
        <v>234</v>
      </c>
      <c r="S2646">
        <v>0</v>
      </c>
      <c r="U2646">
        <v>3240</v>
      </c>
      <c r="V2646">
        <v>0.23</v>
      </c>
      <c r="W2646">
        <v>0.2</v>
      </c>
      <c r="X2646">
        <v>-0.15</v>
      </c>
      <c r="Y2646" t="s">
        <v>200</v>
      </c>
      <c r="Z2646">
        <v>5</v>
      </c>
      <c r="AA2646" t="s">
        <v>9069</v>
      </c>
      <c r="AB2646">
        <v>292.50296759999998</v>
      </c>
      <c r="AC2646" t="s">
        <v>9070</v>
      </c>
      <c r="AD2646">
        <v>41.829993299999998</v>
      </c>
      <c r="AE2646">
        <v>92.191299999999998</v>
      </c>
      <c r="AF2646">
        <v>17.95</v>
      </c>
      <c r="AG2646">
        <v>12.589</v>
      </c>
      <c r="AH2646">
        <v>16.2682</v>
      </c>
    </row>
    <row r="2647" spans="1:34" x14ac:dyDescent="0.25">
      <c r="A2647" t="s">
        <v>9072</v>
      </c>
      <c r="B2647" t="s">
        <v>9073</v>
      </c>
      <c r="C2647">
        <v>1</v>
      </c>
      <c r="D2647">
        <v>2</v>
      </c>
      <c r="E2647" t="s">
        <v>284</v>
      </c>
      <c r="F2647">
        <v>2014</v>
      </c>
      <c r="G2647" t="s">
        <v>171</v>
      </c>
      <c r="H2647">
        <v>0</v>
      </c>
      <c r="I2647">
        <v>8.1808479999999992</v>
      </c>
      <c r="J2647">
        <v>7.1999999999999995E-2</v>
      </c>
      <c r="K2647">
        <v>2.3199999999999998</v>
      </c>
      <c r="L2647">
        <v>0.20699999999999999</v>
      </c>
      <c r="M2647">
        <v>5.99</v>
      </c>
      <c r="N2647">
        <v>1.89E-2</v>
      </c>
      <c r="O2647" t="s">
        <v>614</v>
      </c>
      <c r="P2647">
        <v>0</v>
      </c>
      <c r="Q2647">
        <v>59.8</v>
      </c>
      <c r="R2647">
        <v>716</v>
      </c>
      <c r="S2647">
        <v>0</v>
      </c>
      <c r="U2647">
        <v>5211</v>
      </c>
      <c r="V2647">
        <v>0.77</v>
      </c>
      <c r="W2647">
        <v>0.79</v>
      </c>
      <c r="X2647">
        <v>0.12</v>
      </c>
      <c r="Y2647" t="s">
        <v>77</v>
      </c>
      <c r="Z2647">
        <v>4.54</v>
      </c>
      <c r="AA2647" t="s">
        <v>9074</v>
      </c>
      <c r="AB2647">
        <v>280.69092000000001</v>
      </c>
      <c r="AC2647" t="s">
        <v>9075</v>
      </c>
      <c r="AD2647">
        <v>47.809670199999999</v>
      </c>
      <c r="AE2647">
        <v>560.88499999999999</v>
      </c>
      <c r="AF2647">
        <v>15.05</v>
      </c>
      <c r="AG2647">
        <v>12.843</v>
      </c>
      <c r="AH2647">
        <v>14.794499999999999</v>
      </c>
    </row>
    <row r="2648" spans="1:34" x14ac:dyDescent="0.25">
      <c r="A2648" t="s">
        <v>9076</v>
      </c>
      <c r="B2648" t="s">
        <v>9073</v>
      </c>
      <c r="C2648">
        <v>1</v>
      </c>
      <c r="D2648">
        <v>2</v>
      </c>
      <c r="E2648" t="s">
        <v>284</v>
      </c>
      <c r="F2648">
        <v>2014</v>
      </c>
      <c r="G2648" t="s">
        <v>171</v>
      </c>
      <c r="H2648">
        <v>0</v>
      </c>
      <c r="I2648">
        <v>15.312989999999999</v>
      </c>
      <c r="J2648">
        <v>0.11</v>
      </c>
      <c r="K2648">
        <v>2.23</v>
      </c>
      <c r="L2648">
        <v>0.19900000000000001</v>
      </c>
      <c r="M2648">
        <v>5.6</v>
      </c>
      <c r="N2648">
        <v>1.7600000000000001E-2</v>
      </c>
      <c r="O2648" t="s">
        <v>614</v>
      </c>
      <c r="P2648">
        <v>0</v>
      </c>
      <c r="Q2648">
        <v>25.93</v>
      </c>
      <c r="R2648">
        <v>581</v>
      </c>
      <c r="S2648">
        <v>0</v>
      </c>
      <c r="U2648">
        <v>5211</v>
      </c>
      <c r="V2648">
        <v>0.77</v>
      </c>
      <c r="W2648">
        <v>0.79</v>
      </c>
      <c r="X2648">
        <v>0.12</v>
      </c>
      <c r="Y2648" t="s">
        <v>77</v>
      </c>
      <c r="Z2648">
        <v>4.54</v>
      </c>
      <c r="AA2648" t="s">
        <v>9074</v>
      </c>
      <c r="AB2648">
        <v>280.69092000000001</v>
      </c>
      <c r="AC2648" t="s">
        <v>9075</v>
      </c>
      <c r="AD2648">
        <v>47.809670199999999</v>
      </c>
      <c r="AE2648">
        <v>560.88499999999999</v>
      </c>
      <c r="AF2648">
        <v>15.05</v>
      </c>
      <c r="AG2648">
        <v>12.843</v>
      </c>
      <c r="AH2648">
        <v>14.794499999999999</v>
      </c>
    </row>
    <row r="2649" spans="1:34" x14ac:dyDescent="0.25">
      <c r="A2649" t="s">
        <v>9077</v>
      </c>
      <c r="B2649" t="s">
        <v>9078</v>
      </c>
      <c r="C2649">
        <v>1</v>
      </c>
      <c r="D2649">
        <v>1</v>
      </c>
      <c r="E2649" t="s">
        <v>284</v>
      </c>
      <c r="F2649">
        <v>2017</v>
      </c>
      <c r="G2649" t="s">
        <v>171</v>
      </c>
      <c r="H2649">
        <v>0</v>
      </c>
      <c r="I2649">
        <v>1.53818001</v>
      </c>
      <c r="J2649">
        <v>1.67E-2</v>
      </c>
      <c r="K2649">
        <v>0.96</v>
      </c>
      <c r="L2649">
        <v>8.5999999999999993E-2</v>
      </c>
      <c r="M2649">
        <v>0.84</v>
      </c>
      <c r="N2649">
        <v>2.64E-3</v>
      </c>
      <c r="O2649" t="s">
        <v>614</v>
      </c>
      <c r="P2649">
        <v>0.01</v>
      </c>
      <c r="Q2649">
        <v>54.56</v>
      </c>
      <c r="R2649">
        <v>602</v>
      </c>
      <c r="S2649">
        <v>0</v>
      </c>
      <c r="U2649">
        <v>3410</v>
      </c>
      <c r="V2649">
        <v>0.33</v>
      </c>
      <c r="W2649">
        <v>0.33</v>
      </c>
      <c r="X2649">
        <v>-0.11</v>
      </c>
      <c r="Y2649" t="s">
        <v>77</v>
      </c>
      <c r="Z2649">
        <v>4.8600000000000003</v>
      </c>
      <c r="AA2649" t="s">
        <v>9079</v>
      </c>
      <c r="AB2649">
        <v>297.7292296</v>
      </c>
      <c r="AC2649" t="s">
        <v>9080</v>
      </c>
      <c r="AD2649">
        <v>42.866691899999999</v>
      </c>
      <c r="AE2649">
        <v>134.39699999999999</v>
      </c>
      <c r="AF2649">
        <v>17.07</v>
      </c>
      <c r="AG2649">
        <v>12.199</v>
      </c>
      <c r="AH2649">
        <v>15.7393</v>
      </c>
    </row>
    <row r="2650" spans="1:34" x14ac:dyDescent="0.25">
      <c r="A2650" t="s">
        <v>9081</v>
      </c>
      <c r="B2650" t="s">
        <v>9082</v>
      </c>
      <c r="C2650">
        <v>2</v>
      </c>
      <c r="D2650">
        <v>1</v>
      </c>
      <c r="E2650" t="s">
        <v>284</v>
      </c>
      <c r="F2650">
        <v>2017</v>
      </c>
      <c r="G2650" t="s">
        <v>171</v>
      </c>
      <c r="H2650">
        <v>0</v>
      </c>
      <c r="I2650">
        <v>9.8786391699999996</v>
      </c>
      <c r="J2650">
        <v>6.9199999999999998E-2</v>
      </c>
      <c r="K2650">
        <v>1.84</v>
      </c>
      <c r="L2650">
        <v>0.16400000000000001</v>
      </c>
      <c r="M2650">
        <v>4.04</v>
      </c>
      <c r="N2650">
        <v>1.2699999999999999E-2</v>
      </c>
      <c r="O2650" t="s">
        <v>614</v>
      </c>
      <c r="P2650">
        <v>0.13</v>
      </c>
      <c r="Q2650">
        <v>5.65</v>
      </c>
      <c r="R2650">
        <v>393</v>
      </c>
      <c r="S2650">
        <v>0</v>
      </c>
      <c r="U2650">
        <v>3713</v>
      </c>
      <c r="V2650">
        <v>0.5</v>
      </c>
      <c r="W2650">
        <v>0.52</v>
      </c>
      <c r="X2650">
        <v>-0.16</v>
      </c>
      <c r="Y2650" t="s">
        <v>77</v>
      </c>
      <c r="Z2650">
        <v>4.84</v>
      </c>
      <c r="AA2650" t="s">
        <v>9083</v>
      </c>
      <c r="AB2650">
        <v>283.6282602</v>
      </c>
      <c r="AC2650" t="s">
        <v>9084</v>
      </c>
      <c r="AD2650">
        <v>48.390808100000001</v>
      </c>
      <c r="AE2650">
        <v>66.407399999999996</v>
      </c>
      <c r="AF2650">
        <v>13.86</v>
      </c>
      <c r="AG2650">
        <v>9.8040000000000003</v>
      </c>
      <c r="AH2650">
        <v>13.0716</v>
      </c>
    </row>
    <row r="2651" spans="1:34" x14ac:dyDescent="0.25">
      <c r="A2651" t="s">
        <v>9085</v>
      </c>
      <c r="B2651" t="s">
        <v>9086</v>
      </c>
      <c r="C2651">
        <v>1</v>
      </c>
      <c r="D2651">
        <v>1</v>
      </c>
      <c r="E2651" t="s">
        <v>284</v>
      </c>
      <c r="F2651">
        <v>2017</v>
      </c>
      <c r="G2651" t="s">
        <v>171</v>
      </c>
      <c r="H2651">
        <v>0</v>
      </c>
      <c r="I2651">
        <v>38.09722</v>
      </c>
      <c r="J2651">
        <v>0.16539999999999999</v>
      </c>
      <c r="K2651">
        <v>1.6</v>
      </c>
      <c r="L2651">
        <v>0.14299999999999999</v>
      </c>
      <c r="M2651">
        <v>3.19</v>
      </c>
      <c r="N2651">
        <v>0.01</v>
      </c>
      <c r="O2651" t="s">
        <v>614</v>
      </c>
      <c r="P2651">
        <v>0</v>
      </c>
      <c r="Q2651">
        <v>0.81</v>
      </c>
      <c r="R2651">
        <v>268</v>
      </c>
      <c r="S2651">
        <v>0</v>
      </c>
      <c r="U2651">
        <v>3638</v>
      </c>
      <c r="V2651">
        <v>0.38</v>
      </c>
      <c r="W2651">
        <v>0.4</v>
      </c>
      <c r="X2651">
        <v>-0.3</v>
      </c>
      <c r="Y2651" t="s">
        <v>77</v>
      </c>
      <c r="Z2651">
        <v>4.88</v>
      </c>
      <c r="AA2651" t="s">
        <v>9087</v>
      </c>
      <c r="AB2651">
        <v>294.36603129999997</v>
      </c>
      <c r="AC2651" t="s">
        <v>9088</v>
      </c>
      <c r="AD2651">
        <v>49.915021899999999</v>
      </c>
      <c r="AE2651">
        <v>252</v>
      </c>
      <c r="AF2651">
        <v>16.86</v>
      </c>
      <c r="AG2651">
        <v>12.635</v>
      </c>
      <c r="AH2651">
        <v>16.002300000000002</v>
      </c>
    </row>
    <row r="2652" spans="1:34" x14ac:dyDescent="0.25">
      <c r="A2652" t="s">
        <v>9089</v>
      </c>
      <c r="B2652" t="s">
        <v>9090</v>
      </c>
      <c r="C2652">
        <v>1</v>
      </c>
      <c r="D2652">
        <v>1</v>
      </c>
      <c r="E2652" t="s">
        <v>284</v>
      </c>
      <c r="F2652">
        <v>2017</v>
      </c>
      <c r="G2652" t="s">
        <v>171</v>
      </c>
      <c r="H2652">
        <v>0</v>
      </c>
      <c r="I2652">
        <v>140.25239999999999</v>
      </c>
      <c r="J2652">
        <v>0.47060000000000002</v>
      </c>
      <c r="K2652">
        <v>2.17</v>
      </c>
      <c r="L2652">
        <v>0.19400000000000001</v>
      </c>
      <c r="M2652">
        <v>5.35</v>
      </c>
      <c r="N2652">
        <v>1.6799999999999999E-2</v>
      </c>
      <c r="O2652" t="s">
        <v>614</v>
      </c>
      <c r="P2652">
        <v>0</v>
      </c>
      <c r="Q2652">
        <v>0.98</v>
      </c>
      <c r="R2652">
        <v>284</v>
      </c>
      <c r="S2652">
        <v>0</v>
      </c>
      <c r="U2652">
        <v>4807</v>
      </c>
      <c r="V2652">
        <v>0.69</v>
      </c>
      <c r="W2652">
        <v>0.72</v>
      </c>
      <c r="X2652">
        <v>-0.18</v>
      </c>
      <c r="Y2652" t="s">
        <v>77</v>
      </c>
      <c r="Z2652">
        <v>4.62</v>
      </c>
      <c r="AA2652" t="s">
        <v>9091</v>
      </c>
      <c r="AB2652">
        <v>296.45770199999998</v>
      </c>
      <c r="AC2652" t="s">
        <v>9092</v>
      </c>
      <c r="AD2652">
        <v>41.266021000000002</v>
      </c>
      <c r="AE2652">
        <v>755</v>
      </c>
      <c r="AF2652">
        <v>15.864000000000001</v>
      </c>
      <c r="AG2652">
        <v>13.211</v>
      </c>
    </row>
    <row r="2653" spans="1:34" x14ac:dyDescent="0.25">
      <c r="A2653" t="s">
        <v>9093</v>
      </c>
      <c r="B2653" t="s">
        <v>9094</v>
      </c>
      <c r="C2653">
        <v>1</v>
      </c>
      <c r="D2653">
        <v>1</v>
      </c>
      <c r="E2653" t="s">
        <v>284</v>
      </c>
      <c r="F2653">
        <v>2018</v>
      </c>
      <c r="G2653" t="s">
        <v>171</v>
      </c>
      <c r="H2653">
        <v>0</v>
      </c>
      <c r="I2653">
        <v>1047.8356000000001</v>
      </c>
      <c r="J2653">
        <v>2.0259999999999998</v>
      </c>
      <c r="K2653">
        <v>9.18</v>
      </c>
      <c r="L2653">
        <v>0.81899999999999995</v>
      </c>
      <c r="M2653">
        <v>158.91499999999999</v>
      </c>
      <c r="N2653">
        <v>0.5</v>
      </c>
      <c r="O2653" t="s">
        <v>119</v>
      </c>
      <c r="P2653">
        <v>0.26</v>
      </c>
      <c r="Q2653">
        <v>0.3</v>
      </c>
      <c r="R2653">
        <v>206</v>
      </c>
      <c r="S2653">
        <v>0</v>
      </c>
      <c r="T2653" t="s">
        <v>236</v>
      </c>
      <c r="U2653">
        <v>5597</v>
      </c>
      <c r="V2653">
        <v>1.18</v>
      </c>
      <c r="W2653">
        <v>1.01</v>
      </c>
      <c r="X2653">
        <v>-8.7999999999999995E-2</v>
      </c>
      <c r="Y2653" t="s">
        <v>77</v>
      </c>
      <c r="Z2653">
        <v>4.3</v>
      </c>
      <c r="AA2653" t="s">
        <v>9095</v>
      </c>
      <c r="AB2653">
        <v>282.18569489999999</v>
      </c>
      <c r="AC2653" t="s">
        <v>9096</v>
      </c>
      <c r="AD2653">
        <v>44.4344617</v>
      </c>
      <c r="AE2653">
        <v>568.11699999999996</v>
      </c>
      <c r="AF2653">
        <v>13.497</v>
      </c>
      <c r="AG2653">
        <v>11.922000000000001</v>
      </c>
      <c r="AH2653">
        <v>13.4057</v>
      </c>
    </row>
    <row r="2654" spans="1:34" x14ac:dyDescent="0.25">
      <c r="A2654" t="s">
        <v>9097</v>
      </c>
      <c r="B2654" t="s">
        <v>9098</v>
      </c>
      <c r="C2654">
        <v>1</v>
      </c>
      <c r="D2654">
        <v>1</v>
      </c>
      <c r="E2654" t="s">
        <v>284</v>
      </c>
      <c r="F2654">
        <v>2018</v>
      </c>
      <c r="G2654" t="s">
        <v>171</v>
      </c>
      <c r="H2654">
        <v>0</v>
      </c>
      <c r="I2654">
        <v>11.872878699999999</v>
      </c>
      <c r="J2654">
        <v>0.10299999999999999</v>
      </c>
      <c r="K2654">
        <v>2.2130000000000001</v>
      </c>
      <c r="L2654">
        <v>0.19700000000000001</v>
      </c>
      <c r="M2654">
        <v>5</v>
      </c>
      <c r="N2654">
        <v>1.5730000000000001E-2</v>
      </c>
      <c r="O2654" t="s">
        <v>119</v>
      </c>
      <c r="P2654">
        <v>0</v>
      </c>
      <c r="Q2654">
        <v>155</v>
      </c>
      <c r="R2654">
        <v>863</v>
      </c>
      <c r="S2654">
        <v>0</v>
      </c>
      <c r="T2654" t="s">
        <v>199</v>
      </c>
      <c r="U2654">
        <v>6148</v>
      </c>
      <c r="V2654">
        <v>1.03</v>
      </c>
      <c r="W2654">
        <v>1.03</v>
      </c>
      <c r="X2654">
        <v>-0.24</v>
      </c>
      <c r="Y2654" t="s">
        <v>77</v>
      </c>
      <c r="Z2654">
        <v>4.3600000000000003</v>
      </c>
      <c r="AA2654" t="s">
        <v>9099</v>
      </c>
      <c r="AB2654">
        <v>286.68959860000001</v>
      </c>
      <c r="AC2654" t="s">
        <v>9100</v>
      </c>
      <c r="AD2654">
        <v>39.212080200000003</v>
      </c>
      <c r="AE2654">
        <v>213.26</v>
      </c>
      <c r="AF2654">
        <v>11.045</v>
      </c>
      <c r="AG2654">
        <v>9.7850000000000001</v>
      </c>
      <c r="AH2654">
        <v>11.014099999999999</v>
      </c>
    </row>
    <row r="2655" spans="1:34" x14ac:dyDescent="0.25">
      <c r="A2655" t="s">
        <v>9101</v>
      </c>
      <c r="B2655" t="s">
        <v>9102</v>
      </c>
      <c r="C2655">
        <v>1</v>
      </c>
      <c r="D2655">
        <v>2</v>
      </c>
      <c r="E2655" t="s">
        <v>284</v>
      </c>
      <c r="F2655">
        <v>2018</v>
      </c>
      <c r="G2655" t="s">
        <v>171</v>
      </c>
      <c r="H2655">
        <v>0</v>
      </c>
      <c r="I2655">
        <v>31.562000000000001</v>
      </c>
      <c r="J2655">
        <v>0.19739999999999999</v>
      </c>
      <c r="K2655">
        <v>4.5199999999999996</v>
      </c>
      <c r="L2655">
        <v>0.44800000000000001</v>
      </c>
      <c r="M2655">
        <v>47.8</v>
      </c>
      <c r="N2655">
        <v>0.15</v>
      </c>
      <c r="O2655" t="s">
        <v>119</v>
      </c>
      <c r="P2655">
        <v>0.83799999999999997</v>
      </c>
      <c r="Q2655">
        <v>24.94</v>
      </c>
      <c r="R2655">
        <v>651</v>
      </c>
      <c r="S2655">
        <v>0</v>
      </c>
      <c r="U2655">
        <v>5569</v>
      </c>
      <c r="V2655">
        <v>1.1000000000000001</v>
      </c>
      <c r="W2655">
        <v>1.03</v>
      </c>
      <c r="X2655">
        <v>0.19</v>
      </c>
      <c r="Y2655" t="s">
        <v>77</v>
      </c>
      <c r="Z2655">
        <v>4.4000000000000004</v>
      </c>
      <c r="AA2655" t="s">
        <v>9103</v>
      </c>
      <c r="AB2655">
        <v>284.47224729999999</v>
      </c>
      <c r="AC2655" t="s">
        <v>9104</v>
      </c>
      <c r="AD2655">
        <v>39.911889000000002</v>
      </c>
      <c r="AE2655">
        <v>185.875</v>
      </c>
      <c r="AF2655">
        <v>11.64</v>
      </c>
      <c r="AG2655">
        <v>9.64</v>
      </c>
      <c r="AH2655">
        <v>11.062200000000001</v>
      </c>
    </row>
    <row r="2656" spans="1:34" x14ac:dyDescent="0.25">
      <c r="A2656" t="s">
        <v>9105</v>
      </c>
      <c r="B2656" t="s">
        <v>9102</v>
      </c>
      <c r="C2656">
        <v>1</v>
      </c>
      <c r="D2656">
        <v>2</v>
      </c>
      <c r="E2656" t="s">
        <v>73</v>
      </c>
      <c r="F2656">
        <v>2022</v>
      </c>
      <c r="G2656" t="s">
        <v>94</v>
      </c>
      <c r="H2656">
        <v>0</v>
      </c>
      <c r="I2656">
        <v>1919</v>
      </c>
      <c r="J2656">
        <v>3.0529999999999999</v>
      </c>
      <c r="K2656">
        <v>14</v>
      </c>
      <c r="L2656">
        <v>1.25</v>
      </c>
      <c r="M2656">
        <v>126.4</v>
      </c>
      <c r="N2656">
        <v>0.4</v>
      </c>
      <c r="O2656" t="s">
        <v>119</v>
      </c>
      <c r="P2656">
        <v>0.52700000000000002</v>
      </c>
      <c r="S2656">
        <v>0</v>
      </c>
      <c r="U2656">
        <v>5569</v>
      </c>
      <c r="V2656">
        <v>1.1000000000000001</v>
      </c>
      <c r="W2656">
        <v>1.03</v>
      </c>
      <c r="X2656">
        <v>0.19</v>
      </c>
      <c r="Y2656" t="s">
        <v>77</v>
      </c>
      <c r="Z2656">
        <v>4.4000000000000004</v>
      </c>
      <c r="AA2656" t="s">
        <v>9103</v>
      </c>
      <c r="AB2656">
        <v>284.47224729999999</v>
      </c>
      <c r="AC2656" t="s">
        <v>9104</v>
      </c>
      <c r="AD2656">
        <v>39.911889000000002</v>
      </c>
      <c r="AE2656">
        <v>185.875</v>
      </c>
      <c r="AF2656">
        <v>11.64</v>
      </c>
      <c r="AG2656">
        <v>9.64</v>
      </c>
      <c r="AH2656">
        <v>11.062200000000001</v>
      </c>
    </row>
    <row r="2657" spans="1:34" x14ac:dyDescent="0.25">
      <c r="A2657" t="s">
        <v>9106</v>
      </c>
      <c r="B2657" t="s">
        <v>9107</v>
      </c>
      <c r="C2657">
        <v>1</v>
      </c>
      <c r="D2657">
        <v>1</v>
      </c>
      <c r="E2657" t="s">
        <v>284</v>
      </c>
      <c r="F2657">
        <v>2019</v>
      </c>
      <c r="G2657" t="s">
        <v>171</v>
      </c>
      <c r="H2657">
        <v>0</v>
      </c>
      <c r="I2657">
        <v>3.8493727799999999</v>
      </c>
      <c r="J2657">
        <v>5.4399999999999997E-2</v>
      </c>
      <c r="K2657">
        <v>11.994</v>
      </c>
      <c r="L2657">
        <v>1.07</v>
      </c>
      <c r="M2657">
        <v>1868.8404</v>
      </c>
      <c r="N2657">
        <v>5.88</v>
      </c>
      <c r="O2657" t="s">
        <v>119</v>
      </c>
      <c r="P2657">
        <v>6.2799999999999995E-2</v>
      </c>
      <c r="Q2657">
        <v>4055.29</v>
      </c>
      <c r="R2657">
        <v>2034</v>
      </c>
      <c r="S2657">
        <v>0</v>
      </c>
      <c r="U2657">
        <v>6216</v>
      </c>
      <c r="V2657">
        <v>2.89</v>
      </c>
      <c r="W2657">
        <v>1.45</v>
      </c>
      <c r="X2657">
        <v>-0.18</v>
      </c>
      <c r="Y2657" t="s">
        <v>1117</v>
      </c>
      <c r="Z2657">
        <v>3.67</v>
      </c>
      <c r="AA2657" t="s">
        <v>9108</v>
      </c>
      <c r="AB2657">
        <v>294.35655589999999</v>
      </c>
      <c r="AC2657" t="s">
        <v>9109</v>
      </c>
      <c r="AD2657">
        <v>38.947342399999997</v>
      </c>
      <c r="AE2657">
        <v>788.23800000000006</v>
      </c>
      <c r="AF2657">
        <v>11.62</v>
      </c>
      <c r="AG2657">
        <v>10.195</v>
      </c>
      <c r="AH2657">
        <v>11.42</v>
      </c>
    </row>
    <row r="2658" spans="1:34" x14ac:dyDescent="0.25">
      <c r="A2658" t="s">
        <v>9110</v>
      </c>
      <c r="B2658" t="s">
        <v>9111</v>
      </c>
      <c r="C2658">
        <v>1</v>
      </c>
      <c r="D2658">
        <v>3</v>
      </c>
      <c r="E2658" t="s">
        <v>284</v>
      </c>
      <c r="F2658">
        <v>2014</v>
      </c>
      <c r="G2658" t="s">
        <v>171</v>
      </c>
      <c r="H2658">
        <v>0</v>
      </c>
      <c r="I2658">
        <v>7.6502540000000003</v>
      </c>
      <c r="J2658">
        <v>7.1999999999999995E-2</v>
      </c>
      <c r="K2658">
        <v>2.27</v>
      </c>
      <c r="L2658">
        <v>0.20300000000000001</v>
      </c>
      <c r="M2658">
        <v>5.77</v>
      </c>
      <c r="N2658">
        <v>1.8200000000000001E-2</v>
      </c>
      <c r="O2658" t="s">
        <v>614</v>
      </c>
      <c r="P2658">
        <v>0</v>
      </c>
      <c r="Q2658">
        <v>77.540000000000006</v>
      </c>
      <c r="R2658">
        <v>772</v>
      </c>
      <c r="S2658">
        <v>0</v>
      </c>
      <c r="U2658">
        <v>5413</v>
      </c>
      <c r="V2658">
        <v>0.74</v>
      </c>
      <c r="W2658">
        <v>0.88</v>
      </c>
      <c r="X2658">
        <v>-0.03</v>
      </c>
      <c r="Y2658" t="s">
        <v>77</v>
      </c>
      <c r="Z2658">
        <v>4.62</v>
      </c>
      <c r="AA2658" t="s">
        <v>9112</v>
      </c>
      <c r="AB2658">
        <v>293.16009769999999</v>
      </c>
      <c r="AC2658" t="s">
        <v>9113</v>
      </c>
      <c r="AD2658">
        <v>48.881207400000001</v>
      </c>
      <c r="AE2658">
        <v>603.53</v>
      </c>
      <c r="AF2658">
        <v>14.856999999999999</v>
      </c>
      <c r="AG2658">
        <v>12.875999999999999</v>
      </c>
      <c r="AH2658">
        <v>14.684799999999999</v>
      </c>
    </row>
    <row r="2659" spans="1:34" x14ac:dyDescent="0.25">
      <c r="A2659" t="s">
        <v>9114</v>
      </c>
      <c r="B2659" t="s">
        <v>9111</v>
      </c>
      <c r="C2659">
        <v>1</v>
      </c>
      <c r="D2659">
        <v>3</v>
      </c>
      <c r="E2659" t="s">
        <v>284</v>
      </c>
      <c r="F2659">
        <v>2014</v>
      </c>
      <c r="G2659" t="s">
        <v>171</v>
      </c>
      <c r="H2659">
        <v>0</v>
      </c>
      <c r="I2659">
        <v>34.260280999999999</v>
      </c>
      <c r="J2659">
        <v>0.19500000000000001</v>
      </c>
      <c r="K2659">
        <v>2.38</v>
      </c>
      <c r="L2659">
        <v>0.21199999999999999</v>
      </c>
      <c r="M2659">
        <v>6.26</v>
      </c>
      <c r="N2659">
        <v>1.9699999999999999E-2</v>
      </c>
      <c r="O2659" t="s">
        <v>614</v>
      </c>
      <c r="P2659">
        <v>0</v>
      </c>
      <c r="Q2659">
        <v>10.51</v>
      </c>
      <c r="R2659">
        <v>468</v>
      </c>
      <c r="S2659">
        <v>1</v>
      </c>
      <c r="U2659">
        <v>5413</v>
      </c>
      <c r="V2659">
        <v>0.74</v>
      </c>
      <c r="W2659">
        <v>0.88</v>
      </c>
      <c r="X2659">
        <v>-0.03</v>
      </c>
      <c r="Y2659" t="s">
        <v>77</v>
      </c>
      <c r="Z2659">
        <v>4.62</v>
      </c>
      <c r="AA2659" t="s">
        <v>9112</v>
      </c>
      <c r="AB2659">
        <v>293.16009769999999</v>
      </c>
      <c r="AC2659" t="s">
        <v>9113</v>
      </c>
      <c r="AD2659">
        <v>48.881207400000001</v>
      </c>
      <c r="AE2659">
        <v>603.53</v>
      </c>
      <c r="AF2659">
        <v>14.856999999999999</v>
      </c>
      <c r="AG2659">
        <v>12.875999999999999</v>
      </c>
      <c r="AH2659">
        <v>14.684799999999999</v>
      </c>
    </row>
    <row r="2660" spans="1:34" x14ac:dyDescent="0.25">
      <c r="A2660" t="s">
        <v>9115</v>
      </c>
      <c r="B2660" t="s">
        <v>9111</v>
      </c>
      <c r="C2660">
        <v>1</v>
      </c>
      <c r="D2660">
        <v>3</v>
      </c>
      <c r="E2660" t="s">
        <v>284</v>
      </c>
      <c r="F2660">
        <v>2016</v>
      </c>
      <c r="G2660" t="s">
        <v>171</v>
      </c>
      <c r="H2660">
        <v>0</v>
      </c>
      <c r="I2660">
        <v>1.5540039299999999</v>
      </c>
      <c r="J2660">
        <v>2.46E-2</v>
      </c>
      <c r="K2660">
        <v>1.73</v>
      </c>
      <c r="L2660">
        <v>0.154</v>
      </c>
      <c r="M2660">
        <v>3.64</v>
      </c>
      <c r="N2660">
        <v>1.15E-2</v>
      </c>
      <c r="O2660" t="s">
        <v>614</v>
      </c>
      <c r="P2660">
        <v>0</v>
      </c>
      <c r="Q2660">
        <v>651.41</v>
      </c>
      <c r="R2660">
        <v>1313</v>
      </c>
      <c r="S2660">
        <v>0</v>
      </c>
      <c r="U2660">
        <v>5350</v>
      </c>
      <c r="V2660">
        <v>0.83</v>
      </c>
      <c r="W2660">
        <v>0.88</v>
      </c>
      <c r="X2660">
        <v>-0.03</v>
      </c>
      <c r="Y2660" t="s">
        <v>77</v>
      </c>
      <c r="Z2660">
        <v>4.55</v>
      </c>
      <c r="AA2660" t="s">
        <v>9112</v>
      </c>
      <c r="AB2660">
        <v>293.16009769999999</v>
      </c>
      <c r="AC2660" t="s">
        <v>9113</v>
      </c>
      <c r="AD2660">
        <v>48.881207400000001</v>
      </c>
      <c r="AE2660">
        <v>603.53</v>
      </c>
      <c r="AF2660">
        <v>14.856999999999999</v>
      </c>
      <c r="AG2660">
        <v>12.875999999999999</v>
      </c>
      <c r="AH2660">
        <v>14.684799999999999</v>
      </c>
    </row>
    <row r="2661" spans="1:34" x14ac:dyDescent="0.25">
      <c r="A2661" t="s">
        <v>9116</v>
      </c>
      <c r="B2661" t="s">
        <v>9117</v>
      </c>
      <c r="C2661">
        <v>2</v>
      </c>
      <c r="D2661">
        <v>1</v>
      </c>
      <c r="E2661" t="s">
        <v>284</v>
      </c>
      <c r="F2661">
        <v>2020</v>
      </c>
      <c r="G2661" t="s">
        <v>171</v>
      </c>
      <c r="H2661">
        <v>0</v>
      </c>
      <c r="I2661">
        <v>175.06</v>
      </c>
      <c r="J2661">
        <v>0.63300000000000001</v>
      </c>
      <c r="K2661">
        <v>3.87</v>
      </c>
      <c r="L2661">
        <v>0.34499999999999997</v>
      </c>
      <c r="M2661">
        <v>17</v>
      </c>
      <c r="N2661">
        <v>5.3490000000000003E-2</v>
      </c>
      <c r="O2661" t="s">
        <v>119</v>
      </c>
      <c r="P2661">
        <v>5.7000000000000002E-2</v>
      </c>
      <c r="Q2661">
        <v>0.88</v>
      </c>
      <c r="R2661">
        <v>243</v>
      </c>
      <c r="S2661">
        <v>0</v>
      </c>
      <c r="T2661" t="s">
        <v>1199</v>
      </c>
      <c r="U2661">
        <v>5100</v>
      </c>
      <c r="V2661">
        <v>0.76</v>
      </c>
      <c r="W2661">
        <v>0.84</v>
      </c>
      <c r="X2661">
        <v>-0.12</v>
      </c>
      <c r="Y2661" t="s">
        <v>200</v>
      </c>
      <c r="Z2661">
        <v>4.66</v>
      </c>
      <c r="AA2661" t="s">
        <v>9118</v>
      </c>
      <c r="AB2661">
        <v>285.16709270000001</v>
      </c>
      <c r="AC2661" t="s">
        <v>9119</v>
      </c>
      <c r="AD2661">
        <v>41.966938300000002</v>
      </c>
      <c r="AE2661">
        <v>410.60700000000003</v>
      </c>
      <c r="AF2661">
        <v>14.356999999999999</v>
      </c>
      <c r="AG2661">
        <v>12.162000000000001</v>
      </c>
      <c r="AH2661">
        <v>14.193300000000001</v>
      </c>
    </row>
    <row r="2662" spans="1:34" x14ac:dyDescent="0.25">
      <c r="A2662" t="s">
        <v>9120</v>
      </c>
      <c r="B2662" t="s">
        <v>9121</v>
      </c>
      <c r="C2662">
        <v>1</v>
      </c>
      <c r="D2662">
        <v>1</v>
      </c>
      <c r="E2662" t="s">
        <v>284</v>
      </c>
      <c r="F2662">
        <v>2020</v>
      </c>
      <c r="G2662" t="s">
        <v>171</v>
      </c>
      <c r="H2662">
        <v>0</v>
      </c>
      <c r="I2662">
        <v>17.604600000000001</v>
      </c>
      <c r="J2662">
        <v>0.1072</v>
      </c>
      <c r="K2662">
        <v>3.3039999999999998</v>
      </c>
      <c r="L2662">
        <v>0.29499999999999998</v>
      </c>
      <c r="M2662">
        <v>10.9</v>
      </c>
      <c r="N2662">
        <v>3.44E-2</v>
      </c>
      <c r="O2662" t="s">
        <v>614</v>
      </c>
      <c r="P2662">
        <v>0</v>
      </c>
      <c r="Q2662">
        <v>4.07</v>
      </c>
      <c r="R2662">
        <v>362</v>
      </c>
      <c r="S2662">
        <v>0</v>
      </c>
      <c r="U2662">
        <v>3844</v>
      </c>
      <c r="V2662">
        <v>0.63</v>
      </c>
      <c r="W2662">
        <v>0.61</v>
      </c>
      <c r="X2662">
        <v>0.06</v>
      </c>
      <c r="Y2662" t="s">
        <v>77</v>
      </c>
      <c r="Z2662">
        <v>4.63</v>
      </c>
      <c r="AA2662" t="s">
        <v>9122</v>
      </c>
      <c r="AB2662">
        <v>290.40151559999998</v>
      </c>
      <c r="AC2662" t="s">
        <v>9123</v>
      </c>
      <c r="AD2662">
        <v>48.822723400000001</v>
      </c>
      <c r="AE2662">
        <v>337.92599999999999</v>
      </c>
      <c r="AF2662">
        <v>16.068999999999999</v>
      </c>
      <c r="AG2662">
        <v>12.552</v>
      </c>
      <c r="AH2662">
        <v>15.616400000000001</v>
      </c>
    </row>
    <row r="2663" spans="1:34" x14ac:dyDescent="0.25">
      <c r="A2663" t="s">
        <v>9124</v>
      </c>
      <c r="B2663" t="s">
        <v>9125</v>
      </c>
      <c r="C2663">
        <v>1</v>
      </c>
      <c r="D2663">
        <v>1</v>
      </c>
      <c r="E2663" t="s">
        <v>284</v>
      </c>
      <c r="F2663">
        <v>2020</v>
      </c>
      <c r="G2663" t="s">
        <v>171</v>
      </c>
      <c r="H2663">
        <v>0</v>
      </c>
      <c r="I2663">
        <v>14.386799999999999</v>
      </c>
      <c r="J2663">
        <v>0.1137</v>
      </c>
      <c r="K2663">
        <v>3.0329999999999999</v>
      </c>
      <c r="L2663">
        <v>0.27100000000000002</v>
      </c>
      <c r="M2663">
        <v>9.4499999999999993</v>
      </c>
      <c r="N2663">
        <v>2.9700000000000001E-2</v>
      </c>
      <c r="O2663" t="s">
        <v>614</v>
      </c>
      <c r="P2663">
        <v>0</v>
      </c>
      <c r="Q2663">
        <v>85.46</v>
      </c>
      <c r="R2663">
        <v>776</v>
      </c>
      <c r="S2663">
        <v>0</v>
      </c>
      <c r="U2663">
        <v>5735.81</v>
      </c>
      <c r="V2663">
        <v>1.07</v>
      </c>
      <c r="W2663">
        <v>0.94</v>
      </c>
      <c r="X2663">
        <v>0.37</v>
      </c>
      <c r="Y2663" t="s">
        <v>200</v>
      </c>
      <c r="Z2663">
        <v>4.3499999999999996</v>
      </c>
      <c r="AA2663" t="s">
        <v>9126</v>
      </c>
      <c r="AB2663">
        <v>286.85271569999998</v>
      </c>
      <c r="AC2663" t="s">
        <v>9127</v>
      </c>
      <c r="AD2663">
        <v>49.2616668</v>
      </c>
      <c r="AE2663">
        <v>626.69100000000003</v>
      </c>
      <c r="AF2663">
        <v>13.621</v>
      </c>
      <c r="AG2663">
        <v>12.054</v>
      </c>
      <c r="AH2663">
        <v>13.5307</v>
      </c>
    </row>
    <row r="2664" spans="1:34" x14ac:dyDescent="0.25">
      <c r="A2664" t="s">
        <v>9128</v>
      </c>
      <c r="B2664" t="s">
        <v>9129</v>
      </c>
      <c r="C2664">
        <v>1</v>
      </c>
      <c r="D2664">
        <v>1</v>
      </c>
      <c r="E2664" t="s">
        <v>284</v>
      </c>
      <c r="F2664">
        <v>2020</v>
      </c>
      <c r="G2664" t="s">
        <v>171</v>
      </c>
      <c r="H2664">
        <v>0</v>
      </c>
      <c r="I2664">
        <v>11.954800000000001</v>
      </c>
      <c r="J2664">
        <v>0.10059999999999999</v>
      </c>
      <c r="K2664">
        <v>2.839</v>
      </c>
      <c r="L2664">
        <v>0.253</v>
      </c>
      <c r="M2664">
        <v>8.44</v>
      </c>
      <c r="N2664">
        <v>2.6599999999999999E-2</v>
      </c>
      <c r="O2664" t="s">
        <v>614</v>
      </c>
      <c r="P2664">
        <v>0</v>
      </c>
      <c r="Q2664">
        <v>159.04</v>
      </c>
      <c r="R2664">
        <v>906</v>
      </c>
      <c r="S2664">
        <v>0</v>
      </c>
      <c r="U2664">
        <v>5049.84</v>
      </c>
      <c r="V2664">
        <v>0.78</v>
      </c>
      <c r="W2664">
        <v>0.84</v>
      </c>
      <c r="X2664">
        <v>-1.2999999999999999E-2</v>
      </c>
      <c r="Y2664" t="s">
        <v>200</v>
      </c>
      <c r="Z2664">
        <v>4.58</v>
      </c>
      <c r="AA2664" t="s">
        <v>9130</v>
      </c>
      <c r="AB2664">
        <v>290.39623999999998</v>
      </c>
      <c r="AC2664" t="s">
        <v>9131</v>
      </c>
      <c r="AD2664">
        <v>41.039922900000001</v>
      </c>
      <c r="AE2664">
        <v>335.51499999999999</v>
      </c>
      <c r="AF2664">
        <v>13.737</v>
      </c>
      <c r="AG2664">
        <v>11.571</v>
      </c>
      <c r="AH2664">
        <v>13.5913</v>
      </c>
    </row>
    <row r="2665" spans="1:34" x14ac:dyDescent="0.25">
      <c r="A2665" t="s">
        <v>9132</v>
      </c>
      <c r="B2665" t="s">
        <v>9133</v>
      </c>
      <c r="C2665">
        <v>1</v>
      </c>
      <c r="D2665">
        <v>2</v>
      </c>
      <c r="E2665" t="s">
        <v>284</v>
      </c>
      <c r="F2665">
        <v>2020</v>
      </c>
      <c r="G2665" t="s">
        <v>171</v>
      </c>
      <c r="H2665">
        <v>0</v>
      </c>
      <c r="I2665">
        <v>25.8476</v>
      </c>
      <c r="J2665">
        <v>0.17610000000000001</v>
      </c>
      <c r="K2665">
        <v>2.883</v>
      </c>
      <c r="L2665">
        <v>0.25700000000000001</v>
      </c>
      <c r="M2665">
        <v>8.66</v>
      </c>
      <c r="N2665">
        <v>2.7300000000000001E-2</v>
      </c>
      <c r="O2665" t="s">
        <v>614</v>
      </c>
      <c r="P2665">
        <v>0</v>
      </c>
      <c r="Q2665">
        <v>48.23</v>
      </c>
      <c r="R2665">
        <v>672</v>
      </c>
      <c r="S2665">
        <v>0</v>
      </c>
      <c r="U2665">
        <v>6293</v>
      </c>
      <c r="V2665">
        <v>1.1499999999999999</v>
      </c>
      <c r="W2665">
        <v>1.23</v>
      </c>
      <c r="X2665">
        <v>-0.2</v>
      </c>
      <c r="Y2665" t="s">
        <v>77</v>
      </c>
      <c r="Z2665">
        <v>4.41</v>
      </c>
      <c r="AA2665" t="s">
        <v>9134</v>
      </c>
      <c r="AB2665">
        <v>297.95160709999999</v>
      </c>
      <c r="AC2665" t="s">
        <v>9135</v>
      </c>
      <c r="AD2665">
        <v>46.264702399999997</v>
      </c>
      <c r="AE2665">
        <v>1379.37</v>
      </c>
      <c r="AF2665">
        <v>15.103999999999999</v>
      </c>
      <c r="AG2665">
        <v>13.629</v>
      </c>
      <c r="AH2665">
        <v>15.0151</v>
      </c>
    </row>
    <row r="2666" spans="1:34" x14ac:dyDescent="0.25">
      <c r="A2666" t="s">
        <v>9136</v>
      </c>
      <c r="B2666" t="s">
        <v>9133</v>
      </c>
      <c r="C2666">
        <v>1</v>
      </c>
      <c r="D2666">
        <v>2</v>
      </c>
      <c r="E2666" t="s">
        <v>284</v>
      </c>
      <c r="F2666">
        <v>2020</v>
      </c>
      <c r="G2666" t="s">
        <v>171</v>
      </c>
      <c r="H2666">
        <v>0</v>
      </c>
      <c r="I2666">
        <v>40.715699999999998</v>
      </c>
      <c r="J2666">
        <v>0.23830000000000001</v>
      </c>
      <c r="K2666">
        <v>3.2360000000000002</v>
      </c>
      <c r="L2666">
        <v>0.28899999999999998</v>
      </c>
      <c r="M2666">
        <v>10.5</v>
      </c>
      <c r="N2666">
        <v>3.32E-2</v>
      </c>
      <c r="O2666" t="s">
        <v>614</v>
      </c>
      <c r="P2666">
        <v>0</v>
      </c>
      <c r="Q2666">
        <v>26.34</v>
      </c>
      <c r="R2666">
        <v>578</v>
      </c>
      <c r="S2666">
        <v>0</v>
      </c>
      <c r="U2666">
        <v>6293</v>
      </c>
      <c r="V2666">
        <v>1.1499999999999999</v>
      </c>
      <c r="W2666">
        <v>1.23</v>
      </c>
      <c r="X2666">
        <v>-0.2</v>
      </c>
      <c r="Y2666" t="s">
        <v>77</v>
      </c>
      <c r="Z2666">
        <v>4.41</v>
      </c>
      <c r="AA2666" t="s">
        <v>9134</v>
      </c>
      <c r="AB2666">
        <v>297.95160709999999</v>
      </c>
      <c r="AC2666" t="s">
        <v>9135</v>
      </c>
      <c r="AD2666">
        <v>46.264702399999997</v>
      </c>
      <c r="AE2666">
        <v>1379.37</v>
      </c>
      <c r="AF2666">
        <v>15.103999999999999</v>
      </c>
      <c r="AG2666">
        <v>13.629</v>
      </c>
      <c r="AH2666">
        <v>15.0151</v>
      </c>
    </row>
    <row r="2667" spans="1:34" x14ac:dyDescent="0.25">
      <c r="A2667" t="s">
        <v>9137</v>
      </c>
      <c r="B2667" t="s">
        <v>9138</v>
      </c>
      <c r="C2667">
        <v>1</v>
      </c>
      <c r="D2667">
        <v>1</v>
      </c>
      <c r="E2667" t="s">
        <v>284</v>
      </c>
      <c r="F2667">
        <v>2020</v>
      </c>
      <c r="G2667" t="s">
        <v>171</v>
      </c>
      <c r="H2667">
        <v>0</v>
      </c>
      <c r="I2667">
        <v>83.578100000000006</v>
      </c>
      <c r="J2667">
        <v>0.42559999999999998</v>
      </c>
      <c r="K2667">
        <v>2.984</v>
      </c>
      <c r="L2667">
        <v>0.26600000000000001</v>
      </c>
      <c r="M2667">
        <v>9.19</v>
      </c>
      <c r="N2667">
        <v>2.8899999999999999E-2</v>
      </c>
      <c r="O2667" t="s">
        <v>614</v>
      </c>
      <c r="P2667">
        <v>0</v>
      </c>
      <c r="Q2667">
        <v>17.309999999999999</v>
      </c>
      <c r="R2667">
        <v>655</v>
      </c>
      <c r="S2667">
        <v>0</v>
      </c>
      <c r="U2667">
        <v>5941.54</v>
      </c>
      <c r="V2667">
        <v>1.0900000000000001</v>
      </c>
      <c r="W2667">
        <v>1.0900000000000001</v>
      </c>
      <c r="X2667">
        <v>-0.26</v>
      </c>
      <c r="Y2667" t="s">
        <v>200</v>
      </c>
      <c r="Z2667">
        <v>4.4000000000000004</v>
      </c>
      <c r="AA2667" t="s">
        <v>9139</v>
      </c>
      <c r="AB2667">
        <v>283.53295050000003</v>
      </c>
      <c r="AC2667" t="s">
        <v>9140</v>
      </c>
      <c r="AD2667">
        <v>48.094360399999999</v>
      </c>
      <c r="AE2667">
        <v>626.81899999999996</v>
      </c>
      <c r="AF2667">
        <v>13.52</v>
      </c>
      <c r="AG2667">
        <v>12.119</v>
      </c>
      <c r="AH2667">
        <v>13.446099999999999</v>
      </c>
    </row>
    <row r="2668" spans="1:34" x14ac:dyDescent="0.25">
      <c r="A2668" t="s">
        <v>9141</v>
      </c>
      <c r="B2668" t="s">
        <v>9142</v>
      </c>
      <c r="C2668">
        <v>1</v>
      </c>
      <c r="D2668">
        <v>1</v>
      </c>
      <c r="E2668" t="s">
        <v>284</v>
      </c>
      <c r="F2668">
        <v>2020</v>
      </c>
      <c r="G2668" t="s">
        <v>171</v>
      </c>
      <c r="H2668">
        <v>0</v>
      </c>
      <c r="I2668">
        <v>15.433999999999999</v>
      </c>
      <c r="J2668">
        <v>0.124</v>
      </c>
      <c r="K2668">
        <v>4.3479999999999999</v>
      </c>
      <c r="L2668">
        <v>0.38800000000000001</v>
      </c>
      <c r="M2668">
        <v>17.399999999999999</v>
      </c>
      <c r="N2668">
        <v>5.4800000000000001E-2</v>
      </c>
      <c r="O2668" t="s">
        <v>614</v>
      </c>
      <c r="P2668">
        <v>0</v>
      </c>
      <c r="Q2668">
        <v>63.79</v>
      </c>
      <c r="R2668">
        <v>721</v>
      </c>
      <c r="S2668">
        <v>0</v>
      </c>
      <c r="U2668">
        <v>5542</v>
      </c>
      <c r="V2668">
        <v>1.02</v>
      </c>
      <c r="W2668">
        <v>0.98</v>
      </c>
      <c r="X2668">
        <v>7.0000000000000007E-2</v>
      </c>
      <c r="Y2668" t="s">
        <v>77</v>
      </c>
      <c r="Z2668">
        <v>4.41</v>
      </c>
      <c r="AA2668" t="s">
        <v>9143</v>
      </c>
      <c r="AB2668">
        <v>297.35230760000002</v>
      </c>
      <c r="AC2668" t="s">
        <v>9144</v>
      </c>
      <c r="AD2668">
        <v>46.095930899999999</v>
      </c>
      <c r="AE2668">
        <v>1335.64</v>
      </c>
      <c r="AF2668">
        <v>15.792</v>
      </c>
      <c r="AG2668">
        <v>14.013</v>
      </c>
      <c r="AH2668">
        <v>15.6767</v>
      </c>
    </row>
    <row r="2669" spans="1:34" x14ac:dyDescent="0.25">
      <c r="A2669" t="s">
        <v>9145</v>
      </c>
      <c r="B2669" t="s">
        <v>9146</v>
      </c>
      <c r="C2669">
        <v>1</v>
      </c>
      <c r="D2669">
        <v>2</v>
      </c>
      <c r="E2669" t="s">
        <v>284</v>
      </c>
      <c r="F2669">
        <v>2020</v>
      </c>
      <c r="G2669" t="s">
        <v>171</v>
      </c>
      <c r="H2669">
        <v>0</v>
      </c>
      <c r="I2669">
        <v>9.5121599999999997</v>
      </c>
      <c r="J2669">
        <v>7.4499999999999997E-2</v>
      </c>
      <c r="K2669">
        <v>2.78</v>
      </c>
      <c r="L2669">
        <v>0.248</v>
      </c>
      <c r="M2669">
        <v>8.15</v>
      </c>
      <c r="N2669">
        <v>2.5600000000000001E-2</v>
      </c>
      <c r="O2669" t="s">
        <v>614</v>
      </c>
      <c r="P2669">
        <v>0</v>
      </c>
      <c r="Q2669">
        <v>18.66</v>
      </c>
      <c r="R2669">
        <v>530</v>
      </c>
      <c r="S2669">
        <v>0</v>
      </c>
      <c r="U2669">
        <v>4303</v>
      </c>
      <c r="V2669">
        <v>0.71</v>
      </c>
      <c r="W2669">
        <v>0.67</v>
      </c>
      <c r="X2669">
        <v>-0.23</v>
      </c>
      <c r="Y2669" t="s">
        <v>77</v>
      </c>
      <c r="Z2669">
        <v>4.5599999999999996</v>
      </c>
      <c r="AA2669" t="s">
        <v>9147</v>
      </c>
      <c r="AB2669">
        <v>297.43038259999997</v>
      </c>
      <c r="AC2669" t="s">
        <v>9148</v>
      </c>
      <c r="AD2669">
        <v>39.847879499999998</v>
      </c>
      <c r="AE2669">
        <v>543.44399999999996</v>
      </c>
      <c r="AF2669">
        <v>16.472999999999999</v>
      </c>
      <c r="AG2669">
        <v>13.2</v>
      </c>
      <c r="AH2669">
        <v>15.908799999999999</v>
      </c>
    </row>
    <row r="2670" spans="1:34" x14ac:dyDescent="0.25">
      <c r="A2670" t="s">
        <v>9149</v>
      </c>
      <c r="B2670" t="s">
        <v>9146</v>
      </c>
      <c r="C2670">
        <v>1</v>
      </c>
      <c r="D2670">
        <v>2</v>
      </c>
      <c r="E2670" t="s">
        <v>284</v>
      </c>
      <c r="F2670">
        <v>2021</v>
      </c>
      <c r="G2670" t="s">
        <v>171</v>
      </c>
      <c r="H2670">
        <v>0</v>
      </c>
      <c r="I2670">
        <v>1.60932005</v>
      </c>
      <c r="J2670">
        <v>2.2800000000000001E-2</v>
      </c>
      <c r="K2670">
        <v>1.901</v>
      </c>
      <c r="L2670">
        <v>0.17</v>
      </c>
      <c r="M2670">
        <v>4.2699999999999996</v>
      </c>
      <c r="N2670">
        <v>1.34E-2</v>
      </c>
      <c r="O2670" t="s">
        <v>614</v>
      </c>
      <c r="P2670">
        <v>0</v>
      </c>
      <c r="Q2670">
        <v>199.28</v>
      </c>
      <c r="R2670">
        <v>958</v>
      </c>
      <c r="S2670">
        <v>0</v>
      </c>
      <c r="U2670">
        <v>4224</v>
      </c>
      <c r="V2670">
        <v>0.6</v>
      </c>
      <c r="W2670">
        <v>0.61</v>
      </c>
      <c r="X2670">
        <v>-0.2</v>
      </c>
      <c r="Y2670" t="s">
        <v>77</v>
      </c>
      <c r="Z2670">
        <v>4.66</v>
      </c>
      <c r="AA2670" t="s">
        <v>9147</v>
      </c>
      <c r="AB2670">
        <v>297.43038259999997</v>
      </c>
      <c r="AC2670" t="s">
        <v>9148</v>
      </c>
      <c r="AD2670">
        <v>39.847879499999998</v>
      </c>
      <c r="AE2670">
        <v>543.44399999999996</v>
      </c>
      <c r="AF2670">
        <v>16.472999999999999</v>
      </c>
      <c r="AG2670">
        <v>13.2</v>
      </c>
      <c r="AH2670">
        <v>15.908799999999999</v>
      </c>
    </row>
    <row r="2671" spans="1:34" x14ac:dyDescent="0.25">
      <c r="A2671" t="s">
        <v>9150</v>
      </c>
      <c r="B2671" t="s">
        <v>9151</v>
      </c>
      <c r="C2671">
        <v>2</v>
      </c>
      <c r="D2671">
        <v>4</v>
      </c>
      <c r="E2671" t="s">
        <v>284</v>
      </c>
      <c r="F2671">
        <v>2014</v>
      </c>
      <c r="G2671" t="s">
        <v>171</v>
      </c>
      <c r="H2671">
        <v>0</v>
      </c>
      <c r="I2671">
        <v>4.3931632</v>
      </c>
      <c r="J2671">
        <v>4.8300000000000003E-2</v>
      </c>
      <c r="K2671">
        <v>1.615</v>
      </c>
      <c r="L2671">
        <v>0.14399999999999999</v>
      </c>
      <c r="M2671">
        <v>3.24</v>
      </c>
      <c r="N2671">
        <v>1.0200000000000001E-2</v>
      </c>
      <c r="O2671" t="s">
        <v>614</v>
      </c>
      <c r="P2671">
        <v>0</v>
      </c>
      <c r="Q2671">
        <v>115.8</v>
      </c>
      <c r="R2671">
        <v>914</v>
      </c>
      <c r="S2671">
        <v>0</v>
      </c>
      <c r="T2671" t="s">
        <v>1170</v>
      </c>
      <c r="U2671">
        <v>4890</v>
      </c>
      <c r="V2671">
        <v>0.73</v>
      </c>
      <c r="W2671">
        <v>0.77</v>
      </c>
      <c r="X2671">
        <v>-0.03</v>
      </c>
      <c r="Y2671" t="s">
        <v>77</v>
      </c>
      <c r="Z2671">
        <v>4.6100000000000003</v>
      </c>
      <c r="AA2671" t="s">
        <v>9152</v>
      </c>
      <c r="AB2671">
        <v>292.65852530000001</v>
      </c>
      <c r="AC2671" t="s">
        <v>9153</v>
      </c>
      <c r="AD2671">
        <v>38.3455558</v>
      </c>
      <c r="AE2671">
        <v>341.90800000000002</v>
      </c>
      <c r="AF2671">
        <v>14.284000000000001</v>
      </c>
      <c r="AG2671">
        <v>11.832000000000001</v>
      </c>
      <c r="AH2671">
        <v>14.000400000000001</v>
      </c>
    </row>
    <row r="2672" spans="1:34" x14ac:dyDescent="0.25">
      <c r="A2672" t="s">
        <v>9154</v>
      </c>
      <c r="B2672" t="s">
        <v>9151</v>
      </c>
      <c r="C2672">
        <v>2</v>
      </c>
      <c r="D2672">
        <v>4</v>
      </c>
      <c r="E2672" t="s">
        <v>284</v>
      </c>
      <c r="F2672">
        <v>2014</v>
      </c>
      <c r="G2672" t="s">
        <v>171</v>
      </c>
      <c r="H2672">
        <v>0</v>
      </c>
      <c r="I2672">
        <v>7.4061139999999996</v>
      </c>
      <c r="J2672">
        <v>6.8400000000000002E-2</v>
      </c>
      <c r="K2672">
        <v>1.548</v>
      </c>
      <c r="L2672">
        <v>0.13800000000000001</v>
      </c>
      <c r="M2672">
        <v>3.01</v>
      </c>
      <c r="N2672">
        <v>9.4900000000000002E-3</v>
      </c>
      <c r="O2672" t="s">
        <v>614</v>
      </c>
      <c r="P2672">
        <v>0</v>
      </c>
      <c r="Q2672">
        <v>57.7</v>
      </c>
      <c r="R2672">
        <v>768</v>
      </c>
      <c r="S2672">
        <v>0</v>
      </c>
      <c r="T2672" t="s">
        <v>1170</v>
      </c>
      <c r="U2672">
        <v>4890</v>
      </c>
      <c r="V2672">
        <v>0.73</v>
      </c>
      <c r="W2672">
        <v>0.77</v>
      </c>
      <c r="X2672">
        <v>-0.03</v>
      </c>
      <c r="Y2672" t="s">
        <v>77</v>
      </c>
      <c r="Z2672">
        <v>4.6100000000000003</v>
      </c>
      <c r="AA2672" t="s">
        <v>9152</v>
      </c>
      <c r="AB2672">
        <v>292.65852530000001</v>
      </c>
      <c r="AC2672" t="s">
        <v>9153</v>
      </c>
      <c r="AD2672">
        <v>38.3455558</v>
      </c>
      <c r="AE2672">
        <v>341.90800000000002</v>
      </c>
      <c r="AF2672">
        <v>14.284000000000001</v>
      </c>
      <c r="AG2672">
        <v>11.832000000000001</v>
      </c>
      <c r="AH2672">
        <v>14.000400000000001</v>
      </c>
    </row>
    <row r="2673" spans="1:34" x14ac:dyDescent="0.25">
      <c r="A2673" t="s">
        <v>9155</v>
      </c>
      <c r="B2673" t="s">
        <v>9151</v>
      </c>
      <c r="C2673">
        <v>2</v>
      </c>
      <c r="D2673">
        <v>4</v>
      </c>
      <c r="E2673" t="s">
        <v>284</v>
      </c>
      <c r="F2673">
        <v>2016</v>
      </c>
      <c r="G2673" t="s">
        <v>171</v>
      </c>
      <c r="H2673">
        <v>0</v>
      </c>
      <c r="I2673">
        <v>21.803854999999999</v>
      </c>
      <c r="J2673">
        <v>0.14050000000000001</v>
      </c>
      <c r="K2673">
        <v>1.194</v>
      </c>
      <c r="L2673">
        <v>0.107</v>
      </c>
      <c r="M2673">
        <v>1.83</v>
      </c>
      <c r="N2673">
        <v>5.77E-3</v>
      </c>
      <c r="O2673" t="s">
        <v>614</v>
      </c>
      <c r="P2673">
        <v>0.12</v>
      </c>
      <c r="Q2673">
        <v>13.68</v>
      </c>
      <c r="R2673">
        <v>536</v>
      </c>
      <c r="S2673">
        <v>0</v>
      </c>
      <c r="T2673" t="s">
        <v>1170</v>
      </c>
      <c r="U2673">
        <v>4890</v>
      </c>
      <c r="V2673">
        <v>0.73</v>
      </c>
      <c r="W2673">
        <v>0.77</v>
      </c>
      <c r="X2673">
        <v>-0.03</v>
      </c>
      <c r="Y2673" t="s">
        <v>77</v>
      </c>
      <c r="Z2673">
        <v>4.6100000000000003</v>
      </c>
      <c r="AA2673" t="s">
        <v>9152</v>
      </c>
      <c r="AB2673">
        <v>292.65852530000001</v>
      </c>
      <c r="AC2673" t="s">
        <v>9153</v>
      </c>
      <c r="AD2673">
        <v>38.3455558</v>
      </c>
      <c r="AE2673">
        <v>341.90800000000002</v>
      </c>
      <c r="AF2673">
        <v>14.284000000000001</v>
      </c>
      <c r="AG2673">
        <v>11.832000000000001</v>
      </c>
      <c r="AH2673">
        <v>14.000400000000001</v>
      </c>
    </row>
    <row r="2674" spans="1:34" x14ac:dyDescent="0.25">
      <c r="A2674" t="s">
        <v>9156</v>
      </c>
      <c r="B2674" t="s">
        <v>9151</v>
      </c>
      <c r="C2674">
        <v>2</v>
      </c>
      <c r="D2674">
        <v>4</v>
      </c>
      <c r="E2674" t="s">
        <v>284</v>
      </c>
      <c r="F2674">
        <v>2016</v>
      </c>
      <c r="G2674" t="s">
        <v>171</v>
      </c>
      <c r="H2674">
        <v>0</v>
      </c>
      <c r="I2674">
        <v>1071.2322799999999</v>
      </c>
      <c r="J2674">
        <v>1.89</v>
      </c>
      <c r="K2674">
        <v>10.15</v>
      </c>
      <c r="L2674">
        <v>0.90600000000000003</v>
      </c>
      <c r="M2674">
        <v>73.400000000000006</v>
      </c>
      <c r="N2674">
        <v>0.23100000000000001</v>
      </c>
      <c r="O2674" t="s">
        <v>614</v>
      </c>
      <c r="P2674">
        <v>6.2E-2</v>
      </c>
      <c r="Q2674">
        <v>7.0000000000000007E-2</v>
      </c>
      <c r="R2674">
        <v>131</v>
      </c>
      <c r="S2674">
        <v>0</v>
      </c>
      <c r="T2674" t="s">
        <v>1170</v>
      </c>
      <c r="U2674">
        <v>4890</v>
      </c>
      <c r="V2674">
        <v>0.73</v>
      </c>
      <c r="W2674">
        <v>0.77</v>
      </c>
      <c r="X2674">
        <v>-0.03</v>
      </c>
      <c r="Y2674" t="s">
        <v>77</v>
      </c>
      <c r="Z2674">
        <v>4.6100000000000003</v>
      </c>
      <c r="AA2674" t="s">
        <v>9152</v>
      </c>
      <c r="AB2674">
        <v>292.65852530000001</v>
      </c>
      <c r="AC2674" t="s">
        <v>9153</v>
      </c>
      <c r="AD2674">
        <v>38.3455558</v>
      </c>
      <c r="AE2674">
        <v>341.90800000000002</v>
      </c>
      <c r="AF2674">
        <v>14.284000000000001</v>
      </c>
      <c r="AG2674">
        <v>11.832000000000001</v>
      </c>
      <c r="AH2674">
        <v>14.000400000000001</v>
      </c>
    </row>
    <row r="2675" spans="1:34" x14ac:dyDescent="0.25">
      <c r="A2675" t="s">
        <v>9157</v>
      </c>
      <c r="B2675" t="s">
        <v>9158</v>
      </c>
      <c r="C2675">
        <v>1</v>
      </c>
      <c r="D2675">
        <v>1</v>
      </c>
      <c r="E2675" t="s">
        <v>284</v>
      </c>
      <c r="F2675">
        <v>2020</v>
      </c>
      <c r="G2675" t="s">
        <v>171</v>
      </c>
      <c r="H2675">
        <v>0</v>
      </c>
      <c r="I2675">
        <v>20.4998</v>
      </c>
      <c r="J2675">
        <v>0.15279999999999999</v>
      </c>
      <c r="K2675">
        <v>3.3559999999999999</v>
      </c>
      <c r="L2675">
        <v>0.29899999999999999</v>
      </c>
      <c r="M2675">
        <v>11.2</v>
      </c>
      <c r="N2675">
        <v>3.5299999999999998E-2</v>
      </c>
      <c r="O2675" t="s">
        <v>614</v>
      </c>
      <c r="P2675">
        <v>0</v>
      </c>
      <c r="Q2675">
        <v>67.67</v>
      </c>
      <c r="R2675">
        <v>731</v>
      </c>
      <c r="S2675">
        <v>0</v>
      </c>
      <c r="U2675">
        <v>5838</v>
      </c>
      <c r="V2675">
        <v>1.52</v>
      </c>
      <c r="W2675">
        <v>1.05</v>
      </c>
      <c r="X2675">
        <v>-0.08</v>
      </c>
      <c r="Y2675" t="s">
        <v>77</v>
      </c>
      <c r="Z2675">
        <v>4.0999999999999996</v>
      </c>
      <c r="AA2675" t="s">
        <v>9159</v>
      </c>
      <c r="AB2675">
        <v>290.32645989999997</v>
      </c>
      <c r="AC2675" t="s">
        <v>9160</v>
      </c>
      <c r="AD2675">
        <v>43.121755</v>
      </c>
      <c r="AE2675">
        <v>2065.98</v>
      </c>
      <c r="AF2675">
        <v>15.743</v>
      </c>
      <c r="AG2675">
        <v>14.019</v>
      </c>
      <c r="AH2675">
        <v>15.42</v>
      </c>
    </row>
    <row r="2676" spans="1:34" x14ac:dyDescent="0.25">
      <c r="A2676" t="s">
        <v>9161</v>
      </c>
      <c r="B2676" t="s">
        <v>9162</v>
      </c>
      <c r="C2676">
        <v>1</v>
      </c>
      <c r="D2676">
        <v>1</v>
      </c>
      <c r="E2676" t="s">
        <v>284</v>
      </c>
      <c r="F2676">
        <v>2020</v>
      </c>
      <c r="G2676" t="s">
        <v>171</v>
      </c>
      <c r="H2676">
        <v>0</v>
      </c>
      <c r="I2676">
        <v>4.1678699999999997</v>
      </c>
      <c r="J2676">
        <v>4.9099999999999998E-2</v>
      </c>
      <c r="K2676">
        <v>1.3260000000000001</v>
      </c>
      <c r="L2676">
        <v>0.11799999999999999</v>
      </c>
      <c r="M2676">
        <v>2.3199999999999998</v>
      </c>
      <c r="N2676">
        <v>7.2899999999999996E-3</v>
      </c>
      <c r="O2676" t="s">
        <v>614</v>
      </c>
      <c r="P2676">
        <v>0</v>
      </c>
      <c r="Q2676">
        <v>202.48</v>
      </c>
      <c r="R2676">
        <v>962</v>
      </c>
      <c r="S2676">
        <v>0</v>
      </c>
      <c r="U2676">
        <v>5135.55</v>
      </c>
      <c r="V2676">
        <v>0.93</v>
      </c>
      <c r="W2676">
        <v>0.87</v>
      </c>
      <c r="X2676">
        <v>0.25</v>
      </c>
      <c r="Y2676" t="s">
        <v>200</v>
      </c>
      <c r="Z2676">
        <v>4.4400000000000004</v>
      </c>
      <c r="AA2676" t="s">
        <v>9163</v>
      </c>
      <c r="AB2676">
        <v>291.74842949999999</v>
      </c>
      <c r="AC2676" t="s">
        <v>9164</v>
      </c>
      <c r="AD2676">
        <v>39.446781700000003</v>
      </c>
      <c r="AE2676">
        <v>357.05900000000003</v>
      </c>
      <c r="AF2676">
        <v>13.439</v>
      </c>
      <c r="AG2676">
        <v>11.512</v>
      </c>
      <c r="AH2676">
        <v>13.2783</v>
      </c>
    </row>
    <row r="2677" spans="1:34" x14ac:dyDescent="0.25">
      <c r="A2677" t="s">
        <v>9165</v>
      </c>
      <c r="B2677" t="s">
        <v>9166</v>
      </c>
      <c r="C2677">
        <v>1</v>
      </c>
      <c r="D2677">
        <v>1</v>
      </c>
      <c r="E2677" t="s">
        <v>284</v>
      </c>
      <c r="F2677">
        <v>2020</v>
      </c>
      <c r="G2677" t="s">
        <v>171</v>
      </c>
      <c r="H2677">
        <v>0</v>
      </c>
      <c r="I2677">
        <v>150.87799999999999</v>
      </c>
      <c r="J2677">
        <v>0.5726</v>
      </c>
      <c r="K2677">
        <v>2.97</v>
      </c>
      <c r="L2677">
        <v>0.26500000000000001</v>
      </c>
      <c r="M2677">
        <v>9.11</v>
      </c>
      <c r="N2677">
        <v>2.87E-2</v>
      </c>
      <c r="O2677" t="s">
        <v>614</v>
      </c>
      <c r="P2677">
        <v>0</v>
      </c>
      <c r="Q2677">
        <v>7.56</v>
      </c>
      <c r="R2677">
        <v>423</v>
      </c>
      <c r="S2677">
        <v>0</v>
      </c>
      <c r="U2677">
        <v>6131.95</v>
      </c>
      <c r="V2677">
        <v>1.0900000000000001</v>
      </c>
      <c r="W2677">
        <v>1.1599999999999999</v>
      </c>
      <c r="X2677">
        <v>-0.25</v>
      </c>
      <c r="Y2677" t="s">
        <v>200</v>
      </c>
      <c r="Z2677">
        <v>4.43</v>
      </c>
      <c r="AA2677" t="s">
        <v>9167</v>
      </c>
      <c r="AB2677">
        <v>297.9400971</v>
      </c>
      <c r="AC2677" t="s">
        <v>9168</v>
      </c>
      <c r="AD2677">
        <v>40.278556600000002</v>
      </c>
      <c r="AE2677">
        <v>391.18099999999998</v>
      </c>
      <c r="AF2677">
        <v>12.548</v>
      </c>
      <c r="AG2677">
        <v>11.096</v>
      </c>
      <c r="AH2677">
        <v>12.396100000000001</v>
      </c>
    </row>
    <row r="2678" spans="1:34" x14ac:dyDescent="0.25">
      <c r="A2678" t="s">
        <v>9169</v>
      </c>
      <c r="B2678" t="s">
        <v>9170</v>
      </c>
      <c r="C2678">
        <v>1</v>
      </c>
      <c r="D2678">
        <v>1</v>
      </c>
      <c r="E2678" t="s">
        <v>284</v>
      </c>
      <c r="F2678">
        <v>2020</v>
      </c>
      <c r="G2678" t="s">
        <v>171</v>
      </c>
      <c r="H2678">
        <v>0</v>
      </c>
      <c r="I2678">
        <v>33.788800000000002</v>
      </c>
      <c r="J2678">
        <v>0.2127</v>
      </c>
      <c r="K2678">
        <v>2.9359999999999999</v>
      </c>
      <c r="L2678">
        <v>0.26200000000000001</v>
      </c>
      <c r="M2678">
        <v>8.93</v>
      </c>
      <c r="N2678">
        <v>2.81E-2</v>
      </c>
      <c r="O2678" t="s">
        <v>614</v>
      </c>
      <c r="P2678">
        <v>0</v>
      </c>
      <c r="Q2678">
        <v>33.01</v>
      </c>
      <c r="R2678">
        <v>611</v>
      </c>
      <c r="S2678">
        <v>0</v>
      </c>
      <c r="U2678">
        <v>6014.95</v>
      </c>
      <c r="V2678">
        <v>1.1299999999999999</v>
      </c>
      <c r="W2678">
        <v>1.1100000000000001</v>
      </c>
      <c r="X2678">
        <v>0.22800000000000001</v>
      </c>
      <c r="Y2678" t="s">
        <v>200</v>
      </c>
      <c r="Z2678">
        <v>4.38</v>
      </c>
      <c r="AA2678" t="s">
        <v>9171</v>
      </c>
      <c r="AB2678">
        <v>285.66717240000003</v>
      </c>
      <c r="AC2678" t="s">
        <v>9172</v>
      </c>
      <c r="AD2678">
        <v>48.719586499999998</v>
      </c>
      <c r="AE2678">
        <v>727.18700000000001</v>
      </c>
      <c r="AF2678">
        <v>13.782999999999999</v>
      </c>
      <c r="AG2678">
        <v>12.315</v>
      </c>
      <c r="AH2678">
        <v>13.598800000000001</v>
      </c>
    </row>
    <row r="2679" spans="1:34" x14ac:dyDescent="0.25">
      <c r="A2679" t="s">
        <v>9173</v>
      </c>
      <c r="B2679" t="s">
        <v>9174</v>
      </c>
      <c r="C2679">
        <v>1</v>
      </c>
      <c r="D2679">
        <v>1</v>
      </c>
      <c r="E2679" t="s">
        <v>284</v>
      </c>
      <c r="F2679">
        <v>2020</v>
      </c>
      <c r="G2679" t="s">
        <v>171</v>
      </c>
      <c r="H2679">
        <v>0</v>
      </c>
      <c r="I2679">
        <v>62.561100000000003</v>
      </c>
      <c r="J2679">
        <v>0.30170000000000002</v>
      </c>
      <c r="K2679">
        <v>3.206</v>
      </c>
      <c r="L2679">
        <v>0.28599999999999998</v>
      </c>
      <c r="M2679">
        <v>10.4</v>
      </c>
      <c r="N2679">
        <v>3.2599999999999997E-2</v>
      </c>
      <c r="O2679" t="s">
        <v>614</v>
      </c>
      <c r="P2679">
        <v>0</v>
      </c>
      <c r="Q2679">
        <v>7.13</v>
      </c>
      <c r="R2679">
        <v>417</v>
      </c>
      <c r="S2679">
        <v>0</v>
      </c>
      <c r="U2679">
        <v>5473.91</v>
      </c>
      <c r="V2679">
        <v>0.88</v>
      </c>
      <c r="W2679">
        <v>0.96</v>
      </c>
      <c r="X2679">
        <v>5.6000000000000001E-2</v>
      </c>
      <c r="Y2679" t="s">
        <v>200</v>
      </c>
      <c r="Z2679">
        <v>4.53</v>
      </c>
      <c r="AA2679" t="s">
        <v>9175</v>
      </c>
      <c r="AB2679">
        <v>294.81604470000002</v>
      </c>
      <c r="AC2679" t="s">
        <v>9176</v>
      </c>
      <c r="AD2679">
        <v>45.306084400000003</v>
      </c>
      <c r="AE2679">
        <v>1012.48</v>
      </c>
      <c r="AF2679">
        <v>15.696999999999999</v>
      </c>
      <c r="AG2679">
        <v>13.805999999999999</v>
      </c>
      <c r="AH2679">
        <v>15.4779</v>
      </c>
    </row>
    <row r="2680" spans="1:34" x14ac:dyDescent="0.25">
      <c r="A2680" t="s">
        <v>9177</v>
      </c>
      <c r="B2680" t="s">
        <v>9178</v>
      </c>
      <c r="C2680">
        <v>1</v>
      </c>
      <c r="D2680">
        <v>1</v>
      </c>
      <c r="E2680" t="s">
        <v>284</v>
      </c>
      <c r="F2680">
        <v>2020</v>
      </c>
      <c r="G2680" t="s">
        <v>171</v>
      </c>
      <c r="H2680">
        <v>0</v>
      </c>
      <c r="I2680">
        <v>63.038200000000003</v>
      </c>
      <c r="J2680">
        <v>0.30759999999999998</v>
      </c>
      <c r="K2680">
        <v>3.125</v>
      </c>
      <c r="L2680">
        <v>0.27900000000000003</v>
      </c>
      <c r="M2680">
        <v>9.93</v>
      </c>
      <c r="N2680">
        <v>3.1300000000000001E-2</v>
      </c>
      <c r="O2680" t="s">
        <v>614</v>
      </c>
      <c r="P2680">
        <v>0</v>
      </c>
      <c r="Q2680">
        <v>11.1</v>
      </c>
      <c r="R2680">
        <v>465</v>
      </c>
      <c r="S2680">
        <v>0</v>
      </c>
      <c r="U2680">
        <v>5853.19</v>
      </c>
      <c r="V2680">
        <v>1.1299999999999999</v>
      </c>
      <c r="W2680">
        <v>1.06</v>
      </c>
      <c r="X2680">
        <v>0.254</v>
      </c>
      <c r="Y2680" t="s">
        <v>200</v>
      </c>
      <c r="Z2680">
        <v>4.3600000000000003</v>
      </c>
      <c r="AA2680" t="s">
        <v>9179</v>
      </c>
      <c r="AB2680">
        <v>283.80954780000002</v>
      </c>
      <c r="AC2680" t="s">
        <v>9180</v>
      </c>
      <c r="AD2680">
        <v>41.041251699999997</v>
      </c>
      <c r="AE2680">
        <v>651.11699999999996</v>
      </c>
      <c r="AF2680">
        <v>13.672000000000001</v>
      </c>
      <c r="AG2680">
        <v>12.163</v>
      </c>
      <c r="AH2680">
        <v>13.5535</v>
      </c>
    </row>
    <row r="2681" spans="1:34" x14ac:dyDescent="0.25">
      <c r="A2681" t="s">
        <v>9181</v>
      </c>
      <c r="B2681" t="s">
        <v>9182</v>
      </c>
      <c r="C2681">
        <v>1</v>
      </c>
      <c r="D2681">
        <v>1</v>
      </c>
      <c r="E2681" t="s">
        <v>284</v>
      </c>
      <c r="F2681">
        <v>2020</v>
      </c>
      <c r="G2681" t="s">
        <v>171</v>
      </c>
      <c r="H2681">
        <v>0</v>
      </c>
      <c r="I2681">
        <v>29.9221</v>
      </c>
      <c r="J2681">
        <v>0.19539999999999999</v>
      </c>
      <c r="K2681">
        <v>3.3769999999999998</v>
      </c>
      <c r="L2681">
        <v>0.30099999999999999</v>
      </c>
      <c r="M2681">
        <v>11.3</v>
      </c>
      <c r="N2681">
        <v>3.5700000000000003E-2</v>
      </c>
      <c r="O2681" t="s">
        <v>614</v>
      </c>
      <c r="P2681">
        <v>0</v>
      </c>
      <c r="Q2681">
        <v>33.450000000000003</v>
      </c>
      <c r="R2681">
        <v>782</v>
      </c>
      <c r="S2681">
        <v>0</v>
      </c>
      <c r="U2681">
        <v>5878.3</v>
      </c>
      <c r="V2681">
        <v>1.06</v>
      </c>
      <c r="W2681">
        <v>1.07</v>
      </c>
      <c r="X2681">
        <v>0.13500000000000001</v>
      </c>
      <c r="Y2681" t="s">
        <v>200</v>
      </c>
      <c r="Z2681">
        <v>4.47</v>
      </c>
      <c r="AA2681" t="s">
        <v>9183</v>
      </c>
      <c r="AB2681">
        <v>287.2368778</v>
      </c>
      <c r="AC2681" t="s">
        <v>9184</v>
      </c>
      <c r="AD2681">
        <v>43.567166499999999</v>
      </c>
      <c r="AF2681">
        <v>13.484999999999999</v>
      </c>
      <c r="AG2681">
        <v>11.984999999999999</v>
      </c>
    </row>
    <row r="2682" spans="1:34" x14ac:dyDescent="0.25">
      <c r="A2682" t="s">
        <v>9185</v>
      </c>
      <c r="B2682" t="s">
        <v>9186</v>
      </c>
      <c r="C2682">
        <v>1</v>
      </c>
      <c r="D2682">
        <v>1</v>
      </c>
      <c r="E2682" t="s">
        <v>284</v>
      </c>
      <c r="F2682">
        <v>2020</v>
      </c>
      <c r="G2682" t="s">
        <v>171</v>
      </c>
      <c r="H2682">
        <v>0</v>
      </c>
      <c r="I2682">
        <v>22.064</v>
      </c>
      <c r="J2682">
        <v>0.16239999999999999</v>
      </c>
      <c r="K2682">
        <v>2.702</v>
      </c>
      <c r="L2682">
        <v>0.24099999999999999</v>
      </c>
      <c r="M2682">
        <v>7.76</v>
      </c>
      <c r="N2682">
        <v>2.4400000000000002E-2</v>
      </c>
      <c r="O2682" t="s">
        <v>614</v>
      </c>
      <c r="P2682">
        <v>0</v>
      </c>
      <c r="Q2682">
        <v>60.81</v>
      </c>
      <c r="R2682">
        <v>712</v>
      </c>
      <c r="S2682">
        <v>0</v>
      </c>
      <c r="U2682">
        <v>6013.72</v>
      </c>
      <c r="V2682">
        <v>1.25</v>
      </c>
      <c r="W2682">
        <v>1.1100000000000001</v>
      </c>
      <c r="X2682">
        <v>0.108</v>
      </c>
      <c r="Y2682" t="s">
        <v>200</v>
      </c>
      <c r="Z2682">
        <v>4.29</v>
      </c>
      <c r="AA2682" t="s">
        <v>9187</v>
      </c>
      <c r="AB2682">
        <v>298.49327299999999</v>
      </c>
      <c r="AC2682" t="s">
        <v>9188</v>
      </c>
      <c r="AD2682">
        <v>47.013056599999999</v>
      </c>
      <c r="AE2682">
        <v>735.36900000000003</v>
      </c>
      <c r="AF2682">
        <v>13.805999999999999</v>
      </c>
      <c r="AG2682">
        <v>12.288</v>
      </c>
      <c r="AH2682">
        <v>13.644</v>
      </c>
    </row>
    <row r="2683" spans="1:34" x14ac:dyDescent="0.25">
      <c r="A2683" t="s">
        <v>9189</v>
      </c>
      <c r="B2683" t="s">
        <v>9190</v>
      </c>
      <c r="C2683">
        <v>1</v>
      </c>
      <c r="D2683">
        <v>1</v>
      </c>
      <c r="E2683" t="s">
        <v>284</v>
      </c>
      <c r="F2683">
        <v>2020</v>
      </c>
      <c r="G2683" t="s">
        <v>171</v>
      </c>
      <c r="H2683">
        <v>0</v>
      </c>
      <c r="I2683">
        <v>147.97399999999999</v>
      </c>
      <c r="J2683">
        <v>0.5302</v>
      </c>
      <c r="K2683">
        <v>3.3039999999999998</v>
      </c>
      <c r="L2683">
        <v>0.29499999999999998</v>
      </c>
      <c r="M2683">
        <v>10.9</v>
      </c>
      <c r="N2683">
        <v>3.44E-2</v>
      </c>
      <c r="O2683" t="s">
        <v>614</v>
      </c>
      <c r="P2683">
        <v>0</v>
      </c>
      <c r="Q2683">
        <v>2.78</v>
      </c>
      <c r="R2683">
        <v>329</v>
      </c>
      <c r="S2683">
        <v>0</v>
      </c>
      <c r="U2683">
        <v>5754</v>
      </c>
      <c r="V2683">
        <v>0.83</v>
      </c>
      <c r="W2683">
        <v>1.03</v>
      </c>
      <c r="X2683">
        <v>0</v>
      </c>
      <c r="Y2683" t="s">
        <v>77</v>
      </c>
      <c r="Z2683">
        <v>4.6100000000000003</v>
      </c>
      <c r="AA2683" t="s">
        <v>9191</v>
      </c>
      <c r="AB2683">
        <v>292.5916297</v>
      </c>
      <c r="AC2683" t="s">
        <v>9192</v>
      </c>
      <c r="AD2683">
        <v>38.399562899999999</v>
      </c>
      <c r="AE2683">
        <v>847.33900000000006</v>
      </c>
      <c r="AF2683">
        <v>15.02</v>
      </c>
      <c r="AG2683">
        <v>13.371</v>
      </c>
      <c r="AH2683">
        <v>14.9068</v>
      </c>
    </row>
    <row r="2684" spans="1:34" x14ac:dyDescent="0.25">
      <c r="A2684" t="s">
        <v>9193</v>
      </c>
      <c r="B2684" t="s">
        <v>9194</v>
      </c>
      <c r="C2684">
        <v>1</v>
      </c>
      <c r="D2684">
        <v>1</v>
      </c>
      <c r="E2684" t="s">
        <v>284</v>
      </c>
      <c r="F2684">
        <v>2020</v>
      </c>
      <c r="G2684" t="s">
        <v>171</v>
      </c>
      <c r="H2684">
        <v>0</v>
      </c>
      <c r="I2684">
        <v>9.7537599999999998</v>
      </c>
      <c r="J2684">
        <v>8.9200000000000002E-2</v>
      </c>
      <c r="K2684">
        <v>2.069</v>
      </c>
      <c r="L2684">
        <v>0.185</v>
      </c>
      <c r="M2684">
        <v>4.93</v>
      </c>
      <c r="N2684">
        <v>1.55E-2</v>
      </c>
      <c r="O2684" t="s">
        <v>614</v>
      </c>
      <c r="P2684">
        <v>0</v>
      </c>
      <c r="Q2684">
        <v>103.3</v>
      </c>
      <c r="R2684">
        <v>813</v>
      </c>
      <c r="S2684">
        <v>0</v>
      </c>
      <c r="U2684">
        <v>5501</v>
      </c>
      <c r="V2684">
        <v>0.87</v>
      </c>
      <c r="W2684">
        <v>0.96</v>
      </c>
      <c r="X2684">
        <v>-0.04</v>
      </c>
      <c r="Y2684" t="s">
        <v>77</v>
      </c>
      <c r="Z2684">
        <v>4.54</v>
      </c>
      <c r="AA2684" t="s">
        <v>9195</v>
      </c>
      <c r="AB2684">
        <v>293.90057860000002</v>
      </c>
      <c r="AC2684" t="s">
        <v>9196</v>
      </c>
      <c r="AD2684">
        <v>50.427050700000002</v>
      </c>
      <c r="AE2684">
        <v>909.28</v>
      </c>
      <c r="AF2684">
        <v>15.327</v>
      </c>
      <c r="AG2684">
        <v>13.528</v>
      </c>
      <c r="AH2684">
        <v>15.1144</v>
      </c>
    </row>
    <row r="2685" spans="1:34" x14ac:dyDescent="0.25">
      <c r="A2685" t="s">
        <v>9197</v>
      </c>
      <c r="B2685" t="s">
        <v>9198</v>
      </c>
      <c r="C2685">
        <v>1</v>
      </c>
      <c r="D2685">
        <v>2</v>
      </c>
      <c r="E2685" t="s">
        <v>284</v>
      </c>
      <c r="F2685">
        <v>2014</v>
      </c>
      <c r="G2685" t="s">
        <v>171</v>
      </c>
      <c r="H2685">
        <v>0</v>
      </c>
      <c r="I2685">
        <v>4.4253910000000003</v>
      </c>
      <c r="J2685">
        <v>5.6000000000000001E-2</v>
      </c>
      <c r="K2685">
        <v>1.46</v>
      </c>
      <c r="L2685">
        <v>0.13</v>
      </c>
      <c r="M2685">
        <v>2.73</v>
      </c>
      <c r="N2685">
        <v>8.5900000000000004E-3</v>
      </c>
      <c r="O2685" t="s">
        <v>614</v>
      </c>
      <c r="P2685">
        <v>0</v>
      </c>
      <c r="Q2685">
        <v>725.06</v>
      </c>
      <c r="R2685">
        <v>1240</v>
      </c>
      <c r="S2685">
        <v>0</v>
      </c>
      <c r="U2685">
        <v>6282</v>
      </c>
      <c r="V2685">
        <v>1.1100000000000001</v>
      </c>
      <c r="W2685">
        <v>1.1100000000000001</v>
      </c>
      <c r="X2685">
        <v>0.09</v>
      </c>
      <c r="Y2685" t="s">
        <v>77</v>
      </c>
      <c r="Z2685">
        <v>4.42</v>
      </c>
      <c r="AA2685" t="s">
        <v>9199</v>
      </c>
      <c r="AB2685">
        <v>294.71018320000002</v>
      </c>
      <c r="AC2685" t="s">
        <v>9200</v>
      </c>
      <c r="AD2685">
        <v>39.825043700000002</v>
      </c>
      <c r="AE2685">
        <v>1343.6</v>
      </c>
      <c r="AF2685">
        <v>14.842000000000001</v>
      </c>
      <c r="AG2685">
        <v>13.206</v>
      </c>
      <c r="AH2685">
        <v>14.6046</v>
      </c>
    </row>
    <row r="2686" spans="1:34" x14ac:dyDescent="0.25">
      <c r="A2686" t="s">
        <v>9201</v>
      </c>
      <c r="B2686" t="s">
        <v>9198</v>
      </c>
      <c r="C2686">
        <v>1</v>
      </c>
      <c r="D2686">
        <v>2</v>
      </c>
      <c r="E2686" t="s">
        <v>284</v>
      </c>
      <c r="F2686">
        <v>2014</v>
      </c>
      <c r="G2686" t="s">
        <v>171</v>
      </c>
      <c r="H2686">
        <v>0</v>
      </c>
      <c r="I2686">
        <v>13.193242</v>
      </c>
      <c r="J2686">
        <v>0.11600000000000001</v>
      </c>
      <c r="K2686">
        <v>2.69</v>
      </c>
      <c r="L2686">
        <v>0.24</v>
      </c>
      <c r="M2686">
        <v>7.7</v>
      </c>
      <c r="N2686">
        <v>2.4199999999999999E-2</v>
      </c>
      <c r="O2686" t="s">
        <v>614</v>
      </c>
      <c r="P2686">
        <v>0</v>
      </c>
      <c r="Q2686">
        <v>169</v>
      </c>
      <c r="R2686">
        <v>862</v>
      </c>
      <c r="S2686">
        <v>0</v>
      </c>
      <c r="U2686">
        <v>6282</v>
      </c>
      <c r="V2686">
        <v>1.1100000000000001</v>
      </c>
      <c r="W2686">
        <v>1.1100000000000001</v>
      </c>
      <c r="X2686">
        <v>0.09</v>
      </c>
      <c r="Y2686" t="s">
        <v>77</v>
      </c>
      <c r="Z2686">
        <v>4.42</v>
      </c>
      <c r="AA2686" t="s">
        <v>9199</v>
      </c>
      <c r="AB2686">
        <v>294.71018320000002</v>
      </c>
      <c r="AC2686" t="s">
        <v>9200</v>
      </c>
      <c r="AD2686">
        <v>39.825043700000002</v>
      </c>
      <c r="AE2686">
        <v>1343.6</v>
      </c>
      <c r="AF2686">
        <v>14.842000000000001</v>
      </c>
      <c r="AG2686">
        <v>13.206</v>
      </c>
      <c r="AH2686">
        <v>14.6046</v>
      </c>
    </row>
    <row r="2687" spans="1:34" x14ac:dyDescent="0.25">
      <c r="A2687" t="s">
        <v>9202</v>
      </c>
      <c r="B2687" t="s">
        <v>9203</v>
      </c>
      <c r="C2687">
        <v>1</v>
      </c>
      <c r="D2687">
        <v>1</v>
      </c>
      <c r="E2687" t="s">
        <v>284</v>
      </c>
      <c r="F2687">
        <v>2020</v>
      </c>
      <c r="G2687" t="s">
        <v>171</v>
      </c>
      <c r="H2687">
        <v>0</v>
      </c>
      <c r="I2687">
        <v>8.7742400000000007</v>
      </c>
      <c r="J2687">
        <v>7.8399999999999997E-2</v>
      </c>
      <c r="K2687">
        <v>1.36</v>
      </c>
      <c r="L2687">
        <v>0.121</v>
      </c>
      <c r="M2687">
        <v>2.42</v>
      </c>
      <c r="N2687">
        <v>7.6099999999999996E-3</v>
      </c>
      <c r="O2687" t="s">
        <v>614</v>
      </c>
      <c r="P2687">
        <v>0</v>
      </c>
      <c r="Q2687">
        <v>83.63</v>
      </c>
      <c r="R2687">
        <v>771</v>
      </c>
      <c r="S2687">
        <v>0</v>
      </c>
      <c r="U2687">
        <v>5021</v>
      </c>
      <c r="V2687">
        <v>0.72</v>
      </c>
      <c r="W2687">
        <v>0.83</v>
      </c>
      <c r="X2687">
        <v>0.2</v>
      </c>
      <c r="Y2687" t="s">
        <v>77</v>
      </c>
      <c r="Z2687">
        <v>4.6399999999999997</v>
      </c>
      <c r="AA2687" t="s">
        <v>9204</v>
      </c>
      <c r="AB2687">
        <v>297.07465710000002</v>
      </c>
      <c r="AC2687" t="s">
        <v>9205</v>
      </c>
      <c r="AD2687">
        <v>39.933889299999997</v>
      </c>
      <c r="AE2687">
        <v>310.315</v>
      </c>
      <c r="AF2687">
        <v>13.85</v>
      </c>
      <c r="AG2687">
        <v>11.673</v>
      </c>
      <c r="AH2687">
        <v>13.693099999999999</v>
      </c>
    </row>
    <row r="2688" spans="1:34" x14ac:dyDescent="0.25">
      <c r="A2688" t="s">
        <v>9206</v>
      </c>
      <c r="B2688" t="s">
        <v>9207</v>
      </c>
      <c r="C2688">
        <v>1</v>
      </c>
      <c r="D2688">
        <v>1</v>
      </c>
      <c r="E2688" t="s">
        <v>284</v>
      </c>
      <c r="F2688">
        <v>2020</v>
      </c>
      <c r="G2688" t="s">
        <v>171</v>
      </c>
      <c r="H2688">
        <v>0</v>
      </c>
      <c r="I2688">
        <v>69.895600000000002</v>
      </c>
      <c r="J2688">
        <v>0.32</v>
      </c>
      <c r="K2688">
        <v>2.5529999999999999</v>
      </c>
      <c r="L2688">
        <v>0.22800000000000001</v>
      </c>
      <c r="M2688">
        <v>7.05</v>
      </c>
      <c r="N2688">
        <v>2.2200000000000001E-2</v>
      </c>
      <c r="O2688" t="s">
        <v>614</v>
      </c>
      <c r="P2688">
        <v>0</v>
      </c>
      <c r="Q2688">
        <v>5.33</v>
      </c>
      <c r="R2688">
        <v>442</v>
      </c>
      <c r="S2688">
        <v>0</v>
      </c>
      <c r="U2688">
        <v>5756.4</v>
      </c>
      <c r="V2688">
        <v>0.76</v>
      </c>
      <c r="W2688">
        <v>0.89</v>
      </c>
      <c r="X2688">
        <v>0.106</v>
      </c>
      <c r="Y2688" t="s">
        <v>200</v>
      </c>
      <c r="Z2688">
        <v>4.54</v>
      </c>
      <c r="AA2688" t="s">
        <v>9208</v>
      </c>
      <c r="AB2688">
        <v>296.6972773</v>
      </c>
      <c r="AC2688" t="s">
        <v>9209</v>
      </c>
      <c r="AD2688">
        <v>46.371696900000003</v>
      </c>
      <c r="AE2688">
        <v>758.3</v>
      </c>
      <c r="AF2688">
        <v>14.646000000000001</v>
      </c>
      <c r="AG2688">
        <v>12.661</v>
      </c>
      <c r="AH2688">
        <v>14.5565</v>
      </c>
    </row>
    <row r="2689" spans="1:34" x14ac:dyDescent="0.25">
      <c r="A2689" t="s">
        <v>9210</v>
      </c>
      <c r="B2689" t="s">
        <v>9211</v>
      </c>
      <c r="C2689">
        <v>1</v>
      </c>
      <c r="D2689">
        <v>1</v>
      </c>
      <c r="E2689" t="s">
        <v>284</v>
      </c>
      <c r="F2689">
        <v>2020</v>
      </c>
      <c r="G2689" t="s">
        <v>171</v>
      </c>
      <c r="H2689">
        <v>0</v>
      </c>
      <c r="I2689">
        <v>14.833399999999999</v>
      </c>
      <c r="J2689">
        <v>0.1134</v>
      </c>
      <c r="K2689">
        <v>2.8889999999999998</v>
      </c>
      <c r="L2689">
        <v>0.25800000000000001</v>
      </c>
      <c r="M2689">
        <v>8.6999999999999993</v>
      </c>
      <c r="N2689">
        <v>2.7400000000000001E-2</v>
      </c>
      <c r="O2689" t="s">
        <v>614</v>
      </c>
      <c r="P2689">
        <v>0</v>
      </c>
      <c r="Q2689">
        <v>54.74</v>
      </c>
      <c r="R2689">
        <v>694</v>
      </c>
      <c r="S2689">
        <v>0</v>
      </c>
      <c r="U2689">
        <v>5619.12</v>
      </c>
      <c r="V2689">
        <v>0.84</v>
      </c>
      <c r="W2689">
        <v>0.99</v>
      </c>
      <c r="X2689">
        <v>-4.8000000000000001E-2</v>
      </c>
      <c r="Y2689" t="s">
        <v>200</v>
      </c>
      <c r="Z2689">
        <v>4.58</v>
      </c>
      <c r="AA2689" t="s">
        <v>9212</v>
      </c>
      <c r="AB2689">
        <v>293.9835827</v>
      </c>
      <c r="AC2689" t="s">
        <v>9213</v>
      </c>
      <c r="AD2689">
        <v>39.572847400000001</v>
      </c>
      <c r="AE2689">
        <v>1159.8499999999999</v>
      </c>
      <c r="AF2689">
        <v>15.907</v>
      </c>
      <c r="AG2689">
        <v>14.087</v>
      </c>
      <c r="AH2689">
        <v>15.678000000000001</v>
      </c>
    </row>
    <row r="2690" spans="1:34" x14ac:dyDescent="0.25">
      <c r="A2690" t="s">
        <v>9214</v>
      </c>
      <c r="B2690" t="s">
        <v>9215</v>
      </c>
      <c r="C2690">
        <v>1</v>
      </c>
      <c r="D2690">
        <v>1</v>
      </c>
      <c r="E2690" t="s">
        <v>284</v>
      </c>
      <c r="F2690">
        <v>2020</v>
      </c>
      <c r="G2690" t="s">
        <v>171</v>
      </c>
      <c r="H2690">
        <v>0</v>
      </c>
      <c r="I2690">
        <v>15.0337</v>
      </c>
      <c r="J2690">
        <v>0.1182</v>
      </c>
      <c r="K2690">
        <v>1.875</v>
      </c>
      <c r="L2690">
        <v>0.16700000000000001</v>
      </c>
      <c r="M2690">
        <v>4.17</v>
      </c>
      <c r="N2690">
        <v>1.3100000000000001E-2</v>
      </c>
      <c r="O2690" t="s">
        <v>614</v>
      </c>
      <c r="P2690">
        <v>0</v>
      </c>
      <c r="Q2690">
        <v>47.32</v>
      </c>
      <c r="R2690">
        <v>669</v>
      </c>
      <c r="S2690">
        <v>0</v>
      </c>
      <c r="U2690">
        <v>5429</v>
      </c>
      <c r="V2690">
        <v>0.9</v>
      </c>
      <c r="W2690">
        <v>0.95</v>
      </c>
      <c r="X2690">
        <v>0.16</v>
      </c>
      <c r="Y2690" t="s">
        <v>77</v>
      </c>
      <c r="Z2690">
        <v>4.51</v>
      </c>
      <c r="AA2690" t="s">
        <v>9216</v>
      </c>
      <c r="AB2690">
        <v>298.45010350000001</v>
      </c>
      <c r="AC2690" t="s">
        <v>9217</v>
      </c>
      <c r="AD2690">
        <v>44.284019299999997</v>
      </c>
      <c r="AE2690">
        <v>733.14300000000003</v>
      </c>
      <c r="AF2690">
        <v>14.962</v>
      </c>
      <c r="AG2690">
        <v>13.04</v>
      </c>
      <c r="AH2690">
        <v>14.8429</v>
      </c>
    </row>
    <row r="2691" spans="1:34" x14ac:dyDescent="0.25">
      <c r="A2691" t="s">
        <v>9218</v>
      </c>
      <c r="B2691" t="s">
        <v>9219</v>
      </c>
      <c r="C2691">
        <v>1</v>
      </c>
      <c r="D2691">
        <v>1</v>
      </c>
      <c r="E2691" t="s">
        <v>284</v>
      </c>
      <c r="F2691">
        <v>2020</v>
      </c>
      <c r="G2691" t="s">
        <v>171</v>
      </c>
      <c r="H2691">
        <v>0</v>
      </c>
      <c r="I2691">
        <v>47.705500000000001</v>
      </c>
      <c r="J2691">
        <v>0.2253</v>
      </c>
      <c r="K2691">
        <v>2.871</v>
      </c>
      <c r="L2691">
        <v>0.25600000000000001</v>
      </c>
      <c r="M2691">
        <v>8.6</v>
      </c>
      <c r="N2691">
        <v>2.7099999999999999E-2</v>
      </c>
      <c r="O2691" t="s">
        <v>614</v>
      </c>
      <c r="P2691">
        <v>0</v>
      </c>
      <c r="Q2691">
        <v>3.42</v>
      </c>
      <c r="R2691">
        <v>347</v>
      </c>
      <c r="S2691">
        <v>0</v>
      </c>
      <c r="U2691">
        <v>4706.54</v>
      </c>
      <c r="V2691">
        <v>0.67</v>
      </c>
      <c r="W2691">
        <v>0.75</v>
      </c>
      <c r="X2691">
        <v>0.127</v>
      </c>
      <c r="Y2691" t="s">
        <v>200</v>
      </c>
      <c r="Z2691">
        <v>4.67</v>
      </c>
      <c r="AA2691" t="s">
        <v>9220</v>
      </c>
      <c r="AB2691">
        <v>294.00541809999999</v>
      </c>
      <c r="AC2691" t="s">
        <v>9221</v>
      </c>
      <c r="AD2691">
        <v>46.310662499999999</v>
      </c>
      <c r="AE2691">
        <v>621.99599999999998</v>
      </c>
      <c r="AF2691">
        <v>15.951000000000001</v>
      </c>
      <c r="AG2691">
        <v>13.433999999999999</v>
      </c>
      <c r="AH2691">
        <v>15.765000000000001</v>
      </c>
    </row>
    <row r="2692" spans="1:34" x14ac:dyDescent="0.25">
      <c r="A2692" t="s">
        <v>9222</v>
      </c>
      <c r="B2692" t="s">
        <v>9223</v>
      </c>
      <c r="C2692">
        <v>1</v>
      </c>
      <c r="D2692">
        <v>1</v>
      </c>
      <c r="E2692" t="s">
        <v>284</v>
      </c>
      <c r="F2692">
        <v>2020</v>
      </c>
      <c r="G2692" t="s">
        <v>171</v>
      </c>
      <c r="H2692">
        <v>0</v>
      </c>
      <c r="I2692">
        <v>20.490500000000001</v>
      </c>
      <c r="J2692">
        <v>0.14849999999999999</v>
      </c>
      <c r="K2692">
        <v>2.577</v>
      </c>
      <c r="L2692">
        <v>0.23</v>
      </c>
      <c r="M2692">
        <v>7.16</v>
      </c>
      <c r="N2692">
        <v>2.2499999999999999E-2</v>
      </c>
      <c r="O2692" t="s">
        <v>614</v>
      </c>
      <c r="P2692">
        <v>0</v>
      </c>
      <c r="Q2692">
        <v>36.01</v>
      </c>
      <c r="R2692">
        <v>625</v>
      </c>
      <c r="S2692">
        <v>0</v>
      </c>
      <c r="U2692">
        <v>5484</v>
      </c>
      <c r="V2692">
        <v>0.84</v>
      </c>
      <c r="W2692">
        <v>0.96</v>
      </c>
      <c r="X2692">
        <v>0.21</v>
      </c>
      <c r="Y2692" t="s">
        <v>77</v>
      </c>
      <c r="Z2692">
        <v>4.58</v>
      </c>
      <c r="AA2692" t="s">
        <v>9224</v>
      </c>
      <c r="AB2692">
        <v>296.18826180000002</v>
      </c>
      <c r="AC2692" t="s">
        <v>9225</v>
      </c>
      <c r="AD2692">
        <v>43.936811800000001</v>
      </c>
      <c r="AE2692">
        <v>1141.8900000000001</v>
      </c>
      <c r="AF2692">
        <v>16.096</v>
      </c>
      <c r="AG2692">
        <v>14.058999999999999</v>
      </c>
      <c r="AH2692">
        <v>15.906000000000001</v>
      </c>
    </row>
    <row r="2693" spans="1:34" x14ac:dyDescent="0.25">
      <c r="A2693" t="s">
        <v>9226</v>
      </c>
      <c r="B2693" t="s">
        <v>9227</v>
      </c>
      <c r="C2693">
        <v>1</v>
      </c>
      <c r="D2693">
        <v>1</v>
      </c>
      <c r="E2693" t="s">
        <v>284</v>
      </c>
      <c r="F2693">
        <v>2020</v>
      </c>
      <c r="G2693" t="s">
        <v>171</v>
      </c>
      <c r="H2693">
        <v>0</v>
      </c>
      <c r="I2693">
        <v>9.3098700000000001</v>
      </c>
      <c r="J2693">
        <v>8.6599999999999996E-2</v>
      </c>
      <c r="K2693">
        <v>1.4259999999999999</v>
      </c>
      <c r="L2693">
        <v>0.127</v>
      </c>
      <c r="M2693">
        <v>2.62</v>
      </c>
      <c r="N2693">
        <v>8.2500000000000004E-3</v>
      </c>
      <c r="O2693" t="s">
        <v>614</v>
      </c>
      <c r="P2693">
        <v>0</v>
      </c>
      <c r="Q2693">
        <v>164.38</v>
      </c>
      <c r="R2693">
        <v>913</v>
      </c>
      <c r="S2693">
        <v>0</v>
      </c>
      <c r="U2693">
        <v>5714.96</v>
      </c>
      <c r="V2693">
        <v>1.2</v>
      </c>
      <c r="W2693">
        <v>1.02</v>
      </c>
      <c r="X2693">
        <v>7.6999999999999999E-2</v>
      </c>
      <c r="Y2693" t="s">
        <v>200</v>
      </c>
      <c r="Z2693">
        <v>4.29</v>
      </c>
      <c r="AA2693" t="s">
        <v>9228</v>
      </c>
      <c r="AB2693">
        <v>291.60671889999998</v>
      </c>
      <c r="AC2693" t="s">
        <v>9229</v>
      </c>
      <c r="AD2693">
        <v>42.035978299999996</v>
      </c>
      <c r="AE2693">
        <v>729.82299999999998</v>
      </c>
      <c r="AF2693">
        <v>13.661</v>
      </c>
      <c r="AG2693">
        <v>12.336</v>
      </c>
      <c r="AH2693">
        <v>13.751899999999999</v>
      </c>
    </row>
    <row r="2694" spans="1:34" x14ac:dyDescent="0.25">
      <c r="A2694" t="s">
        <v>9230</v>
      </c>
      <c r="B2694" t="s">
        <v>9231</v>
      </c>
      <c r="C2694">
        <v>1</v>
      </c>
      <c r="D2694">
        <v>1</v>
      </c>
      <c r="E2694" t="s">
        <v>284</v>
      </c>
      <c r="F2694">
        <v>2020</v>
      </c>
      <c r="G2694" t="s">
        <v>171</v>
      </c>
      <c r="H2694">
        <v>0</v>
      </c>
      <c r="I2694">
        <v>5.7795399999999999</v>
      </c>
      <c r="J2694">
        <v>5.3199999999999997E-2</v>
      </c>
      <c r="K2694">
        <v>1.6559999999999999</v>
      </c>
      <c r="L2694">
        <v>0.14799999999999999</v>
      </c>
      <c r="M2694">
        <v>3.38</v>
      </c>
      <c r="N2694">
        <v>1.06E-2</v>
      </c>
      <c r="O2694" t="s">
        <v>614</v>
      </c>
      <c r="P2694">
        <v>0</v>
      </c>
      <c r="Q2694">
        <v>30.22</v>
      </c>
      <c r="R2694">
        <v>598</v>
      </c>
      <c r="S2694">
        <v>0</v>
      </c>
      <c r="U2694">
        <v>4132</v>
      </c>
      <c r="V2694">
        <v>0.73</v>
      </c>
      <c r="W2694">
        <v>0.65</v>
      </c>
      <c r="X2694">
        <v>-0.14000000000000001</v>
      </c>
      <c r="Y2694" t="s">
        <v>77</v>
      </c>
      <c r="Z2694">
        <v>4.53</v>
      </c>
      <c r="AA2694" t="s">
        <v>9232</v>
      </c>
      <c r="AB2694">
        <v>289.74283630000002</v>
      </c>
      <c r="AC2694" t="s">
        <v>9233</v>
      </c>
      <c r="AD2694">
        <v>50.787062599999999</v>
      </c>
      <c r="AE2694">
        <v>417.01400000000001</v>
      </c>
      <c r="AF2694">
        <v>15.928000000000001</v>
      </c>
      <c r="AG2694">
        <v>12.739000000000001</v>
      </c>
      <c r="AH2694">
        <v>15.473000000000001</v>
      </c>
    </row>
    <row r="2695" spans="1:34" x14ac:dyDescent="0.25">
      <c r="A2695" t="s">
        <v>9234</v>
      </c>
      <c r="B2695" t="s">
        <v>9235</v>
      </c>
      <c r="C2695">
        <v>1</v>
      </c>
      <c r="D2695">
        <v>1</v>
      </c>
      <c r="E2695" t="s">
        <v>284</v>
      </c>
      <c r="F2695">
        <v>2020</v>
      </c>
      <c r="G2695" t="s">
        <v>171</v>
      </c>
      <c r="H2695">
        <v>0</v>
      </c>
      <c r="I2695">
        <v>5.62012</v>
      </c>
      <c r="J2695">
        <v>5.7700000000000001E-2</v>
      </c>
      <c r="K2695">
        <v>1.262</v>
      </c>
      <c r="L2695">
        <v>0.113</v>
      </c>
      <c r="M2695">
        <v>2.13</v>
      </c>
      <c r="N2695">
        <v>6.7000000000000002E-3</v>
      </c>
      <c r="O2695" t="s">
        <v>614</v>
      </c>
      <c r="P2695">
        <v>0</v>
      </c>
      <c r="Q2695">
        <v>84.01</v>
      </c>
      <c r="R2695">
        <v>772</v>
      </c>
      <c r="S2695">
        <v>0</v>
      </c>
      <c r="U2695">
        <v>4632.1099999999997</v>
      </c>
      <c r="V2695">
        <v>0.75</v>
      </c>
      <c r="W2695">
        <v>0.81</v>
      </c>
      <c r="X2695">
        <v>-4.5999999999999999E-2</v>
      </c>
      <c r="Y2695" t="s">
        <v>200</v>
      </c>
      <c r="Z2695">
        <v>4.5999999999999996</v>
      </c>
      <c r="AA2695" t="s">
        <v>9236</v>
      </c>
      <c r="AB2695">
        <v>289.55300510000001</v>
      </c>
      <c r="AC2695" t="s">
        <v>9237</v>
      </c>
      <c r="AD2695">
        <v>41.297853199999999</v>
      </c>
      <c r="AE2695">
        <v>567.44687090000002</v>
      </c>
      <c r="AF2695">
        <v>14.141999999999999</v>
      </c>
      <c r="AG2695">
        <v>11.755000000000001</v>
      </c>
      <c r="AH2695">
        <v>13.9862</v>
      </c>
    </row>
    <row r="2696" spans="1:34" x14ac:dyDescent="0.25">
      <c r="A2696" t="s">
        <v>9238</v>
      </c>
      <c r="B2696" t="s">
        <v>9239</v>
      </c>
      <c r="C2696">
        <v>1</v>
      </c>
      <c r="D2696">
        <v>1</v>
      </c>
      <c r="E2696" t="s">
        <v>284</v>
      </c>
      <c r="F2696">
        <v>2020</v>
      </c>
      <c r="G2696" t="s">
        <v>171</v>
      </c>
      <c r="H2696">
        <v>0</v>
      </c>
      <c r="I2696">
        <v>8.4830000000000005</v>
      </c>
      <c r="J2696">
        <v>7.9799999999999996E-2</v>
      </c>
      <c r="K2696">
        <v>0.94699999999999995</v>
      </c>
      <c r="L2696">
        <v>8.4000000000000005E-2</v>
      </c>
      <c r="M2696">
        <v>0.79900000000000004</v>
      </c>
      <c r="N2696">
        <v>2.5100000000000001E-3</v>
      </c>
      <c r="O2696" t="s">
        <v>614</v>
      </c>
      <c r="P2696">
        <v>0</v>
      </c>
      <c r="Q2696">
        <v>141.04</v>
      </c>
      <c r="R2696">
        <v>879</v>
      </c>
      <c r="S2696">
        <v>0</v>
      </c>
      <c r="U2696">
        <v>5731.43</v>
      </c>
      <c r="V2696">
        <v>1</v>
      </c>
      <c r="W2696">
        <v>1.02</v>
      </c>
      <c r="X2696">
        <v>-0.14599999999999999</v>
      </c>
      <c r="Y2696" t="s">
        <v>200</v>
      </c>
      <c r="Z2696">
        <v>4.45</v>
      </c>
      <c r="AA2696" t="s">
        <v>9240</v>
      </c>
      <c r="AB2696">
        <v>291.5741663</v>
      </c>
      <c r="AC2696" t="s">
        <v>9241</v>
      </c>
      <c r="AD2696">
        <v>38.655943299999997</v>
      </c>
      <c r="AE2696">
        <v>294.12200000000001</v>
      </c>
      <c r="AF2696">
        <v>12.227</v>
      </c>
      <c r="AG2696">
        <v>10.706</v>
      </c>
      <c r="AH2696">
        <v>12.107699999999999</v>
      </c>
    </row>
    <row r="2697" spans="1:34" x14ac:dyDescent="0.25">
      <c r="A2697" t="s">
        <v>9242</v>
      </c>
      <c r="B2697" t="s">
        <v>9243</v>
      </c>
      <c r="C2697">
        <v>1</v>
      </c>
      <c r="D2697">
        <v>5</v>
      </c>
      <c r="E2697" t="s">
        <v>284</v>
      </c>
      <c r="F2697">
        <v>2014</v>
      </c>
      <c r="G2697" t="s">
        <v>171</v>
      </c>
      <c r="H2697">
        <v>0</v>
      </c>
      <c r="I2697">
        <v>3.2506189999999999</v>
      </c>
      <c r="J2697">
        <v>0.04</v>
      </c>
      <c r="K2697">
        <v>1.1299999999999999</v>
      </c>
      <c r="L2697">
        <v>0.10100000000000001</v>
      </c>
      <c r="M2697">
        <v>1.51</v>
      </c>
      <c r="N2697">
        <v>4.7400000000000003E-3</v>
      </c>
      <c r="O2697" t="s">
        <v>614</v>
      </c>
      <c r="P2697">
        <v>0</v>
      </c>
      <c r="Q2697">
        <v>195.22</v>
      </c>
      <c r="R2697">
        <v>962</v>
      </c>
      <c r="S2697">
        <v>0</v>
      </c>
      <c r="U2697">
        <v>4997</v>
      </c>
      <c r="V2697">
        <v>0.76</v>
      </c>
      <c r="W2697">
        <v>0.84</v>
      </c>
      <c r="X2697">
        <v>0.05</v>
      </c>
      <c r="Y2697" t="s">
        <v>77</v>
      </c>
      <c r="Z2697">
        <v>4.58</v>
      </c>
      <c r="AA2697" t="s">
        <v>9244</v>
      </c>
      <c r="AB2697">
        <v>285.99992040000001</v>
      </c>
      <c r="AC2697" t="s">
        <v>9245</v>
      </c>
      <c r="AD2697">
        <v>40.919382200000001</v>
      </c>
      <c r="AE2697">
        <v>406.529</v>
      </c>
      <c r="AF2697">
        <v>14.423999999999999</v>
      </c>
      <c r="AG2697">
        <v>12.186</v>
      </c>
      <c r="AH2697">
        <v>14.1617</v>
      </c>
    </row>
    <row r="2698" spans="1:34" x14ac:dyDescent="0.25">
      <c r="A2698" t="s">
        <v>9246</v>
      </c>
      <c r="B2698" t="s">
        <v>9243</v>
      </c>
      <c r="C2698">
        <v>1</v>
      </c>
      <c r="D2698">
        <v>5</v>
      </c>
      <c r="E2698" t="s">
        <v>284</v>
      </c>
      <c r="F2698">
        <v>2014</v>
      </c>
      <c r="G2698" t="s">
        <v>171</v>
      </c>
      <c r="H2698">
        <v>0</v>
      </c>
      <c r="I2698">
        <v>6.1954690000000001</v>
      </c>
      <c r="J2698">
        <v>6.2E-2</v>
      </c>
      <c r="K2698">
        <v>1.21</v>
      </c>
      <c r="L2698">
        <v>0.108</v>
      </c>
      <c r="M2698">
        <v>1.92</v>
      </c>
      <c r="N2698">
        <v>6.0600000000000003E-3</v>
      </c>
      <c r="O2698" t="s">
        <v>614</v>
      </c>
      <c r="P2698">
        <v>0</v>
      </c>
      <c r="Q2698">
        <v>82.85</v>
      </c>
      <c r="R2698">
        <v>776</v>
      </c>
      <c r="S2698">
        <v>0</v>
      </c>
      <c r="U2698">
        <v>4997</v>
      </c>
      <c r="V2698">
        <v>0.76</v>
      </c>
      <c r="W2698">
        <v>0.84</v>
      </c>
      <c r="X2698">
        <v>0.05</v>
      </c>
      <c r="Y2698" t="s">
        <v>77</v>
      </c>
      <c r="Z2698">
        <v>4.58</v>
      </c>
      <c r="AA2698" t="s">
        <v>9244</v>
      </c>
      <c r="AB2698">
        <v>285.99992040000001</v>
      </c>
      <c r="AC2698" t="s">
        <v>9245</v>
      </c>
      <c r="AD2698">
        <v>40.919382200000001</v>
      </c>
      <c r="AE2698">
        <v>406.529</v>
      </c>
      <c r="AF2698">
        <v>14.423999999999999</v>
      </c>
      <c r="AG2698">
        <v>12.186</v>
      </c>
      <c r="AH2698">
        <v>14.1617</v>
      </c>
    </row>
    <row r="2699" spans="1:34" x14ac:dyDescent="0.25">
      <c r="A2699" t="s">
        <v>9247</v>
      </c>
      <c r="B2699" t="s">
        <v>9243</v>
      </c>
      <c r="C2699">
        <v>1</v>
      </c>
      <c r="D2699">
        <v>5</v>
      </c>
      <c r="E2699" t="s">
        <v>284</v>
      </c>
      <c r="F2699">
        <v>2014</v>
      </c>
      <c r="G2699" t="s">
        <v>171</v>
      </c>
      <c r="H2699">
        <v>0</v>
      </c>
      <c r="I2699">
        <v>8.3481249999999996</v>
      </c>
      <c r="J2699">
        <v>7.4999999999999997E-2</v>
      </c>
      <c r="K2699">
        <v>1.25</v>
      </c>
      <c r="L2699">
        <v>0.112</v>
      </c>
      <c r="M2699">
        <v>2.1</v>
      </c>
      <c r="N2699">
        <v>6.6E-3</v>
      </c>
      <c r="O2699" t="s">
        <v>614</v>
      </c>
      <c r="P2699">
        <v>0</v>
      </c>
      <c r="Q2699">
        <v>55.53</v>
      </c>
      <c r="R2699">
        <v>702</v>
      </c>
      <c r="S2699">
        <v>0</v>
      </c>
      <c r="U2699">
        <v>4997</v>
      </c>
      <c r="V2699">
        <v>0.76</v>
      </c>
      <c r="W2699">
        <v>0.84</v>
      </c>
      <c r="X2699">
        <v>0.05</v>
      </c>
      <c r="Y2699" t="s">
        <v>77</v>
      </c>
      <c r="Z2699">
        <v>4.58</v>
      </c>
      <c r="AA2699" t="s">
        <v>9244</v>
      </c>
      <c r="AB2699">
        <v>285.99992040000001</v>
      </c>
      <c r="AC2699" t="s">
        <v>9245</v>
      </c>
      <c r="AD2699">
        <v>40.919382200000001</v>
      </c>
      <c r="AE2699">
        <v>406.529</v>
      </c>
      <c r="AF2699">
        <v>14.423999999999999</v>
      </c>
      <c r="AG2699">
        <v>12.186</v>
      </c>
      <c r="AH2699">
        <v>14.1617</v>
      </c>
    </row>
    <row r="2700" spans="1:34" x14ac:dyDescent="0.25">
      <c r="A2700" t="s">
        <v>9248</v>
      </c>
      <c r="B2700" t="s">
        <v>9243</v>
      </c>
      <c r="C2700">
        <v>1</v>
      </c>
      <c r="D2700">
        <v>5</v>
      </c>
      <c r="E2700" t="s">
        <v>284</v>
      </c>
      <c r="F2700">
        <v>2014</v>
      </c>
      <c r="G2700" t="s">
        <v>171</v>
      </c>
      <c r="H2700">
        <v>0</v>
      </c>
      <c r="I2700">
        <v>13.767102</v>
      </c>
      <c r="J2700">
        <v>0.105</v>
      </c>
      <c r="K2700">
        <v>2.2000000000000002</v>
      </c>
      <c r="L2700">
        <v>0.19600000000000001</v>
      </c>
      <c r="M2700">
        <v>5.48</v>
      </c>
      <c r="N2700">
        <v>1.72E-2</v>
      </c>
      <c r="O2700" t="s">
        <v>614</v>
      </c>
      <c r="P2700">
        <v>0</v>
      </c>
      <c r="Q2700">
        <v>28.55</v>
      </c>
      <c r="R2700">
        <v>595</v>
      </c>
      <c r="S2700">
        <v>0</v>
      </c>
      <c r="U2700">
        <v>4997</v>
      </c>
      <c r="V2700">
        <v>0.76</v>
      </c>
      <c r="W2700">
        <v>0.84</v>
      </c>
      <c r="X2700">
        <v>0.05</v>
      </c>
      <c r="Y2700" t="s">
        <v>77</v>
      </c>
      <c r="Z2700">
        <v>4.58</v>
      </c>
      <c r="AA2700" t="s">
        <v>9244</v>
      </c>
      <c r="AB2700">
        <v>285.99992040000001</v>
      </c>
      <c r="AC2700" t="s">
        <v>9245</v>
      </c>
      <c r="AD2700">
        <v>40.919382200000001</v>
      </c>
      <c r="AE2700">
        <v>406.529</v>
      </c>
      <c r="AF2700">
        <v>14.423999999999999</v>
      </c>
      <c r="AG2700">
        <v>12.186</v>
      </c>
      <c r="AH2700">
        <v>14.1617</v>
      </c>
    </row>
    <row r="2701" spans="1:34" x14ac:dyDescent="0.25">
      <c r="A2701" t="s">
        <v>9249</v>
      </c>
      <c r="B2701" t="s">
        <v>9243</v>
      </c>
      <c r="C2701">
        <v>1</v>
      </c>
      <c r="D2701">
        <v>5</v>
      </c>
      <c r="E2701" t="s">
        <v>284</v>
      </c>
      <c r="F2701">
        <v>2014</v>
      </c>
      <c r="G2701" t="s">
        <v>171</v>
      </c>
      <c r="H2701">
        <v>0</v>
      </c>
      <c r="I2701">
        <v>87.090194999999994</v>
      </c>
      <c r="J2701">
        <v>0.35899999999999999</v>
      </c>
      <c r="K2701">
        <v>2.58</v>
      </c>
      <c r="L2701">
        <v>0.23</v>
      </c>
      <c r="M2701">
        <v>7.18</v>
      </c>
      <c r="N2701">
        <v>2.2599999999999999E-2</v>
      </c>
      <c r="O2701" t="s">
        <v>614</v>
      </c>
      <c r="P2701">
        <v>0</v>
      </c>
      <c r="Q2701">
        <v>2.44</v>
      </c>
      <c r="R2701">
        <v>321</v>
      </c>
      <c r="S2701">
        <v>0</v>
      </c>
      <c r="U2701">
        <v>4997</v>
      </c>
      <c r="V2701">
        <v>0.76</v>
      </c>
      <c r="W2701">
        <v>0.84</v>
      </c>
      <c r="X2701">
        <v>0.05</v>
      </c>
      <c r="Y2701" t="s">
        <v>77</v>
      </c>
      <c r="Z2701">
        <v>4.58</v>
      </c>
      <c r="AA2701" t="s">
        <v>9244</v>
      </c>
      <c r="AB2701">
        <v>285.99992040000001</v>
      </c>
      <c r="AC2701" t="s">
        <v>9245</v>
      </c>
      <c r="AD2701">
        <v>40.919382200000001</v>
      </c>
      <c r="AE2701">
        <v>406.529</v>
      </c>
      <c r="AF2701">
        <v>14.423999999999999</v>
      </c>
      <c r="AG2701">
        <v>12.186</v>
      </c>
      <c r="AH2701">
        <v>14.1617</v>
      </c>
    </row>
    <row r="2702" spans="1:34" x14ac:dyDescent="0.25">
      <c r="A2702" t="s">
        <v>9250</v>
      </c>
      <c r="B2702" t="s">
        <v>9251</v>
      </c>
      <c r="C2702">
        <v>1</v>
      </c>
      <c r="D2702">
        <v>1</v>
      </c>
      <c r="E2702" t="s">
        <v>284</v>
      </c>
      <c r="F2702">
        <v>2020</v>
      </c>
      <c r="G2702" t="s">
        <v>171</v>
      </c>
      <c r="H2702">
        <v>0</v>
      </c>
      <c r="I2702">
        <v>234.636</v>
      </c>
      <c r="J2702">
        <v>0.7097</v>
      </c>
      <c r="K2702">
        <v>2.8109999999999999</v>
      </c>
      <c r="L2702">
        <v>0.251</v>
      </c>
      <c r="M2702">
        <v>8.3000000000000007</v>
      </c>
      <c r="N2702">
        <v>2.6100000000000002E-2</v>
      </c>
      <c r="O2702" t="s">
        <v>614</v>
      </c>
      <c r="P2702">
        <v>0</v>
      </c>
      <c r="Q2702">
        <v>1.2</v>
      </c>
      <c r="R2702">
        <v>267</v>
      </c>
      <c r="S2702">
        <v>0</v>
      </c>
      <c r="U2702">
        <v>5404</v>
      </c>
      <c r="V2702">
        <v>0.86</v>
      </c>
      <c r="W2702">
        <v>0.94</v>
      </c>
      <c r="X2702">
        <v>0</v>
      </c>
      <c r="Y2702" t="s">
        <v>77</v>
      </c>
      <c r="Z2702">
        <v>4.54</v>
      </c>
      <c r="AA2702" t="s">
        <v>9252</v>
      </c>
      <c r="AB2702">
        <v>288.15666490000001</v>
      </c>
      <c r="AC2702" t="s">
        <v>9253</v>
      </c>
      <c r="AD2702">
        <v>41.877941700000001</v>
      </c>
      <c r="AE2702">
        <v>703.78899999999999</v>
      </c>
      <c r="AF2702">
        <v>14.882</v>
      </c>
      <c r="AG2702">
        <v>12.904999999999999</v>
      </c>
      <c r="AH2702">
        <v>14.6417</v>
      </c>
    </row>
    <row r="2703" spans="1:34" x14ac:dyDescent="0.25">
      <c r="A2703" t="s">
        <v>9254</v>
      </c>
      <c r="B2703" t="s">
        <v>9255</v>
      </c>
      <c r="C2703">
        <v>1</v>
      </c>
      <c r="D2703">
        <v>1</v>
      </c>
      <c r="E2703" t="s">
        <v>284</v>
      </c>
      <c r="F2703">
        <v>2020</v>
      </c>
      <c r="G2703" t="s">
        <v>171</v>
      </c>
      <c r="H2703">
        <v>0</v>
      </c>
      <c r="I2703">
        <v>3.8481999999999998</v>
      </c>
      <c r="J2703">
        <v>4.9500000000000002E-2</v>
      </c>
      <c r="K2703">
        <v>1.835</v>
      </c>
      <c r="L2703">
        <v>0.16400000000000001</v>
      </c>
      <c r="M2703">
        <v>4.0199999999999996</v>
      </c>
      <c r="N2703">
        <v>1.2699999999999999E-2</v>
      </c>
      <c r="O2703" t="s">
        <v>614</v>
      </c>
      <c r="P2703">
        <v>0</v>
      </c>
      <c r="Q2703">
        <v>641.53</v>
      </c>
      <c r="R2703">
        <v>1283</v>
      </c>
      <c r="S2703">
        <v>0</v>
      </c>
      <c r="U2703">
        <v>6000</v>
      </c>
      <c r="V2703">
        <v>1.1299999999999999</v>
      </c>
      <c r="W2703">
        <v>1.1100000000000001</v>
      </c>
      <c r="X2703">
        <v>0.16</v>
      </c>
      <c r="Y2703" t="s">
        <v>77</v>
      </c>
      <c r="Z2703">
        <v>4.38</v>
      </c>
      <c r="AA2703" t="s">
        <v>9256</v>
      </c>
      <c r="AB2703">
        <v>286.25439619999997</v>
      </c>
      <c r="AC2703" t="s">
        <v>9257</v>
      </c>
      <c r="AD2703">
        <v>41.021837300000001</v>
      </c>
      <c r="AE2703">
        <v>1267.67</v>
      </c>
      <c r="AF2703">
        <v>14.893000000000001</v>
      </c>
      <c r="AG2703">
        <v>13.464</v>
      </c>
      <c r="AH2703">
        <v>14.880699999999999</v>
      </c>
    </row>
    <row r="2704" spans="1:34" x14ac:dyDescent="0.25">
      <c r="A2704" t="s">
        <v>9258</v>
      </c>
      <c r="B2704" t="s">
        <v>9259</v>
      </c>
      <c r="C2704">
        <v>1</v>
      </c>
      <c r="D2704">
        <v>1</v>
      </c>
      <c r="E2704" t="s">
        <v>284</v>
      </c>
      <c r="F2704">
        <v>2020</v>
      </c>
      <c r="G2704" t="s">
        <v>171</v>
      </c>
      <c r="H2704">
        <v>0</v>
      </c>
      <c r="I2704">
        <v>5.9596600000000004</v>
      </c>
      <c r="J2704">
        <v>6.4600000000000005E-2</v>
      </c>
      <c r="K2704">
        <v>1.1120000000000001</v>
      </c>
      <c r="L2704">
        <v>9.9000000000000005E-2</v>
      </c>
      <c r="M2704">
        <v>1.42</v>
      </c>
      <c r="N2704">
        <v>4.47E-3</v>
      </c>
      <c r="O2704" t="s">
        <v>614</v>
      </c>
      <c r="P2704">
        <v>0</v>
      </c>
      <c r="Q2704">
        <v>153.47999999999999</v>
      </c>
      <c r="R2704">
        <v>897</v>
      </c>
      <c r="S2704">
        <v>0</v>
      </c>
      <c r="U2704">
        <v>5146</v>
      </c>
      <c r="V2704">
        <v>0.87</v>
      </c>
      <c r="W2704">
        <v>0.87</v>
      </c>
      <c r="X2704">
        <v>0.36</v>
      </c>
      <c r="Y2704" t="s">
        <v>77</v>
      </c>
      <c r="Z2704">
        <v>4.5</v>
      </c>
      <c r="AA2704" t="s">
        <v>9260</v>
      </c>
      <c r="AB2704">
        <v>286.92418040000001</v>
      </c>
      <c r="AC2704" t="s">
        <v>9261</v>
      </c>
      <c r="AD2704">
        <v>47.0537092</v>
      </c>
      <c r="AE2704">
        <v>591.01900000000001</v>
      </c>
      <c r="AF2704">
        <v>14.673999999999999</v>
      </c>
      <c r="AG2704">
        <v>12.657999999999999</v>
      </c>
      <c r="AH2704">
        <v>14.504899999999999</v>
      </c>
    </row>
    <row r="2705" spans="1:34" x14ac:dyDescent="0.25">
      <c r="A2705" t="s">
        <v>9262</v>
      </c>
      <c r="B2705" t="s">
        <v>9263</v>
      </c>
      <c r="C2705">
        <v>1</v>
      </c>
      <c r="D2705">
        <v>2</v>
      </c>
      <c r="E2705" t="s">
        <v>284</v>
      </c>
      <c r="F2705">
        <v>2020</v>
      </c>
      <c r="G2705" t="s">
        <v>171</v>
      </c>
      <c r="H2705">
        <v>0</v>
      </c>
      <c r="I2705">
        <v>12.0999</v>
      </c>
      <c r="J2705">
        <v>0.1011</v>
      </c>
      <c r="K2705">
        <v>1.2889999999999999</v>
      </c>
      <c r="L2705">
        <v>0.115</v>
      </c>
      <c r="M2705">
        <v>2.21</v>
      </c>
      <c r="N2705">
        <v>6.9499999999999996E-3</v>
      </c>
      <c r="O2705" t="s">
        <v>614</v>
      </c>
      <c r="P2705">
        <v>0</v>
      </c>
      <c r="Q2705">
        <v>100.37</v>
      </c>
      <c r="R2705">
        <v>807</v>
      </c>
      <c r="S2705">
        <v>0</v>
      </c>
      <c r="U2705">
        <v>5432.34</v>
      </c>
      <c r="V2705">
        <v>0.88</v>
      </c>
      <c r="W2705">
        <v>0.95</v>
      </c>
      <c r="X2705">
        <v>2.5999999999999999E-2</v>
      </c>
      <c r="Y2705" t="s">
        <v>200</v>
      </c>
      <c r="Z2705">
        <v>4.53</v>
      </c>
      <c r="AA2705" t="s">
        <v>9264</v>
      </c>
      <c r="AB2705">
        <v>290.2015581</v>
      </c>
      <c r="AC2705" t="s">
        <v>9265</v>
      </c>
      <c r="AD2705">
        <v>48.1857799</v>
      </c>
      <c r="AE2705">
        <v>760.06500000000005</v>
      </c>
      <c r="AF2705">
        <v>14.856999999999999</v>
      </c>
      <c r="AG2705">
        <v>13.101000000000001</v>
      </c>
      <c r="AH2705">
        <v>14.7438</v>
      </c>
    </row>
    <row r="2706" spans="1:34" x14ac:dyDescent="0.25">
      <c r="A2706" t="s">
        <v>9266</v>
      </c>
      <c r="B2706" t="s">
        <v>9263</v>
      </c>
      <c r="C2706">
        <v>1</v>
      </c>
      <c r="D2706">
        <v>2</v>
      </c>
      <c r="E2706" t="s">
        <v>284</v>
      </c>
      <c r="F2706">
        <v>2021</v>
      </c>
      <c r="G2706" t="s">
        <v>171</v>
      </c>
      <c r="H2706">
        <v>0</v>
      </c>
      <c r="I2706">
        <v>5.3637099299999997</v>
      </c>
      <c r="J2706">
        <v>5.8799999999999998E-2</v>
      </c>
      <c r="K2706">
        <v>0.97699999999999998</v>
      </c>
      <c r="L2706">
        <v>8.6999999999999994E-2</v>
      </c>
      <c r="M2706">
        <v>0.89400000000000002</v>
      </c>
      <c r="N2706">
        <v>2.81E-3</v>
      </c>
      <c r="O2706" t="s">
        <v>614</v>
      </c>
      <c r="P2706">
        <v>0</v>
      </c>
      <c r="Q2706">
        <v>296.73</v>
      </c>
      <c r="R2706">
        <v>1059</v>
      </c>
      <c r="S2706">
        <v>0</v>
      </c>
      <c r="U2706">
        <v>5553</v>
      </c>
      <c r="V2706">
        <v>1.1000000000000001</v>
      </c>
      <c r="W2706">
        <v>0.94</v>
      </c>
      <c r="X2706">
        <v>0.16</v>
      </c>
      <c r="Y2706" t="s">
        <v>77</v>
      </c>
      <c r="Z2706">
        <v>4.33</v>
      </c>
      <c r="AA2706" t="s">
        <v>9264</v>
      </c>
      <c r="AB2706">
        <v>290.2015581</v>
      </c>
      <c r="AC2706" t="s">
        <v>9265</v>
      </c>
      <c r="AD2706">
        <v>48.1857799</v>
      </c>
      <c r="AE2706">
        <v>760.06500000000005</v>
      </c>
      <c r="AF2706">
        <v>14.856999999999999</v>
      </c>
      <c r="AG2706">
        <v>13.101000000000001</v>
      </c>
      <c r="AH2706">
        <v>14.7438</v>
      </c>
    </row>
    <row r="2707" spans="1:34" x14ac:dyDescent="0.25">
      <c r="A2707" t="s">
        <v>9267</v>
      </c>
      <c r="B2707" t="s">
        <v>9268</v>
      </c>
      <c r="C2707">
        <v>1</v>
      </c>
      <c r="D2707">
        <v>1</v>
      </c>
      <c r="E2707" t="s">
        <v>284</v>
      </c>
      <c r="F2707">
        <v>2020</v>
      </c>
      <c r="G2707" t="s">
        <v>171</v>
      </c>
      <c r="H2707">
        <v>0</v>
      </c>
      <c r="I2707">
        <v>3.8952599999999999</v>
      </c>
      <c r="J2707">
        <v>4.4900000000000002E-2</v>
      </c>
      <c r="K2707">
        <v>1.18</v>
      </c>
      <c r="L2707">
        <v>0.105</v>
      </c>
      <c r="M2707">
        <v>1.76</v>
      </c>
      <c r="N2707">
        <v>5.5300000000000002E-3</v>
      </c>
      <c r="O2707" t="s">
        <v>614</v>
      </c>
      <c r="P2707">
        <v>0</v>
      </c>
      <c r="Q2707">
        <v>197.66</v>
      </c>
      <c r="R2707">
        <v>956</v>
      </c>
      <c r="S2707">
        <v>0</v>
      </c>
      <c r="U2707">
        <v>4954</v>
      </c>
      <c r="V2707">
        <v>0.76</v>
      </c>
      <c r="W2707">
        <v>0.82</v>
      </c>
      <c r="X2707">
        <v>0.14000000000000001</v>
      </c>
      <c r="Y2707" t="s">
        <v>77</v>
      </c>
      <c r="Z2707">
        <v>4.59</v>
      </c>
      <c r="AA2707" t="s">
        <v>9269</v>
      </c>
      <c r="AB2707">
        <v>293.79363389999997</v>
      </c>
      <c r="AC2707" t="s">
        <v>9270</v>
      </c>
      <c r="AD2707">
        <v>40.241022999999998</v>
      </c>
      <c r="AE2707">
        <v>513.32899999999995</v>
      </c>
      <c r="AF2707">
        <v>14.901</v>
      </c>
      <c r="AG2707">
        <v>12.712</v>
      </c>
      <c r="AH2707">
        <v>14.751899999999999</v>
      </c>
    </row>
    <row r="2708" spans="1:34" x14ac:dyDescent="0.25">
      <c r="A2708" t="s">
        <v>9271</v>
      </c>
      <c r="B2708" t="s">
        <v>9272</v>
      </c>
      <c r="C2708">
        <v>1</v>
      </c>
      <c r="D2708">
        <v>1</v>
      </c>
      <c r="E2708" t="s">
        <v>284</v>
      </c>
      <c r="F2708">
        <v>2020</v>
      </c>
      <c r="G2708" t="s">
        <v>171</v>
      </c>
      <c r="H2708">
        <v>0</v>
      </c>
      <c r="I2708">
        <v>4.7328999999999999</v>
      </c>
      <c r="J2708">
        <v>5.2900000000000003E-2</v>
      </c>
      <c r="K2708">
        <v>1.119</v>
      </c>
      <c r="L2708">
        <v>0.1</v>
      </c>
      <c r="M2708">
        <v>1.46</v>
      </c>
      <c r="N2708">
        <v>4.5799999999999999E-3</v>
      </c>
      <c r="O2708" t="s">
        <v>614</v>
      </c>
      <c r="P2708">
        <v>0</v>
      </c>
      <c r="Q2708">
        <v>198.57</v>
      </c>
      <c r="R2708">
        <v>957</v>
      </c>
      <c r="S2708">
        <v>0</v>
      </c>
      <c r="U2708">
        <v>5473.19</v>
      </c>
      <c r="V2708">
        <v>0.99</v>
      </c>
      <c r="W2708">
        <v>0.96</v>
      </c>
      <c r="X2708">
        <v>-3.5000000000000003E-2</v>
      </c>
      <c r="Y2708" t="s">
        <v>200</v>
      </c>
      <c r="Z2708">
        <v>4.43</v>
      </c>
      <c r="AA2708" t="s">
        <v>9273</v>
      </c>
      <c r="AB2708">
        <v>293.61930009999998</v>
      </c>
      <c r="AC2708" t="s">
        <v>9274</v>
      </c>
      <c r="AD2708">
        <v>46.413401499999999</v>
      </c>
      <c r="AE2708">
        <v>791.17499999999995</v>
      </c>
      <c r="AF2708">
        <v>14.762</v>
      </c>
      <c r="AG2708">
        <v>12.997999999999999</v>
      </c>
      <c r="AH2708">
        <v>14.6234</v>
      </c>
    </row>
    <row r="2709" spans="1:34" x14ac:dyDescent="0.25">
      <c r="A2709" t="s">
        <v>9275</v>
      </c>
      <c r="B2709" t="s">
        <v>9276</v>
      </c>
      <c r="C2709">
        <v>1</v>
      </c>
      <c r="D2709">
        <v>1</v>
      </c>
      <c r="E2709" t="s">
        <v>284</v>
      </c>
      <c r="F2709">
        <v>2020</v>
      </c>
      <c r="G2709" t="s">
        <v>171</v>
      </c>
      <c r="H2709">
        <v>0</v>
      </c>
      <c r="I2709">
        <v>65.940899999999999</v>
      </c>
      <c r="J2709">
        <v>0.32440000000000002</v>
      </c>
      <c r="K2709">
        <v>2.81</v>
      </c>
      <c r="L2709">
        <v>0.251</v>
      </c>
      <c r="M2709">
        <v>8.2899999999999991</v>
      </c>
      <c r="N2709">
        <v>2.6100000000000002E-2</v>
      </c>
      <c r="O2709" t="s">
        <v>614</v>
      </c>
      <c r="P2709">
        <v>0</v>
      </c>
      <c r="Q2709">
        <v>10.039999999999999</v>
      </c>
      <c r="R2709">
        <v>454</v>
      </c>
      <c r="S2709">
        <v>0</v>
      </c>
      <c r="U2709">
        <v>5712</v>
      </c>
      <c r="V2709">
        <v>1.2</v>
      </c>
      <c r="W2709">
        <v>1.02</v>
      </c>
      <c r="X2709">
        <v>-0.04</v>
      </c>
      <c r="Y2709" t="s">
        <v>77</v>
      </c>
      <c r="Z2709">
        <v>4.29</v>
      </c>
      <c r="AA2709" t="s">
        <v>9277</v>
      </c>
      <c r="AB2709">
        <v>295.57610110000002</v>
      </c>
      <c r="AC2709" t="s">
        <v>9278</v>
      </c>
      <c r="AD2709">
        <v>42.0233639</v>
      </c>
      <c r="AE2709">
        <v>1506.36</v>
      </c>
      <c r="AF2709">
        <v>15.505000000000001</v>
      </c>
      <c r="AG2709">
        <v>13.968999999999999</v>
      </c>
      <c r="AH2709">
        <v>15.4879</v>
      </c>
    </row>
    <row r="2710" spans="1:34" x14ac:dyDescent="0.25">
      <c r="A2710" t="s">
        <v>9279</v>
      </c>
      <c r="B2710" t="s">
        <v>9280</v>
      </c>
      <c r="C2710">
        <v>1</v>
      </c>
      <c r="D2710">
        <v>1</v>
      </c>
      <c r="E2710" t="s">
        <v>284</v>
      </c>
      <c r="F2710">
        <v>2020</v>
      </c>
      <c r="G2710" t="s">
        <v>171</v>
      </c>
      <c r="H2710">
        <v>0</v>
      </c>
      <c r="I2710">
        <v>33.496899999999997</v>
      </c>
      <c r="J2710">
        <v>0.20080000000000001</v>
      </c>
      <c r="K2710">
        <v>1.26</v>
      </c>
      <c r="L2710">
        <v>0.112</v>
      </c>
      <c r="M2710">
        <v>2.12</v>
      </c>
      <c r="N2710">
        <v>6.6800000000000002E-3</v>
      </c>
      <c r="O2710" t="s">
        <v>614</v>
      </c>
      <c r="P2710">
        <v>0</v>
      </c>
      <c r="Q2710">
        <v>37.299999999999997</v>
      </c>
      <c r="R2710">
        <v>630</v>
      </c>
      <c r="S2710">
        <v>0</v>
      </c>
      <c r="U2710">
        <v>4681.53</v>
      </c>
      <c r="V2710">
        <v>0.77</v>
      </c>
      <c r="W2710">
        <v>0.75</v>
      </c>
      <c r="X2710">
        <v>3.4000000000000002E-2</v>
      </c>
      <c r="Y2710" t="s">
        <v>200</v>
      </c>
      <c r="Z2710">
        <v>4.54</v>
      </c>
      <c r="AA2710" t="s">
        <v>9281</v>
      </c>
      <c r="AB2710">
        <v>287.66333100000003</v>
      </c>
      <c r="AC2710" t="s">
        <v>9282</v>
      </c>
      <c r="AD2710">
        <v>43.471378199999997</v>
      </c>
      <c r="AE2710">
        <v>247.77099999999999</v>
      </c>
      <c r="AF2710">
        <v>13.555999999999999</v>
      </c>
      <c r="AG2710">
        <v>11.175000000000001</v>
      </c>
      <c r="AH2710">
        <v>13.3622</v>
      </c>
    </row>
    <row r="2711" spans="1:34" x14ac:dyDescent="0.25">
      <c r="A2711" t="s">
        <v>9283</v>
      </c>
      <c r="B2711" t="s">
        <v>9284</v>
      </c>
      <c r="C2711">
        <v>1</v>
      </c>
      <c r="D2711">
        <v>1</v>
      </c>
      <c r="E2711" t="s">
        <v>284</v>
      </c>
      <c r="F2711">
        <v>2020</v>
      </c>
      <c r="G2711" t="s">
        <v>171</v>
      </c>
      <c r="H2711">
        <v>0</v>
      </c>
      <c r="I2711">
        <v>1.2107000000000001</v>
      </c>
      <c r="J2711">
        <v>2.0299999999999999E-2</v>
      </c>
      <c r="K2711">
        <v>1.073</v>
      </c>
      <c r="L2711">
        <v>9.6000000000000002E-2</v>
      </c>
      <c r="M2711">
        <v>1.25</v>
      </c>
      <c r="N2711">
        <v>3.9399999999999999E-3</v>
      </c>
      <c r="O2711" t="s">
        <v>614</v>
      </c>
      <c r="P2711">
        <v>0</v>
      </c>
      <c r="Q2711">
        <v>784.51</v>
      </c>
      <c r="R2711">
        <v>1351</v>
      </c>
      <c r="S2711">
        <v>0</v>
      </c>
      <c r="U2711">
        <v>4975.03</v>
      </c>
      <c r="V2711">
        <v>0.74</v>
      </c>
      <c r="W2711">
        <v>0.82</v>
      </c>
      <c r="X2711">
        <v>0.08</v>
      </c>
      <c r="Y2711" t="s">
        <v>200</v>
      </c>
      <c r="Z2711">
        <v>4.6100000000000003</v>
      </c>
      <c r="AA2711" t="s">
        <v>9285</v>
      </c>
      <c r="AB2711">
        <v>293.3450181</v>
      </c>
      <c r="AC2711" t="s">
        <v>9286</v>
      </c>
      <c r="AD2711">
        <v>39.257746900000001</v>
      </c>
      <c r="AE2711">
        <v>222.345</v>
      </c>
      <c r="AF2711">
        <v>13.054</v>
      </c>
      <c r="AG2711">
        <v>10.914999999999999</v>
      </c>
      <c r="AH2711">
        <v>12.876099999999999</v>
      </c>
    </row>
    <row r="2712" spans="1:34" x14ac:dyDescent="0.25">
      <c r="A2712" t="s">
        <v>9287</v>
      </c>
      <c r="B2712" t="s">
        <v>9288</v>
      </c>
      <c r="C2712">
        <v>1</v>
      </c>
      <c r="D2712">
        <v>1</v>
      </c>
      <c r="E2712" t="s">
        <v>284</v>
      </c>
      <c r="F2712">
        <v>2020</v>
      </c>
      <c r="G2712" t="s">
        <v>171</v>
      </c>
      <c r="H2712">
        <v>0</v>
      </c>
      <c r="I2712">
        <v>3.4908199999999998</v>
      </c>
      <c r="J2712">
        <v>4.1799999999999997E-2</v>
      </c>
      <c r="K2712">
        <v>1.5669999999999999</v>
      </c>
      <c r="L2712">
        <v>0.14000000000000001</v>
      </c>
      <c r="M2712">
        <v>3.08</v>
      </c>
      <c r="N2712">
        <v>9.6799999999999994E-3</v>
      </c>
      <c r="O2712" t="s">
        <v>614</v>
      </c>
      <c r="P2712">
        <v>0</v>
      </c>
      <c r="Q2712">
        <v>245.65</v>
      </c>
      <c r="R2712">
        <v>1010</v>
      </c>
      <c r="S2712">
        <v>0</v>
      </c>
      <c r="U2712">
        <v>5575.53</v>
      </c>
      <c r="V2712">
        <v>0.72</v>
      </c>
      <c r="W2712">
        <v>0.81</v>
      </c>
      <c r="X2712">
        <v>0.22500000000000001</v>
      </c>
      <c r="Y2712" t="s">
        <v>200</v>
      </c>
      <c r="Z2712">
        <v>4.62</v>
      </c>
      <c r="AA2712" t="s">
        <v>9289</v>
      </c>
      <c r="AB2712">
        <v>292.13732809999999</v>
      </c>
      <c r="AC2712" t="s">
        <v>9290</v>
      </c>
      <c r="AD2712">
        <v>48.917157899999999</v>
      </c>
      <c r="AE2712">
        <v>818.75900000000001</v>
      </c>
      <c r="AF2712">
        <v>14.836</v>
      </c>
      <c r="AG2712">
        <v>12.996</v>
      </c>
      <c r="AH2712">
        <v>14.6614</v>
      </c>
    </row>
    <row r="2713" spans="1:34" x14ac:dyDescent="0.25">
      <c r="A2713" t="s">
        <v>9291</v>
      </c>
      <c r="B2713" t="s">
        <v>9292</v>
      </c>
      <c r="C2713">
        <v>1</v>
      </c>
      <c r="D2713">
        <v>1</v>
      </c>
      <c r="E2713" t="s">
        <v>284</v>
      </c>
      <c r="F2713">
        <v>2011</v>
      </c>
      <c r="G2713" t="s">
        <v>171</v>
      </c>
      <c r="H2713">
        <v>0</v>
      </c>
      <c r="I2713">
        <v>1.4857108000000001</v>
      </c>
      <c r="J2713">
        <v>2.5909999999999999E-2</v>
      </c>
      <c r="K2713">
        <v>14.68</v>
      </c>
      <c r="L2713">
        <v>1.31</v>
      </c>
      <c r="M2713">
        <v>778.65</v>
      </c>
      <c r="N2713">
        <v>2.4500000000000002</v>
      </c>
      <c r="O2713" t="s">
        <v>119</v>
      </c>
      <c r="P2713">
        <v>1.0999999999999999E-2</v>
      </c>
      <c r="Q2713">
        <v>1481.77</v>
      </c>
      <c r="R2713">
        <v>1570</v>
      </c>
      <c r="S2713">
        <v>1</v>
      </c>
      <c r="T2713" t="s">
        <v>463</v>
      </c>
      <c r="U2713">
        <v>5781</v>
      </c>
      <c r="V2713">
        <v>1.01</v>
      </c>
      <c r="W2713">
        <v>1.04</v>
      </c>
      <c r="X2713">
        <v>0.26</v>
      </c>
      <c r="Y2713" t="s">
        <v>200</v>
      </c>
      <c r="Z2713">
        <v>4.45</v>
      </c>
      <c r="AA2713" t="s">
        <v>9293</v>
      </c>
      <c r="AB2713">
        <v>298.39524369999998</v>
      </c>
      <c r="AC2713" t="s">
        <v>9294</v>
      </c>
      <c r="AD2713">
        <v>47.814986500000003</v>
      </c>
      <c r="AE2713">
        <v>720.75300000000004</v>
      </c>
      <c r="AF2713">
        <v>14.314</v>
      </c>
      <c r="AG2713">
        <v>12.585000000000001</v>
      </c>
      <c r="AH2713">
        <v>14.1311</v>
      </c>
    </row>
    <row r="2714" spans="1:34" x14ac:dyDescent="0.25">
      <c r="A2714" t="s">
        <v>9295</v>
      </c>
      <c r="B2714" t="s">
        <v>9296</v>
      </c>
      <c r="C2714">
        <v>1</v>
      </c>
      <c r="D2714">
        <v>2</v>
      </c>
      <c r="E2714" t="s">
        <v>284</v>
      </c>
      <c r="F2714">
        <v>2014</v>
      </c>
      <c r="G2714" t="s">
        <v>171</v>
      </c>
      <c r="H2714">
        <v>0</v>
      </c>
      <c r="I2714">
        <v>7.9305919999999999</v>
      </c>
      <c r="J2714">
        <v>0.08</v>
      </c>
      <c r="K2714">
        <v>3.2</v>
      </c>
      <c r="L2714">
        <v>0.28499999999999998</v>
      </c>
      <c r="M2714">
        <v>82.6</v>
      </c>
      <c r="N2714">
        <v>0.26</v>
      </c>
      <c r="O2714" t="s">
        <v>119</v>
      </c>
      <c r="P2714">
        <v>0</v>
      </c>
      <c r="Q2714">
        <v>136.52000000000001</v>
      </c>
      <c r="R2714">
        <v>899</v>
      </c>
      <c r="S2714">
        <v>0</v>
      </c>
      <c r="U2714">
        <v>5679</v>
      </c>
      <c r="V2714">
        <v>1.03</v>
      </c>
      <c r="W2714">
        <v>1.0900000000000001</v>
      </c>
      <c r="X2714">
        <v>0.31</v>
      </c>
      <c r="Y2714" t="s">
        <v>77</v>
      </c>
      <c r="Z2714">
        <v>4.45</v>
      </c>
      <c r="AA2714" t="s">
        <v>9297</v>
      </c>
      <c r="AB2714">
        <v>284.52119750000003</v>
      </c>
      <c r="AC2714" t="s">
        <v>9298</v>
      </c>
      <c r="AD2714">
        <v>41.629656199999999</v>
      </c>
      <c r="AE2714">
        <v>738.65700000000004</v>
      </c>
      <c r="AF2714">
        <v>14.343999999999999</v>
      </c>
      <c r="AG2714">
        <v>12.677</v>
      </c>
      <c r="AH2714">
        <v>14.3469</v>
      </c>
    </row>
    <row r="2715" spans="1:34" x14ac:dyDescent="0.25">
      <c r="A2715" t="s">
        <v>9299</v>
      </c>
      <c r="B2715" t="s">
        <v>9296</v>
      </c>
      <c r="C2715">
        <v>1</v>
      </c>
      <c r="D2715">
        <v>2</v>
      </c>
      <c r="E2715" t="s">
        <v>284</v>
      </c>
      <c r="F2715">
        <v>2014</v>
      </c>
      <c r="G2715" t="s">
        <v>171</v>
      </c>
      <c r="H2715">
        <v>0</v>
      </c>
      <c r="I2715">
        <v>16.665863000000002</v>
      </c>
      <c r="J2715">
        <v>0.13100000000000001</v>
      </c>
      <c r="K2715">
        <v>2.86</v>
      </c>
      <c r="L2715">
        <v>0.255</v>
      </c>
      <c r="M2715">
        <v>8.5500000000000007</v>
      </c>
      <c r="N2715">
        <v>2.69E-2</v>
      </c>
      <c r="O2715" t="s">
        <v>614</v>
      </c>
      <c r="P2715">
        <v>0</v>
      </c>
      <c r="Q2715">
        <v>50.68</v>
      </c>
      <c r="R2715">
        <v>702</v>
      </c>
      <c r="S2715">
        <v>0</v>
      </c>
      <c r="U2715">
        <v>5679</v>
      </c>
      <c r="V2715">
        <v>1.03</v>
      </c>
      <c r="W2715">
        <v>1.0900000000000001</v>
      </c>
      <c r="X2715">
        <v>0.31</v>
      </c>
      <c r="Y2715" t="s">
        <v>77</v>
      </c>
      <c r="Z2715">
        <v>4.45</v>
      </c>
      <c r="AA2715" t="s">
        <v>9297</v>
      </c>
      <c r="AB2715">
        <v>284.52119750000003</v>
      </c>
      <c r="AC2715" t="s">
        <v>9298</v>
      </c>
      <c r="AD2715">
        <v>41.629656199999999</v>
      </c>
      <c r="AE2715">
        <v>738.65700000000004</v>
      </c>
      <c r="AF2715">
        <v>14.343999999999999</v>
      </c>
      <c r="AG2715">
        <v>12.677</v>
      </c>
      <c r="AH2715">
        <v>14.3469</v>
      </c>
    </row>
    <row r="2716" spans="1:34" x14ac:dyDescent="0.25">
      <c r="A2716" t="s">
        <v>9300</v>
      </c>
      <c r="B2716" t="s">
        <v>9301</v>
      </c>
      <c r="C2716">
        <v>1</v>
      </c>
      <c r="D2716">
        <v>1</v>
      </c>
      <c r="E2716" t="s">
        <v>284</v>
      </c>
      <c r="F2716">
        <v>2020</v>
      </c>
      <c r="G2716" t="s">
        <v>171</v>
      </c>
      <c r="H2716">
        <v>0</v>
      </c>
      <c r="I2716">
        <v>234.239</v>
      </c>
      <c r="J2716">
        <v>0.75760000000000005</v>
      </c>
      <c r="K2716">
        <v>2.9009999999999998</v>
      </c>
      <c r="L2716">
        <v>0.25900000000000001</v>
      </c>
      <c r="M2716">
        <v>8.76</v>
      </c>
      <c r="N2716">
        <v>2.76E-2</v>
      </c>
      <c r="O2716" t="s">
        <v>614</v>
      </c>
      <c r="P2716">
        <v>0</v>
      </c>
      <c r="Q2716">
        <v>2.77</v>
      </c>
      <c r="R2716">
        <v>329</v>
      </c>
      <c r="S2716">
        <v>0</v>
      </c>
      <c r="U2716">
        <v>6031</v>
      </c>
      <c r="V2716">
        <v>1.0900000000000001</v>
      </c>
      <c r="W2716">
        <v>1.1200000000000001</v>
      </c>
      <c r="X2716">
        <v>0.16</v>
      </c>
      <c r="Y2716" t="s">
        <v>77</v>
      </c>
      <c r="Z2716">
        <v>4.41</v>
      </c>
      <c r="AA2716" t="s">
        <v>9302</v>
      </c>
      <c r="AB2716">
        <v>286.94973759999999</v>
      </c>
      <c r="AC2716" t="s">
        <v>9303</v>
      </c>
      <c r="AD2716">
        <v>45.353762600000003</v>
      </c>
      <c r="AE2716">
        <v>717.59699999999998</v>
      </c>
      <c r="AF2716">
        <v>13.763999999999999</v>
      </c>
      <c r="AG2716">
        <v>12.352</v>
      </c>
      <c r="AH2716">
        <v>13.628500000000001</v>
      </c>
    </row>
    <row r="2717" spans="1:34" x14ac:dyDescent="0.25">
      <c r="A2717" t="s">
        <v>9304</v>
      </c>
      <c r="B2717" t="s">
        <v>9305</v>
      </c>
      <c r="C2717">
        <v>1</v>
      </c>
      <c r="D2717">
        <v>1</v>
      </c>
      <c r="E2717" t="s">
        <v>284</v>
      </c>
      <c r="F2717">
        <v>2020</v>
      </c>
      <c r="G2717" t="s">
        <v>171</v>
      </c>
      <c r="H2717">
        <v>0</v>
      </c>
      <c r="I2717">
        <v>169.13399999999999</v>
      </c>
      <c r="J2717">
        <v>0.56079999999999997</v>
      </c>
      <c r="K2717">
        <v>2.222</v>
      </c>
      <c r="L2717">
        <v>0.19800000000000001</v>
      </c>
      <c r="M2717">
        <v>5.57</v>
      </c>
      <c r="N2717">
        <v>1.7500000000000002E-2</v>
      </c>
      <c r="O2717" t="s">
        <v>614</v>
      </c>
      <c r="P2717">
        <v>0</v>
      </c>
      <c r="Q2717">
        <v>1.31</v>
      </c>
      <c r="R2717">
        <v>273</v>
      </c>
      <c r="S2717">
        <v>0</v>
      </c>
      <c r="U2717">
        <v>5146</v>
      </c>
      <c r="V2717">
        <v>0.84</v>
      </c>
      <c r="W2717">
        <v>0.87</v>
      </c>
      <c r="X2717">
        <v>0.03</v>
      </c>
      <c r="Y2717" t="s">
        <v>200</v>
      </c>
      <c r="Z2717">
        <v>4.53</v>
      </c>
      <c r="AA2717" t="s">
        <v>9306</v>
      </c>
      <c r="AB2717">
        <v>286.60886249999999</v>
      </c>
      <c r="AC2717" t="s">
        <v>9307</v>
      </c>
      <c r="AD2717">
        <v>41.889298599999996</v>
      </c>
      <c r="AE2717">
        <v>584.14200000000005</v>
      </c>
      <c r="AF2717">
        <v>14.722</v>
      </c>
      <c r="AG2717">
        <v>12.743</v>
      </c>
      <c r="AH2717">
        <v>14.5504</v>
      </c>
    </row>
    <row r="2718" spans="1:34" x14ac:dyDescent="0.25">
      <c r="A2718" t="s">
        <v>9308</v>
      </c>
      <c r="B2718" t="s">
        <v>9309</v>
      </c>
      <c r="C2718">
        <v>1</v>
      </c>
      <c r="D2718">
        <v>1</v>
      </c>
      <c r="E2718" t="s">
        <v>284</v>
      </c>
      <c r="F2718">
        <v>2020</v>
      </c>
      <c r="G2718" t="s">
        <v>171</v>
      </c>
      <c r="H2718">
        <v>0</v>
      </c>
      <c r="I2718">
        <v>18.501200000000001</v>
      </c>
      <c r="J2718">
        <v>0.1275</v>
      </c>
      <c r="K2718">
        <v>1.6020000000000001</v>
      </c>
      <c r="L2718">
        <v>0.14299999999999999</v>
      </c>
      <c r="M2718">
        <v>3.2</v>
      </c>
      <c r="N2718">
        <v>1.01E-2</v>
      </c>
      <c r="O2718" t="s">
        <v>614</v>
      </c>
      <c r="P2718">
        <v>0</v>
      </c>
      <c r="Q2718">
        <v>22.4</v>
      </c>
      <c r="R2718">
        <v>555</v>
      </c>
      <c r="S2718">
        <v>0</v>
      </c>
      <c r="U2718">
        <v>5093</v>
      </c>
      <c r="V2718">
        <v>0.73</v>
      </c>
      <c r="W2718">
        <v>0.85</v>
      </c>
      <c r="X2718">
        <v>-0.24</v>
      </c>
      <c r="Y2718" t="s">
        <v>77</v>
      </c>
      <c r="Z2718">
        <v>4.6500000000000004</v>
      </c>
      <c r="AA2718" t="s">
        <v>9310</v>
      </c>
      <c r="AB2718">
        <v>284.9724842</v>
      </c>
      <c r="AC2718" t="s">
        <v>9311</v>
      </c>
      <c r="AD2718">
        <v>44.567479400000003</v>
      </c>
      <c r="AE2718">
        <v>857.14</v>
      </c>
      <c r="AF2718">
        <v>16.231000000000002</v>
      </c>
      <c r="AG2718">
        <v>13.959</v>
      </c>
      <c r="AH2718">
        <v>15.7743</v>
      </c>
    </row>
    <row r="2719" spans="1:34" x14ac:dyDescent="0.25">
      <c r="A2719" t="s">
        <v>9312</v>
      </c>
      <c r="B2719" t="s">
        <v>9313</v>
      </c>
      <c r="C2719">
        <v>1</v>
      </c>
      <c r="D2719">
        <v>1</v>
      </c>
      <c r="E2719" t="s">
        <v>284</v>
      </c>
      <c r="F2719">
        <v>2013</v>
      </c>
      <c r="G2719" t="s">
        <v>171</v>
      </c>
      <c r="H2719">
        <v>0</v>
      </c>
      <c r="I2719">
        <v>988.88112999999998</v>
      </c>
      <c r="J2719">
        <v>2.0259999999999998</v>
      </c>
      <c r="K2719">
        <v>11.938000000000001</v>
      </c>
      <c r="L2719">
        <v>1.0649999999999999</v>
      </c>
      <c r="M2719">
        <v>1318.9878900000001</v>
      </c>
      <c r="N2719">
        <v>4.1500000000000004</v>
      </c>
      <c r="O2719" t="s">
        <v>119</v>
      </c>
      <c r="P2719">
        <v>0.92100000000000004</v>
      </c>
      <c r="Q2719">
        <v>0.34</v>
      </c>
      <c r="R2719">
        <v>254</v>
      </c>
      <c r="S2719">
        <v>0</v>
      </c>
      <c r="U2719">
        <v>5745</v>
      </c>
      <c r="V2719">
        <v>1.7</v>
      </c>
      <c r="W2719">
        <v>1.1299999999999999</v>
      </c>
      <c r="X2719">
        <v>0.19600000000000001</v>
      </c>
      <c r="Y2719" t="s">
        <v>77</v>
      </c>
      <c r="Z2719">
        <v>4.03</v>
      </c>
      <c r="AA2719" t="s">
        <v>9314</v>
      </c>
      <c r="AB2719">
        <v>291.20125589999998</v>
      </c>
      <c r="AC2719" t="s">
        <v>9315</v>
      </c>
      <c r="AD2719">
        <v>51.144243699999997</v>
      </c>
      <c r="AE2719">
        <v>835.45500000000004</v>
      </c>
      <c r="AF2719">
        <v>13.391999999999999</v>
      </c>
      <c r="AG2719">
        <v>11.792</v>
      </c>
      <c r="AH2719">
        <v>13.2514</v>
      </c>
    </row>
    <row r="2720" spans="1:34" x14ac:dyDescent="0.25">
      <c r="A2720" t="s">
        <v>9316</v>
      </c>
      <c r="B2720" t="s">
        <v>9317</v>
      </c>
      <c r="C2720">
        <v>1</v>
      </c>
      <c r="D2720">
        <v>2</v>
      </c>
      <c r="E2720" t="s">
        <v>284</v>
      </c>
      <c r="F2720">
        <v>2014</v>
      </c>
      <c r="G2720" t="s">
        <v>171</v>
      </c>
      <c r="H2720">
        <v>0</v>
      </c>
      <c r="I2720">
        <v>9.0350199999999994</v>
      </c>
      <c r="J2720">
        <v>0.08</v>
      </c>
      <c r="K2720">
        <v>2.0299999999999998</v>
      </c>
      <c r="L2720">
        <v>0.18099999999999999</v>
      </c>
      <c r="M2720">
        <v>4.47</v>
      </c>
      <c r="N2720">
        <v>1.406E-2</v>
      </c>
      <c r="O2720" t="s">
        <v>119</v>
      </c>
      <c r="P2720">
        <v>3.3000000000000002E-2</v>
      </c>
      <c r="Q2720">
        <v>91.74</v>
      </c>
      <c r="R2720">
        <v>789</v>
      </c>
      <c r="S2720">
        <v>1</v>
      </c>
      <c r="U2720">
        <v>6312</v>
      </c>
      <c r="V2720">
        <v>1.26</v>
      </c>
      <c r="W2720">
        <v>1.1399999999999999</v>
      </c>
      <c r="X2720">
        <v>-0.2</v>
      </c>
      <c r="Y2720" t="s">
        <v>77</v>
      </c>
      <c r="Z2720">
        <v>4.3</v>
      </c>
      <c r="AA2720" t="s">
        <v>9318</v>
      </c>
      <c r="AB2720">
        <v>301.57853160000002</v>
      </c>
      <c r="AC2720" t="s">
        <v>9319</v>
      </c>
      <c r="AD2720">
        <v>44.312163900000002</v>
      </c>
      <c r="AE2720">
        <v>1633.49</v>
      </c>
      <c r="AF2720">
        <v>15.8</v>
      </c>
      <c r="AG2720">
        <v>13.734999999999999</v>
      </c>
      <c r="AH2720">
        <v>15.497400000000001</v>
      </c>
    </row>
    <row r="2721" spans="1:34" x14ac:dyDescent="0.25">
      <c r="A2721" t="s">
        <v>9320</v>
      </c>
      <c r="B2721" t="s">
        <v>9317</v>
      </c>
      <c r="C2721">
        <v>1</v>
      </c>
      <c r="D2721">
        <v>2</v>
      </c>
      <c r="E2721" t="s">
        <v>284</v>
      </c>
      <c r="F2721">
        <v>2021</v>
      </c>
      <c r="G2721" t="s">
        <v>171</v>
      </c>
      <c r="H2721">
        <v>0</v>
      </c>
      <c r="I2721">
        <v>11.28</v>
      </c>
      <c r="K2721">
        <v>2.0499999999999998</v>
      </c>
      <c r="L2721">
        <v>0.183</v>
      </c>
      <c r="M2721">
        <v>5.42</v>
      </c>
      <c r="N2721">
        <v>1.7049999999999999E-2</v>
      </c>
      <c r="O2721" t="s">
        <v>119</v>
      </c>
      <c r="P2721">
        <v>2.8000000000000001E-2</v>
      </c>
      <c r="S2721">
        <v>1</v>
      </c>
      <c r="U2721">
        <v>6312</v>
      </c>
      <c r="V2721">
        <v>1.26</v>
      </c>
      <c r="W2721">
        <v>1.1399999999999999</v>
      </c>
      <c r="X2721">
        <v>-0.2</v>
      </c>
      <c r="Y2721" t="s">
        <v>77</v>
      </c>
      <c r="Z2721">
        <v>4.3</v>
      </c>
      <c r="AA2721" t="s">
        <v>9318</v>
      </c>
      <c r="AB2721">
        <v>301.57853160000002</v>
      </c>
      <c r="AC2721" t="s">
        <v>9319</v>
      </c>
      <c r="AD2721">
        <v>44.312163900000002</v>
      </c>
      <c r="AE2721">
        <v>1633.49</v>
      </c>
      <c r="AF2721">
        <v>15.8</v>
      </c>
      <c r="AG2721">
        <v>13.734999999999999</v>
      </c>
      <c r="AH2721">
        <v>15.497400000000001</v>
      </c>
    </row>
    <row r="2722" spans="1:34" x14ac:dyDescent="0.25">
      <c r="A2722" t="s">
        <v>9321</v>
      </c>
      <c r="B2722" t="s">
        <v>9322</v>
      </c>
      <c r="C2722">
        <v>1</v>
      </c>
      <c r="D2722">
        <v>1</v>
      </c>
      <c r="E2722" t="s">
        <v>284</v>
      </c>
      <c r="F2722">
        <v>2021</v>
      </c>
      <c r="G2722" t="s">
        <v>171</v>
      </c>
      <c r="H2722">
        <v>0</v>
      </c>
      <c r="I2722">
        <v>737.11310000000003</v>
      </c>
      <c r="J2722">
        <v>1.64</v>
      </c>
      <c r="K2722">
        <v>9.9600000000000009</v>
      </c>
      <c r="L2722">
        <v>0.88900000000000001</v>
      </c>
      <c r="M2722">
        <v>1462.0106699999999</v>
      </c>
      <c r="N2722">
        <v>4.5999999999999996</v>
      </c>
      <c r="O2722" t="s">
        <v>119</v>
      </c>
      <c r="P2722">
        <v>0.4</v>
      </c>
      <c r="Q2722">
        <v>0.56000000000000005</v>
      </c>
      <c r="S2722">
        <v>0</v>
      </c>
      <c r="U2722">
        <v>6157</v>
      </c>
      <c r="V2722">
        <v>1.1200000000000001</v>
      </c>
      <c r="W2722">
        <v>1.0900000000000001</v>
      </c>
      <c r="X2722">
        <v>0</v>
      </c>
      <c r="Y2722" t="s">
        <v>77</v>
      </c>
      <c r="Z2722">
        <v>4.37</v>
      </c>
      <c r="AA2722" t="s">
        <v>9323</v>
      </c>
      <c r="AB2722">
        <v>296.82410650000003</v>
      </c>
      <c r="AC2722" t="s">
        <v>9324</v>
      </c>
      <c r="AD2722">
        <v>43.624819700000003</v>
      </c>
      <c r="AE2722">
        <v>1666.69</v>
      </c>
      <c r="AF2722">
        <v>15.823</v>
      </c>
      <c r="AG2722">
        <v>14.089</v>
      </c>
      <c r="AH2722">
        <v>15.6837</v>
      </c>
    </row>
    <row r="2723" spans="1:34" x14ac:dyDescent="0.25">
      <c r="A2723" t="s">
        <v>9325</v>
      </c>
      <c r="B2723" t="s">
        <v>9326</v>
      </c>
      <c r="C2723">
        <v>1</v>
      </c>
      <c r="D2723">
        <v>1</v>
      </c>
      <c r="E2723" t="s">
        <v>284</v>
      </c>
      <c r="F2723">
        <v>2021</v>
      </c>
      <c r="G2723" t="s">
        <v>171</v>
      </c>
      <c r="H2723">
        <v>0</v>
      </c>
      <c r="I2723">
        <v>65.704597469999996</v>
      </c>
      <c r="J2723">
        <v>0.31919999999999998</v>
      </c>
      <c r="K2723">
        <v>3.1240000000000001</v>
      </c>
      <c r="L2723">
        <v>0.27900000000000003</v>
      </c>
      <c r="M2723">
        <v>9.93</v>
      </c>
      <c r="N2723">
        <v>3.1199999999999999E-2</v>
      </c>
      <c r="O2723" t="s">
        <v>614</v>
      </c>
      <c r="P2723">
        <v>0</v>
      </c>
      <c r="Q2723">
        <v>10.02</v>
      </c>
      <c r="R2723">
        <v>472</v>
      </c>
      <c r="S2723">
        <v>0</v>
      </c>
      <c r="U2723">
        <v>5918</v>
      </c>
      <c r="V2723">
        <v>1.04</v>
      </c>
      <c r="W2723">
        <v>1</v>
      </c>
      <c r="X2723">
        <v>-0.04</v>
      </c>
      <c r="Y2723" t="s">
        <v>77</v>
      </c>
      <c r="Z2723">
        <v>4.4000000000000004</v>
      </c>
      <c r="AA2723" t="s">
        <v>9327</v>
      </c>
      <c r="AB2723">
        <v>283.37488730000001</v>
      </c>
      <c r="AC2723" t="s">
        <v>9328</v>
      </c>
      <c r="AD2723">
        <v>43.788370800000003</v>
      </c>
      <c r="AE2723">
        <v>273.94600000000003</v>
      </c>
      <c r="AF2723">
        <v>11.641999999999999</v>
      </c>
      <c r="AG2723">
        <v>10.3</v>
      </c>
      <c r="AH2723">
        <v>11.617599999999999</v>
      </c>
    </row>
    <row r="2724" spans="1:34" x14ac:dyDescent="0.25">
      <c r="A2724" t="s">
        <v>9329</v>
      </c>
      <c r="B2724" t="s">
        <v>9330</v>
      </c>
      <c r="C2724">
        <v>1</v>
      </c>
      <c r="D2724">
        <v>3</v>
      </c>
      <c r="E2724" t="s">
        <v>284</v>
      </c>
      <c r="F2724">
        <v>2014</v>
      </c>
      <c r="G2724" t="s">
        <v>171</v>
      </c>
      <c r="H2724">
        <v>0</v>
      </c>
      <c r="I2724">
        <v>4.1669720000000003</v>
      </c>
      <c r="J2724">
        <v>0.05</v>
      </c>
      <c r="K2724">
        <v>2.34</v>
      </c>
      <c r="L2724">
        <v>0.20899999999999999</v>
      </c>
      <c r="M2724">
        <v>6.08</v>
      </c>
      <c r="N2724">
        <v>1.9099999999999999E-2</v>
      </c>
      <c r="O2724" t="s">
        <v>614</v>
      </c>
      <c r="P2724">
        <v>0</v>
      </c>
      <c r="Q2724">
        <v>304.18</v>
      </c>
      <c r="R2724">
        <v>1053</v>
      </c>
      <c r="S2724">
        <v>0</v>
      </c>
      <c r="U2724">
        <v>5642</v>
      </c>
      <c r="V2724">
        <v>0.84</v>
      </c>
      <c r="W2724">
        <v>0.91</v>
      </c>
      <c r="X2724">
        <v>0.11</v>
      </c>
      <c r="Y2724" t="s">
        <v>200</v>
      </c>
      <c r="Z2724">
        <v>4.57</v>
      </c>
      <c r="AA2724" t="s">
        <v>9331</v>
      </c>
      <c r="AB2724">
        <v>296.77190819999998</v>
      </c>
      <c r="AC2724" t="s">
        <v>9332</v>
      </c>
      <c r="AD2724">
        <v>41.755595800000002</v>
      </c>
      <c r="AE2724">
        <v>863.85500000000002</v>
      </c>
      <c r="AF2724">
        <v>15.101000000000001</v>
      </c>
      <c r="AG2724">
        <v>13.206</v>
      </c>
      <c r="AH2724">
        <v>14.9053</v>
      </c>
    </row>
    <row r="2725" spans="1:34" x14ac:dyDescent="0.25">
      <c r="A2725" t="s">
        <v>9333</v>
      </c>
      <c r="B2725" t="s">
        <v>9330</v>
      </c>
      <c r="C2725">
        <v>1</v>
      </c>
      <c r="D2725">
        <v>3</v>
      </c>
      <c r="E2725" t="s">
        <v>284</v>
      </c>
      <c r="F2725">
        <v>2014</v>
      </c>
      <c r="G2725" t="s">
        <v>171</v>
      </c>
      <c r="H2725">
        <v>0</v>
      </c>
      <c r="I2725">
        <v>11.463462</v>
      </c>
      <c r="J2725">
        <v>9.8000000000000004E-2</v>
      </c>
      <c r="K2725">
        <v>2.56</v>
      </c>
      <c r="L2725">
        <v>0.22800000000000001</v>
      </c>
      <c r="M2725">
        <v>7.08</v>
      </c>
      <c r="N2725">
        <v>2.23E-2</v>
      </c>
      <c r="O2725" t="s">
        <v>614</v>
      </c>
      <c r="P2725">
        <v>0</v>
      </c>
      <c r="Q2725">
        <v>78.91</v>
      </c>
      <c r="R2725">
        <v>752</v>
      </c>
      <c r="S2725">
        <v>0</v>
      </c>
      <c r="U2725">
        <v>5642</v>
      </c>
      <c r="V2725">
        <v>0.84</v>
      </c>
      <c r="W2725">
        <v>0.91</v>
      </c>
      <c r="X2725">
        <v>0.11</v>
      </c>
      <c r="Y2725" t="s">
        <v>200</v>
      </c>
      <c r="Z2725">
        <v>4.57</v>
      </c>
      <c r="AA2725" t="s">
        <v>9331</v>
      </c>
      <c r="AB2725">
        <v>296.77190819999998</v>
      </c>
      <c r="AC2725" t="s">
        <v>9332</v>
      </c>
      <c r="AD2725">
        <v>41.755595800000002</v>
      </c>
      <c r="AE2725">
        <v>863.85500000000002</v>
      </c>
      <c r="AF2725">
        <v>15.101000000000001</v>
      </c>
      <c r="AG2725">
        <v>13.206</v>
      </c>
      <c r="AH2725">
        <v>14.9053</v>
      </c>
    </row>
    <row r="2726" spans="1:34" x14ac:dyDescent="0.25">
      <c r="A2726" t="s">
        <v>9334</v>
      </c>
      <c r="B2726" t="s">
        <v>9330</v>
      </c>
      <c r="C2726">
        <v>1</v>
      </c>
      <c r="D2726">
        <v>3</v>
      </c>
      <c r="E2726" t="s">
        <v>284</v>
      </c>
      <c r="F2726">
        <v>2014</v>
      </c>
      <c r="G2726" t="s">
        <v>171</v>
      </c>
      <c r="H2726">
        <v>0</v>
      </c>
      <c r="I2726">
        <v>39.595519000000003</v>
      </c>
      <c r="J2726">
        <v>0.223</v>
      </c>
      <c r="K2726">
        <v>1.89</v>
      </c>
      <c r="L2726">
        <v>0.16900000000000001</v>
      </c>
      <c r="M2726">
        <v>4.2300000000000004</v>
      </c>
      <c r="N2726">
        <v>1.3299999999999999E-2</v>
      </c>
      <c r="O2726" t="s">
        <v>614</v>
      </c>
      <c r="P2726">
        <v>0</v>
      </c>
      <c r="Q2726">
        <v>15.1</v>
      </c>
      <c r="R2726">
        <v>497</v>
      </c>
      <c r="S2726">
        <v>1</v>
      </c>
      <c r="U2726">
        <v>5642</v>
      </c>
      <c r="V2726">
        <v>0.84</v>
      </c>
      <c r="W2726">
        <v>0.91</v>
      </c>
      <c r="X2726">
        <v>0.11</v>
      </c>
      <c r="Y2726" t="s">
        <v>200</v>
      </c>
      <c r="Z2726">
        <v>4.57</v>
      </c>
      <c r="AA2726" t="s">
        <v>9331</v>
      </c>
      <c r="AB2726">
        <v>296.77190819999998</v>
      </c>
      <c r="AC2726" t="s">
        <v>9332</v>
      </c>
      <c r="AD2726">
        <v>41.755595800000002</v>
      </c>
      <c r="AE2726">
        <v>863.85500000000002</v>
      </c>
      <c r="AF2726">
        <v>15.101000000000001</v>
      </c>
      <c r="AG2726">
        <v>13.206</v>
      </c>
      <c r="AH2726">
        <v>14.9053</v>
      </c>
    </row>
    <row r="2727" spans="1:34" x14ac:dyDescent="0.25">
      <c r="A2727" t="s">
        <v>9335</v>
      </c>
      <c r="B2727" t="s">
        <v>9336</v>
      </c>
      <c r="C2727">
        <v>1</v>
      </c>
      <c r="D2727">
        <v>1</v>
      </c>
      <c r="E2727" t="s">
        <v>284</v>
      </c>
      <c r="F2727">
        <v>2021</v>
      </c>
      <c r="G2727" t="s">
        <v>171</v>
      </c>
      <c r="H2727">
        <v>0</v>
      </c>
      <c r="I2727">
        <v>14.91110039</v>
      </c>
      <c r="J2727">
        <v>0.1159</v>
      </c>
      <c r="K2727">
        <v>3.1970000000000001</v>
      </c>
      <c r="L2727">
        <v>0.28499999999999998</v>
      </c>
      <c r="M2727">
        <v>10.3</v>
      </c>
      <c r="N2727">
        <v>3.2500000000000001E-2</v>
      </c>
      <c r="O2727" t="s">
        <v>614</v>
      </c>
      <c r="P2727">
        <v>0</v>
      </c>
      <c r="Q2727">
        <v>49.29</v>
      </c>
      <c r="R2727">
        <v>694</v>
      </c>
      <c r="S2727">
        <v>0</v>
      </c>
      <c r="U2727">
        <v>5650</v>
      </c>
      <c r="V2727">
        <v>0.9</v>
      </c>
      <c r="W2727">
        <v>0.93</v>
      </c>
      <c r="X2727">
        <v>-0.04</v>
      </c>
      <c r="Y2727" t="s">
        <v>77</v>
      </c>
      <c r="Z2727">
        <v>4.5</v>
      </c>
      <c r="AA2727" t="s">
        <v>9337</v>
      </c>
      <c r="AB2727">
        <v>291.68328780000002</v>
      </c>
      <c r="AC2727" t="s">
        <v>9338</v>
      </c>
      <c r="AD2727">
        <v>37.7514726</v>
      </c>
      <c r="AE2727">
        <v>305.19299999999998</v>
      </c>
      <c r="AF2727">
        <v>12.695</v>
      </c>
      <c r="AG2727">
        <v>11.047000000000001</v>
      </c>
      <c r="AH2727">
        <v>12.560600000000001</v>
      </c>
    </row>
    <row r="2728" spans="1:34" x14ac:dyDescent="0.25">
      <c r="A2728" t="s">
        <v>9339</v>
      </c>
      <c r="B2728" t="s">
        <v>9340</v>
      </c>
      <c r="C2728">
        <v>1</v>
      </c>
      <c r="D2728">
        <v>1</v>
      </c>
      <c r="E2728" t="s">
        <v>284</v>
      </c>
      <c r="F2728">
        <v>2021</v>
      </c>
      <c r="G2728" t="s">
        <v>171</v>
      </c>
      <c r="H2728">
        <v>0</v>
      </c>
      <c r="I2728">
        <v>21.06080055</v>
      </c>
      <c r="J2728">
        <v>0.14630000000000001</v>
      </c>
      <c r="K2728">
        <v>1.923</v>
      </c>
      <c r="L2728">
        <v>0.17199999999999999</v>
      </c>
      <c r="M2728">
        <v>4.3600000000000003</v>
      </c>
      <c r="N2728">
        <v>1.37E-2</v>
      </c>
      <c r="O2728" t="s">
        <v>614</v>
      </c>
      <c r="P2728">
        <v>0</v>
      </c>
      <c r="Q2728">
        <v>47.39</v>
      </c>
      <c r="R2728">
        <v>669</v>
      </c>
      <c r="S2728">
        <v>0</v>
      </c>
      <c r="U2728">
        <v>5706</v>
      </c>
      <c r="V2728">
        <v>1.03</v>
      </c>
      <c r="W2728">
        <v>0.94</v>
      </c>
      <c r="X2728">
        <v>0</v>
      </c>
      <c r="Y2728" t="s">
        <v>77</v>
      </c>
      <c r="Z2728">
        <v>4.38</v>
      </c>
      <c r="AA2728" t="s">
        <v>9341</v>
      </c>
      <c r="AB2728">
        <v>298.17729159999999</v>
      </c>
      <c r="AC2728" t="s">
        <v>9342</v>
      </c>
      <c r="AD2728">
        <v>42.237028899999999</v>
      </c>
      <c r="AE2728">
        <v>590.26800000000003</v>
      </c>
      <c r="AF2728">
        <v>13.298</v>
      </c>
      <c r="AG2728">
        <v>11.643000000000001</v>
      </c>
      <c r="AH2728">
        <v>13.1844</v>
      </c>
    </row>
    <row r="2729" spans="1:34" x14ac:dyDescent="0.25">
      <c r="A2729" t="s">
        <v>9343</v>
      </c>
      <c r="B2729" t="s">
        <v>9344</v>
      </c>
      <c r="C2729">
        <v>1</v>
      </c>
      <c r="D2729">
        <v>1</v>
      </c>
      <c r="E2729" t="s">
        <v>284</v>
      </c>
      <c r="F2729">
        <v>2021</v>
      </c>
      <c r="G2729" t="s">
        <v>171</v>
      </c>
      <c r="H2729">
        <v>0</v>
      </c>
      <c r="I2729">
        <v>13.81499958</v>
      </c>
      <c r="J2729">
        <v>9.0300000000000005E-2</v>
      </c>
      <c r="K2729">
        <v>2.2839999999999998</v>
      </c>
      <c r="L2729">
        <v>0.20399999999999999</v>
      </c>
      <c r="M2729">
        <v>5.83</v>
      </c>
      <c r="N2729">
        <v>1.84E-2</v>
      </c>
      <c r="O2729" t="s">
        <v>614</v>
      </c>
      <c r="P2729">
        <v>0</v>
      </c>
      <c r="Q2729">
        <v>5.52</v>
      </c>
      <c r="R2729">
        <v>391</v>
      </c>
      <c r="S2729">
        <v>0</v>
      </c>
      <c r="U2729">
        <v>3732</v>
      </c>
      <c r="V2729">
        <v>0.51</v>
      </c>
      <c r="W2729">
        <v>0.52</v>
      </c>
      <c r="X2729">
        <v>0.02</v>
      </c>
      <c r="Y2729" t="s">
        <v>77</v>
      </c>
      <c r="Z2729">
        <v>4.74</v>
      </c>
      <c r="AA2729" t="s">
        <v>9345</v>
      </c>
      <c r="AB2729">
        <v>284.99869799999999</v>
      </c>
      <c r="AC2729" t="s">
        <v>9346</v>
      </c>
      <c r="AD2729">
        <v>50.146692199999997</v>
      </c>
      <c r="AE2729">
        <v>156.26400000000001</v>
      </c>
      <c r="AF2729">
        <v>14.946</v>
      </c>
      <c r="AG2729">
        <v>11.124000000000001</v>
      </c>
      <c r="AH2729">
        <v>14.1997</v>
      </c>
    </row>
    <row r="2730" spans="1:34" x14ac:dyDescent="0.25">
      <c r="A2730" t="s">
        <v>9347</v>
      </c>
      <c r="B2730" t="s">
        <v>9348</v>
      </c>
      <c r="C2730">
        <v>1</v>
      </c>
      <c r="D2730">
        <v>1</v>
      </c>
      <c r="E2730" t="s">
        <v>284</v>
      </c>
      <c r="F2730">
        <v>2021</v>
      </c>
      <c r="G2730" t="s">
        <v>171</v>
      </c>
      <c r="H2730">
        <v>0</v>
      </c>
      <c r="I2730">
        <v>18.011600489999999</v>
      </c>
      <c r="J2730">
        <v>0.1469</v>
      </c>
      <c r="K2730">
        <v>1.7170000000000001</v>
      </c>
      <c r="L2730">
        <v>0.153</v>
      </c>
      <c r="M2730">
        <v>3.59</v>
      </c>
      <c r="N2730">
        <v>1.1299999999999999E-2</v>
      </c>
      <c r="O2730" t="s">
        <v>614</v>
      </c>
      <c r="P2730">
        <v>0</v>
      </c>
      <c r="Q2730">
        <v>150.47999999999999</v>
      </c>
      <c r="R2730">
        <v>900</v>
      </c>
      <c r="S2730">
        <v>0</v>
      </c>
      <c r="U2730">
        <v>6477</v>
      </c>
      <c r="V2730">
        <v>1.46</v>
      </c>
      <c r="W2730">
        <v>1.3</v>
      </c>
      <c r="X2730">
        <v>0.1</v>
      </c>
      <c r="Y2730" t="s">
        <v>77</v>
      </c>
      <c r="Z2730">
        <v>4.22</v>
      </c>
      <c r="AA2730" t="s">
        <v>9349</v>
      </c>
      <c r="AB2730">
        <v>287.34567370000002</v>
      </c>
      <c r="AC2730" t="s">
        <v>9350</v>
      </c>
      <c r="AD2730">
        <v>43.378389400000003</v>
      </c>
      <c r="AE2730">
        <v>295.29300000000001</v>
      </c>
      <c r="AF2730">
        <v>11.065</v>
      </c>
      <c r="AG2730">
        <v>9.7539999999999996</v>
      </c>
      <c r="AH2730">
        <v>10.8652</v>
      </c>
    </row>
    <row r="2731" spans="1:34" x14ac:dyDescent="0.25">
      <c r="A2731" t="s">
        <v>9351</v>
      </c>
      <c r="B2731" t="s">
        <v>9352</v>
      </c>
      <c r="C2731">
        <v>1</v>
      </c>
      <c r="D2731">
        <v>1</v>
      </c>
      <c r="E2731" t="s">
        <v>284</v>
      </c>
      <c r="F2731">
        <v>2021</v>
      </c>
      <c r="G2731" t="s">
        <v>171</v>
      </c>
      <c r="H2731">
        <v>0</v>
      </c>
      <c r="I2731">
        <v>10.27530003</v>
      </c>
      <c r="J2731">
        <v>0.1047</v>
      </c>
      <c r="K2731">
        <v>3.2639999999999998</v>
      </c>
      <c r="L2731">
        <v>0.29099999999999998</v>
      </c>
      <c r="M2731">
        <v>10.7</v>
      </c>
      <c r="N2731">
        <v>3.3700000000000001E-2</v>
      </c>
      <c r="O2731" t="s">
        <v>614</v>
      </c>
      <c r="P2731">
        <v>0</v>
      </c>
      <c r="Q2731">
        <v>522.13</v>
      </c>
      <c r="R2731">
        <v>1211</v>
      </c>
      <c r="S2731">
        <v>0</v>
      </c>
      <c r="U2731">
        <v>6150</v>
      </c>
      <c r="V2731">
        <v>2.09</v>
      </c>
      <c r="W2731">
        <v>1.45</v>
      </c>
      <c r="X2731">
        <v>0.22</v>
      </c>
      <c r="Y2731" t="s">
        <v>77</v>
      </c>
      <c r="Z2731">
        <v>3.96</v>
      </c>
      <c r="AA2731" t="s">
        <v>9353</v>
      </c>
      <c r="AB2731">
        <v>293.71646550000003</v>
      </c>
      <c r="AC2731" t="s">
        <v>9354</v>
      </c>
      <c r="AD2731">
        <v>46.226687800000001</v>
      </c>
      <c r="AE2731">
        <v>409.46</v>
      </c>
      <c r="AF2731">
        <v>11.041</v>
      </c>
      <c r="AG2731">
        <v>9.7050000000000001</v>
      </c>
      <c r="AH2731">
        <v>10.9663</v>
      </c>
    </row>
    <row r="2732" spans="1:34" x14ac:dyDescent="0.25">
      <c r="A2732" t="s">
        <v>9355</v>
      </c>
      <c r="B2732" t="s">
        <v>9356</v>
      </c>
      <c r="C2732">
        <v>1</v>
      </c>
      <c r="D2732">
        <v>1</v>
      </c>
      <c r="E2732" t="s">
        <v>284</v>
      </c>
      <c r="F2732">
        <v>2021</v>
      </c>
      <c r="G2732" t="s">
        <v>171</v>
      </c>
      <c r="H2732">
        <v>0</v>
      </c>
      <c r="I2732">
        <v>35.597301479999999</v>
      </c>
      <c r="J2732">
        <v>0.21779999999999999</v>
      </c>
      <c r="K2732">
        <v>4.1399999999999997</v>
      </c>
      <c r="L2732">
        <v>0.36899999999999999</v>
      </c>
      <c r="M2732">
        <v>16</v>
      </c>
      <c r="N2732">
        <v>5.04E-2</v>
      </c>
      <c r="O2732" t="s">
        <v>614</v>
      </c>
      <c r="P2732">
        <v>0</v>
      </c>
      <c r="Q2732">
        <v>33.49</v>
      </c>
      <c r="R2732">
        <v>646</v>
      </c>
      <c r="S2732">
        <v>0</v>
      </c>
      <c r="U2732">
        <v>6212</v>
      </c>
      <c r="V2732">
        <v>1.21</v>
      </c>
      <c r="W2732">
        <v>1.08</v>
      </c>
      <c r="X2732">
        <v>-0.04</v>
      </c>
      <c r="Y2732" t="s">
        <v>77</v>
      </c>
      <c r="Z2732">
        <v>4.3099999999999996</v>
      </c>
      <c r="AA2732" t="s">
        <v>9357</v>
      </c>
      <c r="AB2732">
        <v>293.92973369999999</v>
      </c>
      <c r="AC2732" t="s">
        <v>9358</v>
      </c>
      <c r="AD2732">
        <v>41.602904799999997</v>
      </c>
      <c r="AE2732">
        <v>522.60500000000002</v>
      </c>
      <c r="AF2732">
        <v>12.881</v>
      </c>
      <c r="AG2732">
        <v>11.041</v>
      </c>
      <c r="AH2732">
        <v>12.3012</v>
      </c>
    </row>
    <row r="2733" spans="1:34" x14ac:dyDescent="0.25">
      <c r="A2733" t="s">
        <v>9359</v>
      </c>
      <c r="B2733" t="s">
        <v>9360</v>
      </c>
      <c r="C2733">
        <v>1</v>
      </c>
      <c r="D2733">
        <v>1</v>
      </c>
      <c r="E2733" t="s">
        <v>284</v>
      </c>
      <c r="F2733">
        <v>2021</v>
      </c>
      <c r="G2733" t="s">
        <v>171</v>
      </c>
      <c r="H2733">
        <v>0</v>
      </c>
      <c r="I2733">
        <v>35.581001280000002</v>
      </c>
      <c r="J2733">
        <v>0.19159999999999999</v>
      </c>
      <c r="K2733">
        <v>2.4249999999999998</v>
      </c>
      <c r="L2733">
        <v>0.216</v>
      </c>
      <c r="M2733">
        <v>6.46</v>
      </c>
      <c r="N2733">
        <v>2.0299999999999999E-2</v>
      </c>
      <c r="O2733" t="s">
        <v>614</v>
      </c>
      <c r="P2733">
        <v>0</v>
      </c>
      <c r="Q2733">
        <v>6.22</v>
      </c>
      <c r="R2733">
        <v>408</v>
      </c>
      <c r="S2733">
        <v>0</v>
      </c>
      <c r="U2733">
        <v>4894</v>
      </c>
      <c r="V2733">
        <v>0.68</v>
      </c>
      <c r="W2733">
        <v>0.75</v>
      </c>
      <c r="X2733">
        <v>-0.24</v>
      </c>
      <c r="Y2733" t="s">
        <v>77</v>
      </c>
      <c r="Z2733">
        <v>4.6399999999999997</v>
      </c>
      <c r="AA2733" t="s">
        <v>9361</v>
      </c>
      <c r="AB2733">
        <v>297.2717207</v>
      </c>
      <c r="AC2733" t="s">
        <v>9362</v>
      </c>
      <c r="AD2733">
        <v>43.333064399999998</v>
      </c>
      <c r="AE2733">
        <v>195.43899999999999</v>
      </c>
      <c r="AF2733">
        <v>13.129</v>
      </c>
      <c r="AG2733">
        <v>10.813000000000001</v>
      </c>
      <c r="AH2733">
        <v>12.940300000000001</v>
      </c>
    </row>
    <row r="2734" spans="1:34" x14ac:dyDescent="0.25">
      <c r="A2734" t="s">
        <v>9363</v>
      </c>
      <c r="B2734" t="s">
        <v>9364</v>
      </c>
      <c r="C2734">
        <v>1</v>
      </c>
      <c r="D2734">
        <v>1</v>
      </c>
      <c r="E2734" t="s">
        <v>284</v>
      </c>
      <c r="F2734">
        <v>2021</v>
      </c>
      <c r="G2734" t="s">
        <v>171</v>
      </c>
      <c r="H2734">
        <v>0</v>
      </c>
      <c r="I2734">
        <v>30.652799609999999</v>
      </c>
      <c r="J2734">
        <v>0.2014</v>
      </c>
      <c r="K2734">
        <v>2.9889999999999999</v>
      </c>
      <c r="L2734">
        <v>0.26700000000000002</v>
      </c>
      <c r="M2734">
        <v>9.2100000000000009</v>
      </c>
      <c r="N2734">
        <v>2.9000000000000001E-2</v>
      </c>
      <c r="O2734" t="s">
        <v>614</v>
      </c>
      <c r="P2734">
        <v>0</v>
      </c>
      <c r="Q2734">
        <v>87.69</v>
      </c>
      <c r="R2734">
        <v>780</v>
      </c>
      <c r="S2734">
        <v>0</v>
      </c>
      <c r="U2734">
        <v>6200</v>
      </c>
      <c r="V2734">
        <v>1.64</v>
      </c>
      <c r="W2734">
        <v>1.1599999999999999</v>
      </c>
      <c r="X2734">
        <v>-0.06</v>
      </c>
      <c r="Y2734" t="s">
        <v>77</v>
      </c>
      <c r="Z2734">
        <v>4.07</v>
      </c>
      <c r="AA2734" t="s">
        <v>9365</v>
      </c>
      <c r="AB2734">
        <v>295.21264719999999</v>
      </c>
      <c r="AC2734" t="s">
        <v>9366</v>
      </c>
      <c r="AD2734">
        <v>49.562159999999999</v>
      </c>
      <c r="AE2734">
        <v>1008.79</v>
      </c>
      <c r="AF2734">
        <v>13.323</v>
      </c>
      <c r="AG2734">
        <v>12.228</v>
      </c>
      <c r="AH2734">
        <v>13.3</v>
      </c>
    </row>
    <row r="2735" spans="1:34" x14ac:dyDescent="0.25">
      <c r="A2735" t="s">
        <v>9367</v>
      </c>
      <c r="B2735" t="s">
        <v>9368</v>
      </c>
      <c r="C2735">
        <v>1</v>
      </c>
      <c r="D2735">
        <v>1</v>
      </c>
      <c r="E2735" t="s">
        <v>284</v>
      </c>
      <c r="F2735">
        <v>2021</v>
      </c>
      <c r="G2735" t="s">
        <v>171</v>
      </c>
      <c r="H2735">
        <v>0</v>
      </c>
      <c r="I2735">
        <v>135.18800350000001</v>
      </c>
      <c r="J2735">
        <v>0.48780000000000001</v>
      </c>
      <c r="K2735">
        <v>2.569</v>
      </c>
      <c r="L2735">
        <v>0.22900000000000001</v>
      </c>
      <c r="M2735">
        <v>7.12</v>
      </c>
      <c r="N2735">
        <v>2.24E-2</v>
      </c>
      <c r="O2735" t="s">
        <v>614</v>
      </c>
      <c r="P2735">
        <v>0</v>
      </c>
      <c r="Q2735">
        <v>3.33</v>
      </c>
      <c r="R2735">
        <v>345</v>
      </c>
      <c r="S2735">
        <v>0</v>
      </c>
      <c r="U2735">
        <v>5731</v>
      </c>
      <c r="V2735">
        <v>0.91</v>
      </c>
      <c r="W2735">
        <v>0.85</v>
      </c>
      <c r="X2735">
        <v>-0.32</v>
      </c>
      <c r="Y2735" t="s">
        <v>77</v>
      </c>
      <c r="Z2735">
        <v>4.45</v>
      </c>
      <c r="AA2735" t="s">
        <v>9369</v>
      </c>
      <c r="AB2735">
        <v>292.23491910000001</v>
      </c>
      <c r="AC2735" t="s">
        <v>9370</v>
      </c>
      <c r="AD2735">
        <v>42.909461800000003</v>
      </c>
      <c r="AE2735">
        <v>375.52199999999999</v>
      </c>
      <c r="AF2735">
        <v>12.821</v>
      </c>
      <c r="AG2735">
        <v>11.316000000000001</v>
      </c>
      <c r="AH2735">
        <v>12.734999999999999</v>
      </c>
    </row>
    <row r="2736" spans="1:34" x14ac:dyDescent="0.25">
      <c r="A2736" t="s">
        <v>9371</v>
      </c>
      <c r="B2736" t="s">
        <v>9372</v>
      </c>
      <c r="C2736">
        <v>1</v>
      </c>
      <c r="D2736">
        <v>1</v>
      </c>
      <c r="E2736" t="s">
        <v>284</v>
      </c>
      <c r="F2736">
        <v>2021</v>
      </c>
      <c r="G2736" t="s">
        <v>171</v>
      </c>
      <c r="H2736">
        <v>0</v>
      </c>
      <c r="I2736">
        <v>6.1495599700000003</v>
      </c>
      <c r="J2736">
        <v>6.7400000000000002E-2</v>
      </c>
      <c r="K2736">
        <v>3.95</v>
      </c>
      <c r="L2736">
        <v>0.35199999999999998</v>
      </c>
      <c r="M2736">
        <v>14.8</v>
      </c>
      <c r="N2736">
        <v>4.65E-2</v>
      </c>
      <c r="O2736" t="s">
        <v>614</v>
      </c>
      <c r="P2736">
        <v>0</v>
      </c>
      <c r="Q2736">
        <v>649.26</v>
      </c>
      <c r="R2736">
        <v>1287</v>
      </c>
      <c r="S2736">
        <v>0</v>
      </c>
      <c r="U2736">
        <v>5687</v>
      </c>
      <c r="V2736">
        <v>1.77</v>
      </c>
      <c r="W2736">
        <v>1.08</v>
      </c>
      <c r="X2736">
        <v>0.04</v>
      </c>
      <c r="Y2736" t="s">
        <v>77</v>
      </c>
      <c r="Z2736">
        <v>3.97</v>
      </c>
      <c r="AA2736" t="s">
        <v>9373</v>
      </c>
      <c r="AB2736">
        <v>284.70685459999999</v>
      </c>
      <c r="AC2736" t="s">
        <v>9374</v>
      </c>
      <c r="AD2736">
        <v>38.936756600000002</v>
      </c>
      <c r="AE2736">
        <v>905.40599999999995</v>
      </c>
      <c r="AF2736">
        <v>13.478</v>
      </c>
      <c r="AG2736">
        <v>11.776</v>
      </c>
      <c r="AH2736">
        <v>13.325799999999999</v>
      </c>
    </row>
    <row r="2737" spans="1:34" x14ac:dyDescent="0.25">
      <c r="A2737" t="s">
        <v>9375</v>
      </c>
      <c r="B2737" t="s">
        <v>9376</v>
      </c>
      <c r="C2737">
        <v>1</v>
      </c>
      <c r="D2737">
        <v>4</v>
      </c>
      <c r="E2737" t="s">
        <v>284</v>
      </c>
      <c r="F2737">
        <v>2014</v>
      </c>
      <c r="G2737" t="s">
        <v>171</v>
      </c>
      <c r="H2737">
        <v>0</v>
      </c>
      <c r="I2737">
        <v>2.9403090000000001</v>
      </c>
      <c r="J2737">
        <v>0.04</v>
      </c>
      <c r="K2737">
        <v>2.35</v>
      </c>
      <c r="L2737">
        <v>0.21</v>
      </c>
      <c r="M2737">
        <v>6.12</v>
      </c>
      <c r="N2737">
        <v>1.9300000000000001E-2</v>
      </c>
      <c r="O2737" t="s">
        <v>614</v>
      </c>
      <c r="P2737">
        <v>0</v>
      </c>
      <c r="Q2737">
        <v>639.48</v>
      </c>
      <c r="R2737">
        <v>1256</v>
      </c>
      <c r="S2737">
        <v>0</v>
      </c>
      <c r="U2737">
        <v>5526</v>
      </c>
      <c r="V2737">
        <v>1.08</v>
      </c>
      <c r="W2737">
        <v>1</v>
      </c>
      <c r="X2737">
        <v>0.23</v>
      </c>
      <c r="Y2737" t="s">
        <v>77</v>
      </c>
      <c r="Z2737">
        <v>4.38</v>
      </c>
      <c r="AA2737" t="s">
        <v>9377</v>
      </c>
      <c r="AB2737">
        <v>283.3684093</v>
      </c>
      <c r="AC2737" t="s">
        <v>9378</v>
      </c>
      <c r="AD2737">
        <v>41.821838999999997</v>
      </c>
      <c r="AE2737">
        <v>828.59199999999998</v>
      </c>
      <c r="AF2737">
        <v>14.702999999999999</v>
      </c>
      <c r="AG2737">
        <v>12.792999999999999</v>
      </c>
      <c r="AH2737">
        <v>14.536899999999999</v>
      </c>
    </row>
    <row r="2738" spans="1:34" x14ac:dyDescent="0.25">
      <c r="A2738" t="s">
        <v>9379</v>
      </c>
      <c r="B2738" t="s">
        <v>9376</v>
      </c>
      <c r="C2738">
        <v>1</v>
      </c>
      <c r="D2738">
        <v>4</v>
      </c>
      <c r="E2738" t="s">
        <v>284</v>
      </c>
      <c r="F2738">
        <v>2014</v>
      </c>
      <c r="G2738" t="s">
        <v>171</v>
      </c>
      <c r="H2738">
        <v>0</v>
      </c>
      <c r="I2738">
        <v>6.3889959999999997</v>
      </c>
      <c r="J2738">
        <v>6.8000000000000005E-2</v>
      </c>
      <c r="K2738">
        <v>2.86</v>
      </c>
      <c r="L2738">
        <v>0.255</v>
      </c>
      <c r="M2738">
        <v>8.5500000000000007</v>
      </c>
      <c r="N2738">
        <v>2.69E-2</v>
      </c>
      <c r="O2738" t="s">
        <v>614</v>
      </c>
      <c r="P2738">
        <v>0</v>
      </c>
      <c r="Q2738">
        <v>227.22</v>
      </c>
      <c r="R2738">
        <v>970</v>
      </c>
      <c r="S2738">
        <v>0</v>
      </c>
      <c r="U2738">
        <v>5526</v>
      </c>
      <c r="V2738">
        <v>1.08</v>
      </c>
      <c r="W2738">
        <v>1</v>
      </c>
      <c r="X2738">
        <v>0.23</v>
      </c>
      <c r="Y2738" t="s">
        <v>77</v>
      </c>
      <c r="Z2738">
        <v>4.38</v>
      </c>
      <c r="AA2738" t="s">
        <v>9377</v>
      </c>
      <c r="AB2738">
        <v>283.3684093</v>
      </c>
      <c r="AC2738" t="s">
        <v>9378</v>
      </c>
      <c r="AD2738">
        <v>41.821838999999997</v>
      </c>
      <c r="AE2738">
        <v>828.59199999999998</v>
      </c>
      <c r="AF2738">
        <v>14.702999999999999</v>
      </c>
      <c r="AG2738">
        <v>12.792999999999999</v>
      </c>
      <c r="AH2738">
        <v>14.536899999999999</v>
      </c>
    </row>
    <row r="2739" spans="1:34" x14ac:dyDescent="0.25">
      <c r="A2739" t="s">
        <v>9380</v>
      </c>
      <c r="B2739" t="s">
        <v>9376</v>
      </c>
      <c r="C2739">
        <v>1</v>
      </c>
      <c r="D2739">
        <v>4</v>
      </c>
      <c r="E2739" t="s">
        <v>284</v>
      </c>
      <c r="F2739">
        <v>2014</v>
      </c>
      <c r="G2739" t="s">
        <v>171</v>
      </c>
      <c r="H2739">
        <v>0</v>
      </c>
      <c r="I2739">
        <v>14.627119</v>
      </c>
      <c r="J2739">
        <v>0.11799999999999999</v>
      </c>
      <c r="K2739">
        <v>2.25</v>
      </c>
      <c r="L2739">
        <v>0.20100000000000001</v>
      </c>
      <c r="M2739">
        <v>5.69</v>
      </c>
      <c r="N2739">
        <v>1.7899999999999999E-2</v>
      </c>
      <c r="O2739" t="s">
        <v>614</v>
      </c>
      <c r="P2739">
        <v>0</v>
      </c>
      <c r="Q2739">
        <v>75.290000000000006</v>
      </c>
      <c r="R2739">
        <v>736</v>
      </c>
      <c r="S2739">
        <v>0</v>
      </c>
      <c r="U2739">
        <v>5526</v>
      </c>
      <c r="V2739">
        <v>1.08</v>
      </c>
      <c r="W2739">
        <v>1</v>
      </c>
      <c r="X2739">
        <v>0.23</v>
      </c>
      <c r="Y2739" t="s">
        <v>77</v>
      </c>
      <c r="Z2739">
        <v>4.38</v>
      </c>
      <c r="AA2739" t="s">
        <v>9377</v>
      </c>
      <c r="AB2739">
        <v>283.3684093</v>
      </c>
      <c r="AC2739" t="s">
        <v>9378</v>
      </c>
      <c r="AD2739">
        <v>41.821838999999997</v>
      </c>
      <c r="AE2739">
        <v>828.59199999999998</v>
      </c>
      <c r="AF2739">
        <v>14.702999999999999</v>
      </c>
      <c r="AG2739">
        <v>12.792999999999999</v>
      </c>
      <c r="AH2739">
        <v>14.536899999999999</v>
      </c>
    </row>
    <row r="2740" spans="1:34" x14ac:dyDescent="0.25">
      <c r="A2740" t="s">
        <v>9381</v>
      </c>
      <c r="B2740" t="s">
        <v>9376</v>
      </c>
      <c r="C2740">
        <v>1</v>
      </c>
      <c r="D2740">
        <v>4</v>
      </c>
      <c r="E2740" t="s">
        <v>284</v>
      </c>
      <c r="F2740">
        <v>2014</v>
      </c>
      <c r="G2740" t="s">
        <v>171</v>
      </c>
      <c r="H2740">
        <v>0</v>
      </c>
      <c r="I2740">
        <v>35.118735999999998</v>
      </c>
      <c r="J2740">
        <v>0.21099999999999999</v>
      </c>
      <c r="K2740">
        <v>2.76</v>
      </c>
      <c r="L2740">
        <v>0.246</v>
      </c>
      <c r="M2740">
        <v>8.0500000000000007</v>
      </c>
      <c r="N2740">
        <v>2.53E-2</v>
      </c>
      <c r="O2740" t="s">
        <v>614</v>
      </c>
      <c r="P2740">
        <v>0</v>
      </c>
      <c r="Q2740">
        <v>23.43</v>
      </c>
      <c r="R2740">
        <v>550</v>
      </c>
      <c r="S2740">
        <v>0</v>
      </c>
      <c r="U2740">
        <v>5526</v>
      </c>
      <c r="V2740">
        <v>1.08</v>
      </c>
      <c r="W2740">
        <v>1</v>
      </c>
      <c r="X2740">
        <v>0.23</v>
      </c>
      <c r="Y2740" t="s">
        <v>77</v>
      </c>
      <c r="Z2740">
        <v>4.38</v>
      </c>
      <c r="AA2740" t="s">
        <v>9377</v>
      </c>
      <c r="AB2740">
        <v>283.3684093</v>
      </c>
      <c r="AC2740" t="s">
        <v>9378</v>
      </c>
      <c r="AD2740">
        <v>41.821838999999997</v>
      </c>
      <c r="AE2740">
        <v>828.59199999999998</v>
      </c>
      <c r="AF2740">
        <v>14.702999999999999</v>
      </c>
      <c r="AG2740">
        <v>12.792999999999999</v>
      </c>
      <c r="AH2740">
        <v>14.536899999999999</v>
      </c>
    </row>
    <row r="2741" spans="1:34" x14ac:dyDescent="0.25">
      <c r="A2741" t="s">
        <v>9382</v>
      </c>
      <c r="B2741" t="s">
        <v>9383</v>
      </c>
      <c r="C2741">
        <v>1</v>
      </c>
      <c r="D2741">
        <v>1</v>
      </c>
      <c r="E2741" t="s">
        <v>284</v>
      </c>
      <c r="F2741">
        <v>2021</v>
      </c>
      <c r="G2741" t="s">
        <v>171</v>
      </c>
      <c r="H2741">
        <v>0</v>
      </c>
      <c r="I2741">
        <v>12.706399920000001</v>
      </c>
      <c r="J2741">
        <v>0.1043</v>
      </c>
      <c r="K2741">
        <v>3.2160000000000002</v>
      </c>
      <c r="L2741">
        <v>0.28699999999999998</v>
      </c>
      <c r="M2741">
        <v>10.4</v>
      </c>
      <c r="N2741">
        <v>3.2800000000000003E-2</v>
      </c>
      <c r="O2741" t="s">
        <v>614</v>
      </c>
      <c r="P2741">
        <v>0</v>
      </c>
      <c r="Q2741">
        <v>55.86</v>
      </c>
      <c r="R2741">
        <v>697</v>
      </c>
      <c r="S2741">
        <v>0</v>
      </c>
      <c r="U2741">
        <v>5573</v>
      </c>
      <c r="V2741">
        <v>0.84</v>
      </c>
      <c r="W2741">
        <v>0.94</v>
      </c>
      <c r="X2741">
        <v>-0.04</v>
      </c>
      <c r="Y2741" t="s">
        <v>77</v>
      </c>
      <c r="Z2741">
        <v>4.5599999999999996</v>
      </c>
      <c r="AA2741" t="s">
        <v>9384</v>
      </c>
      <c r="AB2741">
        <v>296.80868129999999</v>
      </c>
      <c r="AC2741" t="s">
        <v>9385</v>
      </c>
      <c r="AD2741">
        <v>47.171855700000002</v>
      </c>
      <c r="AE2741">
        <v>629.44500000000005</v>
      </c>
      <c r="AF2741">
        <v>14.821999999999999</v>
      </c>
      <c r="AG2741">
        <v>12.891</v>
      </c>
      <c r="AH2741">
        <v>14.663399999999999</v>
      </c>
    </row>
    <row r="2742" spans="1:34" x14ac:dyDescent="0.25">
      <c r="A2742" t="s">
        <v>9386</v>
      </c>
      <c r="B2742" t="s">
        <v>9387</v>
      </c>
      <c r="C2742">
        <v>1</v>
      </c>
      <c r="D2742">
        <v>1</v>
      </c>
      <c r="E2742" t="s">
        <v>284</v>
      </c>
      <c r="F2742">
        <v>2021</v>
      </c>
      <c r="G2742" t="s">
        <v>171</v>
      </c>
      <c r="H2742">
        <v>0</v>
      </c>
      <c r="I2742">
        <v>4.59238005</v>
      </c>
      <c r="J2742">
        <v>5.1900000000000002E-2</v>
      </c>
      <c r="K2742">
        <v>3.1190000000000002</v>
      </c>
      <c r="L2742">
        <v>0.27800000000000002</v>
      </c>
      <c r="M2742">
        <v>9.9</v>
      </c>
      <c r="N2742">
        <v>3.1199999999999999E-2</v>
      </c>
      <c r="O2742" t="s">
        <v>614</v>
      </c>
      <c r="P2742">
        <v>0</v>
      </c>
      <c r="Q2742">
        <v>172.6</v>
      </c>
      <c r="R2742">
        <v>924</v>
      </c>
      <c r="S2742">
        <v>0</v>
      </c>
      <c r="U2742">
        <v>5351</v>
      </c>
      <c r="V2742">
        <v>0.8</v>
      </c>
      <c r="W2742">
        <v>0.89</v>
      </c>
      <c r="X2742">
        <v>-0.04</v>
      </c>
      <c r="Y2742" t="s">
        <v>77</v>
      </c>
      <c r="Z2742">
        <v>4.58</v>
      </c>
      <c r="AA2742" t="s">
        <v>9388</v>
      </c>
      <c r="AB2742">
        <v>283.54419840000003</v>
      </c>
      <c r="AC2742" t="s">
        <v>9389</v>
      </c>
      <c r="AD2742">
        <v>45.225654800000001</v>
      </c>
      <c r="AE2742">
        <v>641.37400000000002</v>
      </c>
      <c r="AF2742">
        <v>15.085000000000001</v>
      </c>
      <c r="AG2742">
        <v>13.016</v>
      </c>
      <c r="AH2742">
        <v>14.876200000000001</v>
      </c>
    </row>
    <row r="2743" spans="1:34" x14ac:dyDescent="0.25">
      <c r="A2743" t="s">
        <v>9390</v>
      </c>
      <c r="B2743" t="s">
        <v>9391</v>
      </c>
      <c r="C2743">
        <v>1</v>
      </c>
      <c r="D2743">
        <v>1</v>
      </c>
      <c r="E2743" t="s">
        <v>284</v>
      </c>
      <c r="F2743">
        <v>2021</v>
      </c>
      <c r="G2743" t="s">
        <v>171</v>
      </c>
      <c r="H2743">
        <v>0</v>
      </c>
      <c r="I2743">
        <v>9.1785697899999992</v>
      </c>
      <c r="J2743">
        <v>8.1900000000000001E-2</v>
      </c>
      <c r="K2743">
        <v>2.867</v>
      </c>
      <c r="L2743">
        <v>0.25600000000000001</v>
      </c>
      <c r="M2743">
        <v>8.58</v>
      </c>
      <c r="N2743">
        <v>2.7E-2</v>
      </c>
      <c r="O2743" t="s">
        <v>614</v>
      </c>
      <c r="P2743">
        <v>0</v>
      </c>
      <c r="Q2743">
        <v>76.14</v>
      </c>
      <c r="R2743">
        <v>753</v>
      </c>
      <c r="S2743">
        <v>0</v>
      </c>
      <c r="U2743">
        <v>5506</v>
      </c>
      <c r="V2743">
        <v>0.79</v>
      </c>
      <c r="W2743">
        <v>0.88</v>
      </c>
      <c r="X2743">
        <v>-0.2</v>
      </c>
      <c r="Y2743" t="s">
        <v>77</v>
      </c>
      <c r="Z2743">
        <v>4.58</v>
      </c>
      <c r="AA2743" t="s">
        <v>9392</v>
      </c>
      <c r="AB2743">
        <v>296.66274019999997</v>
      </c>
      <c r="AC2743" t="s">
        <v>9393</v>
      </c>
      <c r="AD2743">
        <v>41.261198499999999</v>
      </c>
      <c r="AE2743">
        <v>772.28300000000002</v>
      </c>
      <c r="AF2743">
        <v>14.997</v>
      </c>
      <c r="AG2743">
        <v>13.077999999999999</v>
      </c>
      <c r="AH2743">
        <v>14.857900000000001</v>
      </c>
    </row>
    <row r="2744" spans="1:34" x14ac:dyDescent="0.25">
      <c r="A2744" t="s">
        <v>9394</v>
      </c>
      <c r="B2744" t="s">
        <v>9395</v>
      </c>
      <c r="C2744">
        <v>1</v>
      </c>
      <c r="D2744">
        <v>1</v>
      </c>
      <c r="E2744" t="s">
        <v>284</v>
      </c>
      <c r="F2744">
        <v>2021</v>
      </c>
      <c r="G2744" t="s">
        <v>171</v>
      </c>
      <c r="H2744">
        <v>0</v>
      </c>
      <c r="I2744">
        <v>39.752899169999999</v>
      </c>
      <c r="J2744">
        <v>0.22489999999999999</v>
      </c>
      <c r="K2744">
        <v>2.88</v>
      </c>
      <c r="L2744">
        <v>0.25700000000000001</v>
      </c>
      <c r="M2744">
        <v>8.65</v>
      </c>
      <c r="N2744">
        <v>2.7199999999999998E-2</v>
      </c>
      <c r="O2744" t="s">
        <v>614</v>
      </c>
      <c r="P2744">
        <v>0</v>
      </c>
      <c r="Q2744">
        <v>24.54</v>
      </c>
      <c r="R2744">
        <v>568</v>
      </c>
      <c r="S2744">
        <v>0</v>
      </c>
      <c r="U2744">
        <v>6072</v>
      </c>
      <c r="V2744">
        <v>1.01</v>
      </c>
      <c r="W2744">
        <v>0.96</v>
      </c>
      <c r="X2744">
        <v>-0.3</v>
      </c>
      <c r="Y2744" t="s">
        <v>77</v>
      </c>
      <c r="Z2744">
        <v>4.41</v>
      </c>
      <c r="AA2744" t="s">
        <v>9396</v>
      </c>
      <c r="AB2744">
        <v>294.46273619999999</v>
      </c>
      <c r="AC2744" t="s">
        <v>9397</v>
      </c>
      <c r="AD2744">
        <v>46.821402200000001</v>
      </c>
      <c r="AE2744">
        <v>811.27800000000002</v>
      </c>
      <c r="AF2744">
        <v>14.382999999999999</v>
      </c>
      <c r="AG2744">
        <v>12.849</v>
      </c>
      <c r="AH2744">
        <v>14.2875</v>
      </c>
    </row>
    <row r="2745" spans="1:34" x14ac:dyDescent="0.25">
      <c r="A2745" t="s">
        <v>9398</v>
      </c>
      <c r="B2745" t="s">
        <v>9399</v>
      </c>
      <c r="C2745">
        <v>1</v>
      </c>
      <c r="D2745">
        <v>1</v>
      </c>
      <c r="E2745" t="s">
        <v>284</v>
      </c>
      <c r="F2745">
        <v>2021</v>
      </c>
      <c r="G2745" t="s">
        <v>171</v>
      </c>
      <c r="H2745">
        <v>0</v>
      </c>
      <c r="I2745">
        <v>6.4544200900000002</v>
      </c>
      <c r="J2745">
        <v>6.83E-2</v>
      </c>
      <c r="K2745">
        <v>2.8370000000000002</v>
      </c>
      <c r="L2745">
        <v>0.253</v>
      </c>
      <c r="M2745">
        <v>8.43</v>
      </c>
      <c r="N2745">
        <v>2.6499999999999999E-2</v>
      </c>
      <c r="O2745" t="s">
        <v>614</v>
      </c>
      <c r="P2745">
        <v>0</v>
      </c>
      <c r="Q2745">
        <v>234.98</v>
      </c>
      <c r="R2745">
        <v>999</v>
      </c>
      <c r="S2745">
        <v>0</v>
      </c>
      <c r="U2745">
        <v>6092</v>
      </c>
      <c r="V2745">
        <v>0.94</v>
      </c>
      <c r="W2745">
        <v>1.02</v>
      </c>
      <c r="X2745">
        <v>-0.22</v>
      </c>
      <c r="Y2745" t="s">
        <v>77</v>
      </c>
      <c r="Z2745">
        <v>4.5</v>
      </c>
      <c r="AA2745" t="s">
        <v>9400</v>
      </c>
      <c r="AB2745">
        <v>296.12072719999998</v>
      </c>
      <c r="AC2745" t="s">
        <v>9401</v>
      </c>
      <c r="AD2745">
        <v>47.921473599999999</v>
      </c>
      <c r="AE2745">
        <v>1060.77</v>
      </c>
      <c r="AF2745">
        <v>14.961</v>
      </c>
      <c r="AG2745">
        <v>13.334</v>
      </c>
      <c r="AH2745">
        <v>14.8169</v>
      </c>
    </row>
    <row r="2746" spans="1:34" x14ac:dyDescent="0.25">
      <c r="A2746" t="s">
        <v>9402</v>
      </c>
      <c r="B2746" t="s">
        <v>9403</v>
      </c>
      <c r="C2746">
        <v>1</v>
      </c>
      <c r="D2746">
        <v>1</v>
      </c>
      <c r="E2746" t="s">
        <v>284</v>
      </c>
      <c r="F2746">
        <v>2021</v>
      </c>
      <c r="G2746" t="s">
        <v>171</v>
      </c>
      <c r="H2746">
        <v>0</v>
      </c>
      <c r="I2746">
        <v>16.719900129999999</v>
      </c>
      <c r="J2746">
        <v>0.13020000000000001</v>
      </c>
      <c r="K2746">
        <v>2.8130000000000002</v>
      </c>
      <c r="L2746">
        <v>0.251</v>
      </c>
      <c r="M2746">
        <v>8.31</v>
      </c>
      <c r="N2746">
        <v>2.6100000000000002E-2</v>
      </c>
      <c r="O2746" t="s">
        <v>614</v>
      </c>
      <c r="P2746">
        <v>0</v>
      </c>
      <c r="Q2746">
        <v>74.260000000000005</v>
      </c>
      <c r="R2746">
        <v>767</v>
      </c>
      <c r="S2746">
        <v>0</v>
      </c>
      <c r="U2746">
        <v>6020</v>
      </c>
      <c r="V2746">
        <v>1.08</v>
      </c>
      <c r="W2746">
        <v>1.05</v>
      </c>
      <c r="X2746">
        <v>0</v>
      </c>
      <c r="Y2746" t="s">
        <v>77</v>
      </c>
      <c r="Z2746">
        <v>4.3899999999999997</v>
      </c>
      <c r="AA2746" t="s">
        <v>9404</v>
      </c>
      <c r="AB2746">
        <v>294.37355179999997</v>
      </c>
      <c r="AC2746" t="s">
        <v>9405</v>
      </c>
      <c r="AD2746">
        <v>40.194634499999999</v>
      </c>
      <c r="AE2746">
        <v>558.65200000000004</v>
      </c>
      <c r="AF2746">
        <v>13.153</v>
      </c>
      <c r="AG2746">
        <v>11.750999999999999</v>
      </c>
      <c r="AH2746">
        <v>13.0267</v>
      </c>
    </row>
    <row r="2747" spans="1:34" x14ac:dyDescent="0.25">
      <c r="A2747" t="s">
        <v>9406</v>
      </c>
      <c r="B2747" t="s">
        <v>9407</v>
      </c>
      <c r="C2747">
        <v>1</v>
      </c>
      <c r="D2747">
        <v>1</v>
      </c>
      <c r="E2747" t="s">
        <v>284</v>
      </c>
      <c r="F2747">
        <v>2021</v>
      </c>
      <c r="G2747" t="s">
        <v>171</v>
      </c>
      <c r="H2747">
        <v>0</v>
      </c>
      <c r="I2747">
        <v>18.39629936</v>
      </c>
      <c r="J2747">
        <v>0.13059999999999999</v>
      </c>
      <c r="K2747">
        <v>2.5089999999999999</v>
      </c>
      <c r="L2747">
        <v>0.224</v>
      </c>
      <c r="M2747">
        <v>6.84</v>
      </c>
      <c r="N2747">
        <v>2.1499999999999998E-2</v>
      </c>
      <c r="O2747" t="s">
        <v>614</v>
      </c>
      <c r="P2747">
        <v>0</v>
      </c>
      <c r="Q2747">
        <v>27.09</v>
      </c>
      <c r="R2747">
        <v>582</v>
      </c>
      <c r="S2747">
        <v>0</v>
      </c>
      <c r="U2747">
        <v>5316</v>
      </c>
      <c r="V2747">
        <v>0.8</v>
      </c>
      <c r="W2747">
        <v>0.88</v>
      </c>
      <c r="X2747">
        <v>0</v>
      </c>
      <c r="Y2747" t="s">
        <v>77</v>
      </c>
      <c r="Z2747">
        <v>4.57</v>
      </c>
      <c r="AA2747" t="s">
        <v>9408</v>
      </c>
      <c r="AB2747">
        <v>284.3861498</v>
      </c>
      <c r="AC2747" t="s">
        <v>9409</v>
      </c>
      <c r="AD2747">
        <v>45.719734199999998</v>
      </c>
      <c r="AE2747">
        <v>390.55200000000002</v>
      </c>
      <c r="AF2747">
        <v>13.851000000000001</v>
      </c>
      <c r="AG2747">
        <v>11.965999999999999</v>
      </c>
      <c r="AH2747">
        <v>13.676600000000001</v>
      </c>
    </row>
    <row r="2748" spans="1:34" x14ac:dyDescent="0.25">
      <c r="A2748" t="s">
        <v>9410</v>
      </c>
      <c r="B2748" t="s">
        <v>9411</v>
      </c>
      <c r="C2748">
        <v>1</v>
      </c>
      <c r="D2748">
        <v>1</v>
      </c>
      <c r="E2748" t="s">
        <v>284</v>
      </c>
      <c r="F2748">
        <v>2021</v>
      </c>
      <c r="G2748" t="s">
        <v>171</v>
      </c>
      <c r="H2748">
        <v>0</v>
      </c>
      <c r="I2748">
        <v>9.0292997400000008</v>
      </c>
      <c r="J2748">
        <v>7.9600000000000004E-2</v>
      </c>
      <c r="K2748">
        <v>3.173</v>
      </c>
      <c r="L2748">
        <v>0.28299999999999997</v>
      </c>
      <c r="M2748">
        <v>10.199999999999999</v>
      </c>
      <c r="N2748">
        <v>3.2099999999999997E-2</v>
      </c>
      <c r="O2748" t="s">
        <v>614</v>
      </c>
      <c r="P2748">
        <v>0</v>
      </c>
      <c r="Q2748">
        <v>77.75</v>
      </c>
      <c r="R2748">
        <v>757</v>
      </c>
      <c r="S2748">
        <v>0</v>
      </c>
      <c r="U2748">
        <v>5349</v>
      </c>
      <c r="V2748">
        <v>0.82</v>
      </c>
      <c r="W2748">
        <v>0.82</v>
      </c>
      <c r="X2748">
        <v>-0.12</v>
      </c>
      <c r="Y2748" t="s">
        <v>77</v>
      </c>
      <c r="Z2748">
        <v>4.53</v>
      </c>
      <c r="AA2748" t="s">
        <v>9412</v>
      </c>
      <c r="AB2748">
        <v>290.3336142</v>
      </c>
      <c r="AC2748" t="s">
        <v>9413</v>
      </c>
      <c r="AD2748">
        <v>38.728272199999999</v>
      </c>
      <c r="AE2748">
        <v>894.18700000000001</v>
      </c>
      <c r="AF2748">
        <v>15.750999999999999</v>
      </c>
      <c r="AG2748">
        <v>13.429</v>
      </c>
      <c r="AH2748">
        <v>15.3759</v>
      </c>
    </row>
    <row r="2749" spans="1:34" x14ac:dyDescent="0.25">
      <c r="A2749" t="s">
        <v>9414</v>
      </c>
      <c r="B2749" t="s">
        <v>9415</v>
      </c>
      <c r="C2749">
        <v>1</v>
      </c>
      <c r="D2749">
        <v>1</v>
      </c>
      <c r="E2749" t="s">
        <v>284</v>
      </c>
      <c r="F2749">
        <v>2021</v>
      </c>
      <c r="G2749" t="s">
        <v>171</v>
      </c>
      <c r="H2749">
        <v>0</v>
      </c>
      <c r="I2749">
        <v>4.7829999900000004</v>
      </c>
      <c r="J2749">
        <v>5.3499999999999999E-2</v>
      </c>
      <c r="K2749">
        <v>2.9550000000000001</v>
      </c>
      <c r="L2749">
        <v>0.26400000000000001</v>
      </c>
      <c r="M2749">
        <v>9.0399999999999991</v>
      </c>
      <c r="N2749">
        <v>2.8400000000000002E-2</v>
      </c>
      <c r="O2749" t="s">
        <v>614</v>
      </c>
      <c r="P2749">
        <v>0</v>
      </c>
      <c r="Q2749">
        <v>145.47999999999999</v>
      </c>
      <c r="R2749">
        <v>886</v>
      </c>
      <c r="S2749">
        <v>0</v>
      </c>
      <c r="U2749">
        <v>5170</v>
      </c>
      <c r="V2749">
        <v>0.81</v>
      </c>
      <c r="W2749">
        <v>0.89</v>
      </c>
      <c r="X2749">
        <v>0.18</v>
      </c>
      <c r="Y2749" t="s">
        <v>77</v>
      </c>
      <c r="Z2749">
        <v>4.57</v>
      </c>
      <c r="AA2749" t="s">
        <v>9416</v>
      </c>
      <c r="AB2749">
        <v>287.09400460000001</v>
      </c>
      <c r="AC2749" t="s">
        <v>9417</v>
      </c>
      <c r="AD2749">
        <v>39.060780100000002</v>
      </c>
      <c r="AE2749">
        <v>651.78300000000002</v>
      </c>
      <c r="AF2749">
        <v>15.279</v>
      </c>
      <c r="AG2749">
        <v>13.202999999999999</v>
      </c>
      <c r="AH2749">
        <v>15.084</v>
      </c>
    </row>
    <row r="2750" spans="1:34" x14ac:dyDescent="0.25">
      <c r="A2750" t="s">
        <v>9418</v>
      </c>
      <c r="B2750" t="s">
        <v>9419</v>
      </c>
      <c r="C2750">
        <v>1</v>
      </c>
      <c r="D2750">
        <v>1</v>
      </c>
      <c r="E2750" t="s">
        <v>284</v>
      </c>
      <c r="F2750">
        <v>2021</v>
      </c>
      <c r="G2750" t="s">
        <v>171</v>
      </c>
      <c r="H2750">
        <v>0</v>
      </c>
      <c r="I2750">
        <v>4.2209701500000003</v>
      </c>
      <c r="J2750">
        <v>4.1799999999999997E-2</v>
      </c>
      <c r="K2750">
        <v>3.8940000000000001</v>
      </c>
      <c r="L2750">
        <v>0.34699999999999998</v>
      </c>
      <c r="M2750">
        <v>14.4</v>
      </c>
      <c r="N2750">
        <v>4.5400000000000003E-2</v>
      </c>
      <c r="O2750" t="s">
        <v>614</v>
      </c>
      <c r="P2750">
        <v>0</v>
      </c>
      <c r="Q2750">
        <v>29.68</v>
      </c>
      <c r="R2750">
        <v>595</v>
      </c>
      <c r="S2750">
        <v>0</v>
      </c>
      <c r="U2750">
        <v>3837</v>
      </c>
      <c r="V2750">
        <v>0.52</v>
      </c>
      <c r="W2750">
        <v>0.54</v>
      </c>
      <c r="X2750">
        <v>-0.06</v>
      </c>
      <c r="Y2750" t="s">
        <v>77</v>
      </c>
      <c r="Z2750">
        <v>4.75</v>
      </c>
      <c r="AA2750" t="s">
        <v>9420</v>
      </c>
      <c r="AB2750">
        <v>296.6939428</v>
      </c>
      <c r="AC2750" t="s">
        <v>9421</v>
      </c>
      <c r="AD2750">
        <v>42.6261145</v>
      </c>
      <c r="AE2750">
        <v>576.18100000000004</v>
      </c>
      <c r="AF2750">
        <v>15.676</v>
      </c>
      <c r="AG2750">
        <v>13.102</v>
      </c>
      <c r="AH2750">
        <v>15.645799999999999</v>
      </c>
    </row>
    <row r="2751" spans="1:34" x14ac:dyDescent="0.25">
      <c r="A2751" t="s">
        <v>9422</v>
      </c>
      <c r="B2751" t="s">
        <v>9423</v>
      </c>
      <c r="C2751">
        <v>1</v>
      </c>
      <c r="D2751">
        <v>2</v>
      </c>
      <c r="E2751" t="s">
        <v>284</v>
      </c>
      <c r="F2751">
        <v>2014</v>
      </c>
      <c r="G2751" t="s">
        <v>171</v>
      </c>
      <c r="H2751">
        <v>0</v>
      </c>
      <c r="I2751">
        <v>4.2637419999999997</v>
      </c>
      <c r="J2751">
        <v>4.8000000000000001E-2</v>
      </c>
      <c r="K2751">
        <v>1.29</v>
      </c>
      <c r="L2751">
        <v>0.115</v>
      </c>
      <c r="M2751">
        <v>2.21</v>
      </c>
      <c r="N2751">
        <v>6.96E-3</v>
      </c>
      <c r="O2751" t="s">
        <v>614</v>
      </c>
      <c r="P2751">
        <v>0</v>
      </c>
      <c r="Q2751">
        <v>599.5</v>
      </c>
      <c r="R2751">
        <v>1179</v>
      </c>
      <c r="S2751">
        <v>0</v>
      </c>
      <c r="U2751">
        <v>6031</v>
      </c>
      <c r="V2751">
        <v>0.95</v>
      </c>
      <c r="W2751">
        <v>0.79</v>
      </c>
      <c r="X2751">
        <v>3.5999999999999997E-2</v>
      </c>
      <c r="Y2751" t="s">
        <v>200</v>
      </c>
      <c r="Z2751">
        <v>4.4000000000000004</v>
      </c>
      <c r="AA2751" t="s">
        <v>9424</v>
      </c>
      <c r="AB2751">
        <v>294.64661710000001</v>
      </c>
      <c r="AC2751" t="s">
        <v>9425</v>
      </c>
      <c r="AD2751">
        <v>41.884095199999997</v>
      </c>
      <c r="AE2751">
        <v>833.16499999999996</v>
      </c>
      <c r="AF2751">
        <v>14.356999999999999</v>
      </c>
      <c r="AG2751">
        <v>12.667999999999999</v>
      </c>
      <c r="AH2751">
        <v>14.2578</v>
      </c>
    </row>
    <row r="2752" spans="1:34" x14ac:dyDescent="0.25">
      <c r="A2752" t="s">
        <v>9426</v>
      </c>
      <c r="B2752" t="s">
        <v>9423</v>
      </c>
      <c r="C2752">
        <v>1</v>
      </c>
      <c r="D2752">
        <v>2</v>
      </c>
      <c r="E2752" t="s">
        <v>284</v>
      </c>
      <c r="F2752">
        <v>2014</v>
      </c>
      <c r="G2752" t="s">
        <v>171</v>
      </c>
      <c r="H2752">
        <v>0</v>
      </c>
      <c r="I2752">
        <v>8.0057770000000001</v>
      </c>
      <c r="J2752">
        <v>7.3999999999999996E-2</v>
      </c>
      <c r="K2752">
        <v>2.4300000000000002</v>
      </c>
      <c r="L2752">
        <v>0.217</v>
      </c>
      <c r="M2752">
        <v>6.48</v>
      </c>
      <c r="N2752">
        <v>2.0400000000000001E-2</v>
      </c>
      <c r="O2752" t="s">
        <v>614</v>
      </c>
      <c r="P2752">
        <v>0</v>
      </c>
      <c r="Q2752">
        <v>258.42</v>
      </c>
      <c r="R2752">
        <v>956</v>
      </c>
      <c r="S2752">
        <v>0</v>
      </c>
      <c r="U2752">
        <v>6031</v>
      </c>
      <c r="V2752">
        <v>0.95</v>
      </c>
      <c r="W2752">
        <v>0.79</v>
      </c>
      <c r="X2752">
        <v>3.5999999999999997E-2</v>
      </c>
      <c r="Y2752" t="s">
        <v>200</v>
      </c>
      <c r="Z2752">
        <v>4.4000000000000004</v>
      </c>
      <c r="AA2752" t="s">
        <v>9424</v>
      </c>
      <c r="AB2752">
        <v>294.64661710000001</v>
      </c>
      <c r="AC2752" t="s">
        <v>9425</v>
      </c>
      <c r="AD2752">
        <v>41.884095199999997</v>
      </c>
      <c r="AE2752">
        <v>833.16499999999996</v>
      </c>
      <c r="AF2752">
        <v>14.356999999999999</v>
      </c>
      <c r="AG2752">
        <v>12.667999999999999</v>
      </c>
      <c r="AH2752">
        <v>14.2578</v>
      </c>
    </row>
    <row r="2753" spans="1:34" x14ac:dyDescent="0.25">
      <c r="A2753" t="s">
        <v>9427</v>
      </c>
      <c r="B2753" t="s">
        <v>9428</v>
      </c>
      <c r="C2753">
        <v>1</v>
      </c>
      <c r="D2753">
        <v>1</v>
      </c>
      <c r="E2753" t="s">
        <v>284</v>
      </c>
      <c r="F2753">
        <v>2021</v>
      </c>
      <c r="G2753" t="s">
        <v>171</v>
      </c>
      <c r="H2753">
        <v>0</v>
      </c>
      <c r="I2753">
        <v>13.81019974</v>
      </c>
      <c r="J2753">
        <v>0.11310000000000001</v>
      </c>
      <c r="K2753">
        <v>4.4850000000000003</v>
      </c>
      <c r="L2753">
        <v>0.4</v>
      </c>
      <c r="M2753">
        <v>18.399999999999999</v>
      </c>
      <c r="N2753">
        <v>5.7700000000000001E-2</v>
      </c>
      <c r="O2753" t="s">
        <v>614</v>
      </c>
      <c r="P2753">
        <v>0</v>
      </c>
      <c r="Q2753">
        <v>113.75</v>
      </c>
      <c r="R2753">
        <v>833</v>
      </c>
      <c r="S2753">
        <v>0</v>
      </c>
      <c r="U2753">
        <v>5942</v>
      </c>
      <c r="V2753">
        <v>1.1399999999999999</v>
      </c>
      <c r="W2753">
        <v>1.01</v>
      </c>
      <c r="X2753">
        <v>-0.04</v>
      </c>
      <c r="Y2753" t="s">
        <v>77</v>
      </c>
      <c r="Z2753">
        <v>4.33</v>
      </c>
      <c r="AA2753" t="s">
        <v>9429</v>
      </c>
      <c r="AB2753">
        <v>281.96058340000002</v>
      </c>
      <c r="AC2753" t="s">
        <v>9430</v>
      </c>
      <c r="AD2753">
        <v>43.703038599999999</v>
      </c>
      <c r="AE2753">
        <v>1427.08</v>
      </c>
      <c r="AF2753">
        <v>15.478</v>
      </c>
      <c r="AG2753">
        <v>13.849</v>
      </c>
      <c r="AH2753">
        <v>15.3758</v>
      </c>
    </row>
    <row r="2754" spans="1:34" x14ac:dyDescent="0.25">
      <c r="A2754" t="s">
        <v>9431</v>
      </c>
      <c r="B2754" t="s">
        <v>9432</v>
      </c>
      <c r="C2754">
        <v>1</v>
      </c>
      <c r="D2754">
        <v>1</v>
      </c>
      <c r="E2754" t="s">
        <v>284</v>
      </c>
      <c r="F2754">
        <v>2021</v>
      </c>
      <c r="G2754" t="s">
        <v>171</v>
      </c>
      <c r="H2754">
        <v>0</v>
      </c>
      <c r="I2754">
        <v>21.761299130000001</v>
      </c>
      <c r="J2754">
        <v>0.1401</v>
      </c>
      <c r="K2754">
        <v>2.9329999999999998</v>
      </c>
      <c r="L2754">
        <v>0.26200000000000001</v>
      </c>
      <c r="M2754">
        <v>8.92</v>
      </c>
      <c r="N2754">
        <v>2.81E-2</v>
      </c>
      <c r="O2754" t="s">
        <v>614</v>
      </c>
      <c r="P2754">
        <v>0</v>
      </c>
      <c r="Q2754">
        <v>13.18</v>
      </c>
      <c r="R2754">
        <v>486</v>
      </c>
      <c r="S2754">
        <v>0</v>
      </c>
      <c r="U2754">
        <v>4859</v>
      </c>
      <c r="V2754">
        <v>0.72</v>
      </c>
      <c r="W2754">
        <v>0.78</v>
      </c>
      <c r="X2754">
        <v>0</v>
      </c>
      <c r="Y2754" t="s">
        <v>77</v>
      </c>
      <c r="Z2754">
        <v>4.6100000000000003</v>
      </c>
      <c r="AA2754" t="s">
        <v>9433</v>
      </c>
      <c r="AB2754">
        <v>291.25442290000001</v>
      </c>
      <c r="AC2754" t="s">
        <v>9434</v>
      </c>
      <c r="AD2754">
        <v>36.743430199999999</v>
      </c>
      <c r="AE2754">
        <v>169.94800000000001</v>
      </c>
      <c r="AF2754">
        <v>12.742000000000001</v>
      </c>
      <c r="AG2754">
        <v>10.41</v>
      </c>
      <c r="AH2754">
        <v>12.497400000000001</v>
      </c>
    </row>
    <row r="2755" spans="1:34" x14ac:dyDescent="0.25">
      <c r="A2755" t="s">
        <v>9435</v>
      </c>
      <c r="B2755" t="s">
        <v>9436</v>
      </c>
      <c r="C2755">
        <v>1</v>
      </c>
      <c r="D2755">
        <v>1</v>
      </c>
      <c r="E2755" t="s">
        <v>284</v>
      </c>
      <c r="F2755">
        <v>2021</v>
      </c>
      <c r="G2755" t="s">
        <v>171</v>
      </c>
      <c r="H2755">
        <v>0</v>
      </c>
      <c r="I2755">
        <v>32.312400820000001</v>
      </c>
      <c r="J2755">
        <v>0.20150000000000001</v>
      </c>
      <c r="K2755">
        <v>4.0990000000000002</v>
      </c>
      <c r="L2755">
        <v>0.36599999999999999</v>
      </c>
      <c r="M2755">
        <v>15.7</v>
      </c>
      <c r="N2755">
        <v>4.9599999999999998E-2</v>
      </c>
      <c r="O2755" t="s">
        <v>614</v>
      </c>
      <c r="P2755">
        <v>0</v>
      </c>
      <c r="Q2755">
        <v>27.05</v>
      </c>
      <c r="R2755">
        <v>699</v>
      </c>
      <c r="S2755">
        <v>0</v>
      </c>
      <c r="U2755">
        <v>5821</v>
      </c>
      <c r="V2755">
        <v>1.49</v>
      </c>
      <c r="W2755">
        <v>1.04</v>
      </c>
      <c r="X2755">
        <v>0.04</v>
      </c>
      <c r="Y2755" t="s">
        <v>77</v>
      </c>
      <c r="Z2755">
        <v>4.1100000000000003</v>
      </c>
      <c r="AA2755" t="s">
        <v>9437</v>
      </c>
      <c r="AB2755">
        <v>292.2910129</v>
      </c>
      <c r="AC2755" t="s">
        <v>9438</v>
      </c>
      <c r="AD2755">
        <v>37.580768599999999</v>
      </c>
      <c r="AE2755">
        <v>1289.4100000000001</v>
      </c>
      <c r="AF2755">
        <v>14.884</v>
      </c>
      <c r="AG2755">
        <v>13.205</v>
      </c>
      <c r="AH2755">
        <v>14.7163</v>
      </c>
    </row>
    <row r="2756" spans="1:34" x14ac:dyDescent="0.25">
      <c r="A2756" t="s">
        <v>9439</v>
      </c>
      <c r="B2756" t="s">
        <v>9440</v>
      </c>
      <c r="C2756">
        <v>1</v>
      </c>
      <c r="D2756">
        <v>1</v>
      </c>
      <c r="E2756" t="s">
        <v>284</v>
      </c>
      <c r="F2756">
        <v>2021</v>
      </c>
      <c r="G2756" t="s">
        <v>171</v>
      </c>
      <c r="H2756">
        <v>0</v>
      </c>
      <c r="I2756">
        <v>9.2295799299999999</v>
      </c>
      <c r="J2756">
        <v>9.3299999999999994E-2</v>
      </c>
      <c r="K2756">
        <v>3.6360000000000001</v>
      </c>
      <c r="L2756">
        <v>0.32400000000000001</v>
      </c>
      <c r="M2756">
        <v>12.8</v>
      </c>
      <c r="N2756">
        <v>4.0399999999999998E-2</v>
      </c>
      <c r="O2756" t="s">
        <v>614</v>
      </c>
      <c r="P2756">
        <v>0</v>
      </c>
      <c r="Q2756">
        <v>257.11</v>
      </c>
      <c r="R2756">
        <v>1021</v>
      </c>
      <c r="S2756">
        <v>0</v>
      </c>
      <c r="U2756">
        <v>6320</v>
      </c>
      <c r="V2756">
        <v>1.25</v>
      </c>
      <c r="W2756">
        <v>1.27</v>
      </c>
      <c r="X2756">
        <v>0.24</v>
      </c>
      <c r="Y2756" t="s">
        <v>77</v>
      </c>
      <c r="Z2756">
        <v>4.3499999999999996</v>
      </c>
      <c r="AA2756" t="s">
        <v>9441</v>
      </c>
      <c r="AB2756">
        <v>291.13846280000001</v>
      </c>
      <c r="AC2756" t="s">
        <v>9442</v>
      </c>
      <c r="AD2756">
        <v>37.859244699999998</v>
      </c>
      <c r="AE2756">
        <v>2080.5100000000002</v>
      </c>
      <c r="AF2756">
        <v>15.612</v>
      </c>
      <c r="AG2756">
        <v>13.981</v>
      </c>
      <c r="AH2756">
        <v>15.356999999999999</v>
      </c>
    </row>
    <row r="2757" spans="1:34" x14ac:dyDescent="0.25">
      <c r="A2757" t="s">
        <v>9443</v>
      </c>
      <c r="B2757" t="s">
        <v>9444</v>
      </c>
      <c r="C2757">
        <v>1</v>
      </c>
      <c r="D2757">
        <v>1</v>
      </c>
      <c r="E2757" t="s">
        <v>284</v>
      </c>
      <c r="F2757">
        <v>2021</v>
      </c>
      <c r="G2757" t="s">
        <v>171</v>
      </c>
      <c r="H2757">
        <v>0</v>
      </c>
      <c r="I2757">
        <v>6.7968501999999997</v>
      </c>
      <c r="J2757">
        <v>7.1400000000000005E-2</v>
      </c>
      <c r="K2757">
        <v>3.089</v>
      </c>
      <c r="L2757">
        <v>0.27600000000000002</v>
      </c>
      <c r="M2757">
        <v>9.74</v>
      </c>
      <c r="N2757">
        <v>3.0599999999999999E-2</v>
      </c>
      <c r="O2757" t="s">
        <v>614</v>
      </c>
      <c r="P2757">
        <v>0</v>
      </c>
      <c r="Q2757">
        <v>222.91</v>
      </c>
      <c r="R2757">
        <v>985</v>
      </c>
      <c r="S2757">
        <v>0</v>
      </c>
      <c r="U2757">
        <v>6061</v>
      </c>
      <c r="V2757">
        <v>0.97</v>
      </c>
      <c r="W2757">
        <v>1.05</v>
      </c>
      <c r="X2757">
        <v>-0.1</v>
      </c>
      <c r="Y2757" t="s">
        <v>77</v>
      </c>
      <c r="Z2757">
        <v>4.49</v>
      </c>
      <c r="AA2757" t="s">
        <v>9445</v>
      </c>
      <c r="AB2757">
        <v>294.16316699999999</v>
      </c>
      <c r="AC2757" t="s">
        <v>9446</v>
      </c>
      <c r="AD2757">
        <v>41.451731600000002</v>
      </c>
      <c r="AE2757">
        <v>1482.83</v>
      </c>
      <c r="AF2757">
        <v>15.598000000000001</v>
      </c>
      <c r="AG2757">
        <v>13.884</v>
      </c>
      <c r="AH2757">
        <v>15.3171</v>
      </c>
    </row>
    <row r="2758" spans="1:34" x14ac:dyDescent="0.25">
      <c r="A2758" t="s">
        <v>9447</v>
      </c>
      <c r="B2758" t="s">
        <v>9448</v>
      </c>
      <c r="C2758">
        <v>1</v>
      </c>
      <c r="D2758">
        <v>1</v>
      </c>
      <c r="E2758" t="s">
        <v>284</v>
      </c>
      <c r="F2758">
        <v>2021</v>
      </c>
      <c r="G2758" t="s">
        <v>171</v>
      </c>
      <c r="H2758">
        <v>0</v>
      </c>
      <c r="I2758">
        <v>7.71792984</v>
      </c>
      <c r="J2758">
        <v>6.2100000000000002E-2</v>
      </c>
      <c r="K2758">
        <v>1.194</v>
      </c>
      <c r="L2758">
        <v>0.107</v>
      </c>
      <c r="M2758">
        <v>1.84</v>
      </c>
      <c r="N2758">
        <v>5.7800000000000004E-3</v>
      </c>
      <c r="O2758" t="s">
        <v>614</v>
      </c>
      <c r="P2758">
        <v>0</v>
      </c>
      <c r="Q2758">
        <v>15.01</v>
      </c>
      <c r="R2758">
        <v>502</v>
      </c>
      <c r="S2758">
        <v>0</v>
      </c>
      <c r="U2758">
        <v>3975</v>
      </c>
      <c r="V2758">
        <v>0.51</v>
      </c>
      <c r="W2758">
        <v>0.54</v>
      </c>
      <c r="X2758">
        <v>-0.34</v>
      </c>
      <c r="Y2758" t="s">
        <v>77</v>
      </c>
      <c r="Z2758">
        <v>4.75</v>
      </c>
      <c r="AA2758" t="s">
        <v>9449</v>
      </c>
      <c r="AB2758">
        <v>281.05034760000001</v>
      </c>
      <c r="AC2758" t="s">
        <v>9450</v>
      </c>
      <c r="AD2758">
        <v>47.188200500000001</v>
      </c>
      <c r="AE2758">
        <v>245.303</v>
      </c>
      <c r="AF2758">
        <v>15.896000000000001</v>
      </c>
      <c r="AG2758">
        <v>12.247</v>
      </c>
      <c r="AH2758">
        <v>15.223699999999999</v>
      </c>
    </row>
    <row r="2759" spans="1:34" x14ac:dyDescent="0.25">
      <c r="A2759" t="s">
        <v>9451</v>
      </c>
      <c r="B2759" t="s">
        <v>9452</v>
      </c>
      <c r="C2759">
        <v>1</v>
      </c>
      <c r="D2759">
        <v>1</v>
      </c>
      <c r="E2759" t="s">
        <v>284</v>
      </c>
      <c r="F2759">
        <v>2021</v>
      </c>
      <c r="G2759" t="s">
        <v>171</v>
      </c>
      <c r="H2759">
        <v>0</v>
      </c>
      <c r="I2759">
        <v>37.810298920000001</v>
      </c>
      <c r="J2759">
        <v>0.21879999999999999</v>
      </c>
      <c r="K2759">
        <v>3.8769999999999998</v>
      </c>
      <c r="L2759">
        <v>0.34599999999999997</v>
      </c>
      <c r="M2759">
        <v>14.3</v>
      </c>
      <c r="N2759">
        <v>4.5100000000000001E-2</v>
      </c>
      <c r="O2759" t="s">
        <v>614</v>
      </c>
      <c r="P2759">
        <v>0</v>
      </c>
      <c r="Q2759">
        <v>24.27</v>
      </c>
      <c r="R2759">
        <v>566</v>
      </c>
      <c r="S2759">
        <v>0</v>
      </c>
      <c r="U2759">
        <v>6085</v>
      </c>
      <c r="V2759">
        <v>0.97</v>
      </c>
      <c r="W2759">
        <v>0.98</v>
      </c>
      <c r="X2759">
        <v>-0.28000000000000003</v>
      </c>
      <c r="Y2759" t="s">
        <v>77</v>
      </c>
      <c r="Z2759">
        <v>4.45</v>
      </c>
      <c r="AA2759" t="s">
        <v>9453</v>
      </c>
      <c r="AB2759">
        <v>289.77669909999997</v>
      </c>
      <c r="AC2759" t="s">
        <v>9454</v>
      </c>
      <c r="AD2759">
        <v>38.262237399999997</v>
      </c>
      <c r="AE2759">
        <v>1430</v>
      </c>
      <c r="AF2759">
        <v>14.808</v>
      </c>
      <c r="AG2759">
        <v>13.073</v>
      </c>
      <c r="AH2759">
        <v>14.616099999999999</v>
      </c>
    </row>
    <row r="2760" spans="1:34" x14ac:dyDescent="0.25">
      <c r="A2760" t="s">
        <v>9455</v>
      </c>
      <c r="B2760" t="s">
        <v>9456</v>
      </c>
      <c r="C2760">
        <v>1</v>
      </c>
      <c r="D2760">
        <v>1</v>
      </c>
      <c r="E2760" t="s">
        <v>284</v>
      </c>
      <c r="F2760">
        <v>2021</v>
      </c>
      <c r="G2760" t="s">
        <v>171</v>
      </c>
      <c r="H2760">
        <v>0</v>
      </c>
      <c r="I2760">
        <v>64.617500309999997</v>
      </c>
      <c r="J2760">
        <v>0.29699999999999999</v>
      </c>
      <c r="K2760">
        <v>5.3949999999999996</v>
      </c>
      <c r="L2760">
        <v>0.48099999999999998</v>
      </c>
      <c r="M2760">
        <v>25.1</v>
      </c>
      <c r="N2760">
        <v>7.9000000000000001E-2</v>
      </c>
      <c r="O2760" t="s">
        <v>614</v>
      </c>
      <c r="P2760">
        <v>0</v>
      </c>
      <c r="Q2760">
        <v>5.09</v>
      </c>
      <c r="R2760">
        <v>383</v>
      </c>
      <c r="S2760">
        <v>0</v>
      </c>
      <c r="U2760">
        <v>5043</v>
      </c>
      <c r="V2760">
        <v>0.88</v>
      </c>
      <c r="W2760">
        <v>0.83</v>
      </c>
      <c r="X2760">
        <v>0.3</v>
      </c>
      <c r="Y2760" t="s">
        <v>77</v>
      </c>
      <c r="Z2760">
        <v>4.47</v>
      </c>
      <c r="AA2760" t="s">
        <v>9457</v>
      </c>
      <c r="AB2760">
        <v>297.01481109999997</v>
      </c>
      <c r="AC2760" t="s">
        <v>9458</v>
      </c>
      <c r="AD2760">
        <v>47.486417000000003</v>
      </c>
      <c r="AF2760">
        <v>15.497999999999999</v>
      </c>
      <c r="AG2760">
        <v>13.18</v>
      </c>
      <c r="AH2760">
        <v>15.3741</v>
      </c>
    </row>
    <row r="2761" spans="1:34" x14ac:dyDescent="0.25">
      <c r="A2761" t="s">
        <v>9459</v>
      </c>
      <c r="B2761" t="s">
        <v>9460</v>
      </c>
      <c r="C2761">
        <v>1</v>
      </c>
      <c r="D2761">
        <v>1</v>
      </c>
      <c r="E2761" t="s">
        <v>284</v>
      </c>
      <c r="F2761">
        <v>2021</v>
      </c>
      <c r="G2761" t="s">
        <v>171</v>
      </c>
      <c r="H2761">
        <v>0</v>
      </c>
      <c r="I2761">
        <v>7.6746301600000004</v>
      </c>
      <c r="J2761">
        <v>7.8100000000000003E-2</v>
      </c>
      <c r="K2761">
        <v>2.8250000000000002</v>
      </c>
      <c r="L2761">
        <v>0.252</v>
      </c>
      <c r="M2761">
        <v>8.3699999999999992</v>
      </c>
      <c r="N2761">
        <v>2.63E-2</v>
      </c>
      <c r="O2761" t="s">
        <v>614</v>
      </c>
      <c r="P2761">
        <v>0</v>
      </c>
      <c r="Q2761">
        <v>198.67</v>
      </c>
      <c r="R2761">
        <v>957</v>
      </c>
      <c r="S2761">
        <v>0</v>
      </c>
      <c r="U2761">
        <v>6063</v>
      </c>
      <c r="V2761">
        <v>1</v>
      </c>
      <c r="W2761">
        <v>1.08</v>
      </c>
      <c r="X2761">
        <v>-0.02</v>
      </c>
      <c r="Y2761" t="s">
        <v>77</v>
      </c>
      <c r="Z2761">
        <v>4.47</v>
      </c>
      <c r="AA2761" t="s">
        <v>9461</v>
      </c>
      <c r="AB2761">
        <v>296.13134739999998</v>
      </c>
      <c r="AC2761" t="s">
        <v>9462</v>
      </c>
      <c r="AD2761">
        <v>47.438809800000001</v>
      </c>
      <c r="AE2761">
        <v>1302.8699999999999</v>
      </c>
      <c r="AF2761">
        <v>15.648999999999999</v>
      </c>
      <c r="AG2761">
        <v>13.851000000000001</v>
      </c>
      <c r="AH2761">
        <v>15.4178</v>
      </c>
    </row>
    <row r="2762" spans="1:34" x14ac:dyDescent="0.25">
      <c r="A2762" t="s">
        <v>9463</v>
      </c>
      <c r="B2762" t="s">
        <v>9464</v>
      </c>
      <c r="C2762">
        <v>1</v>
      </c>
      <c r="D2762">
        <v>1</v>
      </c>
      <c r="E2762" t="s">
        <v>284</v>
      </c>
      <c r="F2762">
        <v>2021</v>
      </c>
      <c r="G2762" t="s">
        <v>171</v>
      </c>
      <c r="H2762">
        <v>0</v>
      </c>
      <c r="I2762">
        <v>7.34370995</v>
      </c>
      <c r="J2762">
        <v>6.9699999999999998E-2</v>
      </c>
      <c r="K2762">
        <v>2.431</v>
      </c>
      <c r="L2762">
        <v>0.217</v>
      </c>
      <c r="M2762">
        <v>6.48</v>
      </c>
      <c r="N2762">
        <v>2.0400000000000001E-2</v>
      </c>
      <c r="O2762" t="s">
        <v>614</v>
      </c>
      <c r="P2762">
        <v>0</v>
      </c>
      <c r="Q2762">
        <v>117.5</v>
      </c>
      <c r="R2762">
        <v>839</v>
      </c>
      <c r="S2762">
        <v>0</v>
      </c>
      <c r="U2762">
        <v>5757</v>
      </c>
      <c r="V2762">
        <v>0.76</v>
      </c>
      <c r="W2762">
        <v>0.86</v>
      </c>
      <c r="X2762">
        <v>-0.5</v>
      </c>
      <c r="Y2762" t="s">
        <v>77</v>
      </c>
      <c r="Z2762">
        <v>4.5999999999999996</v>
      </c>
      <c r="AA2762" t="s">
        <v>9465</v>
      </c>
      <c r="AB2762">
        <v>296.23205359999997</v>
      </c>
      <c r="AC2762" t="s">
        <v>9466</v>
      </c>
      <c r="AD2762">
        <v>47.678862600000002</v>
      </c>
      <c r="AE2762">
        <v>783.66600000000005</v>
      </c>
      <c r="AF2762">
        <v>14.898999999999999</v>
      </c>
      <c r="AG2762">
        <v>13.023999999999999</v>
      </c>
      <c r="AH2762">
        <v>14.642200000000001</v>
      </c>
    </row>
    <row r="2763" spans="1:34" x14ac:dyDescent="0.25">
      <c r="A2763" t="s">
        <v>9467</v>
      </c>
      <c r="B2763" t="s">
        <v>9468</v>
      </c>
      <c r="C2763">
        <v>1</v>
      </c>
      <c r="D2763">
        <v>3</v>
      </c>
      <c r="E2763" t="s">
        <v>284</v>
      </c>
      <c r="F2763">
        <v>2014</v>
      </c>
      <c r="G2763" t="s">
        <v>171</v>
      </c>
      <c r="H2763">
        <v>0</v>
      </c>
      <c r="I2763">
        <v>13.98179</v>
      </c>
      <c r="J2763">
        <v>0.1</v>
      </c>
      <c r="K2763">
        <v>1.96</v>
      </c>
      <c r="L2763">
        <v>0.17499999999999999</v>
      </c>
      <c r="M2763">
        <v>4.5</v>
      </c>
      <c r="N2763">
        <v>1.4200000000000001E-2</v>
      </c>
      <c r="O2763" t="s">
        <v>614</v>
      </c>
      <c r="P2763">
        <v>0</v>
      </c>
      <c r="Q2763">
        <v>24.42</v>
      </c>
      <c r="R2763">
        <v>553</v>
      </c>
      <c r="S2763">
        <v>0</v>
      </c>
      <c r="U2763">
        <v>4880</v>
      </c>
      <c r="V2763">
        <v>0.62</v>
      </c>
      <c r="W2763">
        <v>0.6</v>
      </c>
      <c r="X2763">
        <v>-0.44</v>
      </c>
      <c r="Y2763" t="s">
        <v>200</v>
      </c>
      <c r="Z2763">
        <v>4.68</v>
      </c>
      <c r="AA2763" t="s">
        <v>9469</v>
      </c>
      <c r="AB2763">
        <v>287.43894540000002</v>
      </c>
      <c r="AC2763" t="s">
        <v>9470</v>
      </c>
      <c r="AD2763">
        <v>43.832005199999998</v>
      </c>
      <c r="AE2763">
        <v>384.75700000000001</v>
      </c>
      <c r="AF2763">
        <v>14.53</v>
      </c>
      <c r="AG2763">
        <v>12.183999999999999</v>
      </c>
      <c r="AH2763">
        <v>14.2858</v>
      </c>
    </row>
    <row r="2764" spans="1:34" x14ac:dyDescent="0.25">
      <c r="A2764" t="s">
        <v>9471</v>
      </c>
      <c r="B2764" t="s">
        <v>9468</v>
      </c>
      <c r="C2764">
        <v>1</v>
      </c>
      <c r="D2764">
        <v>3</v>
      </c>
      <c r="E2764" t="s">
        <v>284</v>
      </c>
      <c r="F2764">
        <v>2014</v>
      </c>
      <c r="G2764" t="s">
        <v>171</v>
      </c>
      <c r="H2764">
        <v>0</v>
      </c>
      <c r="I2764">
        <v>44.000529</v>
      </c>
      <c r="J2764">
        <v>0.214</v>
      </c>
      <c r="K2764">
        <v>1.49</v>
      </c>
      <c r="L2764">
        <v>0.13300000000000001</v>
      </c>
      <c r="M2764">
        <v>2.83</v>
      </c>
      <c r="N2764">
        <v>8.8900000000000003E-3</v>
      </c>
      <c r="O2764" t="s">
        <v>614</v>
      </c>
      <c r="P2764">
        <v>0</v>
      </c>
      <c r="Q2764">
        <v>5.3</v>
      </c>
      <c r="R2764">
        <v>377</v>
      </c>
      <c r="S2764">
        <v>0</v>
      </c>
      <c r="U2764">
        <v>4880</v>
      </c>
      <c r="V2764">
        <v>0.62</v>
      </c>
      <c r="W2764">
        <v>0.6</v>
      </c>
      <c r="X2764">
        <v>-0.44</v>
      </c>
      <c r="Y2764" t="s">
        <v>200</v>
      </c>
      <c r="Z2764">
        <v>4.68</v>
      </c>
      <c r="AA2764" t="s">
        <v>9469</v>
      </c>
      <c r="AB2764">
        <v>287.43894540000002</v>
      </c>
      <c r="AC2764" t="s">
        <v>9470</v>
      </c>
      <c r="AD2764">
        <v>43.832005199999998</v>
      </c>
      <c r="AE2764">
        <v>384.75700000000001</v>
      </c>
      <c r="AF2764">
        <v>14.53</v>
      </c>
      <c r="AG2764">
        <v>12.183999999999999</v>
      </c>
      <c r="AH2764">
        <v>14.2858</v>
      </c>
    </row>
    <row r="2765" spans="1:34" x14ac:dyDescent="0.25">
      <c r="A2765" t="s">
        <v>9472</v>
      </c>
      <c r="B2765" t="s">
        <v>9468</v>
      </c>
      <c r="C2765">
        <v>1</v>
      </c>
      <c r="D2765">
        <v>3</v>
      </c>
      <c r="E2765" t="s">
        <v>284</v>
      </c>
      <c r="F2765">
        <v>2014</v>
      </c>
      <c r="G2765" t="s">
        <v>171</v>
      </c>
      <c r="H2765">
        <v>0</v>
      </c>
      <c r="I2765">
        <v>247.35373000000001</v>
      </c>
      <c r="J2765">
        <v>0.67700000000000005</v>
      </c>
      <c r="K2765">
        <v>2.19</v>
      </c>
      <c r="L2765">
        <v>0.19500000000000001</v>
      </c>
      <c r="M2765">
        <v>5.43</v>
      </c>
      <c r="N2765">
        <v>1.7100000000000001E-2</v>
      </c>
      <c r="O2765" t="s">
        <v>614</v>
      </c>
      <c r="P2765">
        <v>0</v>
      </c>
      <c r="Q2765">
        <v>0.53</v>
      </c>
      <c r="R2765">
        <v>212</v>
      </c>
      <c r="S2765">
        <v>0</v>
      </c>
      <c r="U2765">
        <v>4880</v>
      </c>
      <c r="V2765">
        <v>0.62</v>
      </c>
      <c r="W2765">
        <v>0.6</v>
      </c>
      <c r="X2765">
        <v>-0.44</v>
      </c>
      <c r="Y2765" t="s">
        <v>200</v>
      </c>
      <c r="Z2765">
        <v>4.68</v>
      </c>
      <c r="AA2765" t="s">
        <v>9469</v>
      </c>
      <c r="AB2765">
        <v>287.43894540000002</v>
      </c>
      <c r="AC2765" t="s">
        <v>9470</v>
      </c>
      <c r="AD2765">
        <v>43.832005199999998</v>
      </c>
      <c r="AE2765">
        <v>384.75700000000001</v>
      </c>
      <c r="AF2765">
        <v>14.53</v>
      </c>
      <c r="AG2765">
        <v>12.183999999999999</v>
      </c>
      <c r="AH2765">
        <v>14.2858</v>
      </c>
    </row>
    <row r="2766" spans="1:34" x14ac:dyDescent="0.25">
      <c r="A2766" t="s">
        <v>9473</v>
      </c>
      <c r="B2766" t="s">
        <v>9474</v>
      </c>
      <c r="C2766">
        <v>1</v>
      </c>
      <c r="D2766">
        <v>1</v>
      </c>
      <c r="E2766" t="s">
        <v>284</v>
      </c>
      <c r="F2766">
        <v>2021</v>
      </c>
      <c r="G2766" t="s">
        <v>171</v>
      </c>
      <c r="H2766">
        <v>0</v>
      </c>
      <c r="I2766">
        <v>8.1724004699999995</v>
      </c>
      <c r="J2766">
        <v>7.7899999999999997E-2</v>
      </c>
      <c r="K2766">
        <v>3.323</v>
      </c>
      <c r="L2766">
        <v>0.29599999999999999</v>
      </c>
      <c r="M2766">
        <v>11</v>
      </c>
      <c r="N2766">
        <v>3.4700000000000002E-2</v>
      </c>
      <c r="O2766" t="s">
        <v>614</v>
      </c>
      <c r="P2766">
        <v>0</v>
      </c>
      <c r="Q2766">
        <v>127.95</v>
      </c>
      <c r="R2766">
        <v>858</v>
      </c>
      <c r="S2766">
        <v>0</v>
      </c>
      <c r="U2766">
        <v>5705</v>
      </c>
      <c r="V2766">
        <v>0.91</v>
      </c>
      <c r="W2766">
        <v>0.94</v>
      </c>
      <c r="X2766">
        <v>-0.06</v>
      </c>
      <c r="Y2766" t="s">
        <v>77</v>
      </c>
      <c r="Z2766">
        <v>4.5</v>
      </c>
      <c r="AA2766" t="s">
        <v>9475</v>
      </c>
      <c r="AB2766">
        <v>293.87366300000002</v>
      </c>
      <c r="AC2766" t="s">
        <v>9476</v>
      </c>
      <c r="AD2766">
        <v>38.922454799999997</v>
      </c>
      <c r="AE2766">
        <v>1061.77</v>
      </c>
      <c r="AF2766">
        <v>15.454000000000001</v>
      </c>
      <c r="AG2766">
        <v>13.695</v>
      </c>
      <c r="AH2766">
        <v>15.286300000000001</v>
      </c>
    </row>
    <row r="2767" spans="1:34" x14ac:dyDescent="0.25">
      <c r="A2767" t="s">
        <v>9477</v>
      </c>
      <c r="B2767" t="s">
        <v>9478</v>
      </c>
      <c r="C2767">
        <v>1</v>
      </c>
      <c r="D2767">
        <v>1</v>
      </c>
      <c r="E2767" t="s">
        <v>284</v>
      </c>
      <c r="F2767">
        <v>2021</v>
      </c>
      <c r="G2767" t="s">
        <v>171</v>
      </c>
      <c r="H2767">
        <v>0</v>
      </c>
      <c r="I2767">
        <v>2.7575900600000001</v>
      </c>
      <c r="J2767">
        <v>2.9600000000000001E-2</v>
      </c>
      <c r="K2767">
        <v>1.2729999999999999</v>
      </c>
      <c r="L2767">
        <v>0.114</v>
      </c>
      <c r="M2767">
        <v>2.16</v>
      </c>
      <c r="N2767">
        <v>6.8100000000000001E-3</v>
      </c>
      <c r="O2767" t="s">
        <v>614</v>
      </c>
      <c r="P2767">
        <v>0</v>
      </c>
      <c r="Q2767">
        <v>33.79</v>
      </c>
      <c r="R2767">
        <v>615</v>
      </c>
      <c r="S2767">
        <v>0</v>
      </c>
      <c r="U2767">
        <v>3683</v>
      </c>
      <c r="V2767">
        <v>0.42</v>
      </c>
      <c r="W2767">
        <v>0.45</v>
      </c>
      <c r="X2767">
        <v>-0.22</v>
      </c>
      <c r="Y2767" t="s">
        <v>77</v>
      </c>
      <c r="Z2767">
        <v>4.84</v>
      </c>
      <c r="AA2767" t="s">
        <v>9479</v>
      </c>
      <c r="AB2767">
        <v>292.57707299999998</v>
      </c>
      <c r="AC2767" t="s">
        <v>9480</v>
      </c>
      <c r="AD2767">
        <v>39.120939</v>
      </c>
      <c r="AE2767">
        <v>270.73899999999998</v>
      </c>
      <c r="AF2767">
        <v>16.154</v>
      </c>
      <c r="AG2767">
        <v>12.611000000000001</v>
      </c>
      <c r="AH2767">
        <v>15.690300000000001</v>
      </c>
    </row>
    <row r="2768" spans="1:34" x14ac:dyDescent="0.25">
      <c r="A2768" t="s">
        <v>9481</v>
      </c>
      <c r="B2768" t="s">
        <v>9482</v>
      </c>
      <c r="C2768">
        <v>1</v>
      </c>
      <c r="D2768">
        <v>1</v>
      </c>
      <c r="E2768" t="s">
        <v>284</v>
      </c>
      <c r="F2768">
        <v>2021</v>
      </c>
      <c r="G2768" t="s">
        <v>171</v>
      </c>
      <c r="H2768">
        <v>0</v>
      </c>
      <c r="I2768">
        <v>49.478199009999997</v>
      </c>
      <c r="J2768">
        <v>0.25869999999999999</v>
      </c>
      <c r="K2768">
        <v>2.1779999999999999</v>
      </c>
      <c r="L2768">
        <v>0.19400000000000001</v>
      </c>
      <c r="M2768">
        <v>5.38</v>
      </c>
      <c r="N2768">
        <v>1.6899999999999998E-2</v>
      </c>
      <c r="O2768" t="s">
        <v>614</v>
      </c>
      <c r="P2768">
        <v>0</v>
      </c>
      <c r="Q2768">
        <v>10.73</v>
      </c>
      <c r="R2768">
        <v>462</v>
      </c>
      <c r="S2768">
        <v>0</v>
      </c>
      <c r="U2768">
        <v>5776</v>
      </c>
      <c r="V2768">
        <v>0.85</v>
      </c>
      <c r="W2768">
        <v>0.94</v>
      </c>
      <c r="X2768">
        <v>-0.18</v>
      </c>
      <c r="Y2768" t="s">
        <v>77</v>
      </c>
      <c r="Z2768">
        <v>4.55</v>
      </c>
      <c r="AA2768" t="s">
        <v>9483</v>
      </c>
      <c r="AB2768">
        <v>286.96680859999998</v>
      </c>
      <c r="AC2768" t="s">
        <v>9484</v>
      </c>
      <c r="AD2768">
        <v>44.992431500000002</v>
      </c>
      <c r="AE2768">
        <v>669.57299999999998</v>
      </c>
      <c r="AF2768">
        <v>14.512</v>
      </c>
      <c r="AG2768">
        <v>12.831</v>
      </c>
      <c r="AH2768">
        <v>14.3735</v>
      </c>
    </row>
    <row r="2769" spans="1:34" x14ac:dyDescent="0.25">
      <c r="A2769" t="s">
        <v>9485</v>
      </c>
      <c r="B2769" t="s">
        <v>9486</v>
      </c>
      <c r="C2769">
        <v>1</v>
      </c>
      <c r="D2769">
        <v>1</v>
      </c>
      <c r="E2769" t="s">
        <v>284</v>
      </c>
      <c r="F2769">
        <v>2021</v>
      </c>
      <c r="G2769" t="s">
        <v>171</v>
      </c>
      <c r="H2769">
        <v>0</v>
      </c>
      <c r="I2769">
        <v>7.6497101799999996</v>
      </c>
      <c r="J2769">
        <v>8.2199999999999995E-2</v>
      </c>
      <c r="K2769">
        <v>1.599</v>
      </c>
      <c r="L2769">
        <v>0.14299999999999999</v>
      </c>
      <c r="M2769">
        <v>3.18</v>
      </c>
      <c r="N2769">
        <v>0.01</v>
      </c>
      <c r="O2769" t="s">
        <v>614</v>
      </c>
      <c r="P2769">
        <v>0</v>
      </c>
      <c r="Q2769">
        <v>404.99</v>
      </c>
      <c r="R2769">
        <v>1144</v>
      </c>
      <c r="S2769">
        <v>0</v>
      </c>
      <c r="U2769">
        <v>5855</v>
      </c>
      <c r="V2769">
        <v>1.61</v>
      </c>
      <c r="W2769">
        <v>1.27</v>
      </c>
      <c r="X2769">
        <v>0.4</v>
      </c>
      <c r="Y2769" t="s">
        <v>77</v>
      </c>
      <c r="Z2769">
        <v>4.12</v>
      </c>
      <c r="AA2769" t="s">
        <v>9487</v>
      </c>
      <c r="AB2769">
        <v>290.55235520000002</v>
      </c>
      <c r="AC2769" t="s">
        <v>9488</v>
      </c>
      <c r="AD2769">
        <v>48.126257500000001</v>
      </c>
      <c r="AE2769">
        <v>538.80700000000002</v>
      </c>
      <c r="AF2769">
        <v>12.061999999999999</v>
      </c>
      <c r="AG2769">
        <v>10.561999999999999</v>
      </c>
      <c r="AH2769">
        <v>11.9354</v>
      </c>
    </row>
    <row r="2770" spans="1:34" x14ac:dyDescent="0.25">
      <c r="A2770" t="s">
        <v>9489</v>
      </c>
      <c r="B2770" t="s">
        <v>9490</v>
      </c>
      <c r="C2770">
        <v>1</v>
      </c>
      <c r="D2770">
        <v>1</v>
      </c>
      <c r="E2770" t="s">
        <v>284</v>
      </c>
      <c r="F2770">
        <v>2021</v>
      </c>
      <c r="G2770" t="s">
        <v>171</v>
      </c>
      <c r="H2770">
        <v>0</v>
      </c>
      <c r="I2770">
        <v>37.10110092</v>
      </c>
      <c r="J2770">
        <v>0.20930000000000001</v>
      </c>
      <c r="K2770">
        <v>3.7679999999999998</v>
      </c>
      <c r="L2770">
        <v>0.33600000000000002</v>
      </c>
      <c r="M2770">
        <v>13.6</v>
      </c>
      <c r="N2770">
        <v>4.2900000000000001E-2</v>
      </c>
      <c r="O2770" t="s">
        <v>614</v>
      </c>
      <c r="P2770">
        <v>0</v>
      </c>
      <c r="Q2770">
        <v>18.95</v>
      </c>
      <c r="R2770">
        <v>532</v>
      </c>
      <c r="S2770">
        <v>0</v>
      </c>
      <c r="U2770">
        <v>5986</v>
      </c>
      <c r="V2770">
        <v>0.85</v>
      </c>
      <c r="W2770">
        <v>0.89</v>
      </c>
      <c r="X2770">
        <v>-0.5</v>
      </c>
      <c r="Y2770" t="s">
        <v>77</v>
      </c>
      <c r="Z2770">
        <v>4.53</v>
      </c>
      <c r="AA2770" t="s">
        <v>9491</v>
      </c>
      <c r="AB2770">
        <v>291.02068229999998</v>
      </c>
      <c r="AC2770" t="s">
        <v>9492</v>
      </c>
      <c r="AD2770">
        <v>42.462463300000003</v>
      </c>
      <c r="AE2770">
        <v>1091.6300000000001</v>
      </c>
      <c r="AF2770">
        <v>15.566000000000001</v>
      </c>
      <c r="AG2770">
        <v>13.532</v>
      </c>
      <c r="AH2770">
        <v>15.255800000000001</v>
      </c>
    </row>
    <row r="2771" spans="1:34" x14ac:dyDescent="0.25">
      <c r="A2771" t="s">
        <v>9493</v>
      </c>
      <c r="B2771" t="s">
        <v>9494</v>
      </c>
      <c r="C2771">
        <v>1</v>
      </c>
      <c r="D2771">
        <v>1</v>
      </c>
      <c r="E2771" t="s">
        <v>284</v>
      </c>
      <c r="F2771">
        <v>2021</v>
      </c>
      <c r="G2771" t="s">
        <v>171</v>
      </c>
      <c r="H2771">
        <v>0</v>
      </c>
      <c r="I2771">
        <v>3.0161900500000001</v>
      </c>
      <c r="J2771">
        <v>4.0800000000000003E-2</v>
      </c>
      <c r="K2771">
        <v>1.929</v>
      </c>
      <c r="L2771">
        <v>0.17199999999999999</v>
      </c>
      <c r="M2771">
        <v>4.38</v>
      </c>
      <c r="N2771">
        <v>1.38E-2</v>
      </c>
      <c r="O2771" t="s">
        <v>614</v>
      </c>
      <c r="P2771">
        <v>0</v>
      </c>
      <c r="Q2771">
        <v>1044.49</v>
      </c>
      <c r="R2771">
        <v>1449</v>
      </c>
      <c r="S2771">
        <v>0</v>
      </c>
      <c r="U2771">
        <v>5611</v>
      </c>
      <c r="V2771">
        <v>1.4</v>
      </c>
      <c r="W2771">
        <v>0.99</v>
      </c>
      <c r="X2771">
        <v>0.16</v>
      </c>
      <c r="Y2771" t="s">
        <v>77</v>
      </c>
      <c r="Z2771">
        <v>4.1399999999999997</v>
      </c>
      <c r="AA2771" t="s">
        <v>9495</v>
      </c>
      <c r="AB2771">
        <v>293.46899239999999</v>
      </c>
      <c r="AC2771" t="s">
        <v>9496</v>
      </c>
      <c r="AD2771">
        <v>42.822358199999996</v>
      </c>
      <c r="AE2771">
        <v>996.10500000000002</v>
      </c>
      <c r="AF2771">
        <v>14.853999999999999</v>
      </c>
      <c r="AG2771">
        <v>13.323</v>
      </c>
      <c r="AH2771">
        <v>14.8649</v>
      </c>
    </row>
    <row r="2772" spans="1:34" x14ac:dyDescent="0.25">
      <c r="A2772" t="s">
        <v>9497</v>
      </c>
      <c r="B2772" t="s">
        <v>9498</v>
      </c>
      <c r="C2772">
        <v>1</v>
      </c>
      <c r="D2772">
        <v>1</v>
      </c>
      <c r="E2772" t="s">
        <v>284</v>
      </c>
      <c r="F2772">
        <v>2021</v>
      </c>
      <c r="G2772" t="s">
        <v>171</v>
      </c>
      <c r="H2772">
        <v>0</v>
      </c>
      <c r="I2772">
        <v>321.2120056</v>
      </c>
      <c r="J2772">
        <v>0.94530000000000003</v>
      </c>
      <c r="K2772">
        <v>8.9350000000000005</v>
      </c>
      <c r="L2772">
        <v>0.79700000000000004</v>
      </c>
      <c r="M2772">
        <v>59.1</v>
      </c>
      <c r="N2772">
        <v>0.186</v>
      </c>
      <c r="O2772" t="s">
        <v>614</v>
      </c>
      <c r="P2772">
        <v>0</v>
      </c>
      <c r="Q2772">
        <v>2.17</v>
      </c>
      <c r="R2772">
        <v>310</v>
      </c>
      <c r="S2772">
        <v>0</v>
      </c>
      <c r="U2772">
        <v>6018</v>
      </c>
      <c r="V2772">
        <v>1.29</v>
      </c>
      <c r="W2772">
        <v>1.0900000000000001</v>
      </c>
      <c r="X2772">
        <v>0.06</v>
      </c>
      <c r="Y2772" t="s">
        <v>77</v>
      </c>
      <c r="Z2772">
        <v>4.26</v>
      </c>
      <c r="AA2772" t="s">
        <v>9499</v>
      </c>
      <c r="AB2772">
        <v>288.32039789999999</v>
      </c>
      <c r="AC2772" t="s">
        <v>9500</v>
      </c>
      <c r="AD2772">
        <v>42.261387399999997</v>
      </c>
      <c r="AE2772">
        <v>979.54100000000005</v>
      </c>
      <c r="AF2772">
        <v>13.571999999999999</v>
      </c>
      <c r="AG2772">
        <v>12.231999999999999</v>
      </c>
      <c r="AH2772">
        <v>13.4903</v>
      </c>
    </row>
    <row r="2773" spans="1:34" x14ac:dyDescent="0.25">
      <c r="A2773" t="s">
        <v>9501</v>
      </c>
      <c r="B2773" t="s">
        <v>9502</v>
      </c>
      <c r="C2773">
        <v>1</v>
      </c>
      <c r="D2773">
        <v>1</v>
      </c>
      <c r="E2773" t="s">
        <v>284</v>
      </c>
      <c r="F2773">
        <v>2021</v>
      </c>
      <c r="G2773" t="s">
        <v>171</v>
      </c>
      <c r="H2773">
        <v>0</v>
      </c>
      <c r="I2773">
        <v>6.23031998</v>
      </c>
      <c r="J2773">
        <v>6.6000000000000003E-2</v>
      </c>
      <c r="K2773">
        <v>4.2649999999999997</v>
      </c>
      <c r="L2773">
        <v>0.38100000000000001</v>
      </c>
      <c r="M2773">
        <v>16.8</v>
      </c>
      <c r="N2773">
        <v>5.2999999999999999E-2</v>
      </c>
      <c r="O2773" t="s">
        <v>614</v>
      </c>
      <c r="P2773">
        <v>0</v>
      </c>
      <c r="Q2773">
        <v>138.33000000000001</v>
      </c>
      <c r="R2773">
        <v>875</v>
      </c>
      <c r="S2773">
        <v>0</v>
      </c>
      <c r="U2773">
        <v>5477</v>
      </c>
      <c r="V2773">
        <v>0.86</v>
      </c>
      <c r="W2773">
        <v>0.98</v>
      </c>
      <c r="X2773">
        <v>0.21</v>
      </c>
      <c r="Y2773" t="s">
        <v>77</v>
      </c>
      <c r="Z2773">
        <v>4.5599999999999996</v>
      </c>
      <c r="AA2773" t="s">
        <v>9503</v>
      </c>
      <c r="AB2773">
        <v>284.20965569999998</v>
      </c>
      <c r="AC2773" t="s">
        <v>9504</v>
      </c>
      <c r="AD2773">
        <v>45.258082000000002</v>
      </c>
      <c r="AE2773">
        <v>1321.38</v>
      </c>
      <c r="AF2773">
        <v>16.1966</v>
      </c>
      <c r="AG2773">
        <v>14.036</v>
      </c>
      <c r="AH2773">
        <v>15.9687</v>
      </c>
    </row>
    <row r="2774" spans="1:34" x14ac:dyDescent="0.25">
      <c r="A2774" t="s">
        <v>9505</v>
      </c>
      <c r="B2774" t="s">
        <v>9506</v>
      </c>
      <c r="C2774">
        <v>1</v>
      </c>
      <c r="D2774">
        <v>1</v>
      </c>
      <c r="E2774" t="s">
        <v>284</v>
      </c>
      <c r="F2774">
        <v>2021</v>
      </c>
      <c r="G2774" t="s">
        <v>171</v>
      </c>
      <c r="H2774">
        <v>0</v>
      </c>
      <c r="I2774">
        <v>5.82352018</v>
      </c>
      <c r="J2774">
        <v>6.1499999999999999E-2</v>
      </c>
      <c r="K2774">
        <v>2.7130000000000001</v>
      </c>
      <c r="L2774">
        <v>0.24199999999999999</v>
      </c>
      <c r="M2774">
        <v>7.81</v>
      </c>
      <c r="N2774">
        <v>2.46E-2</v>
      </c>
      <c r="O2774" t="s">
        <v>614</v>
      </c>
      <c r="P2774">
        <v>0</v>
      </c>
      <c r="Q2774">
        <v>196.33</v>
      </c>
      <c r="R2774">
        <v>955</v>
      </c>
      <c r="S2774">
        <v>0</v>
      </c>
      <c r="U2774">
        <v>5774</v>
      </c>
      <c r="V2774">
        <v>0.86</v>
      </c>
      <c r="W2774">
        <v>0.92</v>
      </c>
      <c r="X2774">
        <v>-0.22</v>
      </c>
      <c r="Y2774" t="s">
        <v>77</v>
      </c>
      <c r="Z2774">
        <v>4.53</v>
      </c>
      <c r="AA2774" t="s">
        <v>9507</v>
      </c>
      <c r="AB2774">
        <v>285.96789699999999</v>
      </c>
      <c r="AC2774" t="s">
        <v>9508</v>
      </c>
      <c r="AD2774">
        <v>45.739078900000003</v>
      </c>
      <c r="AE2774">
        <v>1083.28</v>
      </c>
      <c r="AF2774">
        <v>16.004000000000001</v>
      </c>
      <c r="AG2774">
        <v>14.186999999999999</v>
      </c>
      <c r="AH2774">
        <v>15.8529</v>
      </c>
    </row>
    <row r="2775" spans="1:34" x14ac:dyDescent="0.25">
      <c r="A2775" t="s">
        <v>9509</v>
      </c>
      <c r="B2775" t="s">
        <v>9510</v>
      </c>
      <c r="C2775">
        <v>1</v>
      </c>
      <c r="D2775">
        <v>1</v>
      </c>
      <c r="E2775" t="s">
        <v>284</v>
      </c>
      <c r="F2775">
        <v>2021</v>
      </c>
      <c r="G2775" t="s">
        <v>171</v>
      </c>
      <c r="H2775">
        <v>0</v>
      </c>
      <c r="I2775">
        <v>14.534099579999999</v>
      </c>
      <c r="J2775">
        <v>9.5600000000000004E-2</v>
      </c>
      <c r="K2775">
        <v>1.613</v>
      </c>
      <c r="L2775">
        <v>0.14399999999999999</v>
      </c>
      <c r="M2775">
        <v>3.23</v>
      </c>
      <c r="N2775">
        <v>1.0200000000000001E-2</v>
      </c>
      <c r="O2775" t="s">
        <v>614</v>
      </c>
      <c r="P2775">
        <v>0</v>
      </c>
      <c r="Q2775">
        <v>7.34</v>
      </c>
      <c r="R2775">
        <v>420</v>
      </c>
      <c r="S2775">
        <v>0</v>
      </c>
      <c r="U2775">
        <v>3957</v>
      </c>
      <c r="V2775">
        <v>0.55000000000000004</v>
      </c>
      <c r="W2775">
        <v>0.55000000000000004</v>
      </c>
      <c r="X2775">
        <v>-0.16</v>
      </c>
      <c r="Y2775" t="s">
        <v>77</v>
      </c>
      <c r="Z2775">
        <v>4.6900000000000004</v>
      </c>
      <c r="AA2775" t="s">
        <v>9511</v>
      </c>
      <c r="AB2775">
        <v>290.2945805</v>
      </c>
      <c r="AC2775" t="s">
        <v>9512</v>
      </c>
      <c r="AD2775">
        <v>45.564519599999997</v>
      </c>
      <c r="AE2775">
        <v>268.2</v>
      </c>
      <c r="AF2775">
        <v>14.95</v>
      </c>
      <c r="AG2775">
        <v>11.808999999999999</v>
      </c>
      <c r="AH2775">
        <v>14.6958</v>
      </c>
    </row>
    <row r="2776" spans="1:34" x14ac:dyDescent="0.25">
      <c r="A2776" t="s">
        <v>9513</v>
      </c>
      <c r="B2776" t="s">
        <v>9514</v>
      </c>
      <c r="C2776">
        <v>1</v>
      </c>
      <c r="D2776">
        <v>2</v>
      </c>
      <c r="E2776" t="s">
        <v>284</v>
      </c>
      <c r="F2776">
        <v>2014</v>
      </c>
      <c r="G2776" t="s">
        <v>171</v>
      </c>
      <c r="H2776">
        <v>0</v>
      </c>
      <c r="I2776">
        <v>11.903515000000001</v>
      </c>
      <c r="J2776">
        <v>0.105</v>
      </c>
      <c r="K2776">
        <v>2.56</v>
      </c>
      <c r="L2776">
        <v>0.22800000000000001</v>
      </c>
      <c r="M2776">
        <v>7.08</v>
      </c>
      <c r="N2776">
        <v>2.23E-2</v>
      </c>
      <c r="O2776" t="s">
        <v>614</v>
      </c>
      <c r="P2776">
        <v>0</v>
      </c>
      <c r="Q2776">
        <v>129.63999999999999</v>
      </c>
      <c r="R2776">
        <v>827</v>
      </c>
      <c r="S2776">
        <v>0</v>
      </c>
      <c r="U2776">
        <v>6064</v>
      </c>
      <c r="V2776">
        <v>1.01</v>
      </c>
      <c r="W2776">
        <v>1.1200000000000001</v>
      </c>
      <c r="X2776">
        <v>0.1</v>
      </c>
      <c r="Y2776" t="s">
        <v>77</v>
      </c>
      <c r="Z2776">
        <v>4.47</v>
      </c>
      <c r="AA2776" t="s">
        <v>9515</v>
      </c>
      <c r="AB2776">
        <v>289.55323199999998</v>
      </c>
      <c r="AC2776" t="s">
        <v>9516</v>
      </c>
      <c r="AD2776">
        <v>43.876116000000003</v>
      </c>
      <c r="AE2776">
        <v>1312.34</v>
      </c>
      <c r="AF2776">
        <v>15.225</v>
      </c>
      <c r="AG2776">
        <v>13.496</v>
      </c>
      <c r="AH2776">
        <v>14.9115</v>
      </c>
    </row>
    <row r="2777" spans="1:34" x14ac:dyDescent="0.25">
      <c r="A2777" t="s">
        <v>9517</v>
      </c>
      <c r="B2777" t="s">
        <v>9514</v>
      </c>
      <c r="C2777">
        <v>1</v>
      </c>
      <c r="D2777">
        <v>2</v>
      </c>
      <c r="E2777" t="s">
        <v>284</v>
      </c>
      <c r="F2777">
        <v>2014</v>
      </c>
      <c r="G2777" t="s">
        <v>171</v>
      </c>
      <c r="H2777">
        <v>0</v>
      </c>
      <c r="I2777">
        <v>34.035257000000001</v>
      </c>
      <c r="J2777">
        <v>0.21299999999999999</v>
      </c>
      <c r="K2777">
        <v>3.1</v>
      </c>
      <c r="L2777">
        <v>0.27700000000000002</v>
      </c>
      <c r="M2777">
        <v>9.8000000000000007</v>
      </c>
      <c r="N2777">
        <v>3.0800000000000001E-2</v>
      </c>
      <c r="O2777" t="s">
        <v>614</v>
      </c>
      <c r="P2777">
        <v>0</v>
      </c>
      <c r="Q2777">
        <v>31.95</v>
      </c>
      <c r="R2777">
        <v>583</v>
      </c>
      <c r="S2777">
        <v>0</v>
      </c>
      <c r="U2777">
        <v>6064</v>
      </c>
      <c r="V2777">
        <v>1.01</v>
      </c>
      <c r="W2777">
        <v>1.1200000000000001</v>
      </c>
      <c r="X2777">
        <v>0.1</v>
      </c>
      <c r="Y2777" t="s">
        <v>77</v>
      </c>
      <c r="Z2777">
        <v>4.47</v>
      </c>
      <c r="AA2777" t="s">
        <v>9515</v>
      </c>
      <c r="AB2777">
        <v>289.55323199999998</v>
      </c>
      <c r="AC2777" t="s">
        <v>9516</v>
      </c>
      <c r="AD2777">
        <v>43.876116000000003</v>
      </c>
      <c r="AE2777">
        <v>1312.34</v>
      </c>
      <c r="AF2777">
        <v>15.225</v>
      </c>
      <c r="AG2777">
        <v>13.496</v>
      </c>
      <c r="AH2777">
        <v>14.9115</v>
      </c>
    </row>
    <row r="2778" spans="1:34" x14ac:dyDescent="0.25">
      <c r="A2778" t="s">
        <v>9518</v>
      </c>
      <c r="B2778" t="s">
        <v>9519</v>
      </c>
      <c r="C2778">
        <v>1</v>
      </c>
      <c r="D2778">
        <v>1</v>
      </c>
      <c r="E2778" t="s">
        <v>284</v>
      </c>
      <c r="F2778">
        <v>2021</v>
      </c>
      <c r="G2778" t="s">
        <v>171</v>
      </c>
      <c r="H2778">
        <v>0</v>
      </c>
      <c r="I2778">
        <v>205.91200259999999</v>
      </c>
      <c r="J2778">
        <v>0.67849999999999999</v>
      </c>
      <c r="K2778">
        <v>6.0039999999999996</v>
      </c>
      <c r="L2778">
        <v>0.53600000000000003</v>
      </c>
      <c r="M2778">
        <v>30.1</v>
      </c>
      <c r="N2778">
        <v>9.4700000000000006E-2</v>
      </c>
      <c r="O2778" t="s">
        <v>614</v>
      </c>
      <c r="P2778">
        <v>0</v>
      </c>
      <c r="Q2778">
        <v>1.85</v>
      </c>
      <c r="R2778">
        <v>298</v>
      </c>
      <c r="S2778">
        <v>0</v>
      </c>
      <c r="U2778">
        <v>5644</v>
      </c>
      <c r="V2778">
        <v>0.97</v>
      </c>
      <c r="W2778">
        <v>0.98</v>
      </c>
      <c r="X2778">
        <v>0.14000000000000001</v>
      </c>
      <c r="Y2778" t="s">
        <v>77</v>
      </c>
      <c r="Z2778">
        <v>4.46</v>
      </c>
      <c r="AA2778" t="s">
        <v>9520</v>
      </c>
      <c r="AB2778">
        <v>292.3514917</v>
      </c>
      <c r="AC2778" t="s">
        <v>9521</v>
      </c>
      <c r="AD2778">
        <v>48.511071399999999</v>
      </c>
      <c r="AE2778">
        <v>1497.33</v>
      </c>
      <c r="AF2778">
        <v>15.702</v>
      </c>
      <c r="AG2778">
        <v>13.903</v>
      </c>
      <c r="AH2778">
        <v>15.533899999999999</v>
      </c>
    </row>
    <row r="2779" spans="1:34" x14ac:dyDescent="0.25">
      <c r="A2779" t="s">
        <v>9522</v>
      </c>
      <c r="B2779" t="s">
        <v>9523</v>
      </c>
      <c r="C2779">
        <v>1</v>
      </c>
      <c r="D2779">
        <v>1</v>
      </c>
      <c r="E2779" t="s">
        <v>284</v>
      </c>
      <c r="F2779">
        <v>2021</v>
      </c>
      <c r="G2779" t="s">
        <v>171</v>
      </c>
      <c r="H2779">
        <v>0</v>
      </c>
      <c r="I2779">
        <v>7.0173101400000002</v>
      </c>
      <c r="J2779">
        <v>7.1199999999999999E-2</v>
      </c>
      <c r="K2779">
        <v>1.8240000000000001</v>
      </c>
      <c r="L2779">
        <v>0.16300000000000001</v>
      </c>
      <c r="M2779">
        <v>3.98</v>
      </c>
      <c r="N2779">
        <v>1.2500000000000001E-2</v>
      </c>
      <c r="O2779" t="s">
        <v>614</v>
      </c>
      <c r="P2779">
        <v>0</v>
      </c>
      <c r="Q2779">
        <v>221.46</v>
      </c>
      <c r="R2779">
        <v>984</v>
      </c>
      <c r="S2779">
        <v>0</v>
      </c>
      <c r="U2779">
        <v>6052</v>
      </c>
      <c r="V2779">
        <v>0.97</v>
      </c>
      <c r="W2779">
        <v>0.97</v>
      </c>
      <c r="X2779">
        <v>-0.26</v>
      </c>
      <c r="Y2779" t="s">
        <v>77</v>
      </c>
      <c r="Z2779">
        <v>4.46</v>
      </c>
      <c r="AA2779" t="s">
        <v>9524</v>
      </c>
      <c r="AB2779">
        <v>284.84654760000001</v>
      </c>
      <c r="AC2779" t="s">
        <v>9525</v>
      </c>
      <c r="AD2779">
        <v>49.692341200000001</v>
      </c>
      <c r="AE2779">
        <v>1291.47</v>
      </c>
      <c r="AF2779">
        <v>15.455</v>
      </c>
      <c r="AG2779">
        <v>13.784000000000001</v>
      </c>
      <c r="AH2779">
        <v>15.231999999999999</v>
      </c>
    </row>
    <row r="2780" spans="1:34" x14ac:dyDescent="0.25">
      <c r="A2780" t="s">
        <v>9526</v>
      </c>
      <c r="B2780" t="s">
        <v>9527</v>
      </c>
      <c r="C2780">
        <v>1</v>
      </c>
      <c r="D2780">
        <v>1</v>
      </c>
      <c r="E2780" t="s">
        <v>284</v>
      </c>
      <c r="F2780">
        <v>2021</v>
      </c>
      <c r="G2780" t="s">
        <v>171</v>
      </c>
      <c r="H2780">
        <v>0</v>
      </c>
      <c r="I2780">
        <v>56.358501429999997</v>
      </c>
      <c r="J2780">
        <v>0.26979999999999998</v>
      </c>
      <c r="K2780">
        <v>4.5410000000000004</v>
      </c>
      <c r="L2780">
        <v>0.40500000000000003</v>
      </c>
      <c r="M2780">
        <v>18.7</v>
      </c>
      <c r="N2780">
        <v>5.8999999999999997E-2</v>
      </c>
      <c r="O2780" t="s">
        <v>614</v>
      </c>
      <c r="P2780">
        <v>0</v>
      </c>
      <c r="Q2780">
        <v>7.29</v>
      </c>
      <c r="R2780">
        <v>419</v>
      </c>
      <c r="S2780">
        <v>0</v>
      </c>
      <c r="U2780">
        <v>5446</v>
      </c>
      <c r="V2780">
        <v>0.82</v>
      </c>
      <c r="W2780">
        <v>0.82</v>
      </c>
      <c r="X2780">
        <v>-0.2</v>
      </c>
      <c r="Y2780" t="s">
        <v>77</v>
      </c>
      <c r="Z2780">
        <v>4.53</v>
      </c>
      <c r="AA2780" t="s">
        <v>9528</v>
      </c>
      <c r="AB2780">
        <v>290.8541401</v>
      </c>
      <c r="AC2780" t="s">
        <v>9529</v>
      </c>
      <c r="AD2780">
        <v>51.2227435</v>
      </c>
      <c r="AE2780">
        <v>962.88800000000003</v>
      </c>
      <c r="AF2780">
        <v>16.024899999999999</v>
      </c>
      <c r="AG2780">
        <v>13.999000000000001</v>
      </c>
      <c r="AH2780">
        <v>15.795999999999999</v>
      </c>
    </row>
    <row r="2781" spans="1:34" x14ac:dyDescent="0.25">
      <c r="A2781" t="s">
        <v>9530</v>
      </c>
      <c r="B2781" t="s">
        <v>9531</v>
      </c>
      <c r="C2781">
        <v>1</v>
      </c>
      <c r="D2781">
        <v>1</v>
      </c>
      <c r="E2781" t="s">
        <v>284</v>
      </c>
      <c r="F2781">
        <v>2021</v>
      </c>
      <c r="G2781" t="s">
        <v>171</v>
      </c>
      <c r="H2781">
        <v>0</v>
      </c>
      <c r="I2781">
        <v>16.00460052</v>
      </c>
      <c r="J2781">
        <v>0.1179</v>
      </c>
      <c r="K2781">
        <v>2.2269999999999999</v>
      </c>
      <c r="L2781">
        <v>0.19900000000000001</v>
      </c>
      <c r="M2781">
        <v>5.59</v>
      </c>
      <c r="N2781">
        <v>1.7600000000000001E-2</v>
      </c>
      <c r="O2781" t="s">
        <v>614</v>
      </c>
      <c r="P2781">
        <v>0</v>
      </c>
      <c r="Q2781">
        <v>27.41</v>
      </c>
      <c r="R2781">
        <v>583</v>
      </c>
      <c r="S2781">
        <v>0</v>
      </c>
      <c r="U2781">
        <v>5180</v>
      </c>
      <c r="V2781">
        <v>0.77</v>
      </c>
      <c r="W2781">
        <v>0.86</v>
      </c>
      <c r="X2781">
        <v>0</v>
      </c>
      <c r="Y2781" t="s">
        <v>77</v>
      </c>
      <c r="Z2781">
        <v>4.5999999999999996</v>
      </c>
      <c r="AA2781" t="s">
        <v>9532</v>
      </c>
      <c r="AB2781">
        <v>288.23666400000002</v>
      </c>
      <c r="AC2781" t="s">
        <v>9533</v>
      </c>
      <c r="AD2781">
        <v>46.605874399999998</v>
      </c>
      <c r="AE2781">
        <v>707.68799999999999</v>
      </c>
      <c r="AF2781">
        <v>15.59</v>
      </c>
      <c r="AG2781">
        <v>13.521000000000001</v>
      </c>
      <c r="AH2781">
        <v>15.513400000000001</v>
      </c>
    </row>
    <row r="2782" spans="1:34" x14ac:dyDescent="0.25">
      <c r="A2782" t="s">
        <v>9534</v>
      </c>
      <c r="B2782" t="s">
        <v>9535</v>
      </c>
      <c r="C2782">
        <v>1</v>
      </c>
      <c r="D2782">
        <v>1</v>
      </c>
      <c r="E2782" t="s">
        <v>284</v>
      </c>
      <c r="F2782">
        <v>2021</v>
      </c>
      <c r="G2782" t="s">
        <v>171</v>
      </c>
      <c r="H2782">
        <v>0</v>
      </c>
      <c r="I2782">
        <v>8.1959495499999999</v>
      </c>
      <c r="J2782">
        <v>7.1800000000000003E-2</v>
      </c>
      <c r="K2782">
        <v>2.44</v>
      </c>
      <c r="L2782">
        <v>0.218</v>
      </c>
      <c r="M2782">
        <v>6.53</v>
      </c>
      <c r="N2782">
        <v>2.0500000000000001E-2</v>
      </c>
      <c r="O2782" t="s">
        <v>614</v>
      </c>
      <c r="P2782">
        <v>0</v>
      </c>
      <c r="Q2782">
        <v>48.2</v>
      </c>
      <c r="R2782">
        <v>672</v>
      </c>
      <c r="S2782">
        <v>0</v>
      </c>
      <c r="U2782">
        <v>4723</v>
      </c>
      <c r="V2782">
        <v>0.75</v>
      </c>
      <c r="W2782">
        <v>0.73</v>
      </c>
      <c r="X2782">
        <v>0.08</v>
      </c>
      <c r="Y2782" t="s">
        <v>77</v>
      </c>
      <c r="Z2782">
        <v>4.5599999999999996</v>
      </c>
      <c r="AA2782" t="s">
        <v>9536</v>
      </c>
      <c r="AB2782">
        <v>295.45708180000003</v>
      </c>
      <c r="AC2782" t="s">
        <v>9537</v>
      </c>
      <c r="AD2782">
        <v>50.0771838</v>
      </c>
      <c r="AE2782">
        <v>718.94500000000005</v>
      </c>
      <c r="AF2782">
        <v>16.007000000000001</v>
      </c>
      <c r="AG2782">
        <v>13.438000000000001</v>
      </c>
      <c r="AH2782">
        <v>15.857799999999999</v>
      </c>
    </row>
    <row r="2783" spans="1:34" x14ac:dyDescent="0.25">
      <c r="A2783" t="s">
        <v>9538</v>
      </c>
      <c r="B2783" t="s">
        <v>9539</v>
      </c>
      <c r="C2783">
        <v>1</v>
      </c>
      <c r="D2783">
        <v>1</v>
      </c>
      <c r="E2783" t="s">
        <v>284</v>
      </c>
      <c r="F2783">
        <v>2021</v>
      </c>
      <c r="G2783" t="s">
        <v>171</v>
      </c>
      <c r="H2783">
        <v>0</v>
      </c>
      <c r="I2783">
        <v>24.812099459999999</v>
      </c>
      <c r="J2783">
        <v>0.1668</v>
      </c>
      <c r="K2783">
        <v>5.9169999999999998</v>
      </c>
      <c r="L2783">
        <v>0.52800000000000002</v>
      </c>
      <c r="M2783">
        <v>29.4</v>
      </c>
      <c r="N2783">
        <v>9.2399999999999996E-2</v>
      </c>
      <c r="O2783" t="s">
        <v>614</v>
      </c>
      <c r="P2783">
        <v>0</v>
      </c>
      <c r="Q2783">
        <v>37.43</v>
      </c>
      <c r="R2783">
        <v>631</v>
      </c>
      <c r="S2783">
        <v>0</v>
      </c>
      <c r="U2783">
        <v>6086</v>
      </c>
      <c r="V2783">
        <v>0.92</v>
      </c>
      <c r="W2783">
        <v>1</v>
      </c>
      <c r="X2783">
        <v>-0.26</v>
      </c>
      <c r="Y2783" t="s">
        <v>77</v>
      </c>
      <c r="Z2783">
        <v>4.51</v>
      </c>
      <c r="AA2783" t="s">
        <v>9540</v>
      </c>
      <c r="AB2783">
        <v>296.846092</v>
      </c>
      <c r="AC2783" t="s">
        <v>9541</v>
      </c>
      <c r="AD2783">
        <v>40.138577699999999</v>
      </c>
      <c r="AE2783">
        <v>982.38300000000004</v>
      </c>
      <c r="AF2783">
        <v>14.544</v>
      </c>
      <c r="AG2783">
        <v>12.911</v>
      </c>
      <c r="AH2783">
        <v>14.3856</v>
      </c>
    </row>
    <row r="2784" spans="1:34" x14ac:dyDescent="0.25">
      <c r="A2784" t="s">
        <v>9542</v>
      </c>
      <c r="B2784" t="s">
        <v>9543</v>
      </c>
      <c r="C2784">
        <v>1</v>
      </c>
      <c r="D2784">
        <v>1</v>
      </c>
      <c r="E2784" t="s">
        <v>284</v>
      </c>
      <c r="F2784">
        <v>2021</v>
      </c>
      <c r="G2784" t="s">
        <v>171</v>
      </c>
      <c r="H2784">
        <v>0</v>
      </c>
      <c r="I2784">
        <v>2.35575008</v>
      </c>
      <c r="J2784">
        <v>3.1899999999999998E-2</v>
      </c>
      <c r="K2784">
        <v>1.472</v>
      </c>
      <c r="L2784">
        <v>0.13100000000000001</v>
      </c>
      <c r="M2784">
        <v>2.77</v>
      </c>
      <c r="N2784">
        <v>8.7100000000000007E-3</v>
      </c>
      <c r="O2784" t="s">
        <v>614</v>
      </c>
      <c r="P2784">
        <v>0</v>
      </c>
      <c r="Q2784">
        <v>338.4</v>
      </c>
      <c r="R2784">
        <v>1093</v>
      </c>
      <c r="S2784">
        <v>0</v>
      </c>
      <c r="U2784">
        <v>4915</v>
      </c>
      <c r="V2784">
        <v>0.81</v>
      </c>
      <c r="W2784">
        <v>0.78</v>
      </c>
      <c r="X2784">
        <v>0.16</v>
      </c>
      <c r="Y2784" t="s">
        <v>77</v>
      </c>
      <c r="Z2784">
        <v>4.51</v>
      </c>
      <c r="AA2784" t="s">
        <v>9544</v>
      </c>
      <c r="AB2784">
        <v>294.36490400000002</v>
      </c>
      <c r="AC2784" t="s">
        <v>9545</v>
      </c>
      <c r="AD2784">
        <v>40.720889800000002</v>
      </c>
      <c r="AF2784">
        <v>15.736000000000001</v>
      </c>
      <c r="AG2784">
        <v>13.452</v>
      </c>
      <c r="AH2784">
        <v>15.663399999999999</v>
      </c>
    </row>
    <row r="2785" spans="1:34" x14ac:dyDescent="0.25">
      <c r="A2785" t="s">
        <v>9546</v>
      </c>
      <c r="B2785" t="s">
        <v>9547</v>
      </c>
      <c r="C2785">
        <v>1</v>
      </c>
      <c r="D2785">
        <v>1</v>
      </c>
      <c r="E2785" t="s">
        <v>284</v>
      </c>
      <c r="F2785">
        <v>2021</v>
      </c>
      <c r="G2785" t="s">
        <v>171</v>
      </c>
      <c r="H2785">
        <v>0</v>
      </c>
      <c r="I2785">
        <v>19.656400680000001</v>
      </c>
      <c r="J2785">
        <v>0.13350000000000001</v>
      </c>
      <c r="K2785">
        <v>2.9470000000000001</v>
      </c>
      <c r="L2785">
        <v>0.26300000000000001</v>
      </c>
      <c r="M2785">
        <v>8.99</v>
      </c>
      <c r="N2785">
        <v>2.8299999999999999E-2</v>
      </c>
      <c r="O2785" t="s">
        <v>614</v>
      </c>
      <c r="P2785">
        <v>0</v>
      </c>
      <c r="Q2785">
        <v>21.5</v>
      </c>
      <c r="R2785">
        <v>549</v>
      </c>
      <c r="S2785">
        <v>0</v>
      </c>
      <c r="U2785">
        <v>5288</v>
      </c>
      <c r="V2785">
        <v>0.74</v>
      </c>
      <c r="W2785">
        <v>0.83</v>
      </c>
      <c r="X2785">
        <v>-0.24</v>
      </c>
      <c r="Y2785" t="s">
        <v>77</v>
      </c>
      <c r="Z2785">
        <v>4.6100000000000003</v>
      </c>
      <c r="AA2785" t="s">
        <v>9548</v>
      </c>
      <c r="AB2785">
        <v>297.7397823</v>
      </c>
      <c r="AC2785" t="s">
        <v>9549</v>
      </c>
      <c r="AD2785">
        <v>46.941895700000003</v>
      </c>
      <c r="AE2785">
        <v>807.30799999999999</v>
      </c>
      <c r="AF2785">
        <v>15.817</v>
      </c>
      <c r="AG2785">
        <v>13.542999999999999</v>
      </c>
      <c r="AH2785">
        <v>15.367900000000001</v>
      </c>
    </row>
    <row r="2786" spans="1:34" x14ac:dyDescent="0.25">
      <c r="A2786" t="s">
        <v>9550</v>
      </c>
      <c r="B2786" t="s">
        <v>9551</v>
      </c>
      <c r="C2786">
        <v>1</v>
      </c>
      <c r="D2786">
        <v>1</v>
      </c>
      <c r="E2786" t="s">
        <v>284</v>
      </c>
      <c r="F2786">
        <v>2021</v>
      </c>
      <c r="G2786" t="s">
        <v>171</v>
      </c>
      <c r="H2786">
        <v>0</v>
      </c>
      <c r="I2786">
        <v>9.9772100399999992</v>
      </c>
      <c r="J2786">
        <v>9.1899999999999996E-2</v>
      </c>
      <c r="K2786">
        <v>2.5710000000000002</v>
      </c>
      <c r="L2786">
        <v>0.22900000000000001</v>
      </c>
      <c r="M2786">
        <v>7.13</v>
      </c>
      <c r="N2786">
        <v>2.24E-2</v>
      </c>
      <c r="O2786" t="s">
        <v>614</v>
      </c>
      <c r="P2786">
        <v>0</v>
      </c>
      <c r="Q2786">
        <v>93.64</v>
      </c>
      <c r="R2786">
        <v>1028</v>
      </c>
      <c r="S2786">
        <v>0</v>
      </c>
      <c r="U2786">
        <v>5557</v>
      </c>
      <c r="V2786">
        <v>1.62</v>
      </c>
      <c r="W2786">
        <v>1.03</v>
      </c>
      <c r="X2786">
        <v>0.16</v>
      </c>
      <c r="Y2786" t="s">
        <v>77</v>
      </c>
      <c r="Z2786">
        <v>4.04</v>
      </c>
      <c r="AA2786" t="s">
        <v>9552</v>
      </c>
      <c r="AB2786">
        <v>297.79681970000001</v>
      </c>
      <c r="AC2786" t="s">
        <v>9553</v>
      </c>
      <c r="AD2786">
        <v>39.921337800000003</v>
      </c>
      <c r="AE2786">
        <v>1588.41</v>
      </c>
      <c r="AF2786">
        <v>15.119</v>
      </c>
      <c r="AG2786">
        <v>13.302</v>
      </c>
      <c r="AH2786">
        <v>14.944900000000001</v>
      </c>
    </row>
    <row r="2787" spans="1:34" x14ac:dyDescent="0.25">
      <c r="A2787" t="s">
        <v>9554</v>
      </c>
      <c r="B2787" t="s">
        <v>9555</v>
      </c>
      <c r="C2787">
        <v>1</v>
      </c>
      <c r="D2787">
        <v>1</v>
      </c>
      <c r="E2787" t="s">
        <v>284</v>
      </c>
      <c r="F2787">
        <v>2021</v>
      </c>
      <c r="G2787" t="s">
        <v>171</v>
      </c>
      <c r="H2787">
        <v>0</v>
      </c>
      <c r="I2787">
        <v>3.7202301000000002</v>
      </c>
      <c r="J2787">
        <v>4.2900000000000001E-2</v>
      </c>
      <c r="K2787">
        <v>0.90400000000000003</v>
      </c>
      <c r="L2787">
        <v>8.1000000000000003E-2</v>
      </c>
      <c r="M2787">
        <v>0.67600000000000005</v>
      </c>
      <c r="N2787">
        <v>2.1299999999999999E-3</v>
      </c>
      <c r="O2787" t="s">
        <v>614</v>
      </c>
      <c r="P2787">
        <v>0</v>
      </c>
      <c r="Q2787">
        <v>195.7</v>
      </c>
      <c r="R2787">
        <v>954</v>
      </c>
      <c r="S2787">
        <v>0</v>
      </c>
      <c r="U2787">
        <v>5017</v>
      </c>
      <c r="V2787">
        <v>0.8</v>
      </c>
      <c r="W2787">
        <v>0.76</v>
      </c>
      <c r="X2787">
        <v>-0.02</v>
      </c>
      <c r="Y2787" t="s">
        <v>77</v>
      </c>
      <c r="Z2787">
        <v>4.5199999999999996</v>
      </c>
      <c r="AA2787" t="s">
        <v>9556</v>
      </c>
      <c r="AB2787">
        <v>298.46562749999998</v>
      </c>
      <c r="AC2787" t="s">
        <v>9557</v>
      </c>
      <c r="AD2787">
        <v>48.5593334</v>
      </c>
      <c r="AE2787">
        <v>385.34800000000001</v>
      </c>
      <c r="AF2787">
        <v>14.532</v>
      </c>
      <c r="AG2787">
        <v>12.159000000000001</v>
      </c>
      <c r="AH2787">
        <v>14.2601</v>
      </c>
    </row>
    <row r="2788" spans="1:34" x14ac:dyDescent="0.25">
      <c r="A2788" t="s">
        <v>9558</v>
      </c>
      <c r="B2788" t="s">
        <v>9559</v>
      </c>
      <c r="C2788">
        <v>1</v>
      </c>
      <c r="D2788">
        <v>4</v>
      </c>
      <c r="E2788" t="s">
        <v>284</v>
      </c>
      <c r="F2788">
        <v>2014</v>
      </c>
      <c r="G2788" t="s">
        <v>171</v>
      </c>
      <c r="H2788">
        <v>0</v>
      </c>
      <c r="I2788">
        <v>5.4330740000000004</v>
      </c>
      <c r="J2788">
        <v>5.8000000000000003E-2</v>
      </c>
      <c r="K2788">
        <v>1.43</v>
      </c>
      <c r="L2788">
        <v>0.128</v>
      </c>
      <c r="M2788">
        <v>2.63</v>
      </c>
      <c r="N2788">
        <v>8.2900000000000005E-3</v>
      </c>
      <c r="O2788" t="s">
        <v>614</v>
      </c>
      <c r="P2788">
        <v>0</v>
      </c>
      <c r="Q2788">
        <v>123.8</v>
      </c>
      <c r="R2788">
        <v>841</v>
      </c>
      <c r="S2788">
        <v>0</v>
      </c>
      <c r="U2788">
        <v>5232</v>
      </c>
      <c r="V2788">
        <v>0.89</v>
      </c>
      <c r="W2788">
        <v>0.79</v>
      </c>
      <c r="X2788">
        <v>0.16</v>
      </c>
      <c r="Y2788" t="s">
        <v>77</v>
      </c>
      <c r="Z2788">
        <v>4.47</v>
      </c>
      <c r="AA2788" t="s">
        <v>9560</v>
      </c>
      <c r="AB2788">
        <v>294.66790209999999</v>
      </c>
      <c r="AC2788" t="s">
        <v>9561</v>
      </c>
      <c r="AD2788">
        <v>43.853210400000002</v>
      </c>
      <c r="AE2788">
        <v>527.32100000000003</v>
      </c>
      <c r="AF2788">
        <v>14.766999999999999</v>
      </c>
      <c r="AG2788">
        <v>12.567</v>
      </c>
      <c r="AH2788">
        <v>14.544600000000001</v>
      </c>
    </row>
    <row r="2789" spans="1:34" x14ac:dyDescent="0.25">
      <c r="A2789" t="s">
        <v>9562</v>
      </c>
      <c r="B2789" t="s">
        <v>9559</v>
      </c>
      <c r="C2789">
        <v>1</v>
      </c>
      <c r="D2789">
        <v>4</v>
      </c>
      <c r="E2789" t="s">
        <v>284</v>
      </c>
      <c r="F2789">
        <v>2014</v>
      </c>
      <c r="G2789" t="s">
        <v>171</v>
      </c>
      <c r="H2789">
        <v>0</v>
      </c>
      <c r="I2789">
        <v>12.759712</v>
      </c>
      <c r="J2789">
        <v>0.10199999999999999</v>
      </c>
      <c r="K2789">
        <v>2.6</v>
      </c>
      <c r="L2789">
        <v>0.23200000000000001</v>
      </c>
      <c r="M2789">
        <v>23</v>
      </c>
      <c r="N2789">
        <v>7.1999999999999995E-2</v>
      </c>
      <c r="O2789" t="s">
        <v>119</v>
      </c>
      <c r="P2789">
        <v>0</v>
      </c>
      <c r="Q2789">
        <v>39.630000000000003</v>
      </c>
      <c r="R2789">
        <v>633</v>
      </c>
      <c r="S2789">
        <v>1</v>
      </c>
      <c r="U2789">
        <v>5232</v>
      </c>
      <c r="V2789">
        <v>0.89</v>
      </c>
      <c r="W2789">
        <v>0.79</v>
      </c>
      <c r="X2789">
        <v>0.16</v>
      </c>
      <c r="Y2789" t="s">
        <v>77</v>
      </c>
      <c r="Z2789">
        <v>4.47</v>
      </c>
      <c r="AA2789" t="s">
        <v>9560</v>
      </c>
      <c r="AB2789">
        <v>294.66790209999999</v>
      </c>
      <c r="AC2789" t="s">
        <v>9561</v>
      </c>
      <c r="AD2789">
        <v>43.853210400000002</v>
      </c>
      <c r="AE2789">
        <v>527.32100000000003</v>
      </c>
      <c r="AF2789">
        <v>14.766999999999999</v>
      </c>
      <c r="AG2789">
        <v>12.567</v>
      </c>
      <c r="AH2789">
        <v>14.544600000000001</v>
      </c>
    </row>
    <row r="2790" spans="1:34" x14ac:dyDescent="0.25">
      <c r="A2790" t="s">
        <v>9563</v>
      </c>
      <c r="B2790" t="s">
        <v>9559</v>
      </c>
      <c r="C2790">
        <v>1</v>
      </c>
      <c r="D2790">
        <v>4</v>
      </c>
      <c r="E2790" t="s">
        <v>284</v>
      </c>
      <c r="F2790">
        <v>2014</v>
      </c>
      <c r="G2790" t="s">
        <v>171</v>
      </c>
      <c r="H2790">
        <v>0</v>
      </c>
      <c r="I2790">
        <v>25.751974000000001</v>
      </c>
      <c r="J2790">
        <v>0.16300000000000001</v>
      </c>
      <c r="K2790">
        <v>2.5099999999999998</v>
      </c>
      <c r="L2790">
        <v>0.224</v>
      </c>
      <c r="M2790">
        <v>15.2</v>
      </c>
      <c r="N2790">
        <v>4.8000000000000001E-2</v>
      </c>
      <c r="O2790" t="s">
        <v>119</v>
      </c>
      <c r="P2790">
        <v>0</v>
      </c>
      <c r="Q2790">
        <v>15.54</v>
      </c>
      <c r="R2790">
        <v>501</v>
      </c>
      <c r="S2790">
        <v>1</v>
      </c>
      <c r="U2790">
        <v>5232</v>
      </c>
      <c r="V2790">
        <v>0.89</v>
      </c>
      <c r="W2790">
        <v>0.79</v>
      </c>
      <c r="X2790">
        <v>0.16</v>
      </c>
      <c r="Y2790" t="s">
        <v>77</v>
      </c>
      <c r="Z2790">
        <v>4.47</v>
      </c>
      <c r="AA2790" t="s">
        <v>9560</v>
      </c>
      <c r="AB2790">
        <v>294.66790209999999</v>
      </c>
      <c r="AC2790" t="s">
        <v>9561</v>
      </c>
      <c r="AD2790">
        <v>43.853210400000002</v>
      </c>
      <c r="AE2790">
        <v>527.32100000000003</v>
      </c>
      <c r="AF2790">
        <v>14.766999999999999</v>
      </c>
      <c r="AG2790">
        <v>12.567</v>
      </c>
      <c r="AH2790">
        <v>14.544600000000001</v>
      </c>
    </row>
    <row r="2791" spans="1:34" x14ac:dyDescent="0.25">
      <c r="A2791" t="s">
        <v>9564</v>
      </c>
      <c r="B2791" t="s">
        <v>9559</v>
      </c>
      <c r="C2791">
        <v>1</v>
      </c>
      <c r="D2791">
        <v>4</v>
      </c>
      <c r="E2791" t="s">
        <v>284</v>
      </c>
      <c r="F2791">
        <v>2016</v>
      </c>
      <c r="G2791" t="s">
        <v>171</v>
      </c>
      <c r="H2791">
        <v>0</v>
      </c>
      <c r="I2791">
        <v>51.165790000000001</v>
      </c>
      <c r="J2791">
        <v>0.24940000000000001</v>
      </c>
      <c r="K2791">
        <v>1.45</v>
      </c>
      <c r="L2791">
        <v>0.129</v>
      </c>
      <c r="M2791">
        <v>2.7</v>
      </c>
      <c r="N2791">
        <v>8.4899999999999993E-3</v>
      </c>
      <c r="O2791" t="s">
        <v>614</v>
      </c>
      <c r="P2791">
        <v>0</v>
      </c>
      <c r="Q2791">
        <v>6.22</v>
      </c>
      <c r="R2791">
        <v>398</v>
      </c>
      <c r="S2791">
        <v>0</v>
      </c>
      <c r="U2791">
        <v>5295</v>
      </c>
      <c r="V2791">
        <v>0.83</v>
      </c>
      <c r="W2791">
        <v>0.87</v>
      </c>
      <c r="X2791">
        <v>0.03</v>
      </c>
      <c r="Y2791" t="s">
        <v>77</v>
      </c>
      <c r="Z2791">
        <v>4.55</v>
      </c>
      <c r="AA2791" t="s">
        <v>9560</v>
      </c>
      <c r="AB2791">
        <v>294.66790209999999</v>
      </c>
      <c r="AC2791" t="s">
        <v>9561</v>
      </c>
      <c r="AD2791">
        <v>43.853210400000002</v>
      </c>
      <c r="AE2791">
        <v>527.32100000000003</v>
      </c>
      <c r="AF2791">
        <v>14.766999999999999</v>
      </c>
      <c r="AG2791">
        <v>12.567</v>
      </c>
      <c r="AH2791">
        <v>14.544600000000001</v>
      </c>
    </row>
    <row r="2792" spans="1:34" x14ac:dyDescent="0.25">
      <c r="A2792" t="s">
        <v>9565</v>
      </c>
      <c r="B2792" t="s">
        <v>9566</v>
      </c>
      <c r="C2792">
        <v>1</v>
      </c>
      <c r="D2792">
        <v>1</v>
      </c>
      <c r="E2792" t="s">
        <v>284</v>
      </c>
      <c r="F2792">
        <v>2021</v>
      </c>
      <c r="G2792" t="s">
        <v>171</v>
      </c>
      <c r="H2792">
        <v>0</v>
      </c>
      <c r="I2792">
        <v>38.326099399999997</v>
      </c>
      <c r="J2792">
        <v>0.2084</v>
      </c>
      <c r="K2792">
        <v>2.29</v>
      </c>
      <c r="L2792">
        <v>0.20399999999999999</v>
      </c>
      <c r="M2792">
        <v>5.86</v>
      </c>
      <c r="N2792">
        <v>1.84E-2</v>
      </c>
      <c r="O2792" t="s">
        <v>614</v>
      </c>
      <c r="P2792">
        <v>0</v>
      </c>
      <c r="Q2792">
        <v>12.56</v>
      </c>
      <c r="R2792">
        <v>480</v>
      </c>
      <c r="S2792">
        <v>0</v>
      </c>
      <c r="U2792">
        <v>5229</v>
      </c>
      <c r="V2792">
        <v>0.9</v>
      </c>
      <c r="W2792">
        <v>0.82</v>
      </c>
      <c r="X2792">
        <v>0.08</v>
      </c>
      <c r="Y2792" t="s">
        <v>77</v>
      </c>
      <c r="Z2792">
        <v>4.4400000000000004</v>
      </c>
      <c r="AA2792" t="s">
        <v>9567</v>
      </c>
      <c r="AB2792">
        <v>284.13260580000002</v>
      </c>
      <c r="AC2792" t="s">
        <v>9568</v>
      </c>
      <c r="AD2792">
        <v>48.825145200000001</v>
      </c>
      <c r="AF2792">
        <v>14.472</v>
      </c>
      <c r="AG2792">
        <v>12.537000000000001</v>
      </c>
      <c r="AH2792">
        <v>14.3017</v>
      </c>
    </row>
    <row r="2793" spans="1:34" x14ac:dyDescent="0.25">
      <c r="A2793" t="s">
        <v>9569</v>
      </c>
      <c r="B2793" t="s">
        <v>9570</v>
      </c>
      <c r="C2793">
        <v>1</v>
      </c>
      <c r="D2793">
        <v>1</v>
      </c>
      <c r="E2793" t="s">
        <v>284</v>
      </c>
      <c r="F2793">
        <v>2021</v>
      </c>
      <c r="G2793" t="s">
        <v>171</v>
      </c>
      <c r="H2793">
        <v>0</v>
      </c>
      <c r="I2793">
        <v>4.0435400000000001</v>
      </c>
      <c r="J2793">
        <v>4.1300000000000003E-2</v>
      </c>
      <c r="K2793">
        <v>1.391</v>
      </c>
      <c r="L2793">
        <v>0.124</v>
      </c>
      <c r="M2793">
        <v>2.5099999999999998</v>
      </c>
      <c r="N2793">
        <v>7.9100000000000004E-3</v>
      </c>
      <c r="O2793" t="s">
        <v>614</v>
      </c>
      <c r="P2793">
        <v>0</v>
      </c>
      <c r="Q2793">
        <v>33.340000000000003</v>
      </c>
      <c r="R2793">
        <v>613</v>
      </c>
      <c r="S2793">
        <v>0</v>
      </c>
      <c r="U2793">
        <v>3871</v>
      </c>
      <c r="V2793">
        <v>0.53</v>
      </c>
      <c r="W2793">
        <v>0.56999999999999995</v>
      </c>
      <c r="X2793">
        <v>7.0000000000000007E-2</v>
      </c>
      <c r="Y2793" t="s">
        <v>77</v>
      </c>
      <c r="Z2793">
        <v>4.74</v>
      </c>
      <c r="AA2793" t="s">
        <v>9571</v>
      </c>
      <c r="AB2793">
        <v>284.1329728</v>
      </c>
      <c r="AC2793" t="s">
        <v>9572</v>
      </c>
      <c r="AD2793">
        <v>49.142632499999998</v>
      </c>
      <c r="AE2793">
        <v>221.18600000000001</v>
      </c>
      <c r="AF2793">
        <v>15.619</v>
      </c>
      <c r="AG2793">
        <v>11.791</v>
      </c>
      <c r="AH2793">
        <v>14.898</v>
      </c>
    </row>
    <row r="2794" spans="1:34" x14ac:dyDescent="0.25">
      <c r="A2794" t="s">
        <v>9573</v>
      </c>
      <c r="B2794" t="s">
        <v>9574</v>
      </c>
      <c r="C2794">
        <v>1</v>
      </c>
      <c r="D2794">
        <v>1</v>
      </c>
      <c r="E2794" t="s">
        <v>284</v>
      </c>
      <c r="F2794">
        <v>2021</v>
      </c>
      <c r="G2794" t="s">
        <v>171</v>
      </c>
      <c r="H2794">
        <v>0</v>
      </c>
      <c r="I2794">
        <v>29.539100650000002</v>
      </c>
      <c r="J2794">
        <v>0.20399999999999999</v>
      </c>
      <c r="K2794">
        <v>2.76</v>
      </c>
      <c r="L2794">
        <v>0.246</v>
      </c>
      <c r="M2794">
        <v>8.0500000000000007</v>
      </c>
      <c r="N2794">
        <v>2.53E-2</v>
      </c>
      <c r="O2794" t="s">
        <v>614</v>
      </c>
      <c r="P2794">
        <v>0</v>
      </c>
      <c r="Q2794">
        <v>61.49</v>
      </c>
      <c r="R2794">
        <v>714</v>
      </c>
      <c r="S2794">
        <v>0</v>
      </c>
      <c r="U2794">
        <v>6572</v>
      </c>
      <c r="V2794">
        <v>1.24</v>
      </c>
      <c r="W2794">
        <v>1.3</v>
      </c>
      <c r="X2794">
        <v>7.0000000000000007E-2</v>
      </c>
      <c r="Y2794" t="s">
        <v>77</v>
      </c>
      <c r="Z2794">
        <v>4.37</v>
      </c>
      <c r="AA2794" t="s">
        <v>9575</v>
      </c>
      <c r="AB2794">
        <v>290.49314709999999</v>
      </c>
      <c r="AC2794" t="s">
        <v>9576</v>
      </c>
      <c r="AD2794">
        <v>39.785511700000001</v>
      </c>
      <c r="AE2794">
        <v>1663.74</v>
      </c>
      <c r="AF2794">
        <v>15.239000000000001</v>
      </c>
      <c r="AG2794">
        <v>13.874000000000001</v>
      </c>
      <c r="AH2794">
        <v>15.083</v>
      </c>
    </row>
    <row r="2795" spans="1:34" x14ac:dyDescent="0.25">
      <c r="A2795" t="s">
        <v>9577</v>
      </c>
      <c r="B2795" t="s">
        <v>9578</v>
      </c>
      <c r="C2795">
        <v>1</v>
      </c>
      <c r="D2795">
        <v>1</v>
      </c>
      <c r="E2795" t="s">
        <v>284</v>
      </c>
      <c r="F2795">
        <v>2021</v>
      </c>
      <c r="G2795" t="s">
        <v>171</v>
      </c>
      <c r="H2795">
        <v>0</v>
      </c>
      <c r="I2795">
        <v>1.48028004</v>
      </c>
      <c r="J2795">
        <v>2.5700000000000001E-2</v>
      </c>
      <c r="K2795">
        <v>1.147</v>
      </c>
      <c r="L2795">
        <v>0.10199999999999999</v>
      </c>
      <c r="M2795">
        <v>1.59</v>
      </c>
      <c r="N2795">
        <v>4.9899999999999996E-3</v>
      </c>
      <c r="O2795" t="s">
        <v>614</v>
      </c>
      <c r="P2795">
        <v>0</v>
      </c>
      <c r="Q2795">
        <v>2597.27</v>
      </c>
      <c r="R2795">
        <v>1822</v>
      </c>
      <c r="S2795">
        <v>0</v>
      </c>
      <c r="U2795">
        <v>5897</v>
      </c>
      <c r="V2795">
        <v>1.26</v>
      </c>
      <c r="W2795">
        <v>1.03</v>
      </c>
      <c r="X2795">
        <v>0.02</v>
      </c>
      <c r="Y2795" t="s">
        <v>77</v>
      </c>
      <c r="Z2795">
        <v>4.25</v>
      </c>
      <c r="AA2795" t="s">
        <v>9579</v>
      </c>
      <c r="AB2795">
        <v>294.11303679999997</v>
      </c>
      <c r="AC2795" t="s">
        <v>9580</v>
      </c>
      <c r="AD2795">
        <v>40.362886099999997</v>
      </c>
      <c r="AE2795">
        <v>756.48599999999999</v>
      </c>
      <c r="AF2795">
        <v>13.634</v>
      </c>
      <c r="AG2795">
        <v>12.134</v>
      </c>
      <c r="AH2795">
        <v>13.5105</v>
      </c>
    </row>
    <row r="2796" spans="1:34" x14ac:dyDescent="0.25">
      <c r="A2796" t="s">
        <v>9581</v>
      </c>
      <c r="B2796" t="s">
        <v>9582</v>
      </c>
      <c r="C2796">
        <v>1</v>
      </c>
      <c r="D2796">
        <v>1</v>
      </c>
      <c r="E2796" t="s">
        <v>284</v>
      </c>
      <c r="F2796">
        <v>2021</v>
      </c>
      <c r="G2796" t="s">
        <v>171</v>
      </c>
      <c r="H2796">
        <v>0</v>
      </c>
      <c r="I2796">
        <v>70.468299869999996</v>
      </c>
      <c r="J2796">
        <v>0.35120000000000001</v>
      </c>
      <c r="K2796">
        <v>4.5549999999999997</v>
      </c>
      <c r="L2796">
        <v>0.40600000000000003</v>
      </c>
      <c r="M2796">
        <v>18.8</v>
      </c>
      <c r="N2796">
        <v>5.9299999999999999E-2</v>
      </c>
      <c r="O2796" t="s">
        <v>614</v>
      </c>
      <c r="P2796">
        <v>0</v>
      </c>
      <c r="Q2796">
        <v>16.170000000000002</v>
      </c>
      <c r="R2796">
        <v>511</v>
      </c>
      <c r="S2796">
        <v>0</v>
      </c>
      <c r="U2796">
        <v>6461</v>
      </c>
      <c r="V2796">
        <v>1.1299999999999999</v>
      </c>
      <c r="W2796">
        <v>1.1599999999999999</v>
      </c>
      <c r="X2796">
        <v>-0.14000000000000001</v>
      </c>
      <c r="Y2796" t="s">
        <v>77</v>
      </c>
      <c r="Z2796">
        <v>4.4000000000000004</v>
      </c>
      <c r="AA2796" t="s">
        <v>9583</v>
      </c>
      <c r="AB2796">
        <v>293.8799047</v>
      </c>
      <c r="AC2796" t="s">
        <v>9584</v>
      </c>
      <c r="AD2796">
        <v>41.393837400000002</v>
      </c>
      <c r="AE2796">
        <v>1542.48</v>
      </c>
      <c r="AF2796">
        <v>14.91</v>
      </c>
      <c r="AG2796">
        <v>13.449</v>
      </c>
      <c r="AH2796">
        <v>14.7454</v>
      </c>
    </row>
    <row r="2797" spans="1:34" x14ac:dyDescent="0.25">
      <c r="A2797" t="s">
        <v>9585</v>
      </c>
      <c r="B2797" t="s">
        <v>9586</v>
      </c>
      <c r="C2797">
        <v>1</v>
      </c>
      <c r="D2797">
        <v>1</v>
      </c>
      <c r="E2797" t="s">
        <v>284</v>
      </c>
      <c r="F2797">
        <v>2021</v>
      </c>
      <c r="G2797" t="s">
        <v>171</v>
      </c>
      <c r="H2797">
        <v>0</v>
      </c>
      <c r="I2797">
        <v>10.41889954</v>
      </c>
      <c r="J2797">
        <v>9.1700000000000004E-2</v>
      </c>
      <c r="K2797">
        <v>2.4950000000000001</v>
      </c>
      <c r="L2797">
        <v>0.223</v>
      </c>
      <c r="M2797">
        <v>6.78</v>
      </c>
      <c r="N2797">
        <v>2.1299999999999999E-2</v>
      </c>
      <c r="O2797" t="s">
        <v>614</v>
      </c>
      <c r="P2797">
        <v>0</v>
      </c>
      <c r="Q2797">
        <v>126.48</v>
      </c>
      <c r="R2797">
        <v>855</v>
      </c>
      <c r="S2797">
        <v>0</v>
      </c>
      <c r="U2797">
        <v>5692</v>
      </c>
      <c r="V2797">
        <v>1.06</v>
      </c>
      <c r="W2797">
        <v>0.95</v>
      </c>
      <c r="X2797">
        <v>0.04</v>
      </c>
      <c r="Y2797" t="s">
        <v>77</v>
      </c>
      <c r="Z2797">
        <v>4.3600000000000003</v>
      </c>
      <c r="AA2797" t="s">
        <v>9587</v>
      </c>
      <c r="AB2797">
        <v>298.01446010000001</v>
      </c>
      <c r="AC2797" t="s">
        <v>9588</v>
      </c>
      <c r="AD2797">
        <v>42.957431399999997</v>
      </c>
      <c r="AE2797">
        <v>764.45600000000002</v>
      </c>
      <c r="AF2797">
        <v>15.04</v>
      </c>
      <c r="AG2797">
        <v>13.127000000000001</v>
      </c>
      <c r="AH2797">
        <v>14.821300000000001</v>
      </c>
    </row>
    <row r="2798" spans="1:34" x14ac:dyDescent="0.25">
      <c r="A2798" t="s">
        <v>9589</v>
      </c>
      <c r="B2798" t="s">
        <v>9590</v>
      </c>
      <c r="C2798">
        <v>1</v>
      </c>
      <c r="D2798">
        <v>1</v>
      </c>
      <c r="E2798" t="s">
        <v>284</v>
      </c>
      <c r="F2798">
        <v>2021</v>
      </c>
      <c r="G2798" t="s">
        <v>171</v>
      </c>
      <c r="H2798">
        <v>0</v>
      </c>
      <c r="I2798">
        <v>105.01499939999999</v>
      </c>
      <c r="J2798">
        <v>0.4229</v>
      </c>
      <c r="K2798">
        <v>2.2789999999999999</v>
      </c>
      <c r="L2798">
        <v>0.20300000000000001</v>
      </c>
      <c r="M2798">
        <v>5.81</v>
      </c>
      <c r="N2798">
        <v>1.83E-2</v>
      </c>
      <c r="O2798" t="s">
        <v>614</v>
      </c>
      <c r="P2798">
        <v>0</v>
      </c>
      <c r="Q2798">
        <v>6.44</v>
      </c>
      <c r="R2798">
        <v>406</v>
      </c>
      <c r="S2798">
        <v>0</v>
      </c>
      <c r="U2798">
        <v>5868</v>
      </c>
      <c r="V2798">
        <v>1.04</v>
      </c>
      <c r="W2798">
        <v>0.92</v>
      </c>
      <c r="X2798">
        <v>-0.22</v>
      </c>
      <c r="Y2798" t="s">
        <v>77</v>
      </c>
      <c r="Z2798">
        <v>4.3600000000000003</v>
      </c>
      <c r="AA2798" t="s">
        <v>9591</v>
      </c>
      <c r="AB2798">
        <v>294.27723429999998</v>
      </c>
      <c r="AC2798" t="s">
        <v>9592</v>
      </c>
      <c r="AD2798">
        <v>46.675235100000002</v>
      </c>
      <c r="AE2798">
        <v>501.22899999999998</v>
      </c>
      <c r="AF2798">
        <v>12.96</v>
      </c>
      <c r="AG2798">
        <v>11.475</v>
      </c>
      <c r="AH2798">
        <v>12.8705</v>
      </c>
    </row>
    <row r="2799" spans="1:34" x14ac:dyDescent="0.25">
      <c r="A2799" t="s">
        <v>9593</v>
      </c>
      <c r="B2799" t="s">
        <v>9594</v>
      </c>
      <c r="C2799">
        <v>1</v>
      </c>
      <c r="D2799">
        <v>1</v>
      </c>
      <c r="E2799" t="s">
        <v>284</v>
      </c>
      <c r="F2799">
        <v>2021</v>
      </c>
      <c r="G2799" t="s">
        <v>171</v>
      </c>
      <c r="H2799">
        <v>0</v>
      </c>
      <c r="I2799">
        <v>59.65829849</v>
      </c>
      <c r="J2799">
        <v>0.2873</v>
      </c>
      <c r="K2799">
        <v>3.0129999999999999</v>
      </c>
      <c r="L2799">
        <v>0.26900000000000002</v>
      </c>
      <c r="M2799">
        <v>9.34</v>
      </c>
      <c r="N2799">
        <v>2.9399999999999999E-2</v>
      </c>
      <c r="O2799" t="s">
        <v>614</v>
      </c>
      <c r="P2799">
        <v>0</v>
      </c>
      <c r="Q2799">
        <v>5.66</v>
      </c>
      <c r="R2799">
        <v>393</v>
      </c>
      <c r="S2799">
        <v>0</v>
      </c>
      <c r="U2799">
        <v>5243</v>
      </c>
      <c r="V2799">
        <v>0.83</v>
      </c>
      <c r="W2799">
        <v>0.89</v>
      </c>
      <c r="X2799">
        <v>0.14000000000000001</v>
      </c>
      <c r="Y2799" t="s">
        <v>77</v>
      </c>
      <c r="Z2799">
        <v>4.55</v>
      </c>
      <c r="AA2799" t="s">
        <v>9595</v>
      </c>
      <c r="AB2799">
        <v>293.64412479999999</v>
      </c>
      <c r="AC2799" t="s">
        <v>9596</v>
      </c>
      <c r="AD2799">
        <v>46.989669599999999</v>
      </c>
      <c r="AE2799">
        <v>820.50599999999997</v>
      </c>
      <c r="AF2799">
        <v>16.206</v>
      </c>
      <c r="AG2799">
        <v>13.792</v>
      </c>
      <c r="AH2799">
        <v>15.7151</v>
      </c>
    </row>
    <row r="2800" spans="1:34" x14ac:dyDescent="0.25">
      <c r="A2800" t="s">
        <v>9597</v>
      </c>
      <c r="B2800" t="s">
        <v>9598</v>
      </c>
      <c r="C2800">
        <v>1</v>
      </c>
      <c r="D2800">
        <v>1</v>
      </c>
      <c r="E2800" t="s">
        <v>284</v>
      </c>
      <c r="F2800">
        <v>2021</v>
      </c>
      <c r="G2800" t="s">
        <v>171</v>
      </c>
      <c r="H2800">
        <v>0</v>
      </c>
      <c r="I2800">
        <v>15.13589954</v>
      </c>
      <c r="J2800">
        <v>0.12859999999999999</v>
      </c>
      <c r="K2800">
        <v>2.2330000000000001</v>
      </c>
      <c r="L2800">
        <v>0.19900000000000001</v>
      </c>
      <c r="M2800">
        <v>5.62</v>
      </c>
      <c r="N2800">
        <v>1.77E-2</v>
      </c>
      <c r="O2800" t="s">
        <v>614</v>
      </c>
      <c r="P2800">
        <v>0</v>
      </c>
      <c r="Q2800">
        <v>179.16</v>
      </c>
      <c r="R2800">
        <v>933</v>
      </c>
      <c r="S2800">
        <v>0</v>
      </c>
      <c r="U2800">
        <v>6050</v>
      </c>
      <c r="V2800">
        <v>1.57</v>
      </c>
      <c r="W2800">
        <v>1.24</v>
      </c>
      <c r="X2800">
        <v>0.14000000000000001</v>
      </c>
      <c r="Y2800" t="s">
        <v>77</v>
      </c>
      <c r="Z2800">
        <v>4.1399999999999997</v>
      </c>
      <c r="AA2800" t="s">
        <v>9599</v>
      </c>
      <c r="AB2800">
        <v>299.95723349999997</v>
      </c>
      <c r="AC2800" t="s">
        <v>9600</v>
      </c>
      <c r="AD2800">
        <v>44.771885099999999</v>
      </c>
      <c r="AE2800">
        <v>632.76599999999996</v>
      </c>
      <c r="AF2800">
        <v>13.565</v>
      </c>
      <c r="AG2800">
        <v>11.932</v>
      </c>
      <c r="AH2800">
        <v>13.4376</v>
      </c>
    </row>
    <row r="2801" spans="1:34" x14ac:dyDescent="0.25">
      <c r="A2801" t="s">
        <v>9601</v>
      </c>
      <c r="B2801" t="s">
        <v>9602</v>
      </c>
      <c r="C2801">
        <v>1</v>
      </c>
      <c r="D2801">
        <v>1</v>
      </c>
      <c r="E2801" t="s">
        <v>284</v>
      </c>
      <c r="F2801">
        <v>2021</v>
      </c>
      <c r="G2801" t="s">
        <v>171</v>
      </c>
      <c r="H2801">
        <v>0</v>
      </c>
      <c r="I2801">
        <v>89.193496699999997</v>
      </c>
      <c r="J2801">
        <v>0.3987</v>
      </c>
      <c r="K2801">
        <v>4.4649999999999999</v>
      </c>
      <c r="L2801">
        <v>0.39800000000000002</v>
      </c>
      <c r="M2801">
        <v>18.2</v>
      </c>
      <c r="N2801">
        <v>5.7299999999999997E-2</v>
      </c>
      <c r="O2801" t="s">
        <v>614</v>
      </c>
      <c r="P2801">
        <v>0</v>
      </c>
      <c r="Q2801">
        <v>12.83</v>
      </c>
      <c r="R2801">
        <v>483</v>
      </c>
      <c r="S2801">
        <v>0</v>
      </c>
      <c r="U2801">
        <v>6071</v>
      </c>
      <c r="V2801">
        <v>1.29</v>
      </c>
      <c r="W2801">
        <v>1.06</v>
      </c>
      <c r="X2801">
        <v>-0.06</v>
      </c>
      <c r="Y2801" t="s">
        <v>77</v>
      </c>
      <c r="Z2801">
        <v>4.24</v>
      </c>
      <c r="AA2801" t="s">
        <v>9603</v>
      </c>
      <c r="AB2801">
        <v>294.74337550000001</v>
      </c>
      <c r="AC2801" t="s">
        <v>9604</v>
      </c>
      <c r="AD2801">
        <v>43.461163300000003</v>
      </c>
      <c r="AE2801">
        <v>438.41199999999998</v>
      </c>
      <c r="AF2801">
        <v>12.487</v>
      </c>
      <c r="AG2801">
        <v>11.263999999999999</v>
      </c>
      <c r="AH2801">
        <v>12.445</v>
      </c>
    </row>
    <row r="2802" spans="1:34" x14ac:dyDescent="0.25">
      <c r="A2802" t="s">
        <v>9605</v>
      </c>
      <c r="B2802" t="s">
        <v>9606</v>
      </c>
      <c r="C2802">
        <v>1</v>
      </c>
      <c r="D2802">
        <v>2</v>
      </c>
      <c r="E2802" t="s">
        <v>284</v>
      </c>
      <c r="F2802">
        <v>2013</v>
      </c>
      <c r="G2802" t="s">
        <v>171</v>
      </c>
      <c r="H2802">
        <v>0</v>
      </c>
      <c r="I2802">
        <v>36.860100000000003</v>
      </c>
      <c r="J2802">
        <v>0.21840000000000001</v>
      </c>
      <c r="K2802">
        <v>3.5</v>
      </c>
      <c r="L2802">
        <v>0.312</v>
      </c>
      <c r="M2802">
        <v>5.84</v>
      </c>
      <c r="N2802">
        <v>1.8370000000000001E-2</v>
      </c>
      <c r="O2802" t="s">
        <v>119</v>
      </c>
      <c r="P2802">
        <v>0</v>
      </c>
      <c r="Q2802">
        <v>30.4</v>
      </c>
      <c r="R2802">
        <v>549</v>
      </c>
      <c r="S2802">
        <v>1</v>
      </c>
      <c r="U2802">
        <v>5732</v>
      </c>
      <c r="V2802">
        <v>1.32</v>
      </c>
      <c r="W2802">
        <v>0.92</v>
      </c>
      <c r="X2802">
        <v>-0.11</v>
      </c>
      <c r="Y2802" t="s">
        <v>77</v>
      </c>
      <c r="Z2802">
        <v>4.0999999999999996</v>
      </c>
      <c r="AA2802" t="s">
        <v>9607</v>
      </c>
      <c r="AB2802">
        <v>286.04714419999999</v>
      </c>
      <c r="AC2802" t="s">
        <v>9608</v>
      </c>
      <c r="AD2802">
        <v>45.053203799999999</v>
      </c>
      <c r="AE2802">
        <v>1435.44</v>
      </c>
      <c r="AF2802">
        <v>15.170999999999999</v>
      </c>
      <c r="AG2802">
        <v>13.420999999999999</v>
      </c>
      <c r="AH2802">
        <v>14.9414</v>
      </c>
    </row>
    <row r="2803" spans="1:34" x14ac:dyDescent="0.25">
      <c r="A2803" t="s">
        <v>9609</v>
      </c>
      <c r="B2803" t="s">
        <v>9606</v>
      </c>
      <c r="C2803">
        <v>1</v>
      </c>
      <c r="D2803">
        <v>2</v>
      </c>
      <c r="E2803" t="s">
        <v>284</v>
      </c>
      <c r="F2803">
        <v>2013</v>
      </c>
      <c r="G2803" t="s">
        <v>171</v>
      </c>
      <c r="H2803">
        <v>0</v>
      </c>
      <c r="I2803">
        <v>49.409260000000003</v>
      </c>
      <c r="J2803">
        <v>0.26550000000000001</v>
      </c>
      <c r="K2803">
        <v>8.73</v>
      </c>
      <c r="L2803">
        <v>0.77900000000000003</v>
      </c>
      <c r="M2803">
        <v>14.7</v>
      </c>
      <c r="N2803">
        <v>4.6249999999999999E-2</v>
      </c>
      <c r="O2803" t="s">
        <v>119</v>
      </c>
      <c r="P2803">
        <v>0</v>
      </c>
      <c r="Q2803">
        <v>25.4</v>
      </c>
      <c r="R2803">
        <v>497</v>
      </c>
      <c r="S2803">
        <v>1</v>
      </c>
      <c r="U2803">
        <v>5732</v>
      </c>
      <c r="V2803">
        <v>1.32</v>
      </c>
      <c r="W2803">
        <v>0.92</v>
      </c>
      <c r="X2803">
        <v>-0.11</v>
      </c>
      <c r="Y2803" t="s">
        <v>77</v>
      </c>
      <c r="Z2803">
        <v>4.0999999999999996</v>
      </c>
      <c r="AA2803" t="s">
        <v>9607</v>
      </c>
      <c r="AB2803">
        <v>286.04714419999999</v>
      </c>
      <c r="AC2803" t="s">
        <v>9608</v>
      </c>
      <c r="AD2803">
        <v>45.053203799999999</v>
      </c>
      <c r="AE2803">
        <v>1435.44</v>
      </c>
      <c r="AF2803">
        <v>15.170999999999999</v>
      </c>
      <c r="AG2803">
        <v>13.420999999999999</v>
      </c>
      <c r="AH2803">
        <v>14.9414</v>
      </c>
    </row>
    <row r="2804" spans="1:34" x14ac:dyDescent="0.25">
      <c r="A2804" t="s">
        <v>9610</v>
      </c>
      <c r="B2804" t="s">
        <v>9611</v>
      </c>
      <c r="C2804">
        <v>1</v>
      </c>
      <c r="D2804">
        <v>1</v>
      </c>
      <c r="E2804" t="s">
        <v>284</v>
      </c>
      <c r="F2804">
        <v>2021</v>
      </c>
      <c r="G2804" t="s">
        <v>171</v>
      </c>
      <c r="H2804">
        <v>0</v>
      </c>
      <c r="I2804">
        <v>16.841899869999999</v>
      </c>
      <c r="J2804">
        <v>0.12609999999999999</v>
      </c>
      <c r="K2804">
        <v>2.8410000000000002</v>
      </c>
      <c r="L2804">
        <v>0.253</v>
      </c>
      <c r="M2804">
        <v>8.4499999999999993</v>
      </c>
      <c r="N2804">
        <v>2.6599999999999999E-2</v>
      </c>
      <c r="O2804" t="s">
        <v>614</v>
      </c>
      <c r="P2804">
        <v>0</v>
      </c>
      <c r="Q2804">
        <v>56.43</v>
      </c>
      <c r="R2804">
        <v>699</v>
      </c>
      <c r="S2804">
        <v>0</v>
      </c>
      <c r="U2804">
        <v>5602</v>
      </c>
      <c r="V2804">
        <v>1.01</v>
      </c>
      <c r="W2804">
        <v>0.94</v>
      </c>
      <c r="X2804">
        <v>0.1</v>
      </c>
      <c r="Y2804" t="s">
        <v>77</v>
      </c>
      <c r="Z2804">
        <v>4.4000000000000004</v>
      </c>
      <c r="AA2804" t="s">
        <v>9612</v>
      </c>
      <c r="AB2804">
        <v>299.25028509999999</v>
      </c>
      <c r="AC2804" t="s">
        <v>9613</v>
      </c>
      <c r="AD2804">
        <v>43.4103663</v>
      </c>
      <c r="AE2804">
        <v>582.94200000000001</v>
      </c>
      <c r="AF2804">
        <v>14.417999999999999</v>
      </c>
      <c r="AG2804">
        <v>12.577</v>
      </c>
      <c r="AH2804">
        <v>14.2972</v>
      </c>
    </row>
    <row r="2805" spans="1:34" x14ac:dyDescent="0.25">
      <c r="A2805" t="s">
        <v>9614</v>
      </c>
      <c r="B2805" t="s">
        <v>9615</v>
      </c>
      <c r="C2805">
        <v>1</v>
      </c>
      <c r="D2805">
        <v>1</v>
      </c>
      <c r="E2805" t="s">
        <v>284</v>
      </c>
      <c r="F2805">
        <v>2021</v>
      </c>
      <c r="G2805" t="s">
        <v>171</v>
      </c>
      <c r="H2805">
        <v>0</v>
      </c>
      <c r="I2805">
        <v>88.643997189999993</v>
      </c>
      <c r="J2805">
        <v>0.38150000000000001</v>
      </c>
      <c r="K2805">
        <v>4.0549999999999997</v>
      </c>
      <c r="L2805">
        <v>0.36199999999999999</v>
      </c>
      <c r="M2805">
        <v>15.5</v>
      </c>
      <c r="N2805">
        <v>4.87E-2</v>
      </c>
      <c r="O2805" t="s">
        <v>614</v>
      </c>
      <c r="P2805">
        <v>0</v>
      </c>
      <c r="Q2805">
        <v>5.51</v>
      </c>
      <c r="R2805">
        <v>391</v>
      </c>
      <c r="S2805">
        <v>0</v>
      </c>
      <c r="U2805">
        <v>5661</v>
      </c>
      <c r="V2805">
        <v>0.93</v>
      </c>
      <c r="W2805">
        <v>0.94</v>
      </c>
      <c r="X2805">
        <v>0</v>
      </c>
      <c r="Y2805" t="s">
        <v>77</v>
      </c>
      <c r="Z2805">
        <v>4.47</v>
      </c>
      <c r="AA2805" t="s">
        <v>9616</v>
      </c>
      <c r="AB2805">
        <v>292.01347140000001</v>
      </c>
      <c r="AC2805" t="s">
        <v>9617</v>
      </c>
      <c r="AD2805">
        <v>49.019126700000001</v>
      </c>
      <c r="AE2805">
        <v>565.75199999999995</v>
      </c>
      <c r="AF2805">
        <v>13.802</v>
      </c>
      <c r="AG2805">
        <v>12.151999999999999</v>
      </c>
      <c r="AH2805">
        <v>13.7005</v>
      </c>
    </row>
    <row r="2806" spans="1:34" x14ac:dyDescent="0.25">
      <c r="A2806" t="s">
        <v>9618</v>
      </c>
      <c r="B2806" t="s">
        <v>9619</v>
      </c>
      <c r="C2806">
        <v>1</v>
      </c>
      <c r="D2806">
        <v>1</v>
      </c>
      <c r="E2806" t="s">
        <v>284</v>
      </c>
      <c r="F2806">
        <v>2021</v>
      </c>
      <c r="G2806" t="s">
        <v>171</v>
      </c>
      <c r="H2806">
        <v>0</v>
      </c>
      <c r="I2806">
        <v>3.2150900400000002</v>
      </c>
      <c r="J2806">
        <v>4.1799999999999997E-2</v>
      </c>
      <c r="K2806">
        <v>2.6859999999999999</v>
      </c>
      <c r="L2806">
        <v>0.24</v>
      </c>
      <c r="M2806">
        <v>7.68</v>
      </c>
      <c r="N2806">
        <v>2.4199999999999999E-2</v>
      </c>
      <c r="O2806" t="s">
        <v>614</v>
      </c>
      <c r="P2806">
        <v>0</v>
      </c>
      <c r="Q2806">
        <v>421.21</v>
      </c>
      <c r="R2806">
        <v>1155</v>
      </c>
      <c r="S2806">
        <v>0</v>
      </c>
      <c r="U2806">
        <v>5541</v>
      </c>
      <c r="V2806">
        <v>0.93</v>
      </c>
      <c r="W2806">
        <v>0.94</v>
      </c>
      <c r="X2806">
        <v>0.12</v>
      </c>
      <c r="Y2806" t="s">
        <v>77</v>
      </c>
      <c r="Z2806">
        <v>4.47</v>
      </c>
      <c r="AA2806" t="s">
        <v>9620</v>
      </c>
      <c r="AB2806">
        <v>289.43812009999999</v>
      </c>
      <c r="AC2806" t="s">
        <v>9621</v>
      </c>
      <c r="AD2806">
        <v>39.270359399999997</v>
      </c>
      <c r="AE2806">
        <v>871.56399999999996</v>
      </c>
      <c r="AF2806">
        <v>13.545999999999999</v>
      </c>
      <c r="AG2806">
        <v>11.75</v>
      </c>
      <c r="AH2806">
        <v>13.3948</v>
      </c>
    </row>
    <row r="2807" spans="1:34" x14ac:dyDescent="0.25">
      <c r="A2807" t="s">
        <v>9622</v>
      </c>
      <c r="B2807" t="s">
        <v>9623</v>
      </c>
      <c r="C2807">
        <v>1</v>
      </c>
      <c r="D2807">
        <v>1</v>
      </c>
      <c r="E2807" t="s">
        <v>284</v>
      </c>
      <c r="F2807">
        <v>2021</v>
      </c>
      <c r="G2807" t="s">
        <v>171</v>
      </c>
      <c r="H2807">
        <v>0</v>
      </c>
      <c r="I2807">
        <v>40.80970001</v>
      </c>
      <c r="J2807">
        <v>0.24890000000000001</v>
      </c>
      <c r="K2807">
        <v>3.5049999999999999</v>
      </c>
      <c r="L2807">
        <v>0.313</v>
      </c>
      <c r="M2807">
        <v>12.1</v>
      </c>
      <c r="N2807">
        <v>3.7999999999999999E-2</v>
      </c>
      <c r="O2807" t="s">
        <v>614</v>
      </c>
      <c r="P2807">
        <v>0</v>
      </c>
      <c r="Q2807">
        <v>31.05</v>
      </c>
      <c r="R2807">
        <v>623</v>
      </c>
      <c r="S2807">
        <v>0</v>
      </c>
      <c r="U2807">
        <v>6183</v>
      </c>
      <c r="V2807">
        <v>1.3</v>
      </c>
      <c r="W2807">
        <v>1.24</v>
      </c>
      <c r="X2807">
        <v>0.26</v>
      </c>
      <c r="Y2807" t="s">
        <v>77</v>
      </c>
      <c r="Z2807">
        <v>4.3</v>
      </c>
      <c r="AA2807" t="s">
        <v>9624</v>
      </c>
      <c r="AB2807">
        <v>286.22322839999998</v>
      </c>
      <c r="AC2807" t="s">
        <v>9625</v>
      </c>
      <c r="AD2807">
        <v>38.2581676</v>
      </c>
      <c r="AE2807">
        <v>681.255</v>
      </c>
      <c r="AF2807">
        <v>13.085000000000001</v>
      </c>
      <c r="AG2807">
        <v>11.692</v>
      </c>
      <c r="AH2807">
        <v>12.945499999999999</v>
      </c>
    </row>
    <row r="2808" spans="1:34" x14ac:dyDescent="0.25">
      <c r="A2808" t="s">
        <v>9626</v>
      </c>
      <c r="B2808" t="s">
        <v>9627</v>
      </c>
      <c r="C2808">
        <v>1</v>
      </c>
      <c r="D2808">
        <v>1</v>
      </c>
      <c r="E2808" t="s">
        <v>284</v>
      </c>
      <c r="F2808">
        <v>2021</v>
      </c>
      <c r="G2808" t="s">
        <v>171</v>
      </c>
      <c r="H2808">
        <v>0</v>
      </c>
      <c r="I2808">
        <v>59.770801540000001</v>
      </c>
      <c r="J2808">
        <v>0.30959999999999999</v>
      </c>
      <c r="K2808">
        <v>3.1819999999999999</v>
      </c>
      <c r="L2808">
        <v>0.28399999999999997</v>
      </c>
      <c r="M2808">
        <v>10.199999999999999</v>
      </c>
      <c r="N2808">
        <v>3.2199999999999999E-2</v>
      </c>
      <c r="O2808" t="s">
        <v>614</v>
      </c>
      <c r="P2808">
        <v>0</v>
      </c>
      <c r="Q2808">
        <v>17.53</v>
      </c>
      <c r="R2808">
        <v>522</v>
      </c>
      <c r="S2808">
        <v>0</v>
      </c>
      <c r="U2808">
        <v>6214</v>
      </c>
      <c r="V2808">
        <v>1.1200000000000001</v>
      </c>
      <c r="W2808">
        <v>1.1000000000000001</v>
      </c>
      <c r="X2808">
        <v>-0.02</v>
      </c>
      <c r="Y2808" t="s">
        <v>77</v>
      </c>
      <c r="Z2808">
        <v>4.38</v>
      </c>
      <c r="AA2808" t="s">
        <v>9628</v>
      </c>
      <c r="AB2808">
        <v>288.57439909999999</v>
      </c>
      <c r="AC2808" t="s">
        <v>9629</v>
      </c>
      <c r="AD2808">
        <v>40.988606900000001</v>
      </c>
      <c r="AE2808">
        <v>816.59199999999998</v>
      </c>
      <c r="AF2808">
        <v>14.02</v>
      </c>
      <c r="AG2808">
        <v>12.505000000000001</v>
      </c>
      <c r="AH2808">
        <v>13.889900000000001</v>
      </c>
    </row>
    <row r="2809" spans="1:34" x14ac:dyDescent="0.25">
      <c r="A2809" t="s">
        <v>9630</v>
      </c>
      <c r="B2809" t="s">
        <v>9631</v>
      </c>
      <c r="C2809">
        <v>1</v>
      </c>
      <c r="D2809">
        <v>1</v>
      </c>
      <c r="E2809" t="s">
        <v>284</v>
      </c>
      <c r="F2809">
        <v>2021</v>
      </c>
      <c r="G2809" t="s">
        <v>171</v>
      </c>
      <c r="H2809">
        <v>0</v>
      </c>
      <c r="I2809">
        <v>85.653999330000005</v>
      </c>
      <c r="J2809">
        <v>0.39860000000000001</v>
      </c>
      <c r="K2809">
        <v>3.6480000000000001</v>
      </c>
      <c r="L2809">
        <v>0.32500000000000001</v>
      </c>
      <c r="M2809">
        <v>12.9</v>
      </c>
      <c r="N2809">
        <v>4.0599999999999997E-2</v>
      </c>
      <c r="O2809" t="s">
        <v>614</v>
      </c>
      <c r="P2809">
        <v>0</v>
      </c>
      <c r="Q2809">
        <v>8.08</v>
      </c>
      <c r="R2809">
        <v>522</v>
      </c>
      <c r="S2809">
        <v>0</v>
      </c>
      <c r="U2809">
        <v>5818</v>
      </c>
      <c r="V2809">
        <v>1.65</v>
      </c>
      <c r="W2809">
        <v>1.1499999999999999</v>
      </c>
      <c r="X2809">
        <v>0.24</v>
      </c>
      <c r="Y2809" t="s">
        <v>77</v>
      </c>
      <c r="Z2809">
        <v>4.07</v>
      </c>
      <c r="AA2809" t="s">
        <v>9632</v>
      </c>
      <c r="AB2809">
        <v>286.40234520000001</v>
      </c>
      <c r="AC2809" t="s">
        <v>9633</v>
      </c>
      <c r="AD2809">
        <v>38.738567400000001</v>
      </c>
      <c r="AE2809">
        <v>657.02300000000002</v>
      </c>
      <c r="AF2809">
        <v>13.429</v>
      </c>
      <c r="AG2809">
        <v>12.005000000000001</v>
      </c>
      <c r="AH2809">
        <v>13.2765</v>
      </c>
    </row>
    <row r="2810" spans="1:34" x14ac:dyDescent="0.25">
      <c r="A2810" t="s">
        <v>9634</v>
      </c>
      <c r="B2810" t="s">
        <v>9635</v>
      </c>
      <c r="C2810">
        <v>1</v>
      </c>
      <c r="D2810">
        <v>1</v>
      </c>
      <c r="E2810" t="s">
        <v>284</v>
      </c>
      <c r="F2810">
        <v>2021</v>
      </c>
      <c r="G2810" t="s">
        <v>171</v>
      </c>
      <c r="H2810">
        <v>0</v>
      </c>
      <c r="I2810">
        <v>35.011901860000002</v>
      </c>
      <c r="J2810">
        <v>0.21240000000000001</v>
      </c>
      <c r="K2810">
        <v>2.6120000000000001</v>
      </c>
      <c r="L2810">
        <v>0.23300000000000001</v>
      </c>
      <c r="M2810">
        <v>7.33</v>
      </c>
      <c r="N2810">
        <v>2.3E-2</v>
      </c>
      <c r="O2810" t="s">
        <v>614</v>
      </c>
      <c r="P2810">
        <v>0</v>
      </c>
      <c r="Q2810">
        <v>31.35</v>
      </c>
      <c r="R2810">
        <v>603</v>
      </c>
      <c r="S2810">
        <v>0</v>
      </c>
      <c r="U2810">
        <v>5872</v>
      </c>
      <c r="V2810">
        <v>1.1499999999999999</v>
      </c>
      <c r="W2810">
        <v>1.04</v>
      </c>
      <c r="X2810">
        <v>0.1</v>
      </c>
      <c r="Y2810" t="s">
        <v>77</v>
      </c>
      <c r="Z2810">
        <v>4.33</v>
      </c>
      <c r="AA2810" t="s">
        <v>9636</v>
      </c>
      <c r="AB2810">
        <v>291.53440169999999</v>
      </c>
      <c r="AC2810" t="s">
        <v>9637</v>
      </c>
      <c r="AD2810">
        <v>47.042495799999998</v>
      </c>
      <c r="AE2810">
        <v>690.33600000000001</v>
      </c>
      <c r="AF2810">
        <v>13.68</v>
      </c>
      <c r="AG2810">
        <v>12.259</v>
      </c>
      <c r="AH2810">
        <v>13.5571</v>
      </c>
    </row>
    <row r="2811" spans="1:34" x14ac:dyDescent="0.25">
      <c r="A2811" t="s">
        <v>9638</v>
      </c>
      <c r="B2811" t="s">
        <v>9639</v>
      </c>
      <c r="C2811">
        <v>1</v>
      </c>
      <c r="D2811">
        <v>1</v>
      </c>
      <c r="E2811" t="s">
        <v>284</v>
      </c>
      <c r="F2811">
        <v>2021</v>
      </c>
      <c r="G2811" t="s">
        <v>171</v>
      </c>
      <c r="H2811">
        <v>0</v>
      </c>
      <c r="I2811">
        <v>12.18420029</v>
      </c>
      <c r="J2811">
        <v>0.1031</v>
      </c>
      <c r="K2811">
        <v>2.1320000000000001</v>
      </c>
      <c r="L2811">
        <v>0.19</v>
      </c>
      <c r="M2811">
        <v>5.19</v>
      </c>
      <c r="N2811">
        <v>1.6299999999999999E-2</v>
      </c>
      <c r="O2811" t="s">
        <v>614</v>
      </c>
      <c r="P2811">
        <v>0</v>
      </c>
      <c r="Q2811">
        <v>106.52</v>
      </c>
      <c r="R2811">
        <v>819</v>
      </c>
      <c r="S2811">
        <v>0</v>
      </c>
      <c r="U2811">
        <v>5771</v>
      </c>
      <c r="V2811">
        <v>1.07</v>
      </c>
      <c r="W2811">
        <v>0.98</v>
      </c>
      <c r="X2811">
        <v>0.06</v>
      </c>
      <c r="Y2811" t="s">
        <v>77</v>
      </c>
      <c r="Z2811">
        <v>4.37</v>
      </c>
      <c r="AA2811" t="s">
        <v>9640</v>
      </c>
      <c r="AB2811">
        <v>290.32864549999999</v>
      </c>
      <c r="AC2811" t="s">
        <v>9641</v>
      </c>
      <c r="AD2811">
        <v>37.723118800000002</v>
      </c>
      <c r="AE2811">
        <v>619.14599999999996</v>
      </c>
      <c r="AF2811">
        <v>14.112</v>
      </c>
      <c r="AG2811">
        <v>12.528</v>
      </c>
      <c r="AH2811">
        <v>13.9541</v>
      </c>
    </row>
    <row r="2812" spans="1:34" x14ac:dyDescent="0.25">
      <c r="A2812" t="s">
        <v>9642</v>
      </c>
      <c r="B2812" t="s">
        <v>9643</v>
      </c>
      <c r="C2812">
        <v>1</v>
      </c>
      <c r="D2812">
        <v>1</v>
      </c>
      <c r="E2812" t="s">
        <v>284</v>
      </c>
      <c r="F2812">
        <v>2021</v>
      </c>
      <c r="G2812" t="s">
        <v>171</v>
      </c>
      <c r="H2812">
        <v>0</v>
      </c>
      <c r="I2812">
        <v>10.08740044</v>
      </c>
      <c r="J2812">
        <v>9.5600000000000004E-2</v>
      </c>
      <c r="K2812">
        <v>3.0169999999999999</v>
      </c>
      <c r="L2812">
        <v>0.26900000000000002</v>
      </c>
      <c r="M2812">
        <v>9.36</v>
      </c>
      <c r="N2812">
        <v>2.9399999999999999E-2</v>
      </c>
      <c r="O2812" t="s">
        <v>614</v>
      </c>
      <c r="P2812">
        <v>0</v>
      </c>
      <c r="Q2812">
        <v>186.14</v>
      </c>
      <c r="R2812">
        <v>942</v>
      </c>
      <c r="S2812">
        <v>0</v>
      </c>
      <c r="U2812">
        <v>6310</v>
      </c>
      <c r="V2812">
        <v>1.0900000000000001</v>
      </c>
      <c r="W2812">
        <v>1.1399999999999999</v>
      </c>
      <c r="X2812">
        <v>-0.06</v>
      </c>
      <c r="Y2812" t="s">
        <v>77</v>
      </c>
      <c r="Z2812">
        <v>4.42</v>
      </c>
      <c r="AA2812" t="s">
        <v>9644</v>
      </c>
      <c r="AB2812">
        <v>287.3612976</v>
      </c>
      <c r="AC2812" t="s">
        <v>9645</v>
      </c>
      <c r="AD2812">
        <v>43.738799999999998</v>
      </c>
      <c r="AE2812">
        <v>1276.29</v>
      </c>
      <c r="AF2812">
        <v>15.273</v>
      </c>
      <c r="AG2812">
        <v>13.731</v>
      </c>
      <c r="AH2812">
        <v>15.0421</v>
      </c>
    </row>
    <row r="2813" spans="1:34" x14ac:dyDescent="0.25">
      <c r="A2813" t="s">
        <v>9646</v>
      </c>
      <c r="B2813" t="s">
        <v>9647</v>
      </c>
      <c r="C2813">
        <v>1</v>
      </c>
      <c r="D2813">
        <v>1</v>
      </c>
      <c r="E2813" t="s">
        <v>284</v>
      </c>
      <c r="F2813">
        <v>2021</v>
      </c>
      <c r="G2813" t="s">
        <v>171</v>
      </c>
      <c r="H2813">
        <v>0</v>
      </c>
      <c r="I2813">
        <v>16.343599319999999</v>
      </c>
      <c r="J2813">
        <v>0.12640000000000001</v>
      </c>
      <c r="K2813">
        <v>3.0329999999999999</v>
      </c>
      <c r="L2813">
        <v>0.27100000000000002</v>
      </c>
      <c r="M2813">
        <v>9.44</v>
      </c>
      <c r="N2813">
        <v>2.9700000000000001E-2</v>
      </c>
      <c r="O2813" t="s">
        <v>614</v>
      </c>
      <c r="P2813">
        <v>0</v>
      </c>
      <c r="Q2813">
        <v>67.34</v>
      </c>
      <c r="R2813">
        <v>730</v>
      </c>
      <c r="S2813">
        <v>0</v>
      </c>
      <c r="U2813">
        <v>5730</v>
      </c>
      <c r="V2813">
        <v>1.06</v>
      </c>
      <c r="W2813">
        <v>1.01</v>
      </c>
      <c r="X2813">
        <v>0.16</v>
      </c>
      <c r="Y2813" t="s">
        <v>77</v>
      </c>
      <c r="Z2813">
        <v>4.3899999999999997</v>
      </c>
      <c r="AA2813" t="s">
        <v>9648</v>
      </c>
      <c r="AB2813">
        <v>300.41746069999999</v>
      </c>
      <c r="AC2813" t="s">
        <v>9649</v>
      </c>
      <c r="AD2813">
        <v>45.605485399999999</v>
      </c>
      <c r="AE2813">
        <v>908.50099999999998</v>
      </c>
      <c r="AF2813">
        <v>15.132</v>
      </c>
      <c r="AG2813">
        <v>13.250999999999999</v>
      </c>
      <c r="AH2813">
        <v>14.992699999999999</v>
      </c>
    </row>
    <row r="2814" spans="1:34" x14ac:dyDescent="0.25">
      <c r="A2814" t="s">
        <v>9650</v>
      </c>
      <c r="B2814" t="s">
        <v>9651</v>
      </c>
      <c r="C2814">
        <v>1</v>
      </c>
      <c r="D2814">
        <v>3</v>
      </c>
      <c r="E2814" t="s">
        <v>284</v>
      </c>
      <c r="F2814">
        <v>2014</v>
      </c>
      <c r="G2814" t="s">
        <v>171</v>
      </c>
      <c r="H2814">
        <v>0</v>
      </c>
      <c r="I2814">
        <v>9.5766939999999998</v>
      </c>
      <c r="J2814">
        <v>8.5000000000000006E-2</v>
      </c>
      <c r="K2814">
        <v>2.9</v>
      </c>
      <c r="L2814">
        <v>0.25900000000000001</v>
      </c>
      <c r="M2814">
        <v>8.75</v>
      </c>
      <c r="N2814">
        <v>2.75E-2</v>
      </c>
      <c r="O2814" t="s">
        <v>614</v>
      </c>
      <c r="P2814">
        <v>0</v>
      </c>
      <c r="Q2814">
        <v>84.57</v>
      </c>
      <c r="R2814">
        <v>846</v>
      </c>
      <c r="S2814">
        <v>0</v>
      </c>
      <c r="U2814">
        <v>5676</v>
      </c>
      <c r="V2814">
        <v>1.07</v>
      </c>
      <c r="W2814">
        <v>0.94</v>
      </c>
      <c r="X2814">
        <v>0.18</v>
      </c>
      <c r="Y2814" t="s">
        <v>77</v>
      </c>
      <c r="Z2814">
        <v>4.33</v>
      </c>
      <c r="AA2814" t="s">
        <v>9652</v>
      </c>
      <c r="AB2814">
        <v>287.10102749999999</v>
      </c>
      <c r="AC2814" t="s">
        <v>9653</v>
      </c>
      <c r="AD2814">
        <v>46.896403300000003</v>
      </c>
      <c r="AE2814">
        <v>716.02499999999998</v>
      </c>
      <c r="AF2814">
        <v>14.875999999999999</v>
      </c>
      <c r="AG2814">
        <v>12.898999999999999</v>
      </c>
      <c r="AH2814">
        <v>14.578200000000001</v>
      </c>
    </row>
    <row r="2815" spans="1:34" x14ac:dyDescent="0.25">
      <c r="A2815" t="s">
        <v>9654</v>
      </c>
      <c r="B2815" t="s">
        <v>9651</v>
      </c>
      <c r="C2815">
        <v>1</v>
      </c>
      <c r="D2815">
        <v>3</v>
      </c>
      <c r="E2815" t="s">
        <v>284</v>
      </c>
      <c r="F2815">
        <v>2014</v>
      </c>
      <c r="G2815" t="s">
        <v>171</v>
      </c>
      <c r="H2815">
        <v>0</v>
      </c>
      <c r="I2815">
        <v>20.552802</v>
      </c>
      <c r="J2815">
        <v>0.14199999999999999</v>
      </c>
      <c r="K2815">
        <v>2.88</v>
      </c>
      <c r="L2815">
        <v>0.25700000000000001</v>
      </c>
      <c r="M2815">
        <v>8.65</v>
      </c>
      <c r="N2815">
        <v>2.7199999999999998E-2</v>
      </c>
      <c r="O2815" t="s">
        <v>614</v>
      </c>
      <c r="P2815">
        <v>0</v>
      </c>
      <c r="Q2815">
        <v>30.55</v>
      </c>
      <c r="R2815">
        <v>656</v>
      </c>
      <c r="S2815">
        <v>0</v>
      </c>
      <c r="U2815">
        <v>5676</v>
      </c>
      <c r="V2815">
        <v>1.07</v>
      </c>
      <c r="W2815">
        <v>0.94</v>
      </c>
      <c r="X2815">
        <v>0.18</v>
      </c>
      <c r="Y2815" t="s">
        <v>77</v>
      </c>
      <c r="Z2815">
        <v>4.33</v>
      </c>
      <c r="AA2815" t="s">
        <v>9652</v>
      </c>
      <c r="AB2815">
        <v>287.10102749999999</v>
      </c>
      <c r="AC2815" t="s">
        <v>9653</v>
      </c>
      <c r="AD2815">
        <v>46.896403300000003</v>
      </c>
      <c r="AE2815">
        <v>716.02499999999998</v>
      </c>
      <c r="AF2815">
        <v>14.875999999999999</v>
      </c>
      <c r="AG2815">
        <v>12.898999999999999</v>
      </c>
      <c r="AH2815">
        <v>14.578200000000001</v>
      </c>
    </row>
    <row r="2816" spans="1:34" x14ac:dyDescent="0.25">
      <c r="A2816" t="s">
        <v>9655</v>
      </c>
      <c r="B2816" t="s">
        <v>9651</v>
      </c>
      <c r="C2816">
        <v>1</v>
      </c>
      <c r="D2816">
        <v>3</v>
      </c>
      <c r="E2816" t="s">
        <v>284</v>
      </c>
      <c r="F2816">
        <v>2014</v>
      </c>
      <c r="G2816" t="s">
        <v>171</v>
      </c>
      <c r="H2816">
        <v>0</v>
      </c>
      <c r="I2816">
        <v>96.678988000000004</v>
      </c>
      <c r="J2816">
        <v>0.39700000000000002</v>
      </c>
      <c r="K2816">
        <v>3.95</v>
      </c>
      <c r="L2816">
        <v>0.35199999999999998</v>
      </c>
      <c r="M2816">
        <v>14.8</v>
      </c>
      <c r="N2816">
        <v>4.65E-2</v>
      </c>
      <c r="O2816" t="s">
        <v>614</v>
      </c>
      <c r="P2816">
        <v>0</v>
      </c>
      <c r="Q2816">
        <v>3.87</v>
      </c>
      <c r="R2816">
        <v>392</v>
      </c>
      <c r="S2816">
        <v>1</v>
      </c>
      <c r="U2816">
        <v>5676</v>
      </c>
      <c r="V2816">
        <v>1.07</v>
      </c>
      <c r="W2816">
        <v>0.94</v>
      </c>
      <c r="X2816">
        <v>0.18</v>
      </c>
      <c r="Y2816" t="s">
        <v>77</v>
      </c>
      <c r="Z2816">
        <v>4.33</v>
      </c>
      <c r="AA2816" t="s">
        <v>9652</v>
      </c>
      <c r="AB2816">
        <v>287.10102749999999</v>
      </c>
      <c r="AC2816" t="s">
        <v>9653</v>
      </c>
      <c r="AD2816">
        <v>46.896403300000003</v>
      </c>
      <c r="AE2816">
        <v>716.02499999999998</v>
      </c>
      <c r="AF2816">
        <v>14.875999999999999</v>
      </c>
      <c r="AG2816">
        <v>12.898999999999999</v>
      </c>
      <c r="AH2816">
        <v>14.578200000000001</v>
      </c>
    </row>
    <row r="2817" spans="1:34" x14ac:dyDescent="0.25">
      <c r="A2817" t="s">
        <v>9656</v>
      </c>
      <c r="B2817" t="s">
        <v>9657</v>
      </c>
      <c r="C2817">
        <v>1</v>
      </c>
      <c r="D2817">
        <v>1</v>
      </c>
      <c r="E2817" t="s">
        <v>284</v>
      </c>
      <c r="F2817">
        <v>2021</v>
      </c>
      <c r="G2817" t="s">
        <v>171</v>
      </c>
      <c r="H2817">
        <v>0</v>
      </c>
      <c r="I2817">
        <v>109.4449997</v>
      </c>
      <c r="J2817">
        <v>0.42759999999999998</v>
      </c>
      <c r="K2817">
        <v>3.6059999999999999</v>
      </c>
      <c r="L2817">
        <v>0.32200000000000001</v>
      </c>
      <c r="M2817">
        <v>12.7</v>
      </c>
      <c r="N2817">
        <v>3.9899999999999998E-2</v>
      </c>
      <c r="O2817" t="s">
        <v>614</v>
      </c>
      <c r="P2817">
        <v>0</v>
      </c>
      <c r="Q2817">
        <v>3.14</v>
      </c>
      <c r="R2817">
        <v>340</v>
      </c>
      <c r="S2817">
        <v>0</v>
      </c>
      <c r="U2817">
        <v>5403</v>
      </c>
      <c r="V2817">
        <v>0.87</v>
      </c>
      <c r="W2817">
        <v>0.87</v>
      </c>
      <c r="X2817">
        <v>0</v>
      </c>
      <c r="Y2817" t="s">
        <v>77</v>
      </c>
      <c r="Z2817">
        <v>4.5</v>
      </c>
      <c r="AA2817" t="s">
        <v>9658</v>
      </c>
      <c r="AB2817">
        <v>294.0839282</v>
      </c>
      <c r="AC2817" t="s">
        <v>9659</v>
      </c>
      <c r="AD2817">
        <v>42.809510400000001</v>
      </c>
      <c r="AE2817">
        <v>790.51599999999996</v>
      </c>
      <c r="AF2817">
        <v>14.907</v>
      </c>
      <c r="AG2817">
        <v>13.196999999999999</v>
      </c>
      <c r="AH2817">
        <v>14.930400000000001</v>
      </c>
    </row>
    <row r="2818" spans="1:34" x14ac:dyDescent="0.25">
      <c r="A2818" t="s">
        <v>9660</v>
      </c>
      <c r="B2818" t="s">
        <v>9661</v>
      </c>
      <c r="C2818">
        <v>1</v>
      </c>
      <c r="D2818">
        <v>1</v>
      </c>
      <c r="E2818" t="s">
        <v>284</v>
      </c>
      <c r="F2818">
        <v>2021</v>
      </c>
      <c r="G2818" t="s">
        <v>171</v>
      </c>
      <c r="H2818">
        <v>0</v>
      </c>
      <c r="I2818">
        <v>4.88752985</v>
      </c>
      <c r="J2818">
        <v>5.74E-2</v>
      </c>
      <c r="K2818">
        <v>2.3809999999999998</v>
      </c>
      <c r="L2818">
        <v>0.21199999999999999</v>
      </c>
      <c r="M2818">
        <v>6.26</v>
      </c>
      <c r="N2818">
        <v>1.9699999999999999E-2</v>
      </c>
      <c r="O2818" t="s">
        <v>614</v>
      </c>
      <c r="P2818">
        <v>0</v>
      </c>
      <c r="Q2818">
        <v>239.11</v>
      </c>
      <c r="R2818">
        <v>1003</v>
      </c>
      <c r="S2818">
        <v>0</v>
      </c>
      <c r="U2818">
        <v>5568</v>
      </c>
      <c r="V2818">
        <v>0.96</v>
      </c>
      <c r="W2818">
        <v>1.05</v>
      </c>
      <c r="X2818">
        <v>0.44</v>
      </c>
      <c r="Y2818" t="s">
        <v>77</v>
      </c>
      <c r="Z2818">
        <v>4.5</v>
      </c>
      <c r="AA2818" t="s">
        <v>9662</v>
      </c>
      <c r="AB2818">
        <v>291.71149059999999</v>
      </c>
      <c r="AC2818" t="s">
        <v>9663</v>
      </c>
      <c r="AD2818">
        <v>42.341509700000003</v>
      </c>
      <c r="AE2818">
        <v>962.63</v>
      </c>
      <c r="AF2818">
        <v>15.712999999999999</v>
      </c>
      <c r="AG2818">
        <v>14.018000000000001</v>
      </c>
      <c r="AH2818">
        <v>15.7348</v>
      </c>
    </row>
    <row r="2819" spans="1:34" x14ac:dyDescent="0.25">
      <c r="A2819" t="s">
        <v>9664</v>
      </c>
      <c r="B2819" t="s">
        <v>9665</v>
      </c>
      <c r="C2819">
        <v>1</v>
      </c>
      <c r="D2819">
        <v>1</v>
      </c>
      <c r="E2819" t="s">
        <v>284</v>
      </c>
      <c r="F2819">
        <v>2021</v>
      </c>
      <c r="G2819" t="s">
        <v>171</v>
      </c>
      <c r="H2819">
        <v>0</v>
      </c>
      <c r="I2819">
        <v>5.7562298800000002</v>
      </c>
      <c r="J2819">
        <v>5.8200000000000002E-2</v>
      </c>
      <c r="K2819">
        <v>2.2290000000000001</v>
      </c>
      <c r="L2819">
        <v>0.19900000000000001</v>
      </c>
      <c r="M2819">
        <v>5.6</v>
      </c>
      <c r="N2819">
        <v>1.7600000000000001E-2</v>
      </c>
      <c r="O2819" t="s">
        <v>614</v>
      </c>
      <c r="P2819">
        <v>0</v>
      </c>
      <c r="Q2819">
        <v>84.16</v>
      </c>
      <c r="R2819">
        <v>773</v>
      </c>
      <c r="S2819">
        <v>0</v>
      </c>
      <c r="U2819">
        <v>4931</v>
      </c>
      <c r="V2819">
        <v>0.73</v>
      </c>
      <c r="W2819">
        <v>0.79</v>
      </c>
      <c r="X2819">
        <v>0</v>
      </c>
      <c r="Y2819" t="s">
        <v>77</v>
      </c>
      <c r="Z2819">
        <v>4.6100000000000003</v>
      </c>
      <c r="AA2819" t="s">
        <v>9666</v>
      </c>
      <c r="AB2819">
        <v>280.92616199999998</v>
      </c>
      <c r="AC2819" t="s">
        <v>9667</v>
      </c>
      <c r="AD2819">
        <v>44.087803600000001</v>
      </c>
      <c r="AE2819">
        <v>305.79199999999997</v>
      </c>
      <c r="AF2819">
        <v>13.875</v>
      </c>
      <c r="AG2819">
        <v>11.576000000000001</v>
      </c>
      <c r="AH2819">
        <v>13.7041</v>
      </c>
    </row>
    <row r="2820" spans="1:34" x14ac:dyDescent="0.25">
      <c r="A2820" t="s">
        <v>9668</v>
      </c>
      <c r="B2820" t="s">
        <v>9669</v>
      </c>
      <c r="C2820">
        <v>1</v>
      </c>
      <c r="D2820">
        <v>1</v>
      </c>
      <c r="E2820" t="s">
        <v>284</v>
      </c>
      <c r="F2820">
        <v>2021</v>
      </c>
      <c r="G2820" t="s">
        <v>171</v>
      </c>
      <c r="H2820">
        <v>0</v>
      </c>
      <c r="I2820">
        <v>8.2774400700000008</v>
      </c>
      <c r="J2820">
        <v>7.6999999999999999E-2</v>
      </c>
      <c r="K2820">
        <v>1.319</v>
      </c>
      <c r="L2820">
        <v>0.11799999999999999</v>
      </c>
      <c r="M2820">
        <v>2.2999999999999998</v>
      </c>
      <c r="N2820">
        <v>7.2300000000000003E-3</v>
      </c>
      <c r="O2820" t="s">
        <v>614</v>
      </c>
      <c r="P2820">
        <v>0</v>
      </c>
      <c r="Q2820">
        <v>331.35</v>
      </c>
      <c r="R2820">
        <v>1088</v>
      </c>
      <c r="S2820">
        <v>0</v>
      </c>
      <c r="U2820">
        <v>5129</v>
      </c>
      <c r="V2820">
        <v>1.78</v>
      </c>
      <c r="W2820">
        <v>0.89</v>
      </c>
      <c r="X2820">
        <v>-0.16</v>
      </c>
      <c r="Y2820" t="s">
        <v>77</v>
      </c>
      <c r="Z2820">
        <v>3.88</v>
      </c>
      <c r="AA2820" t="s">
        <v>9670</v>
      </c>
      <c r="AB2820">
        <v>297.02109840000003</v>
      </c>
      <c r="AC2820" t="s">
        <v>9671</v>
      </c>
      <c r="AD2820">
        <v>41.377165499999997</v>
      </c>
      <c r="AE2820">
        <v>264.07799999999997</v>
      </c>
      <c r="AF2820">
        <v>13.308999999999999</v>
      </c>
      <c r="AG2820">
        <v>11.124000000000001</v>
      </c>
      <c r="AH2820">
        <v>13.0982</v>
      </c>
    </row>
    <row r="2821" spans="1:34" x14ac:dyDescent="0.25">
      <c r="A2821" t="s">
        <v>9672</v>
      </c>
      <c r="B2821" t="s">
        <v>9673</v>
      </c>
      <c r="C2821">
        <v>1</v>
      </c>
      <c r="D2821">
        <v>1</v>
      </c>
      <c r="E2821" t="s">
        <v>284</v>
      </c>
      <c r="F2821">
        <v>2021</v>
      </c>
      <c r="G2821" t="s">
        <v>171</v>
      </c>
      <c r="H2821">
        <v>0</v>
      </c>
      <c r="I2821">
        <v>13.590499879999999</v>
      </c>
      <c r="J2821">
        <v>0.1072</v>
      </c>
      <c r="K2821">
        <v>2.7989999999999999</v>
      </c>
      <c r="L2821">
        <v>0.25</v>
      </c>
      <c r="M2821">
        <v>8.24</v>
      </c>
      <c r="N2821">
        <v>2.5899999999999999E-2</v>
      </c>
      <c r="O2821" t="s">
        <v>614</v>
      </c>
      <c r="P2821">
        <v>0</v>
      </c>
      <c r="Q2821">
        <v>64.8</v>
      </c>
      <c r="R2821">
        <v>724</v>
      </c>
      <c r="S2821">
        <v>0</v>
      </c>
      <c r="U2821">
        <v>5442</v>
      </c>
      <c r="V2821">
        <v>0.97</v>
      </c>
      <c r="W2821">
        <v>0.89</v>
      </c>
      <c r="X2821">
        <v>0.1</v>
      </c>
      <c r="Y2821" t="s">
        <v>77</v>
      </c>
      <c r="Z2821">
        <v>4.41</v>
      </c>
      <c r="AA2821" t="s">
        <v>9674</v>
      </c>
      <c r="AB2821">
        <v>297.95416840000001</v>
      </c>
      <c r="AC2821" t="s">
        <v>9675</v>
      </c>
      <c r="AD2821">
        <v>44.667449099999999</v>
      </c>
      <c r="AE2821">
        <v>883.04499999999996</v>
      </c>
      <c r="AF2821">
        <v>15.423</v>
      </c>
      <c r="AG2821">
        <v>13.244</v>
      </c>
      <c r="AH2821">
        <v>15.1562</v>
      </c>
    </row>
    <row r="2822" spans="1:34" x14ac:dyDescent="0.25">
      <c r="A2822" t="s">
        <v>9676</v>
      </c>
      <c r="B2822" t="s">
        <v>9677</v>
      </c>
      <c r="C2822">
        <v>1</v>
      </c>
      <c r="D2822">
        <v>1</v>
      </c>
      <c r="E2822" t="s">
        <v>284</v>
      </c>
      <c r="F2822">
        <v>2021</v>
      </c>
      <c r="G2822" t="s">
        <v>171</v>
      </c>
      <c r="H2822">
        <v>0</v>
      </c>
      <c r="I2822">
        <v>19.585500719999999</v>
      </c>
      <c r="J2822">
        <v>0.13789999999999999</v>
      </c>
      <c r="K2822">
        <v>2.7040000000000002</v>
      </c>
      <c r="L2822">
        <v>0.24099999999999999</v>
      </c>
      <c r="M2822">
        <v>7.77</v>
      </c>
      <c r="N2822">
        <v>2.4500000000000001E-2</v>
      </c>
      <c r="O2822" t="s">
        <v>614</v>
      </c>
      <c r="P2822">
        <v>0</v>
      </c>
      <c r="Q2822">
        <v>46.51</v>
      </c>
      <c r="R2822">
        <v>666</v>
      </c>
      <c r="S2822">
        <v>0</v>
      </c>
      <c r="U2822">
        <v>5618</v>
      </c>
      <c r="V2822">
        <v>1</v>
      </c>
      <c r="W2822">
        <v>0.91</v>
      </c>
      <c r="X2822">
        <v>0</v>
      </c>
      <c r="Y2822" t="s">
        <v>77</v>
      </c>
      <c r="Z2822">
        <v>4.4000000000000004</v>
      </c>
      <c r="AA2822" t="s">
        <v>9678</v>
      </c>
      <c r="AB2822">
        <v>295.79217970000002</v>
      </c>
      <c r="AC2822" t="s">
        <v>9679</v>
      </c>
      <c r="AD2822">
        <v>47.600069900000001</v>
      </c>
      <c r="AE2822">
        <v>745.74</v>
      </c>
      <c r="AF2822">
        <v>14.244999999999999</v>
      </c>
      <c r="AG2822">
        <v>12.66</v>
      </c>
      <c r="AH2822">
        <v>14.1632</v>
      </c>
    </row>
    <row r="2823" spans="1:34" x14ac:dyDescent="0.25">
      <c r="A2823" t="s">
        <v>9680</v>
      </c>
      <c r="B2823" t="s">
        <v>9681</v>
      </c>
      <c r="C2823">
        <v>1</v>
      </c>
      <c r="D2823">
        <v>1</v>
      </c>
      <c r="E2823" t="s">
        <v>284</v>
      </c>
      <c r="F2823">
        <v>2021</v>
      </c>
      <c r="G2823" t="s">
        <v>171</v>
      </c>
      <c r="H2823">
        <v>0</v>
      </c>
      <c r="I2823">
        <v>78.546096800000001</v>
      </c>
      <c r="J2823">
        <v>0.3659</v>
      </c>
      <c r="K2823">
        <v>3.1629999999999998</v>
      </c>
      <c r="L2823">
        <v>0.28199999999999997</v>
      </c>
      <c r="M2823">
        <v>10.1</v>
      </c>
      <c r="N2823">
        <v>3.1899999999999998E-2</v>
      </c>
      <c r="O2823" t="s">
        <v>614</v>
      </c>
      <c r="P2823">
        <v>0</v>
      </c>
      <c r="Q2823">
        <v>14.85</v>
      </c>
      <c r="R2823">
        <v>501</v>
      </c>
      <c r="S2823">
        <v>0</v>
      </c>
      <c r="U2823">
        <v>5808</v>
      </c>
      <c r="V2823">
        <v>1.4</v>
      </c>
      <c r="W2823">
        <v>1.06</v>
      </c>
      <c r="X2823">
        <v>0.14000000000000001</v>
      </c>
      <c r="Y2823" t="s">
        <v>77</v>
      </c>
      <c r="Z2823">
        <v>4.17</v>
      </c>
      <c r="AA2823" t="s">
        <v>9682</v>
      </c>
      <c r="AB2823">
        <v>292.58777429999998</v>
      </c>
      <c r="AC2823" t="s">
        <v>9683</v>
      </c>
      <c r="AD2823">
        <v>38.521982700000002</v>
      </c>
      <c r="AE2823">
        <v>863.90899999999999</v>
      </c>
      <c r="AF2823">
        <v>14.087999999999999</v>
      </c>
      <c r="AG2823">
        <v>12.627000000000001</v>
      </c>
      <c r="AH2823">
        <v>14.078900000000001</v>
      </c>
    </row>
    <row r="2824" spans="1:34" x14ac:dyDescent="0.25">
      <c r="A2824" t="s">
        <v>9684</v>
      </c>
      <c r="B2824" t="s">
        <v>9685</v>
      </c>
      <c r="C2824">
        <v>1</v>
      </c>
      <c r="D2824">
        <v>1</v>
      </c>
      <c r="E2824" t="s">
        <v>284</v>
      </c>
      <c r="F2824">
        <v>2021</v>
      </c>
      <c r="G2824" t="s">
        <v>171</v>
      </c>
      <c r="H2824">
        <v>0</v>
      </c>
      <c r="I2824">
        <v>39.313701629999997</v>
      </c>
      <c r="J2824">
        <v>0.22700000000000001</v>
      </c>
      <c r="K2824">
        <v>2.319</v>
      </c>
      <c r="L2824">
        <v>0.20699999999999999</v>
      </c>
      <c r="M2824">
        <v>5.99</v>
      </c>
      <c r="N2824">
        <v>1.8800000000000001E-2</v>
      </c>
      <c r="O2824" t="s">
        <v>614</v>
      </c>
      <c r="P2824">
        <v>0</v>
      </c>
      <c r="Q2824">
        <v>20.04</v>
      </c>
      <c r="R2824">
        <v>540</v>
      </c>
      <c r="S2824">
        <v>0</v>
      </c>
      <c r="U2824">
        <v>6060</v>
      </c>
      <c r="V2824">
        <v>0.93</v>
      </c>
      <c r="W2824">
        <v>1.01</v>
      </c>
      <c r="X2824">
        <v>-0.22</v>
      </c>
      <c r="Y2824" t="s">
        <v>77</v>
      </c>
      <c r="Z2824">
        <v>4.51</v>
      </c>
      <c r="AA2824" t="s">
        <v>9686</v>
      </c>
      <c r="AB2824">
        <v>289.06430419999998</v>
      </c>
      <c r="AC2824" t="s">
        <v>9687</v>
      </c>
      <c r="AD2824">
        <v>47.117404100000002</v>
      </c>
      <c r="AE2824">
        <v>778.60199999999998</v>
      </c>
      <c r="AF2824">
        <v>14.564</v>
      </c>
      <c r="AG2824">
        <v>12.988</v>
      </c>
      <c r="AH2824">
        <v>14.4604</v>
      </c>
    </row>
    <row r="2825" spans="1:34" x14ac:dyDescent="0.25">
      <c r="A2825" t="s">
        <v>9688</v>
      </c>
      <c r="B2825" t="s">
        <v>9689</v>
      </c>
      <c r="C2825">
        <v>1</v>
      </c>
      <c r="D2825">
        <v>1</v>
      </c>
      <c r="E2825" t="s">
        <v>284</v>
      </c>
      <c r="F2825">
        <v>2021</v>
      </c>
      <c r="G2825" t="s">
        <v>171</v>
      </c>
      <c r="H2825">
        <v>0</v>
      </c>
      <c r="I2825">
        <v>2.8001201099999999</v>
      </c>
      <c r="J2825">
        <v>3.4299999999999997E-2</v>
      </c>
      <c r="K2825">
        <v>2.379</v>
      </c>
      <c r="L2825">
        <v>0.21199999999999999</v>
      </c>
      <c r="M2825">
        <v>6.25</v>
      </c>
      <c r="N2825">
        <v>1.9699999999999999E-2</v>
      </c>
      <c r="O2825" t="s">
        <v>614</v>
      </c>
      <c r="P2825">
        <v>0</v>
      </c>
      <c r="Q2825">
        <v>197.81</v>
      </c>
      <c r="R2825">
        <v>956</v>
      </c>
      <c r="S2825">
        <v>0</v>
      </c>
      <c r="U2825">
        <v>4786</v>
      </c>
      <c r="V2825">
        <v>0.7</v>
      </c>
      <c r="W2825">
        <v>0.69</v>
      </c>
      <c r="X2825">
        <v>-0.2</v>
      </c>
      <c r="Y2825" t="s">
        <v>77</v>
      </c>
      <c r="Z2825">
        <v>4.58</v>
      </c>
      <c r="AA2825" t="s">
        <v>9690</v>
      </c>
      <c r="AB2825">
        <v>291.22438290000002</v>
      </c>
      <c r="AC2825" t="s">
        <v>9691</v>
      </c>
      <c r="AD2825">
        <v>45.778099300000001</v>
      </c>
      <c r="AE2825">
        <v>560.44500000000005</v>
      </c>
      <c r="AF2825">
        <v>15.484</v>
      </c>
      <c r="AG2825">
        <v>12.984999999999999</v>
      </c>
      <c r="AH2825">
        <v>15.254</v>
      </c>
    </row>
    <row r="2826" spans="1:34" x14ac:dyDescent="0.25">
      <c r="A2826" t="s">
        <v>9692</v>
      </c>
      <c r="B2826" t="s">
        <v>9693</v>
      </c>
      <c r="C2826">
        <v>1</v>
      </c>
      <c r="D2826">
        <v>1</v>
      </c>
      <c r="E2826" t="s">
        <v>284</v>
      </c>
      <c r="F2826">
        <v>2021</v>
      </c>
      <c r="G2826" t="s">
        <v>171</v>
      </c>
      <c r="H2826">
        <v>0</v>
      </c>
      <c r="I2826">
        <v>80.231903079999995</v>
      </c>
      <c r="J2826">
        <v>0.3543</v>
      </c>
      <c r="K2826">
        <v>2.831</v>
      </c>
      <c r="L2826">
        <v>0.253</v>
      </c>
      <c r="M2826">
        <v>8.4</v>
      </c>
      <c r="N2826">
        <v>2.64E-2</v>
      </c>
      <c r="O2826" t="s">
        <v>614</v>
      </c>
      <c r="P2826">
        <v>0</v>
      </c>
      <c r="Q2826">
        <v>4.91</v>
      </c>
      <c r="R2826">
        <v>380</v>
      </c>
      <c r="S2826">
        <v>0</v>
      </c>
      <c r="U2826">
        <v>5436</v>
      </c>
      <c r="V2826">
        <v>0.89</v>
      </c>
      <c r="W2826">
        <v>0.92</v>
      </c>
      <c r="X2826">
        <v>0.12</v>
      </c>
      <c r="Y2826" t="s">
        <v>77</v>
      </c>
      <c r="Z2826">
        <v>4.5</v>
      </c>
      <c r="AA2826" t="s">
        <v>9694</v>
      </c>
      <c r="AB2826">
        <v>282.86314190000002</v>
      </c>
      <c r="AC2826" t="s">
        <v>9695</v>
      </c>
      <c r="AD2826">
        <v>41.796633200000002</v>
      </c>
      <c r="AE2826">
        <v>611.46100000000001</v>
      </c>
      <c r="AF2826">
        <v>14.449</v>
      </c>
      <c r="AG2826">
        <v>12.734999999999999</v>
      </c>
      <c r="AH2826">
        <v>14.3155</v>
      </c>
    </row>
    <row r="2827" spans="1:34" x14ac:dyDescent="0.25">
      <c r="A2827" t="s">
        <v>9696</v>
      </c>
      <c r="B2827" t="s">
        <v>9697</v>
      </c>
      <c r="C2827">
        <v>1</v>
      </c>
      <c r="D2827">
        <v>2</v>
      </c>
      <c r="E2827" t="s">
        <v>284</v>
      </c>
      <c r="F2827">
        <v>2014</v>
      </c>
      <c r="G2827" t="s">
        <v>171</v>
      </c>
      <c r="H2827">
        <v>0</v>
      </c>
      <c r="I2827">
        <v>2.7359260000000001</v>
      </c>
      <c r="J2827">
        <v>3.5999999999999997E-2</v>
      </c>
      <c r="K2827">
        <v>1.64</v>
      </c>
      <c r="L2827">
        <v>0.14599999999999999</v>
      </c>
      <c r="M2827">
        <v>3.33</v>
      </c>
      <c r="N2827">
        <v>1.0500000000000001E-2</v>
      </c>
      <c r="O2827" t="s">
        <v>614</v>
      </c>
      <c r="P2827">
        <v>0</v>
      </c>
      <c r="Q2827">
        <v>360.26</v>
      </c>
      <c r="R2827">
        <v>1075</v>
      </c>
      <c r="S2827">
        <v>0</v>
      </c>
      <c r="U2827">
        <v>5302</v>
      </c>
      <c r="V2827">
        <v>0.76</v>
      </c>
      <c r="W2827">
        <v>0.84</v>
      </c>
      <c r="X2827">
        <v>0.123</v>
      </c>
      <c r="Y2827" t="s">
        <v>200</v>
      </c>
      <c r="Z2827">
        <v>4.6100000000000003</v>
      </c>
      <c r="AA2827" t="s">
        <v>9698</v>
      </c>
      <c r="AB2827">
        <v>298.6636163</v>
      </c>
      <c r="AC2827" t="s">
        <v>9699</v>
      </c>
      <c r="AD2827">
        <v>47.761932899999998</v>
      </c>
      <c r="AE2827">
        <v>605.67999999999995</v>
      </c>
      <c r="AF2827">
        <v>14.772</v>
      </c>
      <c r="AG2827">
        <v>12.75</v>
      </c>
      <c r="AH2827">
        <v>14.6031</v>
      </c>
    </row>
    <row r="2828" spans="1:34" x14ac:dyDescent="0.25">
      <c r="A2828" t="s">
        <v>9700</v>
      </c>
      <c r="B2828" t="s">
        <v>9697</v>
      </c>
      <c r="C2828">
        <v>1</v>
      </c>
      <c r="D2828">
        <v>2</v>
      </c>
      <c r="E2828" t="s">
        <v>284</v>
      </c>
      <c r="F2828">
        <v>2014</v>
      </c>
      <c r="G2828" t="s">
        <v>171</v>
      </c>
      <c r="H2828">
        <v>0</v>
      </c>
      <c r="I2828">
        <v>6.4001299999999999</v>
      </c>
      <c r="J2828">
        <v>6.4000000000000001E-2</v>
      </c>
      <c r="K2828">
        <v>2</v>
      </c>
      <c r="L2828">
        <v>0.17799999999999999</v>
      </c>
      <c r="M2828">
        <v>4.66</v>
      </c>
      <c r="N2828">
        <v>1.47E-2</v>
      </c>
      <c r="O2828" t="s">
        <v>614</v>
      </c>
      <c r="P2828">
        <v>0</v>
      </c>
      <c r="Q2828">
        <v>115.98</v>
      </c>
      <c r="R2828">
        <v>810</v>
      </c>
      <c r="S2828">
        <v>0</v>
      </c>
      <c r="U2828">
        <v>5302</v>
      </c>
      <c r="V2828">
        <v>0.76</v>
      </c>
      <c r="W2828">
        <v>0.84</v>
      </c>
      <c r="X2828">
        <v>0.123</v>
      </c>
      <c r="Y2828" t="s">
        <v>200</v>
      </c>
      <c r="Z2828">
        <v>4.6100000000000003</v>
      </c>
      <c r="AA2828" t="s">
        <v>9698</v>
      </c>
      <c r="AB2828">
        <v>298.6636163</v>
      </c>
      <c r="AC2828" t="s">
        <v>9699</v>
      </c>
      <c r="AD2828">
        <v>47.761932899999998</v>
      </c>
      <c r="AE2828">
        <v>605.67999999999995</v>
      </c>
      <c r="AF2828">
        <v>14.772</v>
      </c>
      <c r="AG2828">
        <v>12.75</v>
      </c>
      <c r="AH2828">
        <v>14.6031</v>
      </c>
    </row>
    <row r="2829" spans="1:34" x14ac:dyDescent="0.25">
      <c r="A2829" t="s">
        <v>9701</v>
      </c>
      <c r="B2829" t="s">
        <v>9702</v>
      </c>
      <c r="C2829">
        <v>1</v>
      </c>
      <c r="D2829">
        <v>1</v>
      </c>
      <c r="E2829" t="s">
        <v>284</v>
      </c>
      <c r="F2829">
        <v>2021</v>
      </c>
      <c r="G2829" t="s">
        <v>171</v>
      </c>
      <c r="H2829">
        <v>0</v>
      </c>
      <c r="I2829">
        <v>31.588899609999999</v>
      </c>
      <c r="J2829">
        <v>0.19700000000000001</v>
      </c>
      <c r="K2829">
        <v>3.145</v>
      </c>
      <c r="L2829">
        <v>0.28100000000000003</v>
      </c>
      <c r="M2829">
        <v>10</v>
      </c>
      <c r="N2829">
        <v>3.1600000000000003E-2</v>
      </c>
      <c r="O2829" t="s">
        <v>614</v>
      </c>
      <c r="P2829">
        <v>0</v>
      </c>
      <c r="Q2829">
        <v>31.79</v>
      </c>
      <c r="R2829">
        <v>682</v>
      </c>
      <c r="S2829">
        <v>0</v>
      </c>
      <c r="U2829">
        <v>5866</v>
      </c>
      <c r="V2829">
        <v>1.37</v>
      </c>
      <c r="W2829">
        <v>1.02</v>
      </c>
      <c r="X2829">
        <v>0</v>
      </c>
      <c r="Y2829" t="s">
        <v>77</v>
      </c>
      <c r="Z2829">
        <v>4.17</v>
      </c>
      <c r="AA2829" t="s">
        <v>9703</v>
      </c>
      <c r="AB2829">
        <v>294.56685770000001</v>
      </c>
      <c r="AC2829" t="s">
        <v>9704</v>
      </c>
      <c r="AD2829">
        <v>46.0757312</v>
      </c>
      <c r="AE2829">
        <v>1070.17</v>
      </c>
      <c r="AF2829">
        <v>14.179</v>
      </c>
      <c r="AG2829">
        <v>12.686</v>
      </c>
      <c r="AH2829">
        <v>14.0943</v>
      </c>
    </row>
    <row r="2830" spans="1:34" x14ac:dyDescent="0.25">
      <c r="A2830" t="s">
        <v>9705</v>
      </c>
      <c r="B2830" t="s">
        <v>9706</v>
      </c>
      <c r="C2830">
        <v>1</v>
      </c>
      <c r="D2830">
        <v>1</v>
      </c>
      <c r="E2830" t="s">
        <v>284</v>
      </c>
      <c r="F2830">
        <v>2021</v>
      </c>
      <c r="G2830" t="s">
        <v>171</v>
      </c>
      <c r="H2830">
        <v>0</v>
      </c>
      <c r="I2830">
        <v>7.7208600000000001</v>
      </c>
      <c r="J2830">
        <v>7.6100000000000001E-2</v>
      </c>
      <c r="K2830">
        <v>3.121</v>
      </c>
      <c r="L2830">
        <v>0.27800000000000002</v>
      </c>
      <c r="M2830">
        <v>9.91</v>
      </c>
      <c r="N2830">
        <v>3.1199999999999999E-2</v>
      </c>
      <c r="O2830" t="s">
        <v>614</v>
      </c>
      <c r="P2830">
        <v>0</v>
      </c>
      <c r="Q2830">
        <v>257.14</v>
      </c>
      <c r="R2830">
        <v>1021</v>
      </c>
      <c r="S2830">
        <v>0</v>
      </c>
      <c r="U2830">
        <v>5887</v>
      </c>
      <c r="V2830">
        <v>1.18</v>
      </c>
      <c r="W2830">
        <v>0.98</v>
      </c>
      <c r="X2830">
        <v>-0.06</v>
      </c>
      <c r="Y2830" t="s">
        <v>77</v>
      </c>
      <c r="Z2830">
        <v>4.29</v>
      </c>
      <c r="AA2830" t="s">
        <v>9707</v>
      </c>
      <c r="AB2830">
        <v>284.49031660000003</v>
      </c>
      <c r="AC2830" t="s">
        <v>9708</v>
      </c>
      <c r="AD2830">
        <v>42.6482636</v>
      </c>
      <c r="AE2830">
        <v>602.21799999999996</v>
      </c>
      <c r="AF2830">
        <v>13.529</v>
      </c>
      <c r="AG2830">
        <v>12.006</v>
      </c>
      <c r="AH2830">
        <v>13.4138</v>
      </c>
    </row>
    <row r="2831" spans="1:34" x14ac:dyDescent="0.25">
      <c r="A2831" t="s">
        <v>9709</v>
      </c>
      <c r="B2831" t="s">
        <v>9710</v>
      </c>
      <c r="C2831">
        <v>1</v>
      </c>
      <c r="D2831">
        <v>1</v>
      </c>
      <c r="E2831" t="s">
        <v>284</v>
      </c>
      <c r="F2831">
        <v>2021</v>
      </c>
      <c r="G2831" t="s">
        <v>171</v>
      </c>
      <c r="H2831">
        <v>0</v>
      </c>
      <c r="I2831">
        <v>4.1957798000000004</v>
      </c>
      <c r="J2831">
        <v>4.8800000000000003E-2</v>
      </c>
      <c r="K2831">
        <v>2.52</v>
      </c>
      <c r="L2831">
        <v>0.22500000000000001</v>
      </c>
      <c r="M2831">
        <v>6.89</v>
      </c>
      <c r="N2831">
        <v>2.1700000000000001E-2</v>
      </c>
      <c r="O2831" t="s">
        <v>614</v>
      </c>
      <c r="P2831">
        <v>0</v>
      </c>
      <c r="Q2831">
        <v>283.77999999999997</v>
      </c>
      <c r="R2831">
        <v>1047</v>
      </c>
      <c r="S2831">
        <v>0</v>
      </c>
      <c r="U2831">
        <v>5229</v>
      </c>
      <c r="V2831">
        <v>1</v>
      </c>
      <c r="W2831">
        <v>0.88</v>
      </c>
      <c r="X2831">
        <v>0.32</v>
      </c>
      <c r="Y2831" t="s">
        <v>77</v>
      </c>
      <c r="Z2831">
        <v>4.38</v>
      </c>
      <c r="AA2831" t="s">
        <v>9711</v>
      </c>
      <c r="AB2831">
        <v>294.84007880000001</v>
      </c>
      <c r="AC2831" t="s">
        <v>9712</v>
      </c>
      <c r="AD2831">
        <v>39.085975699999999</v>
      </c>
      <c r="AE2831">
        <v>601.029</v>
      </c>
      <c r="AF2831">
        <v>15.566000000000001</v>
      </c>
      <c r="AG2831">
        <v>13.132</v>
      </c>
      <c r="AH2831">
        <v>15.172599999999999</v>
      </c>
    </row>
    <row r="2832" spans="1:34" x14ac:dyDescent="0.25">
      <c r="A2832" t="s">
        <v>9713</v>
      </c>
      <c r="B2832" t="s">
        <v>9714</v>
      </c>
      <c r="C2832">
        <v>1</v>
      </c>
      <c r="D2832">
        <v>1</v>
      </c>
      <c r="E2832" t="s">
        <v>284</v>
      </c>
      <c r="F2832">
        <v>2021</v>
      </c>
      <c r="G2832" t="s">
        <v>171</v>
      </c>
      <c r="H2832">
        <v>0</v>
      </c>
      <c r="I2832">
        <v>8.7799997300000001</v>
      </c>
      <c r="J2832">
        <v>7.8700000000000006E-2</v>
      </c>
      <c r="K2832">
        <v>3.79</v>
      </c>
      <c r="L2832">
        <v>0.33800000000000002</v>
      </c>
      <c r="M2832">
        <v>13.8</v>
      </c>
      <c r="N2832">
        <v>4.3400000000000001E-2</v>
      </c>
      <c r="O2832" t="s">
        <v>614</v>
      </c>
      <c r="P2832">
        <v>0</v>
      </c>
      <c r="Q2832">
        <v>61.24</v>
      </c>
      <c r="R2832">
        <v>713</v>
      </c>
      <c r="S2832">
        <v>0</v>
      </c>
      <c r="U2832">
        <v>5191</v>
      </c>
      <c r="V2832">
        <v>0.76</v>
      </c>
      <c r="W2832">
        <v>0.85</v>
      </c>
      <c r="X2832">
        <v>-0.06</v>
      </c>
      <c r="Y2832" t="s">
        <v>77</v>
      </c>
      <c r="Z2832">
        <v>4.5999999999999996</v>
      </c>
      <c r="AA2832" t="s">
        <v>9715</v>
      </c>
      <c r="AB2832">
        <v>291.91294770000002</v>
      </c>
      <c r="AC2832" t="s">
        <v>9716</v>
      </c>
      <c r="AD2832">
        <v>40.953926500000001</v>
      </c>
      <c r="AE2832">
        <v>1189.8800000000001</v>
      </c>
      <c r="AF2832">
        <v>15.949</v>
      </c>
      <c r="AG2832">
        <v>13.877000000000001</v>
      </c>
      <c r="AH2832">
        <v>15.9003</v>
      </c>
    </row>
    <row r="2833" spans="1:34" x14ac:dyDescent="0.25">
      <c r="A2833" t="s">
        <v>9717</v>
      </c>
      <c r="B2833" t="s">
        <v>9718</v>
      </c>
      <c r="C2833">
        <v>1</v>
      </c>
      <c r="D2833">
        <v>1</v>
      </c>
      <c r="E2833" t="s">
        <v>284</v>
      </c>
      <c r="F2833">
        <v>2021</v>
      </c>
      <c r="G2833" t="s">
        <v>171</v>
      </c>
      <c r="H2833">
        <v>0</v>
      </c>
      <c r="I2833">
        <v>9.7629804599999996</v>
      </c>
      <c r="J2833">
        <v>8.2100000000000006E-2</v>
      </c>
      <c r="K2833">
        <v>1.794</v>
      </c>
      <c r="L2833">
        <v>0.16</v>
      </c>
      <c r="M2833">
        <v>3.87</v>
      </c>
      <c r="N2833">
        <v>1.2200000000000001E-2</v>
      </c>
      <c r="O2833" t="s">
        <v>614</v>
      </c>
      <c r="P2833">
        <v>0</v>
      </c>
      <c r="Q2833">
        <v>57.59</v>
      </c>
      <c r="R2833">
        <v>703</v>
      </c>
      <c r="S2833">
        <v>0</v>
      </c>
      <c r="U2833">
        <v>5052</v>
      </c>
      <c r="V2833">
        <v>0.82</v>
      </c>
      <c r="W2833">
        <v>0.77</v>
      </c>
      <c r="X2833">
        <v>0.02</v>
      </c>
      <c r="Y2833" t="s">
        <v>77</v>
      </c>
      <c r="Z2833">
        <v>4.5</v>
      </c>
      <c r="AA2833" t="s">
        <v>9719</v>
      </c>
      <c r="AB2833">
        <v>300.61965939999999</v>
      </c>
      <c r="AC2833" t="s">
        <v>9720</v>
      </c>
      <c r="AD2833">
        <v>45.788806800000003</v>
      </c>
      <c r="AE2833">
        <v>561.22900000000004</v>
      </c>
      <c r="AF2833">
        <v>15.497</v>
      </c>
      <c r="AG2833">
        <v>13.031000000000001</v>
      </c>
      <c r="AH2833">
        <v>15.284599999999999</v>
      </c>
    </row>
    <row r="2834" spans="1:34" x14ac:dyDescent="0.25">
      <c r="A2834" t="s">
        <v>9721</v>
      </c>
      <c r="B2834" t="s">
        <v>9722</v>
      </c>
      <c r="C2834">
        <v>1</v>
      </c>
      <c r="D2834">
        <v>1</v>
      </c>
      <c r="E2834" t="s">
        <v>284</v>
      </c>
      <c r="F2834">
        <v>2021</v>
      </c>
      <c r="G2834" t="s">
        <v>171</v>
      </c>
      <c r="H2834">
        <v>0</v>
      </c>
      <c r="I2834">
        <v>13.36019993</v>
      </c>
      <c r="J2834">
        <v>0.1002</v>
      </c>
      <c r="K2834">
        <v>1.663</v>
      </c>
      <c r="L2834">
        <v>0.14799999999999999</v>
      </c>
      <c r="M2834">
        <v>3.4</v>
      </c>
      <c r="N2834">
        <v>1.0699999999999999E-2</v>
      </c>
      <c r="O2834" t="s">
        <v>614</v>
      </c>
      <c r="P2834">
        <v>0</v>
      </c>
      <c r="Q2834">
        <v>17.3</v>
      </c>
      <c r="R2834">
        <v>520</v>
      </c>
      <c r="S2834">
        <v>0</v>
      </c>
      <c r="U2834">
        <v>4500</v>
      </c>
      <c r="V2834">
        <v>0.69</v>
      </c>
      <c r="W2834">
        <v>0.77</v>
      </c>
      <c r="X2834">
        <v>0.28000000000000003</v>
      </c>
      <c r="Y2834" t="s">
        <v>77</v>
      </c>
      <c r="Z2834">
        <v>4.6399999999999997</v>
      </c>
      <c r="AA2834" t="s">
        <v>9723</v>
      </c>
      <c r="AB2834">
        <v>286.47925679999997</v>
      </c>
      <c r="AC2834" t="s">
        <v>9724</v>
      </c>
      <c r="AD2834">
        <v>39.269879299999999</v>
      </c>
      <c r="AF2834">
        <v>16.187999999999999</v>
      </c>
      <c r="AG2834">
        <v>12.996</v>
      </c>
      <c r="AH2834">
        <v>15.7903</v>
      </c>
    </row>
    <row r="2835" spans="1:34" x14ac:dyDescent="0.25">
      <c r="A2835" t="s">
        <v>9725</v>
      </c>
      <c r="B2835" t="s">
        <v>9726</v>
      </c>
      <c r="C2835">
        <v>1</v>
      </c>
      <c r="D2835">
        <v>1</v>
      </c>
      <c r="E2835" t="s">
        <v>284</v>
      </c>
      <c r="F2835">
        <v>2021</v>
      </c>
      <c r="G2835" t="s">
        <v>171</v>
      </c>
      <c r="H2835">
        <v>0</v>
      </c>
      <c r="I2835">
        <v>29.4557991</v>
      </c>
      <c r="J2835">
        <v>0.18790000000000001</v>
      </c>
      <c r="K2835">
        <v>2.75</v>
      </c>
      <c r="L2835">
        <v>0.245</v>
      </c>
      <c r="M2835">
        <v>8</v>
      </c>
      <c r="N2835">
        <v>2.52E-2</v>
      </c>
      <c r="O2835" t="s">
        <v>614</v>
      </c>
      <c r="P2835">
        <v>0</v>
      </c>
      <c r="Q2835">
        <v>30.3</v>
      </c>
      <c r="R2835">
        <v>598</v>
      </c>
      <c r="S2835">
        <v>0</v>
      </c>
      <c r="U2835">
        <v>6036</v>
      </c>
      <c r="V2835">
        <v>0.95</v>
      </c>
      <c r="W2835">
        <v>1.02</v>
      </c>
      <c r="X2835">
        <v>-0.16</v>
      </c>
      <c r="Y2835" t="s">
        <v>77</v>
      </c>
      <c r="Z2835">
        <v>4.49</v>
      </c>
      <c r="AA2835" t="s">
        <v>9727</v>
      </c>
      <c r="AB2835">
        <v>301.54303970000001</v>
      </c>
      <c r="AC2835" t="s">
        <v>9728</v>
      </c>
      <c r="AD2835">
        <v>44.605625099999997</v>
      </c>
      <c r="AE2835">
        <v>825.88300000000004</v>
      </c>
      <c r="AF2835">
        <v>14.493</v>
      </c>
      <c r="AG2835">
        <v>12.808999999999999</v>
      </c>
      <c r="AH2835">
        <v>14.353999999999999</v>
      </c>
    </row>
    <row r="2836" spans="1:34" x14ac:dyDescent="0.25">
      <c r="A2836" t="s">
        <v>9729</v>
      </c>
      <c r="B2836" t="s">
        <v>9730</v>
      </c>
      <c r="C2836">
        <v>1</v>
      </c>
      <c r="D2836">
        <v>1</v>
      </c>
      <c r="E2836" t="s">
        <v>284</v>
      </c>
      <c r="F2836">
        <v>2021</v>
      </c>
      <c r="G2836" t="s">
        <v>171</v>
      </c>
      <c r="H2836">
        <v>0</v>
      </c>
      <c r="I2836">
        <v>23.359399799999998</v>
      </c>
      <c r="J2836">
        <v>0.16370000000000001</v>
      </c>
      <c r="K2836">
        <v>3.0579999999999998</v>
      </c>
      <c r="L2836">
        <v>0.27300000000000002</v>
      </c>
      <c r="M2836">
        <v>9.58</v>
      </c>
      <c r="N2836">
        <v>3.0099999999999998E-2</v>
      </c>
      <c r="O2836" t="s">
        <v>614</v>
      </c>
      <c r="P2836">
        <v>0</v>
      </c>
      <c r="Q2836">
        <v>51.68</v>
      </c>
      <c r="R2836">
        <v>684</v>
      </c>
      <c r="S2836">
        <v>0</v>
      </c>
      <c r="U2836">
        <v>6244</v>
      </c>
      <c r="V2836">
        <v>1.01</v>
      </c>
      <c r="W2836">
        <v>1.07</v>
      </c>
      <c r="X2836">
        <v>-0.2</v>
      </c>
      <c r="Y2836" t="s">
        <v>77</v>
      </c>
      <c r="Z2836">
        <v>4.46</v>
      </c>
      <c r="AA2836" t="s">
        <v>9731</v>
      </c>
      <c r="AB2836">
        <v>292.46424059999998</v>
      </c>
      <c r="AC2836" t="s">
        <v>9732</v>
      </c>
      <c r="AD2836">
        <v>45.968279899999999</v>
      </c>
      <c r="AE2836">
        <v>1338.49</v>
      </c>
      <c r="AF2836">
        <v>15.420999999999999</v>
      </c>
      <c r="AG2836">
        <v>13.83</v>
      </c>
      <c r="AH2836">
        <v>15.292999999999999</v>
      </c>
    </row>
    <row r="2837" spans="1:34" x14ac:dyDescent="0.25">
      <c r="A2837" t="s">
        <v>9733</v>
      </c>
      <c r="B2837" t="s">
        <v>9734</v>
      </c>
      <c r="C2837">
        <v>1</v>
      </c>
      <c r="D2837">
        <v>1</v>
      </c>
      <c r="E2837" t="s">
        <v>284</v>
      </c>
      <c r="F2837">
        <v>2021</v>
      </c>
      <c r="G2837" t="s">
        <v>171</v>
      </c>
      <c r="H2837">
        <v>0</v>
      </c>
      <c r="I2837">
        <v>16.85589981</v>
      </c>
      <c r="J2837">
        <v>0.1082</v>
      </c>
      <c r="K2837">
        <v>2.3090000000000002</v>
      </c>
      <c r="L2837">
        <v>0.20599999999999999</v>
      </c>
      <c r="M2837">
        <v>5.94</v>
      </c>
      <c r="N2837">
        <v>1.8700000000000001E-2</v>
      </c>
      <c r="O2837" t="s">
        <v>614</v>
      </c>
      <c r="P2837">
        <v>0</v>
      </c>
      <c r="Q2837">
        <v>6.52</v>
      </c>
      <c r="R2837">
        <v>408</v>
      </c>
      <c r="S2837">
        <v>0</v>
      </c>
      <c r="U2837">
        <v>3967</v>
      </c>
      <c r="V2837">
        <v>0.59</v>
      </c>
      <c r="W2837">
        <v>0.59</v>
      </c>
      <c r="X2837">
        <v>0.06</v>
      </c>
      <c r="Y2837" t="s">
        <v>77</v>
      </c>
      <c r="Z2837">
        <v>4.67</v>
      </c>
      <c r="AA2837" t="s">
        <v>9735</v>
      </c>
      <c r="AB2837">
        <v>291.72622510000002</v>
      </c>
      <c r="AC2837" t="s">
        <v>9736</v>
      </c>
      <c r="AD2837">
        <v>37.528967999999999</v>
      </c>
      <c r="AE2837">
        <v>395.19600000000003</v>
      </c>
      <c r="AF2837">
        <v>16.390999999999998</v>
      </c>
      <c r="AG2837">
        <v>12.776</v>
      </c>
      <c r="AH2837">
        <v>15.682700000000001</v>
      </c>
    </row>
    <row r="2838" spans="1:34" x14ac:dyDescent="0.25">
      <c r="A2838" t="s">
        <v>9737</v>
      </c>
      <c r="B2838" t="s">
        <v>9738</v>
      </c>
      <c r="C2838">
        <v>1</v>
      </c>
      <c r="D2838">
        <v>1</v>
      </c>
      <c r="E2838" t="s">
        <v>284</v>
      </c>
      <c r="F2838">
        <v>2021</v>
      </c>
      <c r="G2838" t="s">
        <v>171</v>
      </c>
      <c r="H2838">
        <v>0</v>
      </c>
      <c r="I2838">
        <v>11.929699899999999</v>
      </c>
      <c r="J2838">
        <v>0.1028</v>
      </c>
      <c r="K2838">
        <v>4.1280000000000001</v>
      </c>
      <c r="L2838">
        <v>0.36799999999999999</v>
      </c>
      <c r="M2838">
        <v>15.9</v>
      </c>
      <c r="N2838">
        <v>5.0099999999999999E-2</v>
      </c>
      <c r="O2838" t="s">
        <v>614</v>
      </c>
      <c r="P2838">
        <v>0</v>
      </c>
      <c r="Q2838">
        <v>83.04</v>
      </c>
      <c r="R2838">
        <v>770</v>
      </c>
      <c r="S2838">
        <v>0</v>
      </c>
      <c r="U2838">
        <v>5831</v>
      </c>
      <c r="V2838">
        <v>0.92</v>
      </c>
      <c r="W2838">
        <v>1.02</v>
      </c>
      <c r="X2838">
        <v>0</v>
      </c>
      <c r="Y2838" t="s">
        <v>77</v>
      </c>
      <c r="Z2838">
        <v>4.5199999999999996</v>
      </c>
      <c r="AA2838" t="s">
        <v>9739</v>
      </c>
      <c r="AB2838">
        <v>288.30869940000002</v>
      </c>
      <c r="AC2838" t="s">
        <v>9740</v>
      </c>
      <c r="AD2838">
        <v>51.478334799999999</v>
      </c>
      <c r="AE2838">
        <v>2254.69</v>
      </c>
      <c r="AF2838">
        <v>15.99</v>
      </c>
      <c r="AG2838">
        <v>14.237</v>
      </c>
      <c r="AH2838">
        <v>15.826000000000001</v>
      </c>
    </row>
    <row r="2839" spans="1:34" x14ac:dyDescent="0.25">
      <c r="A2839" t="s">
        <v>9741</v>
      </c>
      <c r="B2839" t="s">
        <v>9742</v>
      </c>
      <c r="C2839">
        <v>1</v>
      </c>
      <c r="D2839">
        <v>3</v>
      </c>
      <c r="E2839" t="s">
        <v>284</v>
      </c>
      <c r="F2839">
        <v>2011</v>
      </c>
      <c r="G2839" t="s">
        <v>171</v>
      </c>
      <c r="H2839">
        <v>0</v>
      </c>
      <c r="I2839">
        <v>3.5047250000000001</v>
      </c>
      <c r="J2839">
        <v>4.4699999999999997E-2</v>
      </c>
      <c r="K2839">
        <v>2</v>
      </c>
      <c r="L2839">
        <v>0.17799999999999999</v>
      </c>
      <c r="M2839">
        <v>6.9</v>
      </c>
      <c r="N2839">
        <v>2.1999999999999999E-2</v>
      </c>
      <c r="O2839" t="s">
        <v>119</v>
      </c>
      <c r="P2839">
        <v>0</v>
      </c>
      <c r="Q2839">
        <v>355.74</v>
      </c>
      <c r="R2839">
        <v>1165</v>
      </c>
      <c r="S2839">
        <v>1</v>
      </c>
      <c r="U2839">
        <v>5345</v>
      </c>
      <c r="V2839">
        <v>1.1100000000000001</v>
      </c>
      <c r="W2839">
        <v>0.97</v>
      </c>
      <c r="X2839">
        <v>0.19</v>
      </c>
      <c r="Y2839" t="s">
        <v>77</v>
      </c>
      <c r="Z2839">
        <v>4.3099999999999996</v>
      </c>
      <c r="AA2839" t="s">
        <v>9743</v>
      </c>
      <c r="AB2839">
        <v>298.07944479999998</v>
      </c>
      <c r="AC2839" t="s">
        <v>9744</v>
      </c>
      <c r="AD2839">
        <v>44.746248000000001</v>
      </c>
      <c r="AE2839">
        <v>433.04700000000003</v>
      </c>
      <c r="AF2839">
        <v>13.771000000000001</v>
      </c>
      <c r="AG2839">
        <v>11.756</v>
      </c>
      <c r="AH2839">
        <v>13.539300000000001</v>
      </c>
    </row>
    <row r="2840" spans="1:34" x14ac:dyDescent="0.25">
      <c r="A2840" t="s">
        <v>9745</v>
      </c>
      <c r="B2840" t="s">
        <v>9742</v>
      </c>
      <c r="C2840">
        <v>1</v>
      </c>
      <c r="D2840">
        <v>3</v>
      </c>
      <c r="E2840" t="s">
        <v>284</v>
      </c>
      <c r="F2840">
        <v>2011</v>
      </c>
      <c r="G2840" t="s">
        <v>171</v>
      </c>
      <c r="H2840">
        <v>0</v>
      </c>
      <c r="I2840">
        <v>7.6415899999999999</v>
      </c>
      <c r="J2840">
        <v>7.5200000000000003E-2</v>
      </c>
      <c r="K2840">
        <v>5.49</v>
      </c>
      <c r="L2840">
        <v>0.49</v>
      </c>
      <c r="M2840">
        <v>17.3</v>
      </c>
      <c r="N2840">
        <v>5.3999999999999999E-2</v>
      </c>
      <c r="O2840" t="s">
        <v>119</v>
      </c>
      <c r="P2840">
        <v>0</v>
      </c>
      <c r="Q2840">
        <v>126.08</v>
      </c>
      <c r="R2840">
        <v>899</v>
      </c>
      <c r="S2840">
        <v>1</v>
      </c>
      <c r="U2840">
        <v>5345</v>
      </c>
      <c r="V2840">
        <v>1.1100000000000001</v>
      </c>
      <c r="W2840">
        <v>0.97</v>
      </c>
      <c r="X2840">
        <v>0.19</v>
      </c>
      <c r="Y2840" t="s">
        <v>77</v>
      </c>
      <c r="Z2840">
        <v>4.3099999999999996</v>
      </c>
      <c r="AA2840" t="s">
        <v>9743</v>
      </c>
      <c r="AB2840">
        <v>298.07944479999998</v>
      </c>
      <c r="AC2840" t="s">
        <v>9744</v>
      </c>
      <c r="AD2840">
        <v>44.746248000000001</v>
      </c>
      <c r="AE2840">
        <v>433.04700000000003</v>
      </c>
      <c r="AF2840">
        <v>13.771000000000001</v>
      </c>
      <c r="AG2840">
        <v>11.756</v>
      </c>
      <c r="AH2840">
        <v>13.539300000000001</v>
      </c>
    </row>
    <row r="2841" spans="1:34" x14ac:dyDescent="0.25">
      <c r="A2841" t="s">
        <v>9746</v>
      </c>
      <c r="B2841" t="s">
        <v>9742</v>
      </c>
      <c r="C2841">
        <v>1</v>
      </c>
      <c r="D2841">
        <v>3</v>
      </c>
      <c r="E2841" t="s">
        <v>284</v>
      </c>
      <c r="F2841">
        <v>2011</v>
      </c>
      <c r="G2841" t="s">
        <v>171</v>
      </c>
      <c r="H2841">
        <v>0</v>
      </c>
      <c r="I2841">
        <v>14.858879999999999</v>
      </c>
      <c r="J2841">
        <v>0.1172</v>
      </c>
      <c r="K2841">
        <v>6.98</v>
      </c>
      <c r="L2841">
        <v>0.623</v>
      </c>
      <c r="M2841">
        <v>16.399999999999999</v>
      </c>
      <c r="N2841">
        <v>5.1999999999999998E-2</v>
      </c>
      <c r="O2841" t="s">
        <v>119</v>
      </c>
      <c r="P2841">
        <v>0</v>
      </c>
      <c r="Q2841">
        <v>51.92</v>
      </c>
      <c r="R2841">
        <v>720</v>
      </c>
      <c r="S2841">
        <v>1</v>
      </c>
      <c r="U2841">
        <v>5345</v>
      </c>
      <c r="V2841">
        <v>1.1100000000000001</v>
      </c>
      <c r="W2841">
        <v>0.97</v>
      </c>
      <c r="X2841">
        <v>0.19</v>
      </c>
      <c r="Y2841" t="s">
        <v>77</v>
      </c>
      <c r="Z2841">
        <v>4.3099999999999996</v>
      </c>
      <c r="AA2841" t="s">
        <v>9743</v>
      </c>
      <c r="AB2841">
        <v>298.07944479999998</v>
      </c>
      <c r="AC2841" t="s">
        <v>9744</v>
      </c>
      <c r="AD2841">
        <v>44.746248000000001</v>
      </c>
      <c r="AE2841">
        <v>433.04700000000003</v>
      </c>
      <c r="AF2841">
        <v>13.771000000000001</v>
      </c>
      <c r="AG2841">
        <v>11.756</v>
      </c>
      <c r="AH2841">
        <v>13.539300000000001</v>
      </c>
    </row>
    <row r="2842" spans="1:34" x14ac:dyDescent="0.25">
      <c r="A2842" t="s">
        <v>9747</v>
      </c>
      <c r="B2842" t="s">
        <v>9748</v>
      </c>
      <c r="C2842">
        <v>1</v>
      </c>
      <c r="D2842">
        <v>2</v>
      </c>
      <c r="E2842" t="s">
        <v>284</v>
      </c>
      <c r="F2842">
        <v>2014</v>
      </c>
      <c r="G2842" t="s">
        <v>171</v>
      </c>
      <c r="H2842">
        <v>0</v>
      </c>
      <c r="I2842">
        <v>13.817124</v>
      </c>
      <c r="J2842">
        <v>0.109</v>
      </c>
      <c r="K2842">
        <v>1.5</v>
      </c>
      <c r="L2842">
        <v>0.13400000000000001</v>
      </c>
      <c r="M2842">
        <v>2.86</v>
      </c>
      <c r="N2842">
        <v>8.9899999999999997E-3</v>
      </c>
      <c r="O2842" t="s">
        <v>614</v>
      </c>
      <c r="P2842">
        <v>0</v>
      </c>
      <c r="Q2842">
        <v>72.12</v>
      </c>
      <c r="R2842">
        <v>781</v>
      </c>
      <c r="S2842">
        <v>0</v>
      </c>
      <c r="U2842">
        <v>5731</v>
      </c>
      <c r="V2842">
        <v>1.06</v>
      </c>
      <c r="W2842">
        <v>0.95</v>
      </c>
      <c r="X2842">
        <v>0.03</v>
      </c>
      <c r="Y2842" t="s">
        <v>77</v>
      </c>
      <c r="Z2842">
        <v>4.34</v>
      </c>
      <c r="AA2842" t="s">
        <v>9749</v>
      </c>
      <c r="AB2842">
        <v>295.57125660000003</v>
      </c>
      <c r="AC2842" t="s">
        <v>9750</v>
      </c>
      <c r="AD2842">
        <v>49.774514000000003</v>
      </c>
      <c r="AE2842">
        <v>695.65</v>
      </c>
      <c r="AF2842">
        <v>14.488</v>
      </c>
      <c r="AG2842">
        <v>12.685</v>
      </c>
      <c r="AH2842">
        <v>14.324999999999999</v>
      </c>
    </row>
    <row r="2843" spans="1:34" x14ac:dyDescent="0.25">
      <c r="A2843" t="s">
        <v>9751</v>
      </c>
      <c r="B2843" t="s">
        <v>9748</v>
      </c>
      <c r="C2843">
        <v>1</v>
      </c>
      <c r="D2843">
        <v>2</v>
      </c>
      <c r="E2843" t="s">
        <v>284</v>
      </c>
      <c r="F2843">
        <v>2014</v>
      </c>
      <c r="G2843" t="s">
        <v>171</v>
      </c>
      <c r="H2843">
        <v>0</v>
      </c>
      <c r="I2843">
        <v>41.885775000000002</v>
      </c>
      <c r="J2843">
        <v>0.22900000000000001</v>
      </c>
      <c r="K2843">
        <v>3.01</v>
      </c>
      <c r="L2843">
        <v>0.26900000000000002</v>
      </c>
      <c r="M2843">
        <v>9.32</v>
      </c>
      <c r="N2843">
        <v>2.93E-2</v>
      </c>
      <c r="O2843" t="s">
        <v>614</v>
      </c>
      <c r="P2843">
        <v>0</v>
      </c>
      <c r="Q2843">
        <v>16.420000000000002</v>
      </c>
      <c r="R2843">
        <v>540</v>
      </c>
      <c r="S2843">
        <v>0</v>
      </c>
      <c r="U2843">
        <v>5731</v>
      </c>
      <c r="V2843">
        <v>1.06</v>
      </c>
      <c r="W2843">
        <v>0.95</v>
      </c>
      <c r="X2843">
        <v>0.03</v>
      </c>
      <c r="Y2843" t="s">
        <v>77</v>
      </c>
      <c r="Z2843">
        <v>4.34</v>
      </c>
      <c r="AA2843" t="s">
        <v>9749</v>
      </c>
      <c r="AB2843">
        <v>295.57125660000003</v>
      </c>
      <c r="AC2843" t="s">
        <v>9750</v>
      </c>
      <c r="AD2843">
        <v>49.774514000000003</v>
      </c>
      <c r="AE2843">
        <v>695.65</v>
      </c>
      <c r="AF2843">
        <v>14.488</v>
      </c>
      <c r="AG2843">
        <v>12.685</v>
      </c>
      <c r="AH2843">
        <v>14.324999999999999</v>
      </c>
    </row>
    <row r="2844" spans="1:34" x14ac:dyDescent="0.25">
      <c r="A2844" t="s">
        <v>9752</v>
      </c>
      <c r="B2844" t="s">
        <v>9753</v>
      </c>
      <c r="C2844">
        <v>1</v>
      </c>
      <c r="D2844">
        <v>1</v>
      </c>
      <c r="E2844" t="s">
        <v>284</v>
      </c>
      <c r="F2844">
        <v>2021</v>
      </c>
      <c r="G2844" t="s">
        <v>171</v>
      </c>
      <c r="H2844">
        <v>0</v>
      </c>
      <c r="I2844">
        <v>4.5620298400000001</v>
      </c>
      <c r="J2844">
        <v>5.9200000000000003E-2</v>
      </c>
      <c r="K2844">
        <v>0.997</v>
      </c>
      <c r="L2844">
        <v>8.8999999999999996E-2</v>
      </c>
      <c r="M2844">
        <v>0.96099999999999997</v>
      </c>
      <c r="N2844">
        <v>3.0200000000000001E-3</v>
      </c>
      <c r="O2844" t="s">
        <v>614</v>
      </c>
      <c r="P2844">
        <v>0</v>
      </c>
      <c r="Q2844">
        <v>1306.97</v>
      </c>
      <c r="R2844">
        <v>1533</v>
      </c>
      <c r="S2844">
        <v>0</v>
      </c>
      <c r="U2844">
        <v>5343</v>
      </c>
      <c r="V2844">
        <v>2.5099999999999998</v>
      </c>
      <c r="W2844">
        <v>1.33</v>
      </c>
      <c r="X2844">
        <v>0.08</v>
      </c>
      <c r="Y2844" t="s">
        <v>77</v>
      </c>
      <c r="Z2844">
        <v>3.76</v>
      </c>
      <c r="AA2844" t="s">
        <v>9754</v>
      </c>
      <c r="AB2844">
        <v>297.65133170000001</v>
      </c>
      <c r="AC2844" t="s">
        <v>9755</v>
      </c>
      <c r="AD2844">
        <v>40.352415399999998</v>
      </c>
      <c r="AE2844">
        <v>350.45499999999998</v>
      </c>
      <c r="AF2844">
        <v>13.194000000000001</v>
      </c>
      <c r="AG2844">
        <v>11.279</v>
      </c>
      <c r="AH2844">
        <v>13.075100000000001</v>
      </c>
    </row>
    <row r="2845" spans="1:34" x14ac:dyDescent="0.25">
      <c r="A2845" t="s">
        <v>9756</v>
      </c>
      <c r="B2845" t="s">
        <v>9757</v>
      </c>
      <c r="C2845">
        <v>1</v>
      </c>
      <c r="D2845">
        <v>1</v>
      </c>
      <c r="E2845" t="s">
        <v>284</v>
      </c>
      <c r="F2845">
        <v>2021</v>
      </c>
      <c r="G2845" t="s">
        <v>171</v>
      </c>
      <c r="H2845">
        <v>0</v>
      </c>
      <c r="I2845">
        <v>10.440899849999999</v>
      </c>
      <c r="J2845">
        <v>9.1499999999999998E-2</v>
      </c>
      <c r="K2845">
        <v>2.7090000000000001</v>
      </c>
      <c r="L2845">
        <v>0.24199999999999999</v>
      </c>
      <c r="M2845">
        <v>7.8</v>
      </c>
      <c r="N2845">
        <v>2.4500000000000001E-2</v>
      </c>
      <c r="O2845" t="s">
        <v>614</v>
      </c>
      <c r="P2845">
        <v>0</v>
      </c>
      <c r="Q2845">
        <v>111.52</v>
      </c>
      <c r="R2845">
        <v>829</v>
      </c>
      <c r="S2845">
        <v>0</v>
      </c>
      <c r="U2845">
        <v>5738</v>
      </c>
      <c r="V2845">
        <v>0.98</v>
      </c>
      <c r="W2845">
        <v>0.94</v>
      </c>
      <c r="X2845">
        <v>-0.06</v>
      </c>
      <c r="Y2845" t="s">
        <v>77</v>
      </c>
      <c r="Z2845">
        <v>4.43</v>
      </c>
      <c r="AA2845" t="s">
        <v>9758</v>
      </c>
      <c r="AB2845">
        <v>295.16400950000002</v>
      </c>
      <c r="AC2845" t="s">
        <v>9759</v>
      </c>
      <c r="AD2845">
        <v>39.201402399999999</v>
      </c>
      <c r="AE2845">
        <v>839.33199999999999</v>
      </c>
      <c r="AF2845">
        <v>15.28</v>
      </c>
      <c r="AG2845">
        <v>13.404999999999999</v>
      </c>
      <c r="AH2845">
        <v>15.0715</v>
      </c>
    </row>
    <row r="2846" spans="1:34" x14ac:dyDescent="0.25">
      <c r="A2846" t="s">
        <v>9760</v>
      </c>
      <c r="B2846" t="s">
        <v>9761</v>
      </c>
      <c r="C2846">
        <v>1</v>
      </c>
      <c r="D2846">
        <v>2</v>
      </c>
      <c r="E2846" t="s">
        <v>284</v>
      </c>
      <c r="F2846">
        <v>2021</v>
      </c>
      <c r="G2846" t="s">
        <v>171</v>
      </c>
      <c r="H2846">
        <v>0</v>
      </c>
      <c r="I2846">
        <v>15.45020008</v>
      </c>
      <c r="J2846">
        <v>6.6199999999999995E-2</v>
      </c>
      <c r="K2846">
        <v>1.671</v>
      </c>
      <c r="L2846">
        <v>0.14899999999999999</v>
      </c>
      <c r="M2846">
        <v>3.43</v>
      </c>
      <c r="N2846">
        <v>1.0800000000000001E-2</v>
      </c>
      <c r="O2846" t="s">
        <v>614</v>
      </c>
      <c r="P2846">
        <v>0</v>
      </c>
      <c r="Q2846">
        <v>26.91</v>
      </c>
      <c r="R2846">
        <v>581</v>
      </c>
      <c r="S2846">
        <v>0</v>
      </c>
      <c r="U2846">
        <v>4245</v>
      </c>
      <c r="V2846">
        <v>0.64</v>
      </c>
      <c r="W2846">
        <v>0.65</v>
      </c>
      <c r="X2846">
        <v>0</v>
      </c>
      <c r="Y2846" t="s">
        <v>77</v>
      </c>
      <c r="Z2846">
        <v>4.6399999999999997</v>
      </c>
      <c r="AA2846" t="s">
        <v>9762</v>
      </c>
      <c r="AB2846">
        <v>300.2420869</v>
      </c>
      <c r="AC2846" t="s">
        <v>9763</v>
      </c>
      <c r="AD2846">
        <v>44.141285400000001</v>
      </c>
      <c r="AE2846">
        <v>636.69399999999996</v>
      </c>
      <c r="AF2846">
        <v>15.904999999999999</v>
      </c>
      <c r="AG2846">
        <v>12.397</v>
      </c>
      <c r="AH2846">
        <v>16.505199999999999</v>
      </c>
    </row>
    <row r="2847" spans="1:34" x14ac:dyDescent="0.25">
      <c r="A2847" t="s">
        <v>9764</v>
      </c>
      <c r="B2847" t="s">
        <v>9761</v>
      </c>
      <c r="C2847">
        <v>1</v>
      </c>
      <c r="D2847">
        <v>2</v>
      </c>
      <c r="E2847" t="s">
        <v>284</v>
      </c>
      <c r="F2847">
        <v>2021</v>
      </c>
      <c r="G2847" t="s">
        <v>171</v>
      </c>
      <c r="H2847">
        <v>0</v>
      </c>
      <c r="I2847">
        <v>33.136100769999999</v>
      </c>
      <c r="J2847">
        <v>0.17480000000000001</v>
      </c>
      <c r="K2847">
        <v>2.3220000000000001</v>
      </c>
      <c r="L2847">
        <v>0.20699999999999999</v>
      </c>
      <c r="M2847">
        <v>6</v>
      </c>
      <c r="N2847">
        <v>1.89E-2</v>
      </c>
      <c r="O2847" t="s">
        <v>614</v>
      </c>
      <c r="P2847">
        <v>0</v>
      </c>
      <c r="Q2847">
        <v>3.86</v>
      </c>
      <c r="R2847">
        <v>357</v>
      </c>
      <c r="S2847">
        <v>0</v>
      </c>
      <c r="U2847">
        <v>4245</v>
      </c>
      <c r="V2847">
        <v>0.64</v>
      </c>
      <c r="W2847">
        <v>0.65</v>
      </c>
      <c r="X2847">
        <v>0</v>
      </c>
      <c r="Y2847" t="s">
        <v>77</v>
      </c>
      <c r="Z2847">
        <v>4.6399999999999997</v>
      </c>
      <c r="AA2847" t="s">
        <v>9762</v>
      </c>
      <c r="AB2847">
        <v>300.2420869</v>
      </c>
      <c r="AC2847" t="s">
        <v>9763</v>
      </c>
      <c r="AD2847">
        <v>44.141285400000001</v>
      </c>
      <c r="AE2847">
        <v>636.69399999999996</v>
      </c>
      <c r="AF2847">
        <v>15.904999999999999</v>
      </c>
      <c r="AG2847">
        <v>12.397</v>
      </c>
      <c r="AH2847">
        <v>16.505199999999999</v>
      </c>
    </row>
    <row r="2848" spans="1:34" x14ac:dyDescent="0.25">
      <c r="A2848" t="s">
        <v>9765</v>
      </c>
      <c r="B2848" t="s">
        <v>9766</v>
      </c>
      <c r="C2848">
        <v>1</v>
      </c>
      <c r="D2848">
        <v>1</v>
      </c>
      <c r="E2848" t="s">
        <v>284</v>
      </c>
      <c r="F2848">
        <v>2021</v>
      </c>
      <c r="G2848" t="s">
        <v>171</v>
      </c>
      <c r="H2848">
        <v>0</v>
      </c>
      <c r="I2848">
        <v>12.288499829999999</v>
      </c>
      <c r="J2848">
        <v>0.1017</v>
      </c>
      <c r="K2848">
        <v>1.5960000000000001</v>
      </c>
      <c r="L2848">
        <v>0.14199999999999999</v>
      </c>
      <c r="M2848">
        <v>3.18</v>
      </c>
      <c r="N2848">
        <v>9.9900000000000006E-3</v>
      </c>
      <c r="O2848" t="s">
        <v>614</v>
      </c>
      <c r="P2848">
        <v>0</v>
      </c>
      <c r="Q2848">
        <v>164.61</v>
      </c>
      <c r="R2848">
        <v>913</v>
      </c>
      <c r="S2848">
        <v>0</v>
      </c>
      <c r="U2848">
        <v>5109</v>
      </c>
      <c r="V2848">
        <v>1.67</v>
      </c>
      <c r="W2848">
        <v>0.93</v>
      </c>
      <c r="X2848">
        <v>0.1</v>
      </c>
      <c r="Y2848" t="s">
        <v>77</v>
      </c>
      <c r="Z2848">
        <v>3.96</v>
      </c>
      <c r="AA2848" t="s">
        <v>9767</v>
      </c>
      <c r="AB2848">
        <v>301.34286750000001</v>
      </c>
      <c r="AC2848" t="s">
        <v>9768</v>
      </c>
      <c r="AD2848">
        <v>44.672175000000003</v>
      </c>
      <c r="AE2848">
        <v>434.45600000000002</v>
      </c>
      <c r="AF2848">
        <v>14.679</v>
      </c>
      <c r="AG2848">
        <v>12.356</v>
      </c>
      <c r="AH2848">
        <v>14.4269</v>
      </c>
    </row>
    <row r="2849" spans="1:34" x14ac:dyDescent="0.25">
      <c r="A2849" t="s">
        <v>9769</v>
      </c>
      <c r="B2849" t="s">
        <v>9770</v>
      </c>
      <c r="C2849">
        <v>1</v>
      </c>
      <c r="D2849">
        <v>1</v>
      </c>
      <c r="E2849" t="s">
        <v>284</v>
      </c>
      <c r="F2849">
        <v>2021</v>
      </c>
      <c r="G2849" t="s">
        <v>171</v>
      </c>
      <c r="H2849">
        <v>0</v>
      </c>
      <c r="I2849">
        <v>8.8479404499999994</v>
      </c>
      <c r="J2849">
        <v>6.9900000000000004E-2</v>
      </c>
      <c r="K2849">
        <v>1.5449999999999999</v>
      </c>
      <c r="L2849">
        <v>0.13800000000000001</v>
      </c>
      <c r="M2849">
        <v>3</v>
      </c>
      <c r="N2849">
        <v>9.4500000000000001E-3</v>
      </c>
      <c r="O2849" t="s">
        <v>614</v>
      </c>
      <c r="P2849">
        <v>0</v>
      </c>
      <c r="Q2849">
        <v>12.48</v>
      </c>
      <c r="R2849">
        <v>479</v>
      </c>
      <c r="S2849">
        <v>0</v>
      </c>
      <c r="U2849">
        <v>3867</v>
      </c>
      <c r="V2849">
        <v>0.55000000000000004</v>
      </c>
      <c r="W2849">
        <v>0.57999999999999996</v>
      </c>
      <c r="X2849">
        <v>0.1</v>
      </c>
      <c r="Y2849" t="s">
        <v>77</v>
      </c>
      <c r="Z2849">
        <v>4.72</v>
      </c>
      <c r="AA2849" t="s">
        <v>9771</v>
      </c>
      <c r="AB2849">
        <v>285.08653870000001</v>
      </c>
      <c r="AC2849" t="s">
        <v>9772</v>
      </c>
      <c r="AD2849">
        <v>40.899050600000002</v>
      </c>
      <c r="AE2849">
        <v>221.63900000000001</v>
      </c>
      <c r="AF2849">
        <v>15.536</v>
      </c>
      <c r="AG2849">
        <v>11.811</v>
      </c>
      <c r="AH2849">
        <v>14.8955</v>
      </c>
    </row>
    <row r="2850" spans="1:34" x14ac:dyDescent="0.25">
      <c r="A2850" t="s">
        <v>9773</v>
      </c>
      <c r="B2850" t="s">
        <v>9774</v>
      </c>
      <c r="C2850">
        <v>1</v>
      </c>
      <c r="D2850">
        <v>1</v>
      </c>
      <c r="E2850" t="s">
        <v>284</v>
      </c>
      <c r="F2850">
        <v>2021</v>
      </c>
      <c r="G2850" t="s">
        <v>171</v>
      </c>
      <c r="H2850">
        <v>0</v>
      </c>
      <c r="I2850">
        <v>9.0333204299999998</v>
      </c>
      <c r="J2850">
        <v>8.1299999999999997E-2</v>
      </c>
      <c r="K2850">
        <v>2.3559999999999999</v>
      </c>
      <c r="L2850">
        <v>0.21</v>
      </c>
      <c r="M2850">
        <v>6.15</v>
      </c>
      <c r="N2850">
        <v>1.9300000000000001E-2</v>
      </c>
      <c r="O2850" t="s">
        <v>614</v>
      </c>
      <c r="P2850">
        <v>0</v>
      </c>
      <c r="Q2850">
        <v>66.89</v>
      </c>
      <c r="R2850">
        <v>729</v>
      </c>
      <c r="S2850">
        <v>0</v>
      </c>
      <c r="U2850">
        <v>5311</v>
      </c>
      <c r="V2850">
        <v>0.79</v>
      </c>
      <c r="W2850">
        <v>0.88</v>
      </c>
      <c r="X2850">
        <v>-0.04</v>
      </c>
      <c r="Y2850" t="s">
        <v>77</v>
      </c>
      <c r="Z2850">
        <v>4.59</v>
      </c>
      <c r="AA2850" t="s">
        <v>9775</v>
      </c>
      <c r="AB2850">
        <v>287.53495279999999</v>
      </c>
      <c r="AC2850" t="s">
        <v>9776</v>
      </c>
      <c r="AD2850">
        <v>49.801628299999997</v>
      </c>
      <c r="AE2850">
        <v>978.06600000000003</v>
      </c>
      <c r="AF2850">
        <v>16.172999999999998</v>
      </c>
      <c r="AG2850">
        <v>14.039</v>
      </c>
      <c r="AH2850">
        <v>15.9071</v>
      </c>
    </row>
    <row r="2851" spans="1:34" x14ac:dyDescent="0.25">
      <c r="A2851" t="s">
        <v>9777</v>
      </c>
      <c r="B2851" t="s">
        <v>9778</v>
      </c>
      <c r="C2851">
        <v>1</v>
      </c>
      <c r="D2851">
        <v>1</v>
      </c>
      <c r="E2851" t="s">
        <v>284</v>
      </c>
      <c r="F2851">
        <v>2021</v>
      </c>
      <c r="G2851" t="s">
        <v>171</v>
      </c>
      <c r="H2851">
        <v>0</v>
      </c>
      <c r="I2851">
        <v>10.86060047</v>
      </c>
      <c r="J2851">
        <v>9.8799999999999999E-2</v>
      </c>
      <c r="K2851">
        <v>2.7040000000000002</v>
      </c>
      <c r="L2851">
        <v>0.24099999999999999</v>
      </c>
      <c r="M2851">
        <v>7.77</v>
      </c>
      <c r="N2851">
        <v>2.4500000000000001E-2</v>
      </c>
      <c r="O2851" t="s">
        <v>614</v>
      </c>
      <c r="P2851">
        <v>0</v>
      </c>
      <c r="Q2851">
        <v>356.24</v>
      </c>
      <c r="R2851">
        <v>1108</v>
      </c>
      <c r="S2851">
        <v>0</v>
      </c>
      <c r="U2851">
        <v>6455</v>
      </c>
      <c r="V2851">
        <v>1.5</v>
      </c>
      <c r="W2851">
        <v>1.0900000000000001</v>
      </c>
      <c r="X2851">
        <v>-0.36</v>
      </c>
      <c r="Y2851" t="s">
        <v>77</v>
      </c>
      <c r="Z2851">
        <v>4.12</v>
      </c>
      <c r="AA2851" t="s">
        <v>9779</v>
      </c>
      <c r="AB2851">
        <v>291.5494119</v>
      </c>
      <c r="AC2851" t="s">
        <v>9780</v>
      </c>
      <c r="AD2851">
        <v>44.527278799999998</v>
      </c>
      <c r="AE2851">
        <v>1299.32</v>
      </c>
      <c r="AF2851">
        <v>14.127000000000001</v>
      </c>
      <c r="AG2851">
        <v>12.577</v>
      </c>
      <c r="AH2851">
        <v>13.934100000000001</v>
      </c>
    </row>
    <row r="2852" spans="1:34" x14ac:dyDescent="0.25">
      <c r="A2852" t="s">
        <v>9781</v>
      </c>
      <c r="B2852" t="s">
        <v>9782</v>
      </c>
      <c r="C2852">
        <v>1</v>
      </c>
      <c r="D2852">
        <v>1</v>
      </c>
      <c r="E2852" t="s">
        <v>284</v>
      </c>
      <c r="F2852">
        <v>2021</v>
      </c>
      <c r="G2852" t="s">
        <v>171</v>
      </c>
      <c r="H2852">
        <v>0</v>
      </c>
      <c r="I2852">
        <v>23.3404007</v>
      </c>
      <c r="J2852">
        <v>0.1467</v>
      </c>
      <c r="K2852">
        <v>3.0249999999999999</v>
      </c>
      <c r="L2852">
        <v>0.27</v>
      </c>
      <c r="M2852">
        <v>9.4</v>
      </c>
      <c r="N2852">
        <v>2.9600000000000001E-2</v>
      </c>
      <c r="O2852" t="s">
        <v>614</v>
      </c>
      <c r="P2852">
        <v>0</v>
      </c>
      <c r="Q2852">
        <v>30.94</v>
      </c>
      <c r="R2852">
        <v>601</v>
      </c>
      <c r="S2852">
        <v>0</v>
      </c>
      <c r="U2852">
        <v>5530</v>
      </c>
      <c r="V2852">
        <v>0.89</v>
      </c>
      <c r="W2852">
        <v>0.77</v>
      </c>
      <c r="X2852">
        <v>-0.34</v>
      </c>
      <c r="Y2852" t="s">
        <v>77</v>
      </c>
      <c r="Z2852">
        <v>4.42</v>
      </c>
      <c r="AA2852" t="s">
        <v>9783</v>
      </c>
      <c r="AB2852">
        <v>287.29247370000002</v>
      </c>
      <c r="AC2852" t="s">
        <v>9784</v>
      </c>
      <c r="AD2852">
        <v>39.383203899999998</v>
      </c>
      <c r="AE2852">
        <v>1022.01</v>
      </c>
      <c r="AF2852">
        <v>15.423999999999999</v>
      </c>
      <c r="AG2852">
        <v>13.49</v>
      </c>
      <c r="AH2852">
        <v>15.2356</v>
      </c>
    </row>
    <row r="2853" spans="1:34" x14ac:dyDescent="0.25">
      <c r="A2853" t="s">
        <v>9785</v>
      </c>
      <c r="B2853" t="s">
        <v>9786</v>
      </c>
      <c r="C2853">
        <v>1</v>
      </c>
      <c r="D2853">
        <v>1</v>
      </c>
      <c r="E2853" t="s">
        <v>284</v>
      </c>
      <c r="F2853">
        <v>2021</v>
      </c>
      <c r="G2853" t="s">
        <v>171</v>
      </c>
      <c r="H2853">
        <v>0</v>
      </c>
      <c r="I2853">
        <v>3.7572999</v>
      </c>
      <c r="J2853">
        <v>4.3499999999999997E-2</v>
      </c>
      <c r="K2853">
        <v>1.5129999999999999</v>
      </c>
      <c r="L2853">
        <v>0.13500000000000001</v>
      </c>
      <c r="M2853">
        <v>2.9</v>
      </c>
      <c r="N2853">
        <v>9.1199999999999996E-3</v>
      </c>
      <c r="O2853" t="s">
        <v>614</v>
      </c>
      <c r="P2853">
        <v>0</v>
      </c>
      <c r="Q2853">
        <v>139.88999999999999</v>
      </c>
      <c r="R2853">
        <v>877</v>
      </c>
      <c r="S2853">
        <v>0</v>
      </c>
      <c r="U2853">
        <v>4901</v>
      </c>
      <c r="V2853">
        <v>0.72</v>
      </c>
      <c r="W2853">
        <v>0.81</v>
      </c>
      <c r="X2853">
        <v>0.04</v>
      </c>
      <c r="Y2853" t="s">
        <v>77</v>
      </c>
      <c r="Z2853">
        <v>4.62</v>
      </c>
      <c r="AA2853" t="s">
        <v>9787</v>
      </c>
      <c r="AB2853">
        <v>290.26516620000001</v>
      </c>
      <c r="AC2853" t="s">
        <v>9788</v>
      </c>
      <c r="AD2853">
        <v>40.548493700000002</v>
      </c>
      <c r="AE2853">
        <v>409.60199999999998</v>
      </c>
      <c r="AF2853">
        <v>14.271000000000001</v>
      </c>
      <c r="AG2853">
        <v>12.16</v>
      </c>
      <c r="AH2853">
        <v>14.137499999999999</v>
      </c>
    </row>
    <row r="2854" spans="1:34" x14ac:dyDescent="0.25">
      <c r="A2854" t="s">
        <v>9789</v>
      </c>
      <c r="B2854" t="s">
        <v>9790</v>
      </c>
      <c r="C2854">
        <v>1</v>
      </c>
      <c r="D2854">
        <v>2</v>
      </c>
      <c r="E2854" t="s">
        <v>284</v>
      </c>
      <c r="F2854">
        <v>2014</v>
      </c>
      <c r="G2854" t="s">
        <v>171</v>
      </c>
      <c r="H2854">
        <v>0</v>
      </c>
      <c r="I2854">
        <v>3.1378729999999999</v>
      </c>
      <c r="J2854">
        <v>0.04</v>
      </c>
      <c r="K2854">
        <v>1.27</v>
      </c>
      <c r="L2854">
        <v>0.113</v>
      </c>
      <c r="M2854">
        <v>2.15</v>
      </c>
      <c r="N2854">
        <v>6.7799999999999996E-3</v>
      </c>
      <c r="O2854" t="s">
        <v>614</v>
      </c>
      <c r="P2854">
        <v>0</v>
      </c>
      <c r="Q2854">
        <v>255.58</v>
      </c>
      <c r="R2854">
        <v>1041</v>
      </c>
      <c r="S2854">
        <v>0</v>
      </c>
      <c r="U2854">
        <v>5333</v>
      </c>
      <c r="V2854">
        <v>0.75</v>
      </c>
      <c r="W2854">
        <v>0.85</v>
      </c>
      <c r="X2854">
        <v>-2.3E-2</v>
      </c>
      <c r="Y2854" t="s">
        <v>200</v>
      </c>
      <c r="Z2854">
        <v>4.62</v>
      </c>
      <c r="AA2854" t="s">
        <v>9791</v>
      </c>
      <c r="AB2854">
        <v>296.1512831</v>
      </c>
      <c r="AC2854" t="s">
        <v>9792</v>
      </c>
      <c r="AD2854">
        <v>50.095780599999998</v>
      </c>
      <c r="AE2854">
        <v>609.28300000000002</v>
      </c>
      <c r="AF2854">
        <v>14.853999999999999</v>
      </c>
      <c r="AG2854">
        <v>12.875999999999999</v>
      </c>
      <c r="AH2854">
        <v>14.713699999999999</v>
      </c>
    </row>
    <row r="2855" spans="1:34" x14ac:dyDescent="0.25">
      <c r="A2855" t="s">
        <v>9793</v>
      </c>
      <c r="B2855" t="s">
        <v>9790</v>
      </c>
      <c r="C2855">
        <v>1</v>
      </c>
      <c r="D2855">
        <v>2</v>
      </c>
      <c r="E2855" t="s">
        <v>284</v>
      </c>
      <c r="F2855">
        <v>2014</v>
      </c>
      <c r="G2855" t="s">
        <v>171</v>
      </c>
      <c r="H2855">
        <v>0</v>
      </c>
      <c r="I2855">
        <v>4.302149</v>
      </c>
      <c r="J2855">
        <v>4.9000000000000002E-2</v>
      </c>
      <c r="K2855">
        <v>1.99</v>
      </c>
      <c r="L2855">
        <v>0.17799999999999999</v>
      </c>
      <c r="M2855">
        <v>4.62</v>
      </c>
      <c r="N2855">
        <v>1.4500000000000001E-2</v>
      </c>
      <c r="O2855" t="s">
        <v>614</v>
      </c>
      <c r="P2855">
        <v>0</v>
      </c>
      <c r="Q2855">
        <v>168.19</v>
      </c>
      <c r="R2855">
        <v>937</v>
      </c>
      <c r="S2855">
        <v>0</v>
      </c>
      <c r="U2855">
        <v>5333</v>
      </c>
      <c r="V2855">
        <v>0.75</v>
      </c>
      <c r="W2855">
        <v>0.85</v>
      </c>
      <c r="X2855">
        <v>-2.3E-2</v>
      </c>
      <c r="Y2855" t="s">
        <v>200</v>
      </c>
      <c r="Z2855">
        <v>4.62</v>
      </c>
      <c r="AA2855" t="s">
        <v>9791</v>
      </c>
      <c r="AB2855">
        <v>296.1512831</v>
      </c>
      <c r="AC2855" t="s">
        <v>9792</v>
      </c>
      <c r="AD2855">
        <v>50.095780599999998</v>
      </c>
      <c r="AE2855">
        <v>609.28300000000002</v>
      </c>
      <c r="AF2855">
        <v>14.853999999999999</v>
      </c>
      <c r="AG2855">
        <v>12.875999999999999</v>
      </c>
      <c r="AH2855">
        <v>14.713699999999999</v>
      </c>
    </row>
    <row r="2856" spans="1:34" x14ac:dyDescent="0.25">
      <c r="A2856" t="s">
        <v>9794</v>
      </c>
      <c r="B2856" t="s">
        <v>9795</v>
      </c>
      <c r="C2856">
        <v>1</v>
      </c>
      <c r="D2856">
        <v>1</v>
      </c>
      <c r="E2856" t="s">
        <v>284</v>
      </c>
      <c r="F2856">
        <v>2021</v>
      </c>
      <c r="G2856" t="s">
        <v>171</v>
      </c>
      <c r="H2856">
        <v>0</v>
      </c>
      <c r="I2856">
        <v>101.1330032</v>
      </c>
      <c r="J2856">
        <v>0.41370000000000001</v>
      </c>
      <c r="K2856">
        <v>3.9180000000000001</v>
      </c>
      <c r="L2856">
        <v>0.35</v>
      </c>
      <c r="M2856">
        <v>14.6</v>
      </c>
      <c r="N2856">
        <v>4.5900000000000003E-2</v>
      </c>
      <c r="O2856" t="s">
        <v>614</v>
      </c>
      <c r="P2856">
        <v>0</v>
      </c>
      <c r="Q2856">
        <v>4.91</v>
      </c>
      <c r="R2856">
        <v>380</v>
      </c>
      <c r="S2856">
        <v>0</v>
      </c>
      <c r="U2856">
        <v>5492</v>
      </c>
      <c r="V2856">
        <v>1.02</v>
      </c>
      <c r="W2856">
        <v>0.92</v>
      </c>
      <c r="X2856">
        <v>0.16</v>
      </c>
      <c r="Y2856" t="s">
        <v>77</v>
      </c>
      <c r="Z2856">
        <v>4.3899999999999997</v>
      </c>
      <c r="AA2856" t="s">
        <v>9796</v>
      </c>
      <c r="AB2856">
        <v>291.81299949999999</v>
      </c>
      <c r="AC2856" t="s">
        <v>9797</v>
      </c>
      <c r="AD2856">
        <v>38.088096399999998</v>
      </c>
      <c r="AE2856">
        <v>1009.87</v>
      </c>
      <c r="AF2856">
        <v>15.4</v>
      </c>
      <c r="AG2856">
        <v>13.57</v>
      </c>
      <c r="AH2856">
        <v>15.296799999999999</v>
      </c>
    </row>
    <row r="2857" spans="1:34" x14ac:dyDescent="0.25">
      <c r="A2857" t="s">
        <v>9798</v>
      </c>
      <c r="B2857" t="s">
        <v>9799</v>
      </c>
      <c r="C2857">
        <v>1</v>
      </c>
      <c r="D2857">
        <v>1</v>
      </c>
      <c r="E2857" t="s">
        <v>284</v>
      </c>
      <c r="F2857">
        <v>2021</v>
      </c>
      <c r="G2857" t="s">
        <v>171</v>
      </c>
      <c r="H2857">
        <v>0</v>
      </c>
      <c r="I2857">
        <v>76.422302250000001</v>
      </c>
      <c r="J2857">
        <v>0.34620000000000001</v>
      </c>
      <c r="K2857">
        <v>3.8479999999999999</v>
      </c>
      <c r="L2857">
        <v>0.34300000000000003</v>
      </c>
      <c r="M2857">
        <v>14.1</v>
      </c>
      <c r="N2857">
        <v>4.4499999999999998E-2</v>
      </c>
      <c r="O2857" t="s">
        <v>614</v>
      </c>
      <c r="P2857">
        <v>0</v>
      </c>
      <c r="Q2857">
        <v>10.11</v>
      </c>
      <c r="R2857">
        <v>455</v>
      </c>
      <c r="S2857">
        <v>0</v>
      </c>
      <c r="U2857">
        <v>5561</v>
      </c>
      <c r="V2857">
        <v>1.19</v>
      </c>
      <c r="W2857">
        <v>0.95</v>
      </c>
      <c r="X2857">
        <v>0.16</v>
      </c>
      <c r="Y2857" t="s">
        <v>77</v>
      </c>
      <c r="Z2857">
        <v>4.26</v>
      </c>
      <c r="AA2857" t="s">
        <v>9800</v>
      </c>
      <c r="AB2857">
        <v>289.97932409999999</v>
      </c>
      <c r="AC2857" t="s">
        <v>9801</v>
      </c>
      <c r="AD2857">
        <v>40.142784800000001</v>
      </c>
      <c r="AE2857">
        <v>1390.56</v>
      </c>
      <c r="AF2857">
        <v>15.327</v>
      </c>
      <c r="AG2857">
        <v>13.606</v>
      </c>
      <c r="AH2857">
        <v>15.1431</v>
      </c>
    </row>
    <row r="2858" spans="1:34" x14ac:dyDescent="0.25">
      <c r="A2858" t="s">
        <v>9802</v>
      </c>
      <c r="B2858" t="s">
        <v>9803</v>
      </c>
      <c r="C2858">
        <v>1</v>
      </c>
      <c r="D2858">
        <v>1</v>
      </c>
      <c r="E2858" t="s">
        <v>284</v>
      </c>
      <c r="F2858">
        <v>2021</v>
      </c>
      <c r="G2858" t="s">
        <v>171</v>
      </c>
      <c r="H2858">
        <v>0</v>
      </c>
      <c r="I2858">
        <v>7.1652197800000001</v>
      </c>
      <c r="J2858">
        <v>7.6499999999999999E-2</v>
      </c>
      <c r="K2858">
        <v>2.3250000000000002</v>
      </c>
      <c r="L2858">
        <v>0.20699999999999999</v>
      </c>
      <c r="M2858">
        <v>6.01</v>
      </c>
      <c r="N2858">
        <v>1.89E-2</v>
      </c>
      <c r="O2858" t="s">
        <v>614</v>
      </c>
      <c r="P2858">
        <v>0</v>
      </c>
      <c r="Q2858">
        <v>270.33999999999997</v>
      </c>
      <c r="R2858">
        <v>1034</v>
      </c>
      <c r="S2858">
        <v>0</v>
      </c>
      <c r="U2858">
        <v>6174</v>
      </c>
      <c r="V2858">
        <v>1.1000000000000001</v>
      </c>
      <c r="W2858">
        <v>1.1599999999999999</v>
      </c>
      <c r="X2858">
        <v>0.1</v>
      </c>
      <c r="Y2858" t="s">
        <v>77</v>
      </c>
      <c r="Z2858">
        <v>4.42</v>
      </c>
      <c r="AA2858" t="s">
        <v>9804</v>
      </c>
      <c r="AB2858">
        <v>298.08450870000001</v>
      </c>
      <c r="AC2858" t="s">
        <v>9805</v>
      </c>
      <c r="AD2858">
        <v>40.283252500000003</v>
      </c>
      <c r="AE2858">
        <v>1409.19</v>
      </c>
      <c r="AF2858">
        <v>15.631</v>
      </c>
      <c r="AG2858">
        <v>13.718999999999999</v>
      </c>
      <c r="AH2858">
        <v>15.303000000000001</v>
      </c>
    </row>
    <row r="2859" spans="1:34" x14ac:dyDescent="0.25">
      <c r="A2859" t="s">
        <v>9806</v>
      </c>
      <c r="B2859" t="s">
        <v>9807</v>
      </c>
      <c r="C2859">
        <v>1</v>
      </c>
      <c r="D2859">
        <v>1</v>
      </c>
      <c r="E2859" t="s">
        <v>284</v>
      </c>
      <c r="F2859">
        <v>2021</v>
      </c>
      <c r="G2859" t="s">
        <v>171</v>
      </c>
      <c r="H2859">
        <v>0</v>
      </c>
      <c r="I2859">
        <v>2.8181600599999999</v>
      </c>
      <c r="J2859">
        <v>3.6400000000000002E-2</v>
      </c>
      <c r="K2859">
        <v>1.413</v>
      </c>
      <c r="L2859">
        <v>0.126</v>
      </c>
      <c r="M2859">
        <v>2.58</v>
      </c>
      <c r="N2859">
        <v>8.1200000000000005E-3</v>
      </c>
      <c r="O2859" t="s">
        <v>614</v>
      </c>
      <c r="P2859">
        <v>0</v>
      </c>
      <c r="Q2859">
        <v>298.2</v>
      </c>
      <c r="R2859">
        <v>1059</v>
      </c>
      <c r="S2859">
        <v>0</v>
      </c>
      <c r="U2859">
        <v>5167</v>
      </c>
      <c r="V2859">
        <v>0.79</v>
      </c>
      <c r="W2859">
        <v>0.81</v>
      </c>
      <c r="X2859">
        <v>-0.04</v>
      </c>
      <c r="Y2859" t="s">
        <v>77</v>
      </c>
      <c r="Z2859">
        <v>4.55</v>
      </c>
      <c r="AA2859" t="s">
        <v>9808</v>
      </c>
      <c r="AB2859">
        <v>292.23990689999999</v>
      </c>
      <c r="AC2859" t="s">
        <v>9809</v>
      </c>
      <c r="AD2859">
        <v>48.511521399999999</v>
      </c>
      <c r="AF2859">
        <v>15.638999999999999</v>
      </c>
      <c r="AG2859">
        <v>13.643000000000001</v>
      </c>
      <c r="AH2859">
        <v>15.536099999999999</v>
      </c>
    </row>
    <row r="2860" spans="1:34" x14ac:dyDescent="0.25">
      <c r="A2860" t="s">
        <v>9810</v>
      </c>
      <c r="B2860" t="s">
        <v>9811</v>
      </c>
      <c r="C2860">
        <v>1</v>
      </c>
      <c r="D2860">
        <v>1</v>
      </c>
      <c r="E2860" t="s">
        <v>284</v>
      </c>
      <c r="F2860">
        <v>2021</v>
      </c>
      <c r="G2860" t="s">
        <v>171</v>
      </c>
      <c r="H2860">
        <v>0</v>
      </c>
      <c r="I2860">
        <v>2.93535996</v>
      </c>
      <c r="J2860">
        <v>3.7100000000000001E-2</v>
      </c>
      <c r="K2860">
        <v>2.37</v>
      </c>
      <c r="L2860">
        <v>0.21099999999999999</v>
      </c>
      <c r="M2860">
        <v>6.21</v>
      </c>
      <c r="N2860">
        <v>1.95E-2</v>
      </c>
      <c r="O2860" t="s">
        <v>614</v>
      </c>
      <c r="P2860">
        <v>0</v>
      </c>
      <c r="Q2860">
        <v>258.48</v>
      </c>
      <c r="R2860">
        <v>1022</v>
      </c>
      <c r="S2860">
        <v>0</v>
      </c>
      <c r="U2860">
        <v>4922</v>
      </c>
      <c r="V2860">
        <v>0.82</v>
      </c>
      <c r="W2860">
        <v>0.79</v>
      </c>
      <c r="X2860">
        <v>0.2</v>
      </c>
      <c r="Y2860" t="s">
        <v>77</v>
      </c>
      <c r="Z2860">
        <v>4.5</v>
      </c>
      <c r="AA2860" t="s">
        <v>9812</v>
      </c>
      <c r="AB2860">
        <v>285.21667669999999</v>
      </c>
      <c r="AC2860" t="s">
        <v>9813</v>
      </c>
      <c r="AD2860">
        <v>41.282444900000002</v>
      </c>
      <c r="AE2860">
        <v>726.346</v>
      </c>
      <c r="AF2860">
        <v>15.814</v>
      </c>
      <c r="AG2860">
        <v>13.393000000000001</v>
      </c>
      <c r="AH2860">
        <v>15.606999999999999</v>
      </c>
    </row>
    <row r="2861" spans="1:34" x14ac:dyDescent="0.25">
      <c r="A2861" t="s">
        <v>9814</v>
      </c>
      <c r="B2861" t="s">
        <v>9815</v>
      </c>
      <c r="C2861">
        <v>1</v>
      </c>
      <c r="D2861">
        <v>1</v>
      </c>
      <c r="E2861" t="s">
        <v>284</v>
      </c>
      <c r="F2861">
        <v>2021</v>
      </c>
      <c r="G2861" t="s">
        <v>171</v>
      </c>
      <c r="H2861">
        <v>0</v>
      </c>
      <c r="I2861">
        <v>12.19139957</v>
      </c>
      <c r="J2861">
        <v>9.8400000000000001E-2</v>
      </c>
      <c r="K2861">
        <v>2.7490000000000001</v>
      </c>
      <c r="L2861">
        <v>0.245</v>
      </c>
      <c r="M2861">
        <v>7.99</v>
      </c>
      <c r="N2861">
        <v>2.5100000000000001E-2</v>
      </c>
      <c r="O2861" t="s">
        <v>614</v>
      </c>
      <c r="P2861">
        <v>0</v>
      </c>
      <c r="Q2861">
        <v>80.010000000000005</v>
      </c>
      <c r="R2861">
        <v>763</v>
      </c>
      <c r="S2861">
        <v>0</v>
      </c>
      <c r="U2861">
        <v>5516</v>
      </c>
      <c r="V2861">
        <v>0.97</v>
      </c>
      <c r="W2861">
        <v>0.86</v>
      </c>
      <c r="X2861">
        <v>-0.06</v>
      </c>
      <c r="Y2861" t="s">
        <v>77</v>
      </c>
      <c r="Z2861">
        <v>4.4000000000000004</v>
      </c>
      <c r="AA2861" t="s">
        <v>9816</v>
      </c>
      <c r="AB2861">
        <v>300.17047200000002</v>
      </c>
      <c r="AC2861" t="s">
        <v>9817</v>
      </c>
      <c r="AD2861">
        <v>43.984904800000002</v>
      </c>
      <c r="AE2861">
        <v>1006.63</v>
      </c>
      <c r="AF2861">
        <v>15.621</v>
      </c>
      <c r="AG2861">
        <v>13.58</v>
      </c>
      <c r="AH2861">
        <v>15.370100000000001</v>
      </c>
    </row>
    <row r="2862" spans="1:34" x14ac:dyDescent="0.25">
      <c r="A2862" t="s">
        <v>9818</v>
      </c>
      <c r="B2862" t="s">
        <v>9819</v>
      </c>
      <c r="C2862">
        <v>1</v>
      </c>
      <c r="D2862">
        <v>1</v>
      </c>
      <c r="E2862" t="s">
        <v>284</v>
      </c>
      <c r="F2862">
        <v>2021</v>
      </c>
      <c r="G2862" t="s">
        <v>171</v>
      </c>
      <c r="H2862">
        <v>0</v>
      </c>
      <c r="I2862">
        <v>91.500999449999995</v>
      </c>
      <c r="J2862">
        <v>0.36480000000000001</v>
      </c>
      <c r="K2862">
        <v>1.968</v>
      </c>
      <c r="L2862">
        <v>0.17599999999999999</v>
      </c>
      <c r="M2862">
        <v>4.53</v>
      </c>
      <c r="N2862">
        <v>1.43E-2</v>
      </c>
      <c r="O2862" t="s">
        <v>614</v>
      </c>
      <c r="P2862">
        <v>0</v>
      </c>
      <c r="Q2862">
        <v>2.1800000000000002</v>
      </c>
      <c r="R2862">
        <v>310</v>
      </c>
      <c r="S2862">
        <v>0</v>
      </c>
      <c r="U2862">
        <v>5051</v>
      </c>
      <c r="V2862">
        <v>0.71</v>
      </c>
      <c r="W2862">
        <v>0.79</v>
      </c>
      <c r="X2862">
        <v>-0.24</v>
      </c>
      <c r="Y2862" t="s">
        <v>77</v>
      </c>
      <c r="Z2862">
        <v>4.63</v>
      </c>
      <c r="AA2862" t="s">
        <v>9820</v>
      </c>
      <c r="AB2862">
        <v>296.8509823</v>
      </c>
      <c r="AC2862" t="s">
        <v>9821</v>
      </c>
      <c r="AD2862">
        <v>50.698773600000003</v>
      </c>
      <c r="AE2862">
        <v>437.82299999999998</v>
      </c>
      <c r="AF2862">
        <v>14.734</v>
      </c>
      <c r="AG2862">
        <v>12.526999999999999</v>
      </c>
      <c r="AH2862">
        <v>14.455299999999999</v>
      </c>
    </row>
    <row r="2863" spans="1:34" x14ac:dyDescent="0.25">
      <c r="A2863" t="s">
        <v>9822</v>
      </c>
      <c r="B2863" t="s">
        <v>9823</v>
      </c>
      <c r="C2863">
        <v>1</v>
      </c>
      <c r="D2863">
        <v>1</v>
      </c>
      <c r="E2863" t="s">
        <v>284</v>
      </c>
      <c r="F2863">
        <v>2021</v>
      </c>
      <c r="G2863" t="s">
        <v>171</v>
      </c>
      <c r="H2863">
        <v>0</v>
      </c>
      <c r="I2863">
        <v>44.299198150000002</v>
      </c>
      <c r="J2863">
        <v>0.23480000000000001</v>
      </c>
      <c r="K2863">
        <v>2.2730000000000001</v>
      </c>
      <c r="L2863">
        <v>0.20300000000000001</v>
      </c>
      <c r="M2863">
        <v>5.79</v>
      </c>
      <c r="N2863">
        <v>1.8200000000000001E-2</v>
      </c>
      <c r="O2863" t="s">
        <v>614</v>
      </c>
      <c r="P2863">
        <v>0</v>
      </c>
      <c r="Q2863">
        <v>10.85</v>
      </c>
      <c r="R2863">
        <v>463</v>
      </c>
      <c r="S2863">
        <v>0</v>
      </c>
      <c r="U2863">
        <v>5316</v>
      </c>
      <c r="V2863">
        <v>0.92</v>
      </c>
      <c r="W2863">
        <v>0.88</v>
      </c>
      <c r="X2863">
        <v>0.16</v>
      </c>
      <c r="Y2863" t="s">
        <v>77</v>
      </c>
      <c r="Z2863">
        <v>4.46</v>
      </c>
      <c r="AA2863" t="s">
        <v>9824</v>
      </c>
      <c r="AB2863">
        <v>282.03334189999998</v>
      </c>
      <c r="AC2863" t="s">
        <v>9825</v>
      </c>
      <c r="AD2863">
        <v>44.477995499999999</v>
      </c>
      <c r="AE2863">
        <v>748.56899999999996</v>
      </c>
      <c r="AF2863">
        <v>15.346</v>
      </c>
      <c r="AG2863">
        <v>13.33</v>
      </c>
      <c r="AH2863">
        <v>15.134499999999999</v>
      </c>
    </row>
    <row r="2864" spans="1:34" x14ac:dyDescent="0.25">
      <c r="A2864" t="s">
        <v>9826</v>
      </c>
      <c r="B2864" t="s">
        <v>9827</v>
      </c>
      <c r="C2864">
        <v>1</v>
      </c>
      <c r="D2864">
        <v>1</v>
      </c>
      <c r="E2864" t="s">
        <v>284</v>
      </c>
      <c r="F2864">
        <v>2021</v>
      </c>
      <c r="G2864" t="s">
        <v>171</v>
      </c>
      <c r="H2864">
        <v>0</v>
      </c>
      <c r="I2864">
        <v>4.6449098600000003</v>
      </c>
      <c r="J2864">
        <v>5.5E-2</v>
      </c>
      <c r="K2864">
        <v>1.714</v>
      </c>
      <c r="L2864">
        <v>0.153</v>
      </c>
      <c r="M2864">
        <v>3.58</v>
      </c>
      <c r="N2864">
        <v>1.1299999999999999E-2</v>
      </c>
      <c r="O2864" t="s">
        <v>614</v>
      </c>
      <c r="P2864">
        <v>0</v>
      </c>
      <c r="Q2864">
        <v>504.23</v>
      </c>
      <c r="R2864">
        <v>1209</v>
      </c>
      <c r="S2864">
        <v>0</v>
      </c>
      <c r="U2864">
        <v>6047</v>
      </c>
      <c r="V2864">
        <v>1.1299999999999999</v>
      </c>
      <c r="W2864">
        <v>1.02</v>
      </c>
      <c r="X2864">
        <v>-0.08</v>
      </c>
      <c r="Y2864" t="s">
        <v>77</v>
      </c>
      <c r="Z2864">
        <v>4.34</v>
      </c>
      <c r="AA2864" t="s">
        <v>9828</v>
      </c>
      <c r="AB2864">
        <v>284.32848660000002</v>
      </c>
      <c r="AC2864" t="s">
        <v>9829</v>
      </c>
      <c r="AD2864">
        <v>40.568874100000002</v>
      </c>
      <c r="AE2864">
        <v>1034.5899999999999</v>
      </c>
      <c r="AF2864">
        <v>14.513999999999999</v>
      </c>
      <c r="AG2864">
        <v>12.829000000000001</v>
      </c>
      <c r="AH2864">
        <v>14.3071</v>
      </c>
    </row>
    <row r="2865" spans="1:34" x14ac:dyDescent="0.25">
      <c r="A2865" t="s">
        <v>9830</v>
      </c>
      <c r="B2865" t="s">
        <v>9831</v>
      </c>
      <c r="C2865">
        <v>1</v>
      </c>
      <c r="D2865">
        <v>1</v>
      </c>
      <c r="E2865" t="s">
        <v>284</v>
      </c>
      <c r="F2865">
        <v>2021</v>
      </c>
      <c r="G2865" t="s">
        <v>171</v>
      </c>
      <c r="H2865">
        <v>0</v>
      </c>
      <c r="I2865">
        <v>16.486900330000001</v>
      </c>
      <c r="J2865">
        <v>0.13370000000000001</v>
      </c>
      <c r="K2865">
        <v>3.9039999999999999</v>
      </c>
      <c r="L2865">
        <v>0.34799999999999998</v>
      </c>
      <c r="M2865">
        <v>14.5</v>
      </c>
      <c r="N2865">
        <v>4.5600000000000002E-2</v>
      </c>
      <c r="O2865" t="s">
        <v>614</v>
      </c>
      <c r="P2865">
        <v>0</v>
      </c>
      <c r="Q2865">
        <v>78.989999999999995</v>
      </c>
      <c r="R2865">
        <v>760</v>
      </c>
      <c r="S2865">
        <v>0</v>
      </c>
      <c r="U2865">
        <v>6090</v>
      </c>
      <c r="V2865">
        <v>1.07</v>
      </c>
      <c r="W2865">
        <v>1.17</v>
      </c>
      <c r="X2865">
        <v>0.21</v>
      </c>
      <c r="Y2865" t="s">
        <v>77</v>
      </c>
      <c r="Z2865">
        <v>4.45</v>
      </c>
      <c r="AA2865" t="s">
        <v>9832</v>
      </c>
      <c r="AB2865">
        <v>296.56003070000003</v>
      </c>
      <c r="AC2865" t="s">
        <v>9833</v>
      </c>
      <c r="AD2865">
        <v>46.857464399999998</v>
      </c>
      <c r="AE2865">
        <v>1363.19</v>
      </c>
      <c r="AF2865">
        <v>15.489000000000001</v>
      </c>
      <c r="AG2865">
        <v>13.842000000000001</v>
      </c>
      <c r="AH2865">
        <v>15.3187</v>
      </c>
    </row>
    <row r="2866" spans="1:34" x14ac:dyDescent="0.25">
      <c r="A2866" t="s">
        <v>9834</v>
      </c>
      <c r="B2866" t="s">
        <v>9835</v>
      </c>
      <c r="C2866">
        <v>1</v>
      </c>
      <c r="D2866">
        <v>2</v>
      </c>
      <c r="E2866" t="s">
        <v>284</v>
      </c>
      <c r="F2866">
        <v>2014</v>
      </c>
      <c r="G2866" t="s">
        <v>171</v>
      </c>
      <c r="H2866">
        <v>0</v>
      </c>
      <c r="I2866">
        <v>9.8257919999999999</v>
      </c>
      <c r="J2866">
        <v>9.6000000000000002E-2</v>
      </c>
      <c r="K2866">
        <v>2.58</v>
      </c>
      <c r="L2866">
        <v>0.23</v>
      </c>
      <c r="M2866">
        <v>7.18</v>
      </c>
      <c r="N2866">
        <v>2.2599999999999999E-2</v>
      </c>
      <c r="O2866" t="s">
        <v>614</v>
      </c>
      <c r="P2866">
        <v>0</v>
      </c>
      <c r="Q2866">
        <v>239.79</v>
      </c>
      <c r="R2866">
        <v>935</v>
      </c>
      <c r="S2866">
        <v>0</v>
      </c>
      <c r="U2866">
        <v>6250</v>
      </c>
      <c r="V2866">
        <v>1.1499999999999999</v>
      </c>
      <c r="W2866">
        <v>1.1599999999999999</v>
      </c>
      <c r="X2866">
        <v>7.1999999999999995E-2</v>
      </c>
      <c r="Y2866" t="s">
        <v>200</v>
      </c>
      <c r="Z2866">
        <v>4.4000000000000004</v>
      </c>
      <c r="AA2866" t="s">
        <v>9836</v>
      </c>
      <c r="AB2866">
        <v>289.83011279999999</v>
      </c>
      <c r="AC2866" t="s">
        <v>9837</v>
      </c>
      <c r="AD2866">
        <v>50.586202499999999</v>
      </c>
      <c r="AE2866">
        <v>1549.09</v>
      </c>
      <c r="AF2866">
        <v>14.942</v>
      </c>
      <c r="AG2866">
        <v>13.518000000000001</v>
      </c>
      <c r="AH2866">
        <v>14.873699999999999</v>
      </c>
    </row>
    <row r="2867" spans="1:34" x14ac:dyDescent="0.25">
      <c r="A2867" t="s">
        <v>9838</v>
      </c>
      <c r="B2867" t="s">
        <v>9835</v>
      </c>
      <c r="C2867">
        <v>1</v>
      </c>
      <c r="D2867">
        <v>2</v>
      </c>
      <c r="E2867" t="s">
        <v>284</v>
      </c>
      <c r="F2867">
        <v>2014</v>
      </c>
      <c r="G2867" t="s">
        <v>171</v>
      </c>
      <c r="H2867">
        <v>0</v>
      </c>
      <c r="I2867">
        <v>20.684342000000001</v>
      </c>
      <c r="J2867">
        <v>0.157</v>
      </c>
      <c r="K2867">
        <v>3.43</v>
      </c>
      <c r="L2867">
        <v>0.30599999999999999</v>
      </c>
      <c r="M2867">
        <v>11.6</v>
      </c>
      <c r="N2867">
        <v>3.6600000000000001E-2</v>
      </c>
      <c r="O2867" t="s">
        <v>614</v>
      </c>
      <c r="P2867">
        <v>0</v>
      </c>
      <c r="Q2867">
        <v>88.85</v>
      </c>
      <c r="R2867">
        <v>729</v>
      </c>
      <c r="S2867">
        <v>0</v>
      </c>
      <c r="U2867">
        <v>6250</v>
      </c>
      <c r="V2867">
        <v>1.1499999999999999</v>
      </c>
      <c r="W2867">
        <v>1.1599999999999999</v>
      </c>
      <c r="X2867">
        <v>7.1999999999999995E-2</v>
      </c>
      <c r="Y2867" t="s">
        <v>200</v>
      </c>
      <c r="Z2867">
        <v>4.4000000000000004</v>
      </c>
      <c r="AA2867" t="s">
        <v>9836</v>
      </c>
      <c r="AB2867">
        <v>289.83011279999999</v>
      </c>
      <c r="AC2867" t="s">
        <v>9837</v>
      </c>
      <c r="AD2867">
        <v>50.586202499999999</v>
      </c>
      <c r="AE2867">
        <v>1549.09</v>
      </c>
      <c r="AF2867">
        <v>14.942</v>
      </c>
      <c r="AG2867">
        <v>13.518000000000001</v>
      </c>
      <c r="AH2867">
        <v>14.873699999999999</v>
      </c>
    </row>
    <row r="2868" spans="1:34" x14ac:dyDescent="0.25">
      <c r="A2868" t="s">
        <v>9839</v>
      </c>
      <c r="B2868" t="s">
        <v>9840</v>
      </c>
      <c r="C2868">
        <v>1</v>
      </c>
      <c r="D2868">
        <v>1</v>
      </c>
      <c r="E2868" t="s">
        <v>284</v>
      </c>
      <c r="F2868">
        <v>2021</v>
      </c>
      <c r="G2868" t="s">
        <v>171</v>
      </c>
      <c r="H2868">
        <v>0</v>
      </c>
      <c r="I2868">
        <v>31.032499309999999</v>
      </c>
      <c r="J2868">
        <v>0.19639999999999999</v>
      </c>
      <c r="K2868">
        <v>3.1190000000000002</v>
      </c>
      <c r="L2868">
        <v>0.27800000000000002</v>
      </c>
      <c r="M2868">
        <v>9.9</v>
      </c>
      <c r="N2868">
        <v>3.1199999999999999E-2</v>
      </c>
      <c r="O2868" t="s">
        <v>614</v>
      </c>
      <c r="P2868">
        <v>0</v>
      </c>
      <c r="Q2868">
        <v>23.41</v>
      </c>
      <c r="R2868">
        <v>561</v>
      </c>
      <c r="S2868">
        <v>0</v>
      </c>
      <c r="U2868">
        <v>5841</v>
      </c>
      <c r="V2868">
        <v>0.93</v>
      </c>
      <c r="W2868">
        <v>1.05</v>
      </c>
      <c r="X2868">
        <v>7.0000000000000007E-2</v>
      </c>
      <c r="Y2868" t="s">
        <v>77</v>
      </c>
      <c r="Z2868">
        <v>4.5199999999999996</v>
      </c>
      <c r="AA2868" t="s">
        <v>9841</v>
      </c>
      <c r="AB2868">
        <v>296.71274</v>
      </c>
      <c r="AC2868" t="s">
        <v>9842</v>
      </c>
      <c r="AD2868">
        <v>48.272282799999999</v>
      </c>
      <c r="AE2868">
        <v>1425.39</v>
      </c>
      <c r="AF2868">
        <v>15.759</v>
      </c>
      <c r="AG2868">
        <v>14.148999999999999</v>
      </c>
      <c r="AH2868">
        <v>15.6919</v>
      </c>
    </row>
    <row r="2869" spans="1:34" x14ac:dyDescent="0.25">
      <c r="A2869" t="s">
        <v>9843</v>
      </c>
      <c r="B2869" t="s">
        <v>9844</v>
      </c>
      <c r="C2869">
        <v>1</v>
      </c>
      <c r="D2869">
        <v>1</v>
      </c>
      <c r="E2869" t="s">
        <v>284</v>
      </c>
      <c r="F2869">
        <v>2021</v>
      </c>
      <c r="G2869" t="s">
        <v>171</v>
      </c>
      <c r="H2869">
        <v>0</v>
      </c>
      <c r="I2869">
        <v>16.458099369999999</v>
      </c>
      <c r="J2869">
        <v>0.1244</v>
      </c>
      <c r="K2869">
        <v>2.5920000000000001</v>
      </c>
      <c r="L2869">
        <v>0.23100000000000001</v>
      </c>
      <c r="M2869">
        <v>7.24</v>
      </c>
      <c r="N2869">
        <v>2.2800000000000001E-2</v>
      </c>
      <c r="O2869" t="s">
        <v>614</v>
      </c>
      <c r="P2869">
        <v>0</v>
      </c>
      <c r="Q2869">
        <v>40.61</v>
      </c>
      <c r="R2869">
        <v>644</v>
      </c>
      <c r="S2869">
        <v>0</v>
      </c>
      <c r="U2869">
        <v>5475</v>
      </c>
      <c r="V2869">
        <v>0.88</v>
      </c>
      <c r="W2869">
        <v>0.95</v>
      </c>
      <c r="X2869">
        <v>0.14000000000000001</v>
      </c>
      <c r="Y2869" t="s">
        <v>77</v>
      </c>
      <c r="Z2869">
        <v>4.5199999999999996</v>
      </c>
      <c r="AA2869" t="s">
        <v>9845</v>
      </c>
      <c r="AB2869">
        <v>294.52545730000003</v>
      </c>
      <c r="AC2869" t="s">
        <v>9846</v>
      </c>
      <c r="AD2869">
        <v>49.872484</v>
      </c>
      <c r="AE2869">
        <v>799.69899999999996</v>
      </c>
      <c r="AF2869">
        <v>14.795</v>
      </c>
      <c r="AG2869">
        <v>13.058</v>
      </c>
      <c r="AH2869">
        <v>14.636900000000001</v>
      </c>
    </row>
    <row r="2870" spans="1:34" x14ac:dyDescent="0.25">
      <c r="A2870" t="s">
        <v>9847</v>
      </c>
      <c r="B2870" t="s">
        <v>9848</v>
      </c>
      <c r="C2870">
        <v>1</v>
      </c>
      <c r="D2870">
        <v>1</v>
      </c>
      <c r="E2870" t="s">
        <v>284</v>
      </c>
      <c r="F2870">
        <v>2021</v>
      </c>
      <c r="G2870" t="s">
        <v>171</v>
      </c>
      <c r="H2870">
        <v>0</v>
      </c>
      <c r="I2870">
        <v>22.133399959999998</v>
      </c>
      <c r="J2870">
        <v>0.1416</v>
      </c>
      <c r="K2870">
        <v>2.6480000000000001</v>
      </c>
      <c r="L2870">
        <v>0.23599999999999999</v>
      </c>
      <c r="M2870">
        <v>7.5</v>
      </c>
      <c r="N2870">
        <v>2.3599999999999999E-2</v>
      </c>
      <c r="O2870" t="s">
        <v>614</v>
      </c>
      <c r="P2870">
        <v>0</v>
      </c>
      <c r="Q2870">
        <v>15.65</v>
      </c>
      <c r="R2870">
        <v>507</v>
      </c>
      <c r="S2870">
        <v>0</v>
      </c>
      <c r="U2870">
        <v>5165</v>
      </c>
      <c r="V2870">
        <v>0.7</v>
      </c>
      <c r="W2870">
        <v>0.78</v>
      </c>
      <c r="X2870">
        <v>-0.32</v>
      </c>
      <c r="Y2870" t="s">
        <v>77</v>
      </c>
      <c r="Z2870">
        <v>4.63</v>
      </c>
      <c r="AA2870" t="s">
        <v>9849</v>
      </c>
      <c r="AB2870">
        <v>297.28550000000001</v>
      </c>
      <c r="AC2870" t="s">
        <v>9850</v>
      </c>
      <c r="AD2870">
        <v>41.305573299999999</v>
      </c>
      <c r="AE2870">
        <v>897.59699999999998</v>
      </c>
      <c r="AF2870">
        <v>15.804</v>
      </c>
      <c r="AG2870">
        <v>13.573</v>
      </c>
      <c r="AH2870">
        <v>15.5694</v>
      </c>
    </row>
    <row r="2871" spans="1:34" x14ac:dyDescent="0.25">
      <c r="A2871" t="s">
        <v>9851</v>
      </c>
      <c r="B2871" t="s">
        <v>9852</v>
      </c>
      <c r="C2871">
        <v>1</v>
      </c>
      <c r="D2871">
        <v>1</v>
      </c>
      <c r="E2871" t="s">
        <v>284</v>
      </c>
      <c r="F2871">
        <v>2021</v>
      </c>
      <c r="G2871" t="s">
        <v>171</v>
      </c>
      <c r="H2871">
        <v>0</v>
      </c>
      <c r="I2871">
        <v>21.103399280000001</v>
      </c>
      <c r="J2871">
        <v>0.15279999999999999</v>
      </c>
      <c r="K2871">
        <v>2.0859999999999999</v>
      </c>
      <c r="L2871">
        <v>0.186</v>
      </c>
      <c r="M2871">
        <v>5</v>
      </c>
      <c r="N2871">
        <v>1.5699999999999999E-2</v>
      </c>
      <c r="O2871" t="s">
        <v>614</v>
      </c>
      <c r="P2871">
        <v>0</v>
      </c>
      <c r="Q2871">
        <v>62.99</v>
      </c>
      <c r="R2871">
        <v>718</v>
      </c>
      <c r="S2871">
        <v>0</v>
      </c>
      <c r="U2871">
        <v>6000</v>
      </c>
      <c r="V2871">
        <v>1.1299999999999999</v>
      </c>
      <c r="W2871">
        <v>1.07</v>
      </c>
      <c r="X2871">
        <v>0.06</v>
      </c>
      <c r="Y2871" t="s">
        <v>77</v>
      </c>
      <c r="Z2871">
        <v>4.3600000000000003</v>
      </c>
      <c r="AA2871" t="s">
        <v>9853</v>
      </c>
      <c r="AB2871">
        <v>283.75477699999999</v>
      </c>
      <c r="AC2871" t="s">
        <v>9854</v>
      </c>
      <c r="AD2871">
        <v>45.335124999999998</v>
      </c>
      <c r="AE2871">
        <v>724.971</v>
      </c>
      <c r="AF2871">
        <v>13.477</v>
      </c>
      <c r="AG2871">
        <v>12.079000000000001</v>
      </c>
      <c r="AH2871">
        <v>13.3209</v>
      </c>
    </row>
    <row r="2872" spans="1:34" x14ac:dyDescent="0.25">
      <c r="A2872" t="s">
        <v>9855</v>
      </c>
      <c r="B2872" t="s">
        <v>9856</v>
      </c>
      <c r="C2872">
        <v>1</v>
      </c>
      <c r="D2872">
        <v>1</v>
      </c>
      <c r="E2872" t="s">
        <v>284</v>
      </c>
      <c r="F2872">
        <v>2021</v>
      </c>
      <c r="G2872" t="s">
        <v>171</v>
      </c>
      <c r="H2872">
        <v>0</v>
      </c>
      <c r="I2872">
        <v>95.611000059999995</v>
      </c>
      <c r="J2872">
        <v>0.42670000000000002</v>
      </c>
      <c r="K2872">
        <v>2.3809999999999998</v>
      </c>
      <c r="L2872">
        <v>0.21199999999999999</v>
      </c>
      <c r="M2872">
        <v>6.26</v>
      </c>
      <c r="N2872">
        <v>1.9699999999999999E-2</v>
      </c>
      <c r="O2872" t="s">
        <v>614</v>
      </c>
      <c r="P2872">
        <v>0</v>
      </c>
      <c r="Q2872">
        <v>7.45</v>
      </c>
      <c r="R2872">
        <v>421</v>
      </c>
      <c r="S2872">
        <v>0</v>
      </c>
      <c r="U2872">
        <v>6002</v>
      </c>
      <c r="V2872">
        <v>1.08</v>
      </c>
      <c r="W2872">
        <v>1.1399999999999999</v>
      </c>
      <c r="X2872">
        <v>0.2</v>
      </c>
      <c r="Y2872" t="s">
        <v>77</v>
      </c>
      <c r="Z2872">
        <v>4.42</v>
      </c>
      <c r="AA2872" t="s">
        <v>9857</v>
      </c>
      <c r="AB2872">
        <v>296.7071957</v>
      </c>
      <c r="AC2872" t="s">
        <v>9858</v>
      </c>
      <c r="AD2872">
        <v>41.203619699999997</v>
      </c>
      <c r="AE2872">
        <v>1040.0999999999999</v>
      </c>
      <c r="AF2872">
        <v>14.976000000000001</v>
      </c>
      <c r="AG2872">
        <v>13.409000000000001</v>
      </c>
      <c r="AH2872">
        <v>14.6752</v>
      </c>
    </row>
    <row r="2873" spans="1:34" x14ac:dyDescent="0.25">
      <c r="A2873" t="s">
        <v>9859</v>
      </c>
      <c r="B2873" t="s">
        <v>9860</v>
      </c>
      <c r="C2873">
        <v>1</v>
      </c>
      <c r="D2873">
        <v>1</v>
      </c>
      <c r="E2873" t="s">
        <v>284</v>
      </c>
      <c r="F2873">
        <v>2021</v>
      </c>
      <c r="G2873" t="s">
        <v>171</v>
      </c>
      <c r="H2873">
        <v>0</v>
      </c>
      <c r="I2873">
        <v>1.02586997</v>
      </c>
      <c r="J2873">
        <v>1.8700000000000001E-2</v>
      </c>
      <c r="K2873">
        <v>1.4219999999999999</v>
      </c>
      <c r="L2873">
        <v>0.127</v>
      </c>
      <c r="M2873">
        <v>2.61</v>
      </c>
      <c r="N2873">
        <v>8.2100000000000003E-3</v>
      </c>
      <c r="O2873" t="s">
        <v>614</v>
      </c>
      <c r="P2873">
        <v>0</v>
      </c>
      <c r="Q2873">
        <v>1264.7</v>
      </c>
      <c r="R2873">
        <v>1520</v>
      </c>
      <c r="S2873">
        <v>0</v>
      </c>
      <c r="U2873">
        <v>5123</v>
      </c>
      <c r="V2873">
        <v>0.85</v>
      </c>
      <c r="W2873">
        <v>0.83</v>
      </c>
      <c r="X2873">
        <v>0.14000000000000001</v>
      </c>
      <c r="Y2873" t="s">
        <v>77</v>
      </c>
      <c r="Z2873">
        <v>4.5</v>
      </c>
      <c r="AA2873" t="s">
        <v>9861</v>
      </c>
      <c r="AB2873">
        <v>292.51406470000001</v>
      </c>
      <c r="AC2873" t="s">
        <v>9862</v>
      </c>
      <c r="AD2873">
        <v>42.651755399999999</v>
      </c>
      <c r="AE2873">
        <v>430.25400000000002</v>
      </c>
      <c r="AF2873">
        <v>14.605</v>
      </c>
      <c r="AG2873">
        <v>12.348000000000001</v>
      </c>
      <c r="AH2873">
        <v>14.3827</v>
      </c>
    </row>
    <row r="2874" spans="1:34" x14ac:dyDescent="0.25">
      <c r="A2874" t="s">
        <v>9863</v>
      </c>
      <c r="B2874" t="s">
        <v>9864</v>
      </c>
      <c r="C2874">
        <v>1</v>
      </c>
      <c r="D2874">
        <v>1</v>
      </c>
      <c r="E2874" t="s">
        <v>284</v>
      </c>
      <c r="F2874">
        <v>2021</v>
      </c>
      <c r="G2874" t="s">
        <v>171</v>
      </c>
      <c r="H2874">
        <v>0</v>
      </c>
      <c r="I2874">
        <v>1.61536002</v>
      </c>
      <c r="J2874">
        <v>2.1299999999999999E-2</v>
      </c>
      <c r="K2874">
        <v>1.4750000000000001</v>
      </c>
      <c r="L2874">
        <v>0.13200000000000001</v>
      </c>
      <c r="M2874">
        <v>2.78</v>
      </c>
      <c r="N2874">
        <v>8.7399999999999995E-3</v>
      </c>
      <c r="O2874" t="s">
        <v>614</v>
      </c>
      <c r="P2874">
        <v>0</v>
      </c>
      <c r="Q2874">
        <v>99.32</v>
      </c>
      <c r="R2874">
        <v>806</v>
      </c>
      <c r="S2874">
        <v>0</v>
      </c>
      <c r="U2874">
        <v>3821</v>
      </c>
      <c r="V2874">
        <v>0.49</v>
      </c>
      <c r="W2874">
        <v>0.49</v>
      </c>
      <c r="X2874">
        <v>-0.28000000000000003</v>
      </c>
      <c r="Y2874" t="s">
        <v>77</v>
      </c>
      <c r="Z2874">
        <v>4.75</v>
      </c>
      <c r="AA2874" t="s">
        <v>9865</v>
      </c>
      <c r="AB2874">
        <v>292.77000720000001</v>
      </c>
      <c r="AC2874" t="s">
        <v>9866</v>
      </c>
      <c r="AD2874">
        <v>48.8998469</v>
      </c>
      <c r="AE2874">
        <v>336.952</v>
      </c>
      <c r="AF2874">
        <v>16.829999999999998</v>
      </c>
      <c r="AG2874">
        <v>12.673999999999999</v>
      </c>
      <c r="AH2874">
        <v>15.6654</v>
      </c>
    </row>
    <row r="2875" spans="1:34" x14ac:dyDescent="0.25">
      <c r="A2875" t="s">
        <v>9867</v>
      </c>
      <c r="B2875" t="s">
        <v>9868</v>
      </c>
      <c r="C2875">
        <v>1</v>
      </c>
      <c r="D2875">
        <v>1</v>
      </c>
      <c r="E2875" t="s">
        <v>284</v>
      </c>
      <c r="F2875">
        <v>2021</v>
      </c>
      <c r="G2875" t="s">
        <v>171</v>
      </c>
      <c r="H2875">
        <v>0</v>
      </c>
      <c r="I2875">
        <v>3.7006199400000002</v>
      </c>
      <c r="J2875">
        <v>4.5499999999999999E-2</v>
      </c>
      <c r="K2875">
        <v>1.8560000000000001</v>
      </c>
      <c r="L2875">
        <v>0.16600000000000001</v>
      </c>
      <c r="M2875">
        <v>4.0999999999999996</v>
      </c>
      <c r="N2875">
        <v>1.29E-2</v>
      </c>
      <c r="O2875" t="s">
        <v>614</v>
      </c>
      <c r="P2875">
        <v>0</v>
      </c>
      <c r="Q2875">
        <v>737.02</v>
      </c>
      <c r="R2875">
        <v>1329</v>
      </c>
      <c r="S2875">
        <v>0</v>
      </c>
      <c r="U2875">
        <v>5423</v>
      </c>
      <c r="V2875">
        <v>1.4</v>
      </c>
      <c r="W2875">
        <v>0.92</v>
      </c>
      <c r="X2875">
        <v>0.08</v>
      </c>
      <c r="Y2875" t="s">
        <v>77</v>
      </c>
      <c r="Z2875">
        <v>4.1100000000000003</v>
      </c>
      <c r="AA2875" t="s">
        <v>9869</v>
      </c>
      <c r="AB2875">
        <v>292.2525301</v>
      </c>
      <c r="AC2875" t="s">
        <v>9870</v>
      </c>
      <c r="AD2875">
        <v>40.792789499999998</v>
      </c>
      <c r="AE2875">
        <v>686.46100000000001</v>
      </c>
      <c r="AF2875">
        <v>13.228</v>
      </c>
      <c r="AG2875">
        <v>11.170999999999999</v>
      </c>
      <c r="AH2875">
        <v>13.0059</v>
      </c>
    </row>
    <row r="2876" spans="1:34" x14ac:dyDescent="0.25">
      <c r="A2876" t="s">
        <v>9871</v>
      </c>
      <c r="B2876" t="s">
        <v>9872</v>
      </c>
      <c r="C2876">
        <v>1</v>
      </c>
      <c r="D2876">
        <v>1</v>
      </c>
      <c r="E2876" t="s">
        <v>284</v>
      </c>
      <c r="F2876">
        <v>2021</v>
      </c>
      <c r="G2876" t="s">
        <v>171</v>
      </c>
      <c r="H2876">
        <v>0</v>
      </c>
      <c r="I2876">
        <v>10.2737999</v>
      </c>
      <c r="J2876">
        <v>9.2399999999999996E-2</v>
      </c>
      <c r="K2876">
        <v>2.1160000000000001</v>
      </c>
      <c r="L2876">
        <v>0.189</v>
      </c>
      <c r="M2876">
        <v>5.13</v>
      </c>
      <c r="N2876">
        <v>1.61E-2</v>
      </c>
      <c r="O2876" t="s">
        <v>614</v>
      </c>
      <c r="P2876">
        <v>0</v>
      </c>
      <c r="Q2876">
        <v>96.27</v>
      </c>
      <c r="R2876">
        <v>799</v>
      </c>
      <c r="S2876">
        <v>0</v>
      </c>
      <c r="U2876">
        <v>5806</v>
      </c>
      <c r="V2876">
        <v>0.9</v>
      </c>
      <c r="W2876">
        <v>1</v>
      </c>
      <c r="X2876">
        <v>-0.04</v>
      </c>
      <c r="Y2876" t="s">
        <v>77</v>
      </c>
      <c r="Z2876">
        <v>4.53</v>
      </c>
      <c r="AA2876" t="s">
        <v>9873</v>
      </c>
      <c r="AB2876">
        <v>292.4275963</v>
      </c>
      <c r="AC2876" t="s">
        <v>9874</v>
      </c>
      <c r="AD2876">
        <v>37.320761599999997</v>
      </c>
      <c r="AE2876">
        <v>871.81</v>
      </c>
      <c r="AF2876">
        <v>14.984999999999999</v>
      </c>
      <c r="AG2876">
        <v>13.333</v>
      </c>
      <c r="AH2876">
        <v>14.898400000000001</v>
      </c>
    </row>
    <row r="2877" spans="1:34" x14ac:dyDescent="0.25">
      <c r="A2877" t="s">
        <v>9875</v>
      </c>
      <c r="B2877" t="s">
        <v>9876</v>
      </c>
      <c r="C2877">
        <v>1</v>
      </c>
      <c r="D2877">
        <v>1</v>
      </c>
      <c r="E2877" t="s">
        <v>284</v>
      </c>
      <c r="F2877">
        <v>2021</v>
      </c>
      <c r="G2877" t="s">
        <v>171</v>
      </c>
      <c r="H2877">
        <v>0</v>
      </c>
      <c r="I2877">
        <v>5.18671989</v>
      </c>
      <c r="J2877">
        <v>5.5899999999999998E-2</v>
      </c>
      <c r="K2877">
        <v>2.4790000000000001</v>
      </c>
      <c r="L2877">
        <v>0.221</v>
      </c>
      <c r="M2877">
        <v>6.71</v>
      </c>
      <c r="N2877">
        <v>2.1100000000000001E-2</v>
      </c>
      <c r="O2877" t="s">
        <v>614</v>
      </c>
      <c r="P2877">
        <v>0</v>
      </c>
      <c r="Q2877">
        <v>129.37</v>
      </c>
      <c r="R2877">
        <v>860</v>
      </c>
      <c r="S2877">
        <v>0</v>
      </c>
      <c r="U2877">
        <v>5230</v>
      </c>
      <c r="V2877">
        <v>0.78</v>
      </c>
      <c r="W2877">
        <v>0.87</v>
      </c>
      <c r="X2877">
        <v>0</v>
      </c>
      <c r="Y2877" t="s">
        <v>77</v>
      </c>
      <c r="Z2877">
        <v>4.59</v>
      </c>
      <c r="AA2877" t="s">
        <v>9877</v>
      </c>
      <c r="AB2877">
        <v>288.66448400000002</v>
      </c>
      <c r="AC2877" t="s">
        <v>9878</v>
      </c>
      <c r="AD2877">
        <v>51.498379800000002</v>
      </c>
      <c r="AE2877">
        <v>679.92100000000005</v>
      </c>
      <c r="AF2877">
        <v>15.218</v>
      </c>
      <c r="AG2877">
        <v>13.081</v>
      </c>
      <c r="AH2877">
        <v>15.008800000000001</v>
      </c>
    </row>
    <row r="2878" spans="1:34" x14ac:dyDescent="0.25">
      <c r="A2878" t="s">
        <v>9879</v>
      </c>
      <c r="B2878" t="s">
        <v>9880</v>
      </c>
      <c r="C2878">
        <v>1</v>
      </c>
      <c r="D2878">
        <v>2</v>
      </c>
      <c r="E2878" t="s">
        <v>284</v>
      </c>
      <c r="F2878">
        <v>2014</v>
      </c>
      <c r="G2878" t="s">
        <v>171</v>
      </c>
      <c r="H2878">
        <v>0</v>
      </c>
      <c r="I2878">
        <v>5.687945</v>
      </c>
      <c r="J2878">
        <v>6.4000000000000001E-2</v>
      </c>
      <c r="K2878">
        <v>2.06</v>
      </c>
      <c r="L2878">
        <v>0.184</v>
      </c>
      <c r="M2878">
        <v>4.9000000000000004</v>
      </c>
      <c r="N2878">
        <v>1.54E-2</v>
      </c>
      <c r="O2878" t="s">
        <v>614</v>
      </c>
      <c r="P2878">
        <v>0</v>
      </c>
      <c r="Q2878">
        <v>281.85000000000002</v>
      </c>
      <c r="R2878">
        <v>1088</v>
      </c>
      <c r="S2878">
        <v>0</v>
      </c>
      <c r="U2878">
        <v>5888</v>
      </c>
      <c r="V2878">
        <v>0.96</v>
      </c>
      <c r="W2878">
        <v>0.94</v>
      </c>
      <c r="X2878">
        <v>0.10100000000000001</v>
      </c>
      <c r="Y2878" t="s">
        <v>200</v>
      </c>
      <c r="Z2878">
        <v>4.5</v>
      </c>
      <c r="AA2878" t="s">
        <v>9881</v>
      </c>
      <c r="AB2878">
        <v>293.53081120000002</v>
      </c>
      <c r="AC2878" t="s">
        <v>9882</v>
      </c>
      <c r="AD2878">
        <v>39.3159329</v>
      </c>
      <c r="AE2878">
        <v>1050.6400000000001</v>
      </c>
      <c r="AF2878">
        <v>14.993</v>
      </c>
      <c r="AG2878">
        <v>13.308</v>
      </c>
      <c r="AH2878">
        <v>14.8934</v>
      </c>
    </row>
    <row r="2879" spans="1:34" x14ac:dyDescent="0.25">
      <c r="A2879" t="s">
        <v>9883</v>
      </c>
      <c r="B2879" t="s">
        <v>9880</v>
      </c>
      <c r="C2879">
        <v>1</v>
      </c>
      <c r="D2879">
        <v>2</v>
      </c>
      <c r="E2879" t="s">
        <v>284</v>
      </c>
      <c r="F2879">
        <v>2014</v>
      </c>
      <c r="G2879" t="s">
        <v>171</v>
      </c>
      <c r="H2879">
        <v>0</v>
      </c>
      <c r="I2879">
        <v>11.637071000000001</v>
      </c>
      <c r="J2879">
        <v>0.10299999999999999</v>
      </c>
      <c r="K2879">
        <v>2.27</v>
      </c>
      <c r="L2879">
        <v>0.20300000000000001</v>
      </c>
      <c r="M2879">
        <v>35.700000000000003</v>
      </c>
      <c r="N2879">
        <v>0.112</v>
      </c>
      <c r="O2879" t="s">
        <v>119</v>
      </c>
      <c r="P2879">
        <v>0</v>
      </c>
      <c r="Q2879">
        <v>108.72</v>
      </c>
      <c r="R2879">
        <v>857</v>
      </c>
      <c r="S2879">
        <v>0</v>
      </c>
      <c r="U2879">
        <v>5888</v>
      </c>
      <c r="V2879">
        <v>0.96</v>
      </c>
      <c r="W2879">
        <v>0.94</v>
      </c>
      <c r="X2879">
        <v>0.10100000000000001</v>
      </c>
      <c r="Y2879" t="s">
        <v>200</v>
      </c>
      <c r="Z2879">
        <v>4.5</v>
      </c>
      <c r="AA2879" t="s">
        <v>9881</v>
      </c>
      <c r="AB2879">
        <v>293.53081120000002</v>
      </c>
      <c r="AC2879" t="s">
        <v>9882</v>
      </c>
      <c r="AD2879">
        <v>39.3159329</v>
      </c>
      <c r="AE2879">
        <v>1050.6400000000001</v>
      </c>
      <c r="AF2879">
        <v>14.993</v>
      </c>
      <c r="AG2879">
        <v>13.308</v>
      </c>
      <c r="AH2879">
        <v>14.8934</v>
      </c>
    </row>
    <row r="2880" spans="1:34" x14ac:dyDescent="0.25">
      <c r="A2880" t="s">
        <v>9884</v>
      </c>
      <c r="B2880" t="s">
        <v>9885</v>
      </c>
      <c r="C2880">
        <v>1</v>
      </c>
      <c r="D2880">
        <v>1</v>
      </c>
      <c r="E2880" t="s">
        <v>284</v>
      </c>
      <c r="F2880">
        <v>2021</v>
      </c>
      <c r="G2880" t="s">
        <v>171</v>
      </c>
      <c r="H2880">
        <v>0</v>
      </c>
      <c r="I2880">
        <v>56.493301389999999</v>
      </c>
      <c r="J2880">
        <v>0.32590000000000002</v>
      </c>
      <c r="K2880">
        <v>3.33</v>
      </c>
      <c r="L2880">
        <v>0.29699999999999999</v>
      </c>
      <c r="M2880">
        <v>11.1</v>
      </c>
      <c r="N2880">
        <v>3.4799999999999998E-2</v>
      </c>
      <c r="O2880" t="s">
        <v>614</v>
      </c>
      <c r="P2880">
        <v>0</v>
      </c>
      <c r="Q2880">
        <v>18.62</v>
      </c>
      <c r="R2880">
        <v>681</v>
      </c>
      <c r="S2880">
        <v>0</v>
      </c>
      <c r="U2880">
        <v>6160</v>
      </c>
      <c r="V2880">
        <v>2.0499999999999998</v>
      </c>
      <c r="W2880">
        <v>1.44</v>
      </c>
      <c r="X2880">
        <v>0.24</v>
      </c>
      <c r="Y2880" t="s">
        <v>77</v>
      </c>
      <c r="Z2880">
        <v>3.98</v>
      </c>
      <c r="AA2880" t="s">
        <v>9886</v>
      </c>
      <c r="AB2880">
        <v>295.13904079999998</v>
      </c>
      <c r="AC2880" t="s">
        <v>9887</v>
      </c>
      <c r="AD2880">
        <v>40.979052699999997</v>
      </c>
      <c r="AE2880">
        <v>1056.8800000000001</v>
      </c>
      <c r="AF2880">
        <v>13.605</v>
      </c>
      <c r="AG2880">
        <v>12.263999999999999</v>
      </c>
      <c r="AH2880">
        <v>13.4841</v>
      </c>
    </row>
    <row r="2881" spans="1:34" x14ac:dyDescent="0.25">
      <c r="A2881" t="s">
        <v>9888</v>
      </c>
      <c r="B2881" t="s">
        <v>9889</v>
      </c>
      <c r="C2881">
        <v>1</v>
      </c>
      <c r="D2881">
        <v>1</v>
      </c>
      <c r="E2881" t="s">
        <v>284</v>
      </c>
      <c r="F2881">
        <v>2021</v>
      </c>
      <c r="G2881" t="s">
        <v>171</v>
      </c>
      <c r="H2881">
        <v>0</v>
      </c>
      <c r="I2881">
        <v>5.7838702199999998</v>
      </c>
      <c r="J2881">
        <v>6.5500000000000003E-2</v>
      </c>
      <c r="K2881">
        <v>1.97</v>
      </c>
      <c r="L2881">
        <v>0.17599999999999999</v>
      </c>
      <c r="M2881">
        <v>4.54</v>
      </c>
      <c r="N2881">
        <v>1.43E-2</v>
      </c>
      <c r="O2881" t="s">
        <v>614</v>
      </c>
      <c r="P2881">
        <v>0</v>
      </c>
      <c r="Q2881">
        <v>288.69</v>
      </c>
      <c r="R2881">
        <v>1051</v>
      </c>
      <c r="S2881">
        <v>0</v>
      </c>
      <c r="U2881">
        <v>6063</v>
      </c>
      <c r="V2881">
        <v>1.01</v>
      </c>
      <c r="W2881">
        <v>1.1200000000000001</v>
      </c>
      <c r="X2881">
        <v>7.0000000000000007E-2</v>
      </c>
      <c r="Y2881" t="s">
        <v>77</v>
      </c>
      <c r="Z2881">
        <v>4.4800000000000004</v>
      </c>
      <c r="AA2881" t="s">
        <v>9890</v>
      </c>
      <c r="AB2881">
        <v>295.30246039999997</v>
      </c>
      <c r="AC2881" t="s">
        <v>9891</v>
      </c>
      <c r="AD2881">
        <v>49.589045599999999</v>
      </c>
      <c r="AE2881">
        <v>1053.49</v>
      </c>
      <c r="AF2881">
        <v>15.157999999999999</v>
      </c>
      <c r="AG2881">
        <v>13.538</v>
      </c>
      <c r="AH2881">
        <v>15.011200000000001</v>
      </c>
    </row>
    <row r="2882" spans="1:34" x14ac:dyDescent="0.25">
      <c r="A2882" t="s">
        <v>9892</v>
      </c>
      <c r="B2882" t="s">
        <v>9893</v>
      </c>
      <c r="C2882">
        <v>1</v>
      </c>
      <c r="D2882">
        <v>1</v>
      </c>
      <c r="E2882" t="s">
        <v>284</v>
      </c>
      <c r="F2882">
        <v>2021</v>
      </c>
      <c r="G2882" t="s">
        <v>171</v>
      </c>
      <c r="H2882">
        <v>0</v>
      </c>
      <c r="I2882">
        <v>3.13878989</v>
      </c>
      <c r="J2882">
        <v>3.6999999999999998E-2</v>
      </c>
      <c r="K2882">
        <v>1.2270000000000001</v>
      </c>
      <c r="L2882">
        <v>0.109</v>
      </c>
      <c r="M2882">
        <v>2.02</v>
      </c>
      <c r="N2882">
        <v>6.3699999999999998E-3</v>
      </c>
      <c r="O2882" t="s">
        <v>614</v>
      </c>
      <c r="P2882">
        <v>0</v>
      </c>
      <c r="Q2882">
        <v>257.32</v>
      </c>
      <c r="R2882">
        <v>1022</v>
      </c>
      <c r="S2882">
        <v>0</v>
      </c>
      <c r="U2882">
        <v>5242</v>
      </c>
      <c r="V2882">
        <v>0.72</v>
      </c>
      <c r="W2882">
        <v>0.68</v>
      </c>
      <c r="X2882">
        <v>-0.54</v>
      </c>
      <c r="Y2882" t="s">
        <v>77</v>
      </c>
      <c r="Z2882">
        <v>4.5599999999999996</v>
      </c>
      <c r="AA2882" t="s">
        <v>9894</v>
      </c>
      <c r="AB2882">
        <v>299.8517779</v>
      </c>
      <c r="AC2882" t="s">
        <v>9895</v>
      </c>
      <c r="AD2882">
        <v>43.732061100000003</v>
      </c>
      <c r="AE2882">
        <v>486.17399999999998</v>
      </c>
      <c r="AF2882">
        <v>14.577</v>
      </c>
      <c r="AG2882">
        <v>12.35</v>
      </c>
      <c r="AH2882">
        <v>14.3752</v>
      </c>
    </row>
    <row r="2883" spans="1:34" x14ac:dyDescent="0.25">
      <c r="A2883" t="s">
        <v>9896</v>
      </c>
      <c r="B2883" t="s">
        <v>9897</v>
      </c>
      <c r="C2883">
        <v>1</v>
      </c>
      <c r="D2883">
        <v>1</v>
      </c>
      <c r="E2883" t="s">
        <v>284</v>
      </c>
      <c r="F2883">
        <v>2021</v>
      </c>
      <c r="G2883" t="s">
        <v>171</v>
      </c>
      <c r="H2883">
        <v>0</v>
      </c>
      <c r="I2883">
        <v>6.8921298999999996</v>
      </c>
      <c r="J2883">
        <v>7.7100000000000002E-2</v>
      </c>
      <c r="K2883">
        <v>1.3</v>
      </c>
      <c r="L2883">
        <v>0.11600000000000001</v>
      </c>
      <c r="M2883">
        <v>2.2400000000000002</v>
      </c>
      <c r="N2883">
        <v>7.0499999999999998E-3</v>
      </c>
      <c r="O2883" t="s">
        <v>614</v>
      </c>
      <c r="P2883">
        <v>0</v>
      </c>
      <c r="Q2883">
        <v>454.45</v>
      </c>
      <c r="R2883">
        <v>1177</v>
      </c>
      <c r="S2883">
        <v>0</v>
      </c>
      <c r="U2883">
        <v>6164</v>
      </c>
      <c r="V2883">
        <v>1.45</v>
      </c>
      <c r="W2883">
        <v>1.29</v>
      </c>
      <c r="X2883">
        <v>0.38</v>
      </c>
      <c r="Y2883" t="s">
        <v>77</v>
      </c>
      <c r="Z2883">
        <v>4.2300000000000004</v>
      </c>
      <c r="AA2883" t="s">
        <v>9898</v>
      </c>
      <c r="AB2883">
        <v>290.87142390000002</v>
      </c>
      <c r="AC2883" t="s">
        <v>9899</v>
      </c>
      <c r="AD2883">
        <v>45.410281300000001</v>
      </c>
      <c r="AE2883">
        <v>591.60199999999998</v>
      </c>
      <c r="AF2883">
        <v>12.645</v>
      </c>
      <c r="AG2883">
        <v>11.29</v>
      </c>
      <c r="AH2883">
        <v>12.5657</v>
      </c>
    </row>
    <row r="2884" spans="1:34" x14ac:dyDescent="0.25">
      <c r="A2884" t="s">
        <v>9900</v>
      </c>
      <c r="B2884" t="s">
        <v>9901</v>
      </c>
      <c r="C2884">
        <v>1</v>
      </c>
      <c r="D2884">
        <v>1</v>
      </c>
      <c r="E2884" t="s">
        <v>284</v>
      </c>
      <c r="F2884">
        <v>2021</v>
      </c>
      <c r="G2884" t="s">
        <v>171</v>
      </c>
      <c r="H2884">
        <v>0</v>
      </c>
      <c r="I2884">
        <v>4.6030101800000001</v>
      </c>
      <c r="J2884">
        <v>4.9599999999999998E-2</v>
      </c>
      <c r="K2884">
        <v>1.4590000000000001</v>
      </c>
      <c r="L2884">
        <v>0.13</v>
      </c>
      <c r="M2884">
        <v>2.73</v>
      </c>
      <c r="N2884">
        <v>8.5800000000000008E-3</v>
      </c>
      <c r="O2884" t="s">
        <v>614</v>
      </c>
      <c r="P2884">
        <v>0</v>
      </c>
      <c r="Q2884">
        <v>122.02</v>
      </c>
      <c r="R2884">
        <v>848</v>
      </c>
      <c r="S2884">
        <v>0</v>
      </c>
      <c r="U2884">
        <v>4821</v>
      </c>
      <c r="V2884">
        <v>0.79</v>
      </c>
      <c r="W2884">
        <v>0.77</v>
      </c>
      <c r="X2884">
        <v>0.16</v>
      </c>
      <c r="Y2884" t="s">
        <v>77</v>
      </c>
      <c r="Z2884">
        <v>4.53</v>
      </c>
      <c r="AA2884" t="s">
        <v>9902</v>
      </c>
      <c r="AB2884">
        <v>294.66467890000001</v>
      </c>
      <c r="AC2884" t="s">
        <v>9903</v>
      </c>
      <c r="AD2884">
        <v>39.783846099999998</v>
      </c>
      <c r="AE2884">
        <v>500.39499999999998</v>
      </c>
      <c r="AF2884">
        <v>15.18</v>
      </c>
      <c r="AG2884">
        <v>12.722</v>
      </c>
      <c r="AH2884">
        <v>14.9047</v>
      </c>
    </row>
    <row r="2885" spans="1:34" x14ac:dyDescent="0.25">
      <c r="A2885" t="s">
        <v>9904</v>
      </c>
      <c r="B2885" t="s">
        <v>9905</v>
      </c>
      <c r="C2885">
        <v>1</v>
      </c>
      <c r="D2885">
        <v>1</v>
      </c>
      <c r="E2885" t="s">
        <v>284</v>
      </c>
      <c r="F2885">
        <v>2021</v>
      </c>
      <c r="G2885" t="s">
        <v>171</v>
      </c>
      <c r="H2885">
        <v>0</v>
      </c>
      <c r="I2885">
        <v>11.964099879999999</v>
      </c>
      <c r="J2885">
        <v>9.9699999999999997E-2</v>
      </c>
      <c r="K2885">
        <v>3.5339999999999998</v>
      </c>
      <c r="L2885">
        <v>0.315</v>
      </c>
      <c r="M2885">
        <v>12.2</v>
      </c>
      <c r="N2885">
        <v>3.85E-2</v>
      </c>
      <c r="O2885" t="s">
        <v>614</v>
      </c>
      <c r="P2885">
        <v>0</v>
      </c>
      <c r="Q2885">
        <v>100.96</v>
      </c>
      <c r="R2885">
        <v>808</v>
      </c>
      <c r="S2885">
        <v>0</v>
      </c>
      <c r="U2885">
        <v>5903</v>
      </c>
      <c r="V2885">
        <v>0.96</v>
      </c>
      <c r="W2885">
        <v>0.92</v>
      </c>
      <c r="X2885">
        <v>-0.26</v>
      </c>
      <c r="Y2885" t="s">
        <v>77</v>
      </c>
      <c r="Z2885">
        <v>4.4400000000000004</v>
      </c>
      <c r="AA2885" t="s">
        <v>9906</v>
      </c>
      <c r="AB2885">
        <v>280.3148152</v>
      </c>
      <c r="AC2885" t="s">
        <v>9907</v>
      </c>
      <c r="AD2885">
        <v>43.985688500000002</v>
      </c>
      <c r="AE2885">
        <v>1404.38</v>
      </c>
      <c r="AF2885">
        <v>15.615</v>
      </c>
      <c r="AG2885">
        <v>13.836</v>
      </c>
      <c r="AH2885">
        <v>15.356199999999999</v>
      </c>
    </row>
    <row r="2886" spans="1:34" x14ac:dyDescent="0.25">
      <c r="A2886" t="s">
        <v>9908</v>
      </c>
      <c r="B2886" t="s">
        <v>9909</v>
      </c>
      <c r="C2886">
        <v>1</v>
      </c>
      <c r="D2886">
        <v>1</v>
      </c>
      <c r="E2886" t="s">
        <v>284</v>
      </c>
      <c r="F2886">
        <v>2021</v>
      </c>
      <c r="G2886" t="s">
        <v>171</v>
      </c>
      <c r="H2886">
        <v>0</v>
      </c>
      <c r="I2886">
        <v>5.2541699399999997</v>
      </c>
      <c r="J2886">
        <v>6.0199999999999997E-2</v>
      </c>
      <c r="K2886">
        <v>2.5529999999999999</v>
      </c>
      <c r="L2886">
        <v>0.22800000000000001</v>
      </c>
      <c r="M2886">
        <v>7.05</v>
      </c>
      <c r="N2886">
        <v>2.2200000000000001E-2</v>
      </c>
      <c r="O2886" t="s">
        <v>614</v>
      </c>
      <c r="P2886">
        <v>0</v>
      </c>
      <c r="Q2886">
        <v>338.15</v>
      </c>
      <c r="R2886">
        <v>1093</v>
      </c>
      <c r="S2886">
        <v>0</v>
      </c>
      <c r="U2886">
        <v>6123</v>
      </c>
      <c r="V2886">
        <v>0.99</v>
      </c>
      <c r="W2886">
        <v>1.05</v>
      </c>
      <c r="X2886">
        <v>-0.14000000000000001</v>
      </c>
      <c r="Y2886" t="s">
        <v>77</v>
      </c>
      <c r="Z2886">
        <v>4.47</v>
      </c>
      <c r="AA2886" t="s">
        <v>9910</v>
      </c>
      <c r="AB2886">
        <v>292.3150933</v>
      </c>
      <c r="AC2886" t="s">
        <v>9911</v>
      </c>
      <c r="AD2886">
        <v>40.838779899999999</v>
      </c>
      <c r="AE2886">
        <v>1472.62</v>
      </c>
      <c r="AF2886">
        <v>15.558</v>
      </c>
      <c r="AG2886">
        <v>14.032</v>
      </c>
      <c r="AH2886">
        <v>15.622999999999999</v>
      </c>
    </row>
    <row r="2887" spans="1:34" x14ac:dyDescent="0.25">
      <c r="A2887" t="s">
        <v>9912</v>
      </c>
      <c r="B2887" t="s">
        <v>9913</v>
      </c>
      <c r="C2887">
        <v>1</v>
      </c>
      <c r="D2887">
        <v>1</v>
      </c>
      <c r="E2887" t="s">
        <v>284</v>
      </c>
      <c r="F2887">
        <v>2021</v>
      </c>
      <c r="G2887" t="s">
        <v>171</v>
      </c>
      <c r="H2887">
        <v>0</v>
      </c>
      <c r="I2887">
        <v>5.9060897800000003</v>
      </c>
      <c r="J2887">
        <v>6.5000000000000002E-2</v>
      </c>
      <c r="K2887">
        <v>2.0670000000000002</v>
      </c>
      <c r="L2887">
        <v>0.184</v>
      </c>
      <c r="M2887">
        <v>4.92</v>
      </c>
      <c r="N2887">
        <v>1.55E-2</v>
      </c>
      <c r="O2887" t="s">
        <v>614</v>
      </c>
      <c r="P2887">
        <v>0</v>
      </c>
      <c r="Q2887">
        <v>247.83</v>
      </c>
      <c r="R2887">
        <v>1012</v>
      </c>
      <c r="S2887">
        <v>0</v>
      </c>
      <c r="U2887">
        <v>5966</v>
      </c>
      <c r="V2887">
        <v>0.96</v>
      </c>
      <c r="W2887">
        <v>1.05</v>
      </c>
      <c r="X2887">
        <v>-0.02</v>
      </c>
      <c r="Y2887" t="s">
        <v>77</v>
      </c>
      <c r="Z2887">
        <v>4.49</v>
      </c>
      <c r="AA2887" t="s">
        <v>9914</v>
      </c>
      <c r="AB2887">
        <v>288.2076012</v>
      </c>
      <c r="AC2887" t="s">
        <v>9915</v>
      </c>
      <c r="AD2887">
        <v>45.6834463</v>
      </c>
      <c r="AE2887">
        <v>1229.18</v>
      </c>
      <c r="AF2887">
        <v>15.48</v>
      </c>
      <c r="AG2887">
        <v>13.835000000000001</v>
      </c>
      <c r="AH2887">
        <v>15.417199999999999</v>
      </c>
    </row>
    <row r="2888" spans="1:34" x14ac:dyDescent="0.25">
      <c r="A2888" t="s">
        <v>9916</v>
      </c>
      <c r="B2888" t="s">
        <v>9917</v>
      </c>
      <c r="C2888">
        <v>1</v>
      </c>
      <c r="D2888">
        <v>1</v>
      </c>
      <c r="E2888" t="s">
        <v>284</v>
      </c>
      <c r="F2888">
        <v>2021</v>
      </c>
      <c r="G2888" t="s">
        <v>171</v>
      </c>
      <c r="H2888">
        <v>0</v>
      </c>
      <c r="I2888">
        <v>12.14680004</v>
      </c>
      <c r="J2888">
        <v>0.1096</v>
      </c>
      <c r="K2888">
        <v>1.66</v>
      </c>
      <c r="L2888">
        <v>0.14799999999999999</v>
      </c>
      <c r="M2888">
        <v>3.4</v>
      </c>
      <c r="N2888">
        <v>1.0699999999999999E-2</v>
      </c>
      <c r="O2888" t="s">
        <v>614</v>
      </c>
      <c r="P2888">
        <v>0</v>
      </c>
      <c r="Q2888">
        <v>162.84</v>
      </c>
      <c r="R2888">
        <v>1097</v>
      </c>
      <c r="S2888">
        <v>0</v>
      </c>
      <c r="U2888">
        <v>5877</v>
      </c>
      <c r="V2888">
        <v>1.96</v>
      </c>
      <c r="W2888">
        <v>1.19</v>
      </c>
      <c r="X2888">
        <v>0.04</v>
      </c>
      <c r="Y2888" t="s">
        <v>77</v>
      </c>
      <c r="Z2888">
        <v>3.93</v>
      </c>
      <c r="AA2888" t="s">
        <v>9918</v>
      </c>
      <c r="AB2888">
        <v>298.9917165</v>
      </c>
      <c r="AC2888" t="s">
        <v>9919</v>
      </c>
      <c r="AD2888">
        <v>40.14226</v>
      </c>
      <c r="AE2888">
        <v>451.24200000000002</v>
      </c>
      <c r="AF2888">
        <v>11.443</v>
      </c>
      <c r="AG2888">
        <v>10.372999999999999</v>
      </c>
      <c r="AH2888">
        <v>11.803000000000001</v>
      </c>
    </row>
    <row r="2889" spans="1:34" x14ac:dyDescent="0.25">
      <c r="A2889" t="s">
        <v>9920</v>
      </c>
      <c r="B2889" t="s">
        <v>9921</v>
      </c>
      <c r="C2889">
        <v>1</v>
      </c>
      <c r="D2889">
        <v>1</v>
      </c>
      <c r="E2889" t="s">
        <v>284</v>
      </c>
      <c r="F2889">
        <v>2021</v>
      </c>
      <c r="G2889" t="s">
        <v>171</v>
      </c>
      <c r="H2889">
        <v>0</v>
      </c>
      <c r="I2889">
        <v>5.0567598299999998</v>
      </c>
      <c r="J2889">
        <v>5.8299999999999998E-2</v>
      </c>
      <c r="K2889">
        <v>1.9490000000000001</v>
      </c>
      <c r="L2889">
        <v>0.17399999999999999</v>
      </c>
      <c r="M2889">
        <v>4.46</v>
      </c>
      <c r="N2889">
        <v>1.4E-2</v>
      </c>
      <c r="O2889" t="s">
        <v>614</v>
      </c>
      <c r="P2889">
        <v>0</v>
      </c>
      <c r="Q2889">
        <v>286.32</v>
      </c>
      <c r="R2889">
        <v>1049</v>
      </c>
      <c r="S2889">
        <v>0</v>
      </c>
      <c r="U2889">
        <v>5926</v>
      </c>
      <c r="V2889">
        <v>0.94</v>
      </c>
      <c r="W2889">
        <v>1.03</v>
      </c>
      <c r="X2889">
        <v>-0.04</v>
      </c>
      <c r="Y2889" t="s">
        <v>77</v>
      </c>
      <c r="Z2889">
        <v>4.51</v>
      </c>
      <c r="AA2889" t="s">
        <v>9922</v>
      </c>
      <c r="AB2889">
        <v>294.2244432</v>
      </c>
      <c r="AC2889" t="s">
        <v>9923</v>
      </c>
      <c r="AD2889">
        <v>50.075576099999999</v>
      </c>
      <c r="AE2889">
        <v>1136.5999999999999</v>
      </c>
      <c r="AF2889">
        <v>14.935</v>
      </c>
      <c r="AG2889">
        <v>13.032999999999999</v>
      </c>
      <c r="AH2889">
        <v>14.623100000000001</v>
      </c>
    </row>
    <row r="2890" spans="1:34" x14ac:dyDescent="0.25">
      <c r="A2890" t="s">
        <v>9924</v>
      </c>
      <c r="B2890" t="s">
        <v>9925</v>
      </c>
      <c r="C2890">
        <v>1</v>
      </c>
      <c r="D2890">
        <v>3</v>
      </c>
      <c r="E2890" t="s">
        <v>284</v>
      </c>
      <c r="F2890">
        <v>2014</v>
      </c>
      <c r="G2890" t="s">
        <v>171</v>
      </c>
      <c r="H2890">
        <v>0</v>
      </c>
      <c r="I2890">
        <v>10.687576</v>
      </c>
      <c r="J2890">
        <v>9.1999999999999998E-2</v>
      </c>
      <c r="K2890">
        <v>2.36</v>
      </c>
      <c r="L2890">
        <v>0.21099999999999999</v>
      </c>
      <c r="M2890">
        <v>6.17</v>
      </c>
      <c r="N2890">
        <v>1.9400000000000001E-2</v>
      </c>
      <c r="O2890" t="s">
        <v>614</v>
      </c>
      <c r="P2890">
        <v>0</v>
      </c>
      <c r="Q2890">
        <v>70.36</v>
      </c>
      <c r="R2890">
        <v>780</v>
      </c>
      <c r="S2890">
        <v>0</v>
      </c>
      <c r="U2890">
        <v>5788</v>
      </c>
      <c r="V2890">
        <v>0.87</v>
      </c>
      <c r="W2890">
        <v>0.97</v>
      </c>
      <c r="X2890">
        <v>-0.19600000000000001</v>
      </c>
      <c r="Y2890" t="s">
        <v>200</v>
      </c>
      <c r="Z2890">
        <v>4.51</v>
      </c>
      <c r="AA2890" t="s">
        <v>9926</v>
      </c>
      <c r="AB2890">
        <v>291.9518784</v>
      </c>
      <c r="AC2890" t="s">
        <v>9927</v>
      </c>
      <c r="AD2890">
        <v>43.074617199999999</v>
      </c>
      <c r="AE2890">
        <v>610.32600000000002</v>
      </c>
      <c r="AF2890">
        <v>14.42</v>
      </c>
      <c r="AG2890">
        <v>12.69</v>
      </c>
      <c r="AH2890">
        <v>14.311500000000001</v>
      </c>
    </row>
    <row r="2891" spans="1:34" x14ac:dyDescent="0.25">
      <c r="A2891" t="s">
        <v>9928</v>
      </c>
      <c r="B2891" t="s">
        <v>9925</v>
      </c>
      <c r="C2891">
        <v>1</v>
      </c>
      <c r="D2891">
        <v>3</v>
      </c>
      <c r="E2891" t="s">
        <v>284</v>
      </c>
      <c r="F2891">
        <v>2014</v>
      </c>
      <c r="G2891" t="s">
        <v>171</v>
      </c>
      <c r="H2891">
        <v>0</v>
      </c>
      <c r="I2891">
        <v>20.303004999999999</v>
      </c>
      <c r="J2891">
        <v>0.14099999999999999</v>
      </c>
      <c r="K2891">
        <v>1.97</v>
      </c>
      <c r="L2891">
        <v>0.17599999999999999</v>
      </c>
      <c r="M2891">
        <v>8.8000000000000007</v>
      </c>
      <c r="N2891">
        <v>2.8000000000000001E-2</v>
      </c>
      <c r="O2891" t="s">
        <v>119</v>
      </c>
      <c r="P2891">
        <v>0</v>
      </c>
      <c r="Q2891">
        <v>29.88</v>
      </c>
      <c r="R2891">
        <v>630</v>
      </c>
      <c r="S2891">
        <v>0</v>
      </c>
      <c r="U2891">
        <v>5788</v>
      </c>
      <c r="V2891">
        <v>0.87</v>
      </c>
      <c r="W2891">
        <v>0.97</v>
      </c>
      <c r="X2891">
        <v>-0.19600000000000001</v>
      </c>
      <c r="Y2891" t="s">
        <v>200</v>
      </c>
      <c r="Z2891">
        <v>4.51</v>
      </c>
      <c r="AA2891" t="s">
        <v>9926</v>
      </c>
      <c r="AB2891">
        <v>291.9518784</v>
      </c>
      <c r="AC2891" t="s">
        <v>9927</v>
      </c>
      <c r="AD2891">
        <v>43.074617199999999</v>
      </c>
      <c r="AE2891">
        <v>610.32600000000002</v>
      </c>
      <c r="AF2891">
        <v>14.42</v>
      </c>
      <c r="AG2891">
        <v>12.69</v>
      </c>
      <c r="AH2891">
        <v>14.311500000000001</v>
      </c>
    </row>
    <row r="2892" spans="1:34" x14ac:dyDescent="0.25">
      <c r="A2892" t="s">
        <v>9929</v>
      </c>
      <c r="B2892" t="s">
        <v>9925</v>
      </c>
      <c r="C2892">
        <v>1</v>
      </c>
      <c r="D2892">
        <v>3</v>
      </c>
      <c r="E2892" t="s">
        <v>284</v>
      </c>
      <c r="F2892">
        <v>2014</v>
      </c>
      <c r="G2892" t="s">
        <v>171</v>
      </c>
      <c r="H2892">
        <v>0</v>
      </c>
      <c r="I2892">
        <v>29.022358000000001</v>
      </c>
      <c r="J2892">
        <v>0.17899999999999999</v>
      </c>
      <c r="K2892">
        <v>2.4900000000000002</v>
      </c>
      <c r="L2892">
        <v>0.222</v>
      </c>
      <c r="M2892">
        <v>6.76</v>
      </c>
      <c r="N2892">
        <v>2.1299999999999999E-2</v>
      </c>
      <c r="O2892" t="s">
        <v>614</v>
      </c>
      <c r="P2892">
        <v>0</v>
      </c>
      <c r="Q2892">
        <v>18.559999999999999</v>
      </c>
      <c r="R2892">
        <v>559</v>
      </c>
      <c r="S2892">
        <v>0</v>
      </c>
      <c r="U2892">
        <v>5788</v>
      </c>
      <c r="V2892">
        <v>0.87</v>
      </c>
      <c r="W2892">
        <v>0.97</v>
      </c>
      <c r="X2892">
        <v>-0.19600000000000001</v>
      </c>
      <c r="Y2892" t="s">
        <v>200</v>
      </c>
      <c r="Z2892">
        <v>4.51</v>
      </c>
      <c r="AA2892" t="s">
        <v>9926</v>
      </c>
      <c r="AB2892">
        <v>291.9518784</v>
      </c>
      <c r="AC2892" t="s">
        <v>9927</v>
      </c>
      <c r="AD2892">
        <v>43.074617199999999</v>
      </c>
      <c r="AE2892">
        <v>610.32600000000002</v>
      </c>
      <c r="AF2892">
        <v>14.42</v>
      </c>
      <c r="AG2892">
        <v>12.69</v>
      </c>
      <c r="AH2892">
        <v>14.311500000000001</v>
      </c>
    </row>
    <row r="2893" spans="1:34" x14ac:dyDescent="0.25">
      <c r="A2893" t="s">
        <v>9930</v>
      </c>
      <c r="B2893" t="s">
        <v>9931</v>
      </c>
      <c r="C2893">
        <v>1</v>
      </c>
      <c r="D2893">
        <v>1</v>
      </c>
      <c r="E2893" t="s">
        <v>284</v>
      </c>
      <c r="F2893">
        <v>2021</v>
      </c>
      <c r="G2893" t="s">
        <v>171</v>
      </c>
      <c r="H2893">
        <v>0</v>
      </c>
      <c r="I2893">
        <v>131.1900024</v>
      </c>
      <c r="J2893">
        <v>0.46439999999999998</v>
      </c>
      <c r="K2893">
        <v>2.778</v>
      </c>
      <c r="L2893">
        <v>0.248</v>
      </c>
      <c r="M2893">
        <v>8.1300000000000008</v>
      </c>
      <c r="N2893">
        <v>2.5600000000000001E-2</v>
      </c>
      <c r="O2893" t="s">
        <v>614</v>
      </c>
      <c r="P2893">
        <v>0</v>
      </c>
      <c r="Q2893">
        <v>1.54</v>
      </c>
      <c r="R2893">
        <v>284</v>
      </c>
      <c r="S2893">
        <v>0</v>
      </c>
      <c r="U2893">
        <v>4898</v>
      </c>
      <c r="V2893">
        <v>0.8</v>
      </c>
      <c r="W2893">
        <v>0.77</v>
      </c>
      <c r="X2893">
        <v>0.14000000000000001</v>
      </c>
      <c r="Y2893" t="s">
        <v>77</v>
      </c>
      <c r="Z2893">
        <v>4.5199999999999996</v>
      </c>
      <c r="AA2893" t="s">
        <v>9932</v>
      </c>
      <c r="AB2893">
        <v>298.5948803</v>
      </c>
      <c r="AC2893" t="s">
        <v>9933</v>
      </c>
      <c r="AD2893">
        <v>41.435964300000002</v>
      </c>
      <c r="AE2893">
        <v>513.10699999999997</v>
      </c>
      <c r="AF2893">
        <v>15.192</v>
      </c>
      <c r="AG2893">
        <v>12.731</v>
      </c>
      <c r="AH2893">
        <v>15.0578</v>
      </c>
    </row>
    <row r="2894" spans="1:34" x14ac:dyDescent="0.25">
      <c r="A2894" t="s">
        <v>9934</v>
      </c>
      <c r="B2894" t="s">
        <v>9935</v>
      </c>
      <c r="C2894">
        <v>1</v>
      </c>
      <c r="D2894">
        <v>1</v>
      </c>
      <c r="E2894" t="s">
        <v>284</v>
      </c>
      <c r="F2894">
        <v>2021</v>
      </c>
      <c r="G2894" t="s">
        <v>171</v>
      </c>
      <c r="H2894">
        <v>0</v>
      </c>
      <c r="I2894">
        <v>25.885999680000001</v>
      </c>
      <c r="J2894">
        <v>0.16059999999999999</v>
      </c>
      <c r="K2894">
        <v>1.4890000000000001</v>
      </c>
      <c r="L2894">
        <v>0.13300000000000001</v>
      </c>
      <c r="M2894">
        <v>2.82</v>
      </c>
      <c r="N2894">
        <v>8.8800000000000007E-3</v>
      </c>
      <c r="O2894" t="s">
        <v>614</v>
      </c>
      <c r="P2894">
        <v>0</v>
      </c>
      <c r="Q2894">
        <v>20.350000000000001</v>
      </c>
      <c r="R2894">
        <v>542</v>
      </c>
      <c r="S2894">
        <v>0</v>
      </c>
      <c r="U2894">
        <v>5190</v>
      </c>
      <c r="V2894">
        <v>0.9</v>
      </c>
      <c r="W2894">
        <v>0.82</v>
      </c>
      <c r="X2894">
        <v>0.12</v>
      </c>
      <c r="Y2894" t="s">
        <v>77</v>
      </c>
      <c r="Z2894">
        <v>4.45</v>
      </c>
      <c r="AA2894" t="s">
        <v>9936</v>
      </c>
      <c r="AB2894">
        <v>287.70690309999998</v>
      </c>
      <c r="AC2894" t="s">
        <v>9937</v>
      </c>
      <c r="AD2894">
        <v>40.685216099999998</v>
      </c>
      <c r="AE2894">
        <v>631.70000000000005</v>
      </c>
      <c r="AF2894">
        <v>14.855</v>
      </c>
      <c r="AG2894">
        <v>12.744999999999999</v>
      </c>
      <c r="AH2894">
        <v>14.5268</v>
      </c>
    </row>
    <row r="2895" spans="1:34" x14ac:dyDescent="0.25">
      <c r="A2895" t="s">
        <v>9938</v>
      </c>
      <c r="B2895" t="s">
        <v>9939</v>
      </c>
      <c r="C2895">
        <v>1</v>
      </c>
      <c r="D2895">
        <v>1</v>
      </c>
      <c r="E2895" t="s">
        <v>284</v>
      </c>
      <c r="F2895">
        <v>2021</v>
      </c>
      <c r="G2895" t="s">
        <v>171</v>
      </c>
      <c r="H2895">
        <v>0</v>
      </c>
      <c r="I2895">
        <v>14.02639961</v>
      </c>
      <c r="J2895">
        <v>0.11600000000000001</v>
      </c>
      <c r="K2895">
        <v>2.3540000000000001</v>
      </c>
      <c r="L2895">
        <v>0.21</v>
      </c>
      <c r="M2895">
        <v>6.14</v>
      </c>
      <c r="N2895">
        <v>1.9300000000000001E-2</v>
      </c>
      <c r="O2895" t="s">
        <v>614</v>
      </c>
      <c r="P2895">
        <v>0</v>
      </c>
      <c r="Q2895">
        <v>108.07</v>
      </c>
      <c r="R2895">
        <v>822</v>
      </c>
      <c r="S2895">
        <v>0</v>
      </c>
      <c r="U2895">
        <v>5970</v>
      </c>
      <c r="V2895">
        <v>1.1299999999999999</v>
      </c>
      <c r="W2895">
        <v>1.06</v>
      </c>
      <c r="X2895">
        <v>0.06</v>
      </c>
      <c r="Y2895" t="s">
        <v>77</v>
      </c>
      <c r="Z2895">
        <v>4.3600000000000003</v>
      </c>
      <c r="AA2895" t="s">
        <v>9940</v>
      </c>
      <c r="AB2895">
        <v>286.25160390000002</v>
      </c>
      <c r="AC2895" t="s">
        <v>9941</v>
      </c>
      <c r="AD2895">
        <v>42.3784353</v>
      </c>
      <c r="AE2895">
        <v>923.55100000000004</v>
      </c>
      <c r="AF2895">
        <v>14.746</v>
      </c>
      <c r="AG2895">
        <v>13.103999999999999</v>
      </c>
      <c r="AH2895">
        <v>14.680400000000001</v>
      </c>
    </row>
    <row r="2896" spans="1:34" x14ac:dyDescent="0.25">
      <c r="A2896" t="s">
        <v>9942</v>
      </c>
      <c r="B2896" t="s">
        <v>9943</v>
      </c>
      <c r="C2896">
        <v>1</v>
      </c>
      <c r="D2896">
        <v>1</v>
      </c>
      <c r="E2896" t="s">
        <v>284</v>
      </c>
      <c r="F2896">
        <v>2021</v>
      </c>
      <c r="G2896" t="s">
        <v>171</v>
      </c>
      <c r="H2896">
        <v>0</v>
      </c>
      <c r="I2896">
        <v>25.54339981</v>
      </c>
      <c r="J2896">
        <v>0.17100000000000001</v>
      </c>
      <c r="K2896">
        <v>2.7090000000000001</v>
      </c>
      <c r="L2896">
        <v>0.24199999999999999</v>
      </c>
      <c r="M2896">
        <v>7.8</v>
      </c>
      <c r="N2896">
        <v>2.4500000000000001E-2</v>
      </c>
      <c r="O2896" t="s">
        <v>614</v>
      </c>
      <c r="P2896">
        <v>0</v>
      </c>
      <c r="Q2896">
        <v>84</v>
      </c>
      <c r="R2896">
        <v>772</v>
      </c>
      <c r="S2896">
        <v>0</v>
      </c>
      <c r="U2896">
        <v>5422</v>
      </c>
      <c r="V2896">
        <v>1.78</v>
      </c>
      <c r="W2896">
        <v>1.02</v>
      </c>
      <c r="X2896">
        <v>0.02</v>
      </c>
      <c r="Y2896" t="s">
        <v>77</v>
      </c>
      <c r="Z2896">
        <v>3.94</v>
      </c>
      <c r="AA2896" t="s">
        <v>9944</v>
      </c>
      <c r="AB2896">
        <v>292.88523020000002</v>
      </c>
      <c r="AC2896" t="s">
        <v>9945</v>
      </c>
      <c r="AD2896">
        <v>41.279169000000003</v>
      </c>
      <c r="AE2896">
        <v>784.625</v>
      </c>
      <c r="AF2896">
        <v>13.086</v>
      </c>
      <c r="AG2896">
        <v>11.141</v>
      </c>
      <c r="AH2896">
        <v>12.9086</v>
      </c>
    </row>
    <row r="2897" spans="1:34" x14ac:dyDescent="0.25">
      <c r="A2897" t="s">
        <v>9946</v>
      </c>
      <c r="B2897" t="s">
        <v>9947</v>
      </c>
      <c r="C2897">
        <v>1</v>
      </c>
      <c r="D2897">
        <v>1</v>
      </c>
      <c r="E2897" t="s">
        <v>284</v>
      </c>
      <c r="F2897">
        <v>2021</v>
      </c>
      <c r="G2897" t="s">
        <v>171</v>
      </c>
      <c r="H2897">
        <v>0</v>
      </c>
      <c r="I2897">
        <v>3.9245100000000002</v>
      </c>
      <c r="J2897">
        <v>4.7800000000000002E-2</v>
      </c>
      <c r="K2897">
        <v>3.036</v>
      </c>
      <c r="L2897">
        <v>0.27100000000000002</v>
      </c>
      <c r="M2897">
        <v>9.4600000000000009</v>
      </c>
      <c r="N2897">
        <v>2.98E-2</v>
      </c>
      <c r="O2897" t="s">
        <v>614</v>
      </c>
      <c r="P2897">
        <v>0</v>
      </c>
      <c r="Q2897">
        <v>314.25</v>
      </c>
      <c r="R2897">
        <v>1074</v>
      </c>
      <c r="S2897">
        <v>0</v>
      </c>
      <c r="U2897">
        <v>5776</v>
      </c>
      <c r="V2897">
        <v>0.85</v>
      </c>
      <c r="W2897">
        <v>0.94</v>
      </c>
      <c r="X2897">
        <v>-0.18</v>
      </c>
      <c r="Y2897" t="s">
        <v>77</v>
      </c>
      <c r="Z2897">
        <v>4.55</v>
      </c>
      <c r="AA2897" t="s">
        <v>9948</v>
      </c>
      <c r="AB2897">
        <v>292.69039729999997</v>
      </c>
      <c r="AC2897" t="s">
        <v>9949</v>
      </c>
      <c r="AD2897">
        <v>37.934568200000001</v>
      </c>
      <c r="AE2897">
        <v>1804.36</v>
      </c>
      <c r="AF2897">
        <v>15.994999999999999</v>
      </c>
      <c r="AG2897">
        <v>14.061999999999999</v>
      </c>
      <c r="AH2897">
        <v>15.6915</v>
      </c>
    </row>
    <row r="2898" spans="1:34" x14ac:dyDescent="0.25">
      <c r="A2898" t="s">
        <v>9950</v>
      </c>
      <c r="B2898" t="s">
        <v>9951</v>
      </c>
      <c r="C2898">
        <v>1</v>
      </c>
      <c r="D2898">
        <v>1</v>
      </c>
      <c r="E2898" t="s">
        <v>284</v>
      </c>
      <c r="F2898">
        <v>2021</v>
      </c>
      <c r="G2898" t="s">
        <v>171</v>
      </c>
      <c r="H2898">
        <v>0</v>
      </c>
      <c r="I2898">
        <v>11.60649967</v>
      </c>
      <c r="J2898">
        <v>8.8499999999999995E-2</v>
      </c>
      <c r="K2898">
        <v>2.4380000000000002</v>
      </c>
      <c r="L2898">
        <v>0.218</v>
      </c>
      <c r="M2898">
        <v>6.52</v>
      </c>
      <c r="N2898">
        <v>2.0500000000000001E-2</v>
      </c>
      <c r="O2898" t="s">
        <v>614</v>
      </c>
      <c r="P2898">
        <v>0</v>
      </c>
      <c r="Q2898">
        <v>27.47</v>
      </c>
      <c r="R2898">
        <v>584</v>
      </c>
      <c r="S2898">
        <v>0</v>
      </c>
      <c r="U2898">
        <v>4703</v>
      </c>
      <c r="V2898">
        <v>0.7</v>
      </c>
      <c r="W2898">
        <v>0.69</v>
      </c>
      <c r="X2898">
        <v>-0.14000000000000001</v>
      </c>
      <c r="Y2898" t="s">
        <v>77</v>
      </c>
      <c r="Z2898">
        <v>4.58</v>
      </c>
      <c r="AA2898" t="s">
        <v>9952</v>
      </c>
      <c r="AB2898">
        <v>292.9016226</v>
      </c>
      <c r="AC2898" t="s">
        <v>9953</v>
      </c>
      <c r="AD2898">
        <v>38.297032000000002</v>
      </c>
      <c r="AE2898">
        <v>710.72400000000005</v>
      </c>
      <c r="AF2898">
        <v>16.117000000000001</v>
      </c>
      <c r="AG2898">
        <v>13.585000000000001</v>
      </c>
      <c r="AH2898">
        <v>15.749599999999999</v>
      </c>
    </row>
    <row r="2899" spans="1:34" x14ac:dyDescent="0.25">
      <c r="A2899" t="s">
        <v>9954</v>
      </c>
      <c r="B2899" t="s">
        <v>9955</v>
      </c>
      <c r="C2899">
        <v>1</v>
      </c>
      <c r="D2899">
        <v>1</v>
      </c>
      <c r="E2899" t="s">
        <v>284</v>
      </c>
      <c r="F2899">
        <v>2021</v>
      </c>
      <c r="G2899" t="s">
        <v>171</v>
      </c>
      <c r="H2899">
        <v>0</v>
      </c>
      <c r="I2899">
        <v>14.82009983</v>
      </c>
      <c r="J2899">
        <v>0.1089</v>
      </c>
      <c r="K2899">
        <v>1.764</v>
      </c>
      <c r="L2899">
        <v>0.157</v>
      </c>
      <c r="M2899">
        <v>3.76</v>
      </c>
      <c r="N2899">
        <v>1.18E-2</v>
      </c>
      <c r="O2899" t="s">
        <v>614</v>
      </c>
      <c r="P2899">
        <v>0</v>
      </c>
      <c r="Q2899">
        <v>21.92</v>
      </c>
      <c r="R2899">
        <v>552</v>
      </c>
      <c r="S2899">
        <v>0</v>
      </c>
      <c r="U2899">
        <v>4825</v>
      </c>
      <c r="V2899">
        <v>0.73</v>
      </c>
      <c r="W2899">
        <v>0.79</v>
      </c>
      <c r="X2899">
        <v>0.08</v>
      </c>
      <c r="Y2899" t="s">
        <v>77</v>
      </c>
      <c r="Z2899">
        <v>4.5999999999999996</v>
      </c>
      <c r="AA2899" t="s">
        <v>9956</v>
      </c>
      <c r="AB2899">
        <v>294.39094890000001</v>
      </c>
      <c r="AC2899" t="s">
        <v>9957</v>
      </c>
      <c r="AD2899">
        <v>44.762952300000002</v>
      </c>
      <c r="AE2899">
        <v>374.61500000000001</v>
      </c>
      <c r="AF2899">
        <v>14.412000000000001</v>
      </c>
      <c r="AG2899">
        <v>11.942</v>
      </c>
      <c r="AH2899">
        <v>14.127700000000001</v>
      </c>
    </row>
    <row r="2900" spans="1:34" x14ac:dyDescent="0.25">
      <c r="A2900" t="s">
        <v>9958</v>
      </c>
      <c r="B2900" t="s">
        <v>9959</v>
      </c>
      <c r="C2900">
        <v>1</v>
      </c>
      <c r="D2900">
        <v>1</v>
      </c>
      <c r="E2900" t="s">
        <v>284</v>
      </c>
      <c r="F2900">
        <v>2021</v>
      </c>
      <c r="G2900" t="s">
        <v>171</v>
      </c>
      <c r="H2900">
        <v>0</v>
      </c>
      <c r="I2900">
        <v>11.129699710000001</v>
      </c>
      <c r="J2900">
        <v>9.8900000000000002E-2</v>
      </c>
      <c r="K2900">
        <v>2.7450000000000001</v>
      </c>
      <c r="L2900">
        <v>0.245</v>
      </c>
      <c r="M2900">
        <v>7.97</v>
      </c>
      <c r="N2900">
        <v>2.5100000000000001E-2</v>
      </c>
      <c r="O2900" t="s">
        <v>614</v>
      </c>
      <c r="P2900">
        <v>0</v>
      </c>
      <c r="Q2900">
        <v>119.44</v>
      </c>
      <c r="R2900">
        <v>843</v>
      </c>
      <c r="S2900">
        <v>0</v>
      </c>
      <c r="U2900">
        <v>6122</v>
      </c>
      <c r="V2900">
        <v>0.96</v>
      </c>
      <c r="W2900">
        <v>1.04</v>
      </c>
      <c r="X2900">
        <v>-0.18</v>
      </c>
      <c r="Y2900" t="s">
        <v>77</v>
      </c>
      <c r="Z2900">
        <v>4.49</v>
      </c>
      <c r="AA2900" t="s">
        <v>9960</v>
      </c>
      <c r="AB2900">
        <v>296.60140130000002</v>
      </c>
      <c r="AC2900" t="s">
        <v>9961</v>
      </c>
      <c r="AD2900">
        <v>44.325228899999999</v>
      </c>
      <c r="AE2900">
        <v>1693.86</v>
      </c>
      <c r="AF2900">
        <v>16.027000000000001</v>
      </c>
      <c r="AG2900">
        <v>14.192</v>
      </c>
      <c r="AH2900">
        <v>15.863300000000001</v>
      </c>
    </row>
    <row r="2901" spans="1:34" x14ac:dyDescent="0.25">
      <c r="A2901" t="s">
        <v>9962</v>
      </c>
      <c r="B2901" t="s">
        <v>9963</v>
      </c>
      <c r="C2901">
        <v>1</v>
      </c>
      <c r="D2901">
        <v>1</v>
      </c>
      <c r="E2901" t="s">
        <v>284</v>
      </c>
      <c r="F2901">
        <v>2021</v>
      </c>
      <c r="G2901" t="s">
        <v>171</v>
      </c>
      <c r="H2901">
        <v>0</v>
      </c>
      <c r="I2901">
        <v>5.6040201200000004</v>
      </c>
      <c r="J2901">
        <v>5.6300000000000003E-2</v>
      </c>
      <c r="K2901">
        <v>1.409</v>
      </c>
      <c r="L2901">
        <v>0.126</v>
      </c>
      <c r="M2901">
        <v>2.57</v>
      </c>
      <c r="N2901">
        <v>8.0800000000000004E-3</v>
      </c>
      <c r="O2901" t="s">
        <v>614</v>
      </c>
      <c r="P2901">
        <v>0</v>
      </c>
      <c r="Q2901">
        <v>84.65</v>
      </c>
      <c r="R2901">
        <v>774</v>
      </c>
      <c r="S2901">
        <v>0</v>
      </c>
      <c r="U2901">
        <v>4847</v>
      </c>
      <c r="V2901">
        <v>0.74</v>
      </c>
      <c r="W2901">
        <v>0.76</v>
      </c>
      <c r="X2901">
        <v>0</v>
      </c>
      <c r="Y2901" t="s">
        <v>77</v>
      </c>
      <c r="Z2901">
        <v>4.58</v>
      </c>
      <c r="AA2901" t="s">
        <v>9964</v>
      </c>
      <c r="AB2901">
        <v>299.3814921</v>
      </c>
      <c r="AC2901" t="s">
        <v>9965</v>
      </c>
      <c r="AD2901">
        <v>45.5920846</v>
      </c>
      <c r="AE2901">
        <v>309.69600000000003</v>
      </c>
      <c r="AF2901">
        <v>13.887</v>
      </c>
      <c r="AG2901">
        <v>11.529</v>
      </c>
      <c r="AH2901">
        <v>13.679</v>
      </c>
    </row>
    <row r="2902" spans="1:34" x14ac:dyDescent="0.25">
      <c r="A2902" t="s">
        <v>9966</v>
      </c>
      <c r="B2902" t="s">
        <v>9967</v>
      </c>
      <c r="C2902">
        <v>1</v>
      </c>
      <c r="D2902">
        <v>1</v>
      </c>
      <c r="E2902" t="s">
        <v>284</v>
      </c>
      <c r="F2902">
        <v>2021</v>
      </c>
      <c r="G2902" t="s">
        <v>171</v>
      </c>
      <c r="H2902">
        <v>0</v>
      </c>
      <c r="I2902">
        <v>57.292900090000003</v>
      </c>
      <c r="J2902">
        <v>0.25969999999999999</v>
      </c>
      <c r="K2902">
        <v>2.387</v>
      </c>
      <c r="L2902">
        <v>0.21299999999999999</v>
      </c>
      <c r="M2902">
        <v>6.29</v>
      </c>
      <c r="N2902">
        <v>1.9800000000000002E-2</v>
      </c>
      <c r="O2902" t="s">
        <v>614</v>
      </c>
      <c r="P2902">
        <v>0</v>
      </c>
      <c r="Q2902">
        <v>3.76</v>
      </c>
      <c r="R2902">
        <v>355</v>
      </c>
      <c r="S2902">
        <v>0</v>
      </c>
      <c r="U2902">
        <v>4806</v>
      </c>
      <c r="V2902">
        <v>0.73</v>
      </c>
      <c r="W2902">
        <v>0.71</v>
      </c>
      <c r="X2902">
        <v>-0.1</v>
      </c>
      <c r="Y2902" t="s">
        <v>77</v>
      </c>
      <c r="Z2902">
        <v>4.5599999999999996</v>
      </c>
      <c r="AA2902" t="s">
        <v>9968</v>
      </c>
      <c r="AB2902">
        <v>285.29192999999998</v>
      </c>
      <c r="AC2902" t="s">
        <v>9969</v>
      </c>
      <c r="AD2902">
        <v>41.255727499999999</v>
      </c>
      <c r="AE2902">
        <v>631.88400000000001</v>
      </c>
      <c r="AF2902">
        <v>15.997</v>
      </c>
      <c r="AG2902">
        <v>13.417999999999999</v>
      </c>
      <c r="AH2902">
        <v>15.700200000000001</v>
      </c>
    </row>
    <row r="2903" spans="1:34" x14ac:dyDescent="0.25">
      <c r="A2903" t="s">
        <v>9970</v>
      </c>
      <c r="B2903" t="s">
        <v>9971</v>
      </c>
      <c r="C2903">
        <v>1</v>
      </c>
      <c r="D2903">
        <v>2</v>
      </c>
      <c r="E2903" t="s">
        <v>284</v>
      </c>
      <c r="F2903">
        <v>2014</v>
      </c>
      <c r="G2903" t="s">
        <v>171</v>
      </c>
      <c r="H2903">
        <v>0</v>
      </c>
      <c r="I2903">
        <v>1.6329</v>
      </c>
      <c r="J2903">
        <v>2.5999999999999999E-2</v>
      </c>
      <c r="K2903">
        <v>1.17</v>
      </c>
      <c r="L2903">
        <v>0.104</v>
      </c>
      <c r="M2903">
        <v>1.71</v>
      </c>
      <c r="N2903">
        <v>5.3699999999999998E-3</v>
      </c>
      <c r="O2903" t="s">
        <v>614</v>
      </c>
      <c r="P2903">
        <v>0</v>
      </c>
      <c r="Q2903">
        <v>475.51</v>
      </c>
      <c r="R2903">
        <v>1237</v>
      </c>
      <c r="S2903">
        <v>0</v>
      </c>
      <c r="U2903">
        <v>5208</v>
      </c>
      <c r="V2903">
        <v>0.81</v>
      </c>
      <c r="W2903">
        <v>0.81</v>
      </c>
      <c r="X2903">
        <v>0.16</v>
      </c>
      <c r="Y2903" t="s">
        <v>77</v>
      </c>
      <c r="Z2903">
        <v>4.54</v>
      </c>
      <c r="AA2903" t="s">
        <v>9972</v>
      </c>
      <c r="AB2903">
        <v>282.46816740000003</v>
      </c>
      <c r="AC2903" t="s">
        <v>9973</v>
      </c>
      <c r="AD2903">
        <v>43.889946399999999</v>
      </c>
      <c r="AE2903">
        <v>466.73500000000001</v>
      </c>
      <c r="AF2903">
        <v>14.561999999999999</v>
      </c>
      <c r="AG2903">
        <v>12.515000000000001</v>
      </c>
      <c r="AH2903">
        <v>14.442600000000001</v>
      </c>
    </row>
    <row r="2904" spans="1:34" x14ac:dyDescent="0.25">
      <c r="A2904" t="s">
        <v>9974</v>
      </c>
      <c r="B2904" t="s">
        <v>9971</v>
      </c>
      <c r="C2904">
        <v>1</v>
      </c>
      <c r="D2904">
        <v>2</v>
      </c>
      <c r="E2904" t="s">
        <v>284</v>
      </c>
      <c r="F2904">
        <v>2014</v>
      </c>
      <c r="G2904" t="s">
        <v>171</v>
      </c>
      <c r="H2904">
        <v>0</v>
      </c>
      <c r="I2904">
        <v>20.729042</v>
      </c>
      <c r="J2904">
        <v>0.13900000000000001</v>
      </c>
      <c r="K2904">
        <v>2.02</v>
      </c>
      <c r="L2904">
        <v>0.18</v>
      </c>
      <c r="M2904">
        <v>4.74</v>
      </c>
      <c r="N2904">
        <v>1.49E-2</v>
      </c>
      <c r="O2904" t="s">
        <v>614</v>
      </c>
      <c r="P2904">
        <v>0</v>
      </c>
      <c r="Q2904">
        <v>16.03</v>
      </c>
      <c r="R2904">
        <v>530</v>
      </c>
      <c r="S2904">
        <v>0</v>
      </c>
      <c r="U2904">
        <v>5208</v>
      </c>
      <c r="V2904">
        <v>0.81</v>
      </c>
      <c r="W2904">
        <v>0.81</v>
      </c>
      <c r="X2904">
        <v>0.16</v>
      </c>
      <c r="Y2904" t="s">
        <v>77</v>
      </c>
      <c r="Z2904">
        <v>4.54</v>
      </c>
      <c r="AA2904" t="s">
        <v>9972</v>
      </c>
      <c r="AB2904">
        <v>282.46816740000003</v>
      </c>
      <c r="AC2904" t="s">
        <v>9973</v>
      </c>
      <c r="AD2904">
        <v>43.889946399999999</v>
      </c>
      <c r="AE2904">
        <v>466.73500000000001</v>
      </c>
      <c r="AF2904">
        <v>14.561999999999999</v>
      </c>
      <c r="AG2904">
        <v>12.515000000000001</v>
      </c>
      <c r="AH2904">
        <v>14.442600000000001</v>
      </c>
    </row>
    <row r="2905" spans="1:34" x14ac:dyDescent="0.25">
      <c r="A2905" t="s">
        <v>9975</v>
      </c>
      <c r="B2905" t="s">
        <v>9976</v>
      </c>
      <c r="C2905">
        <v>1</v>
      </c>
      <c r="D2905">
        <v>1</v>
      </c>
      <c r="E2905" t="s">
        <v>284</v>
      </c>
      <c r="F2905">
        <v>2021</v>
      </c>
      <c r="G2905" t="s">
        <v>171</v>
      </c>
      <c r="H2905">
        <v>0</v>
      </c>
      <c r="I2905">
        <v>1.3857999999999999</v>
      </c>
      <c r="J2905">
        <v>2.06E-2</v>
      </c>
      <c r="K2905">
        <v>0.72899999999999998</v>
      </c>
      <c r="L2905">
        <v>6.5000000000000002E-2</v>
      </c>
      <c r="M2905">
        <v>0.313</v>
      </c>
      <c r="N2905">
        <v>9.7999999999999997E-4</v>
      </c>
      <c r="O2905" t="s">
        <v>614</v>
      </c>
      <c r="P2905">
        <v>0</v>
      </c>
      <c r="Q2905">
        <v>245.15</v>
      </c>
      <c r="R2905">
        <v>1008</v>
      </c>
      <c r="S2905">
        <v>0</v>
      </c>
      <c r="U2905">
        <v>4239</v>
      </c>
      <c r="V2905">
        <v>0.6</v>
      </c>
      <c r="W2905">
        <v>0.61</v>
      </c>
      <c r="X2905">
        <v>-0.22</v>
      </c>
      <c r="Y2905" t="s">
        <v>77</v>
      </c>
      <c r="Z2905">
        <v>4.67</v>
      </c>
      <c r="AA2905" t="s">
        <v>9977</v>
      </c>
      <c r="AB2905">
        <v>287.1428295</v>
      </c>
      <c r="AC2905" t="s">
        <v>9978</v>
      </c>
      <c r="AD2905">
        <v>43.616117699999997</v>
      </c>
      <c r="AE2905">
        <v>250.19900000000001</v>
      </c>
      <c r="AF2905">
        <v>14.44</v>
      </c>
      <c r="AG2905">
        <v>11.561999999999999</v>
      </c>
      <c r="AH2905">
        <v>14.088200000000001</v>
      </c>
    </row>
    <row r="2906" spans="1:34" x14ac:dyDescent="0.25">
      <c r="A2906" t="s">
        <v>9979</v>
      </c>
      <c r="B2906" t="s">
        <v>9980</v>
      </c>
      <c r="C2906">
        <v>1</v>
      </c>
      <c r="D2906">
        <v>1</v>
      </c>
      <c r="E2906" t="s">
        <v>284</v>
      </c>
      <c r="F2906">
        <v>2021</v>
      </c>
      <c r="G2906" t="s">
        <v>171</v>
      </c>
      <c r="H2906">
        <v>0</v>
      </c>
      <c r="I2906">
        <v>12.02289963</v>
      </c>
      <c r="J2906">
        <v>0.1016</v>
      </c>
      <c r="K2906">
        <v>3.9</v>
      </c>
      <c r="L2906">
        <v>0.34799999999999998</v>
      </c>
      <c r="M2906">
        <v>14.5</v>
      </c>
      <c r="N2906">
        <v>4.5499999999999999E-2</v>
      </c>
      <c r="O2906" t="s">
        <v>614</v>
      </c>
      <c r="P2906">
        <v>0</v>
      </c>
      <c r="Q2906">
        <v>85.78</v>
      </c>
      <c r="R2906">
        <v>776</v>
      </c>
      <c r="S2906">
        <v>0</v>
      </c>
      <c r="U2906">
        <v>5982</v>
      </c>
      <c r="V2906">
        <v>0.88</v>
      </c>
      <c r="W2906">
        <v>0.97</v>
      </c>
      <c r="X2906">
        <v>-0.28000000000000003</v>
      </c>
      <c r="Y2906" t="s">
        <v>77</v>
      </c>
      <c r="Z2906">
        <v>4.54</v>
      </c>
      <c r="AA2906" t="s">
        <v>9981</v>
      </c>
      <c r="AB2906">
        <v>285.67375970000001</v>
      </c>
      <c r="AC2906" t="s">
        <v>9982</v>
      </c>
      <c r="AD2906">
        <v>45.639837499999999</v>
      </c>
      <c r="AE2906">
        <v>1589.81</v>
      </c>
      <c r="AF2906">
        <v>15.699</v>
      </c>
      <c r="AG2906">
        <v>13.962</v>
      </c>
      <c r="AH2906">
        <v>15.644500000000001</v>
      </c>
    </row>
    <row r="2907" spans="1:34" x14ac:dyDescent="0.25">
      <c r="A2907" t="s">
        <v>9983</v>
      </c>
      <c r="B2907" t="s">
        <v>9984</v>
      </c>
      <c r="C2907">
        <v>1</v>
      </c>
      <c r="D2907">
        <v>1</v>
      </c>
      <c r="E2907" t="s">
        <v>284</v>
      </c>
      <c r="F2907">
        <v>2021</v>
      </c>
      <c r="G2907" t="s">
        <v>171</v>
      </c>
      <c r="H2907">
        <v>0</v>
      </c>
      <c r="I2907">
        <v>7.9709401099999999</v>
      </c>
      <c r="J2907">
        <v>7.6200000000000004E-2</v>
      </c>
      <c r="K2907">
        <v>1.8859999999999999</v>
      </c>
      <c r="L2907">
        <v>0.16800000000000001</v>
      </c>
      <c r="M2907">
        <v>4.22</v>
      </c>
      <c r="N2907">
        <v>1.3299999999999999E-2</v>
      </c>
      <c r="O2907" t="s">
        <v>614</v>
      </c>
      <c r="P2907">
        <v>0</v>
      </c>
      <c r="Q2907">
        <v>79.099999999999994</v>
      </c>
      <c r="R2907">
        <v>760</v>
      </c>
      <c r="S2907">
        <v>0</v>
      </c>
      <c r="U2907">
        <v>5237</v>
      </c>
      <c r="V2907">
        <v>0.83</v>
      </c>
      <c r="W2907">
        <v>0.93</v>
      </c>
      <c r="X2907">
        <v>0.24</v>
      </c>
      <c r="Y2907" t="s">
        <v>77</v>
      </c>
      <c r="Z2907">
        <v>4.57</v>
      </c>
      <c r="AA2907" t="s">
        <v>9985</v>
      </c>
      <c r="AB2907">
        <v>288.0297157</v>
      </c>
      <c r="AC2907" t="s">
        <v>9986</v>
      </c>
      <c r="AD2907">
        <v>40.344193400000002</v>
      </c>
      <c r="AE2907">
        <v>772.48099999999999</v>
      </c>
      <c r="AF2907">
        <v>15.726000000000001</v>
      </c>
      <c r="AG2907">
        <v>13.427</v>
      </c>
      <c r="AH2907">
        <v>15.4354</v>
      </c>
    </row>
    <row r="2908" spans="1:34" x14ac:dyDescent="0.25">
      <c r="A2908" t="s">
        <v>9987</v>
      </c>
      <c r="B2908" t="s">
        <v>9988</v>
      </c>
      <c r="C2908">
        <v>1</v>
      </c>
      <c r="D2908">
        <v>1</v>
      </c>
      <c r="E2908" t="s">
        <v>284</v>
      </c>
      <c r="F2908">
        <v>2021</v>
      </c>
      <c r="G2908" t="s">
        <v>171</v>
      </c>
      <c r="H2908">
        <v>0</v>
      </c>
      <c r="I2908">
        <v>48.888198850000002</v>
      </c>
      <c r="J2908">
        <v>0.23949999999999999</v>
      </c>
      <c r="K2908">
        <v>1.5189999999999999</v>
      </c>
      <c r="L2908">
        <v>0.13500000000000001</v>
      </c>
      <c r="M2908">
        <v>2.92</v>
      </c>
      <c r="N2908">
        <v>9.1800000000000007E-3</v>
      </c>
      <c r="O2908" t="s">
        <v>614</v>
      </c>
      <c r="P2908">
        <v>0</v>
      </c>
      <c r="Q2908">
        <v>5.23</v>
      </c>
      <c r="R2908">
        <v>386</v>
      </c>
      <c r="S2908">
        <v>0</v>
      </c>
      <c r="U2908">
        <v>4821</v>
      </c>
      <c r="V2908">
        <v>0.79</v>
      </c>
      <c r="W2908">
        <v>0.77</v>
      </c>
      <c r="X2908">
        <v>0.16</v>
      </c>
      <c r="Y2908" t="s">
        <v>77</v>
      </c>
      <c r="Z2908">
        <v>4.53</v>
      </c>
      <c r="AA2908" t="s">
        <v>9989</v>
      </c>
      <c r="AB2908">
        <v>284.74788339999998</v>
      </c>
      <c r="AC2908" t="s">
        <v>9990</v>
      </c>
      <c r="AD2908">
        <v>46.373541500000002</v>
      </c>
      <c r="AE2908">
        <v>562.34799999999996</v>
      </c>
      <c r="AF2908">
        <v>15.228999999999999</v>
      </c>
      <c r="AG2908">
        <v>12.776</v>
      </c>
      <c r="AH2908">
        <v>15.0482</v>
      </c>
    </row>
    <row r="2909" spans="1:34" x14ac:dyDescent="0.25">
      <c r="A2909" t="s">
        <v>9991</v>
      </c>
      <c r="B2909" t="s">
        <v>9992</v>
      </c>
      <c r="C2909">
        <v>1</v>
      </c>
      <c r="D2909">
        <v>1</v>
      </c>
      <c r="E2909" t="s">
        <v>284</v>
      </c>
      <c r="F2909">
        <v>2021</v>
      </c>
      <c r="G2909" t="s">
        <v>171</v>
      </c>
      <c r="H2909">
        <v>0</v>
      </c>
      <c r="I2909">
        <v>39.831100460000002</v>
      </c>
      <c r="J2909">
        <v>0.21190000000000001</v>
      </c>
      <c r="K2909">
        <v>2.5870000000000002</v>
      </c>
      <c r="L2909">
        <v>0.23100000000000001</v>
      </c>
      <c r="M2909">
        <v>7.21</v>
      </c>
      <c r="N2909">
        <v>2.2700000000000001E-2</v>
      </c>
      <c r="O2909" t="s">
        <v>614</v>
      </c>
      <c r="P2909">
        <v>0</v>
      </c>
      <c r="Q2909">
        <v>7.33</v>
      </c>
      <c r="R2909">
        <v>420</v>
      </c>
      <c r="S2909">
        <v>0</v>
      </c>
      <c r="U2909">
        <v>5026</v>
      </c>
      <c r="V2909">
        <v>0.76</v>
      </c>
      <c r="W2909">
        <v>0.8</v>
      </c>
      <c r="X2909">
        <v>0</v>
      </c>
      <c r="Y2909" t="s">
        <v>77</v>
      </c>
      <c r="Z2909">
        <v>4.58</v>
      </c>
      <c r="AA2909" t="s">
        <v>6068</v>
      </c>
      <c r="AB2909">
        <v>286.28593000000001</v>
      </c>
      <c r="AC2909" t="s">
        <v>9993</v>
      </c>
      <c r="AD2909">
        <v>37.386991500000001</v>
      </c>
      <c r="AE2909">
        <v>423.34800000000001</v>
      </c>
      <c r="AF2909">
        <v>14.381</v>
      </c>
      <c r="AG2909">
        <v>12.146000000000001</v>
      </c>
      <c r="AH2909">
        <v>14.1068</v>
      </c>
    </row>
    <row r="2910" spans="1:34" x14ac:dyDescent="0.25">
      <c r="A2910" t="s">
        <v>9994</v>
      </c>
      <c r="B2910" t="s">
        <v>9995</v>
      </c>
      <c r="C2910">
        <v>1</v>
      </c>
      <c r="D2910">
        <v>1</v>
      </c>
      <c r="E2910" t="s">
        <v>284</v>
      </c>
      <c r="F2910">
        <v>2021</v>
      </c>
      <c r="G2910" t="s">
        <v>171</v>
      </c>
      <c r="H2910">
        <v>0</v>
      </c>
      <c r="I2910">
        <v>0.72733097999999996</v>
      </c>
      <c r="J2910">
        <v>1.15E-2</v>
      </c>
      <c r="K2910">
        <v>1.216</v>
      </c>
      <c r="L2910">
        <v>0.109</v>
      </c>
      <c r="M2910">
        <v>1.96</v>
      </c>
      <c r="N2910">
        <v>6.1700000000000001E-3</v>
      </c>
      <c r="O2910" t="s">
        <v>614</v>
      </c>
      <c r="P2910">
        <v>0</v>
      </c>
      <c r="Q2910">
        <v>86.97</v>
      </c>
      <c r="R2910">
        <v>849</v>
      </c>
      <c r="S2910">
        <v>0</v>
      </c>
      <c r="U2910">
        <v>3460</v>
      </c>
      <c r="V2910">
        <v>0.36</v>
      </c>
      <c r="W2910">
        <v>0.39</v>
      </c>
      <c r="X2910">
        <v>7.0000000000000007E-2</v>
      </c>
      <c r="Y2910" t="s">
        <v>77</v>
      </c>
      <c r="Z2910">
        <v>4.92</v>
      </c>
      <c r="AA2910" t="s">
        <v>9996</v>
      </c>
      <c r="AB2910">
        <v>283.4018628</v>
      </c>
      <c r="AC2910" t="s">
        <v>9997</v>
      </c>
      <c r="AD2910">
        <v>41.516155400000002</v>
      </c>
      <c r="AF2910">
        <v>16.556000000000001</v>
      </c>
      <c r="AG2910">
        <v>12.032</v>
      </c>
      <c r="AH2910">
        <v>15.7514</v>
      </c>
    </row>
    <row r="2911" spans="1:34" x14ac:dyDescent="0.25">
      <c r="A2911" t="s">
        <v>9998</v>
      </c>
      <c r="B2911" t="s">
        <v>9999</v>
      </c>
      <c r="C2911">
        <v>1</v>
      </c>
      <c r="D2911">
        <v>1</v>
      </c>
      <c r="E2911" t="s">
        <v>284</v>
      </c>
      <c r="F2911">
        <v>2021</v>
      </c>
      <c r="G2911" t="s">
        <v>171</v>
      </c>
      <c r="H2911">
        <v>0</v>
      </c>
      <c r="I2911">
        <v>1.30200005</v>
      </c>
      <c r="J2911">
        <v>2.1499999999999998E-2</v>
      </c>
      <c r="K2911">
        <v>1.734</v>
      </c>
      <c r="L2911">
        <v>0.155</v>
      </c>
      <c r="M2911">
        <v>3.66</v>
      </c>
      <c r="N2911">
        <v>1.15E-2</v>
      </c>
      <c r="O2911" t="s">
        <v>614</v>
      </c>
      <c r="P2911">
        <v>0</v>
      </c>
      <c r="Q2911">
        <v>772.73</v>
      </c>
      <c r="R2911">
        <v>1344</v>
      </c>
      <c r="S2911">
        <v>0</v>
      </c>
      <c r="U2911">
        <v>4948</v>
      </c>
      <c r="V2911">
        <v>0.82</v>
      </c>
      <c r="W2911">
        <v>0.78</v>
      </c>
      <c r="X2911">
        <v>0.14000000000000001</v>
      </c>
      <c r="Y2911" t="s">
        <v>77</v>
      </c>
      <c r="Z2911">
        <v>4.51</v>
      </c>
      <c r="AA2911" t="s">
        <v>10000</v>
      </c>
      <c r="AB2911">
        <v>295.90916950000002</v>
      </c>
      <c r="AC2911" t="s">
        <v>10001</v>
      </c>
      <c r="AD2911">
        <v>51.347877699999998</v>
      </c>
      <c r="AE2911">
        <v>848.76</v>
      </c>
      <c r="AF2911">
        <v>15.621</v>
      </c>
      <c r="AG2911">
        <v>13.391999999999999</v>
      </c>
      <c r="AH2911">
        <v>15.387499999999999</v>
      </c>
    </row>
    <row r="2912" spans="1:34" x14ac:dyDescent="0.25">
      <c r="A2912" t="s">
        <v>10002</v>
      </c>
      <c r="B2912" t="s">
        <v>10003</v>
      </c>
      <c r="C2912">
        <v>1</v>
      </c>
      <c r="D2912">
        <v>1</v>
      </c>
      <c r="E2912" t="s">
        <v>284</v>
      </c>
      <c r="F2912">
        <v>2021</v>
      </c>
      <c r="G2912" t="s">
        <v>171</v>
      </c>
      <c r="H2912">
        <v>0</v>
      </c>
      <c r="I2912">
        <v>8.9434099200000006</v>
      </c>
      <c r="J2912">
        <v>8.0699999999999994E-2</v>
      </c>
      <c r="K2912">
        <v>1.9610000000000001</v>
      </c>
      <c r="L2912">
        <v>0.17499999999999999</v>
      </c>
      <c r="M2912">
        <v>4.5</v>
      </c>
      <c r="N2912">
        <v>1.4200000000000001E-2</v>
      </c>
      <c r="O2912" t="s">
        <v>614</v>
      </c>
      <c r="P2912">
        <v>0</v>
      </c>
      <c r="Q2912">
        <v>188.93</v>
      </c>
      <c r="R2912">
        <v>946</v>
      </c>
      <c r="S2912">
        <v>0</v>
      </c>
      <c r="U2912">
        <v>6074</v>
      </c>
      <c r="V2912">
        <v>1</v>
      </c>
      <c r="W2912">
        <v>0.87</v>
      </c>
      <c r="X2912">
        <v>-0.54</v>
      </c>
      <c r="Y2912" t="s">
        <v>77</v>
      </c>
      <c r="Z2912">
        <v>4.38</v>
      </c>
      <c r="AA2912" t="s">
        <v>10004</v>
      </c>
      <c r="AB2912">
        <v>296.45571289999998</v>
      </c>
      <c r="AC2912" t="s">
        <v>10005</v>
      </c>
      <c r="AD2912">
        <v>39.598537</v>
      </c>
      <c r="AE2912">
        <v>853.27499999999998</v>
      </c>
      <c r="AF2912">
        <v>14.36</v>
      </c>
      <c r="AG2912">
        <v>12.593</v>
      </c>
      <c r="AH2912">
        <v>14.1486</v>
      </c>
    </row>
    <row r="2913" spans="1:34" x14ac:dyDescent="0.25">
      <c r="A2913" t="s">
        <v>10006</v>
      </c>
      <c r="B2913" t="s">
        <v>10007</v>
      </c>
      <c r="C2913">
        <v>1</v>
      </c>
      <c r="D2913">
        <v>1</v>
      </c>
      <c r="E2913" t="s">
        <v>284</v>
      </c>
      <c r="F2913">
        <v>2021</v>
      </c>
      <c r="G2913" t="s">
        <v>171</v>
      </c>
      <c r="H2913">
        <v>0</v>
      </c>
      <c r="I2913">
        <v>88.071601869999995</v>
      </c>
      <c r="J2913">
        <v>0.35749999999999998</v>
      </c>
      <c r="K2913">
        <v>2.4220000000000002</v>
      </c>
      <c r="L2913">
        <v>0.216</v>
      </c>
      <c r="M2913">
        <v>6.44</v>
      </c>
      <c r="N2913">
        <v>2.0299999999999999E-2</v>
      </c>
      <c r="O2913" t="s">
        <v>614</v>
      </c>
      <c r="P2913">
        <v>0</v>
      </c>
      <c r="Q2913">
        <v>2.79</v>
      </c>
      <c r="R2913">
        <v>330</v>
      </c>
      <c r="S2913">
        <v>0</v>
      </c>
      <c r="U2913">
        <v>4939</v>
      </c>
      <c r="V2913">
        <v>0.82</v>
      </c>
      <c r="W2913">
        <v>0.79</v>
      </c>
      <c r="X2913">
        <v>0.16</v>
      </c>
      <c r="Y2913" t="s">
        <v>77</v>
      </c>
      <c r="Z2913">
        <v>4.51</v>
      </c>
      <c r="AA2913" t="s">
        <v>10008</v>
      </c>
      <c r="AB2913">
        <v>292.30743150000001</v>
      </c>
      <c r="AC2913" t="s">
        <v>10009</v>
      </c>
      <c r="AD2913">
        <v>46.626579</v>
      </c>
      <c r="AE2913">
        <v>833.05499999999995</v>
      </c>
      <c r="AF2913">
        <v>15.959</v>
      </c>
      <c r="AG2913">
        <v>13.663</v>
      </c>
      <c r="AH2913">
        <v>15.640599999999999</v>
      </c>
    </row>
    <row r="2914" spans="1:34" x14ac:dyDescent="0.25">
      <c r="A2914" t="s">
        <v>10010</v>
      </c>
      <c r="B2914" t="s">
        <v>10011</v>
      </c>
      <c r="C2914">
        <v>1</v>
      </c>
      <c r="D2914">
        <v>1</v>
      </c>
      <c r="E2914" t="s">
        <v>284</v>
      </c>
      <c r="F2914">
        <v>2021</v>
      </c>
      <c r="G2914" t="s">
        <v>171</v>
      </c>
      <c r="H2914">
        <v>0</v>
      </c>
      <c r="I2914">
        <v>2.7295999499999999</v>
      </c>
      <c r="J2914">
        <v>3.9399999999999998E-2</v>
      </c>
      <c r="K2914">
        <v>1.583</v>
      </c>
      <c r="L2914">
        <v>0.14099999999999999</v>
      </c>
      <c r="M2914">
        <v>3.13</v>
      </c>
      <c r="N2914">
        <v>9.8499999999999994E-3</v>
      </c>
      <c r="O2914" t="s">
        <v>614</v>
      </c>
      <c r="P2914">
        <v>0</v>
      </c>
      <c r="Q2914">
        <v>1056.1500000000001</v>
      </c>
      <c r="R2914">
        <v>1455</v>
      </c>
      <c r="S2914">
        <v>0</v>
      </c>
      <c r="U2914">
        <v>5887</v>
      </c>
      <c r="V2914">
        <v>1.24</v>
      </c>
      <c r="W2914">
        <v>1.0900000000000001</v>
      </c>
      <c r="X2914">
        <v>0.16</v>
      </c>
      <c r="Y2914" t="s">
        <v>77</v>
      </c>
      <c r="Z2914">
        <v>4.29</v>
      </c>
      <c r="AA2914" t="s">
        <v>10012</v>
      </c>
      <c r="AB2914">
        <v>293.98867510000002</v>
      </c>
      <c r="AC2914" t="s">
        <v>10013</v>
      </c>
      <c r="AD2914">
        <v>46.717999599999999</v>
      </c>
      <c r="AE2914">
        <v>1331.25</v>
      </c>
      <c r="AF2914">
        <v>15.178000000000001</v>
      </c>
      <c r="AG2914">
        <v>13.714</v>
      </c>
      <c r="AH2914">
        <v>15.1088</v>
      </c>
    </row>
    <row r="2915" spans="1:34" x14ac:dyDescent="0.25">
      <c r="A2915" t="s">
        <v>10014</v>
      </c>
      <c r="B2915" t="s">
        <v>10015</v>
      </c>
      <c r="C2915">
        <v>1</v>
      </c>
      <c r="D2915">
        <v>5</v>
      </c>
      <c r="E2915" t="s">
        <v>284</v>
      </c>
      <c r="F2915">
        <v>2014</v>
      </c>
      <c r="G2915" t="s">
        <v>171</v>
      </c>
      <c r="H2915">
        <v>0</v>
      </c>
      <c r="I2915">
        <v>3.8867907000000002</v>
      </c>
      <c r="J2915">
        <v>3.4299999999999997E-2</v>
      </c>
      <c r="K2915">
        <v>1.07</v>
      </c>
      <c r="L2915">
        <v>9.5000000000000001E-2</v>
      </c>
      <c r="M2915">
        <v>1.24</v>
      </c>
      <c r="N2915">
        <v>3.8999999999999998E-3</v>
      </c>
      <c r="O2915" t="s">
        <v>614</v>
      </c>
      <c r="P2915">
        <v>0</v>
      </c>
      <c r="Q2915">
        <v>37.369999999999997</v>
      </c>
      <c r="R2915">
        <v>571</v>
      </c>
      <c r="S2915">
        <v>0</v>
      </c>
      <c r="T2915" t="s">
        <v>286</v>
      </c>
      <c r="U2915">
        <v>3788</v>
      </c>
      <c r="V2915">
        <v>0.47</v>
      </c>
      <c r="W2915">
        <v>0.48</v>
      </c>
      <c r="X2915">
        <v>-0.28000000000000003</v>
      </c>
      <c r="Y2915" t="s">
        <v>10016</v>
      </c>
      <c r="Z2915">
        <v>4.7699999999999996</v>
      </c>
      <c r="AA2915" t="s">
        <v>10017</v>
      </c>
      <c r="AB2915">
        <v>298.652736</v>
      </c>
      <c r="AC2915" t="s">
        <v>10018</v>
      </c>
      <c r="AD2915">
        <v>43.954988399999998</v>
      </c>
      <c r="AE2915">
        <v>177.59399999999999</v>
      </c>
      <c r="AF2915">
        <v>15.138</v>
      </c>
      <c r="AG2915">
        <v>11.605</v>
      </c>
      <c r="AH2915">
        <v>14.599399999999999</v>
      </c>
    </row>
    <row r="2916" spans="1:34" x14ac:dyDescent="0.25">
      <c r="A2916" t="s">
        <v>10019</v>
      </c>
      <c r="B2916" t="s">
        <v>10015</v>
      </c>
      <c r="C2916">
        <v>1</v>
      </c>
      <c r="D2916">
        <v>5</v>
      </c>
      <c r="E2916" t="s">
        <v>284</v>
      </c>
      <c r="F2916">
        <v>2014</v>
      </c>
      <c r="G2916" t="s">
        <v>171</v>
      </c>
      <c r="H2916">
        <v>0</v>
      </c>
      <c r="I2916">
        <v>7.2673019999999999</v>
      </c>
      <c r="J2916">
        <v>4.5100000000000001E-2</v>
      </c>
      <c r="K2916">
        <v>1.25</v>
      </c>
      <c r="L2916">
        <v>0.112</v>
      </c>
      <c r="M2916">
        <v>2.1</v>
      </c>
      <c r="N2916">
        <v>6.6E-3</v>
      </c>
      <c r="O2916" t="s">
        <v>614</v>
      </c>
      <c r="P2916">
        <v>0</v>
      </c>
      <c r="Q2916">
        <v>13.98</v>
      </c>
      <c r="R2916">
        <v>464</v>
      </c>
      <c r="S2916">
        <v>0</v>
      </c>
      <c r="T2916" t="s">
        <v>286</v>
      </c>
      <c r="U2916">
        <v>3788</v>
      </c>
      <c r="V2916">
        <v>0.47</v>
      </c>
      <c r="W2916">
        <v>0.48</v>
      </c>
      <c r="X2916">
        <v>-0.28000000000000003</v>
      </c>
      <c r="Y2916" t="s">
        <v>10016</v>
      </c>
      <c r="Z2916">
        <v>4.7699999999999996</v>
      </c>
      <c r="AA2916" t="s">
        <v>10017</v>
      </c>
      <c r="AB2916">
        <v>298.652736</v>
      </c>
      <c r="AC2916" t="s">
        <v>10018</v>
      </c>
      <c r="AD2916">
        <v>43.954988399999998</v>
      </c>
      <c r="AE2916">
        <v>177.59399999999999</v>
      </c>
      <c r="AF2916">
        <v>15.138</v>
      </c>
      <c r="AG2916">
        <v>11.605</v>
      </c>
      <c r="AH2916">
        <v>14.599399999999999</v>
      </c>
    </row>
    <row r="2917" spans="1:34" x14ac:dyDescent="0.25">
      <c r="A2917" t="s">
        <v>10020</v>
      </c>
      <c r="B2917" t="s">
        <v>10015</v>
      </c>
      <c r="C2917">
        <v>1</v>
      </c>
      <c r="D2917">
        <v>5</v>
      </c>
      <c r="E2917" t="s">
        <v>284</v>
      </c>
      <c r="F2917">
        <v>2014</v>
      </c>
      <c r="G2917" t="s">
        <v>171</v>
      </c>
      <c r="H2917">
        <v>0</v>
      </c>
      <c r="I2917">
        <v>13.342995999999999</v>
      </c>
      <c r="J2917">
        <v>7.8100000000000003E-2</v>
      </c>
      <c r="K2917">
        <v>1.4</v>
      </c>
      <c r="L2917">
        <v>0.125</v>
      </c>
      <c r="M2917">
        <v>2.54</v>
      </c>
      <c r="N2917">
        <v>8.0000000000000002E-3</v>
      </c>
      <c r="O2917" t="s">
        <v>614</v>
      </c>
      <c r="P2917">
        <v>0</v>
      </c>
      <c r="Q2917">
        <v>7.2</v>
      </c>
      <c r="R2917">
        <v>379</v>
      </c>
      <c r="S2917">
        <v>0</v>
      </c>
      <c r="T2917" t="s">
        <v>286</v>
      </c>
      <c r="U2917">
        <v>3788</v>
      </c>
      <c r="V2917">
        <v>0.47</v>
      </c>
      <c r="W2917">
        <v>0.48</v>
      </c>
      <c r="X2917">
        <v>-0.28000000000000003</v>
      </c>
      <c r="Y2917" t="s">
        <v>10016</v>
      </c>
      <c r="Z2917">
        <v>4.7699999999999996</v>
      </c>
      <c r="AA2917" t="s">
        <v>10017</v>
      </c>
      <c r="AB2917">
        <v>298.652736</v>
      </c>
      <c r="AC2917" t="s">
        <v>10018</v>
      </c>
      <c r="AD2917">
        <v>43.954988399999998</v>
      </c>
      <c r="AE2917">
        <v>177.59399999999999</v>
      </c>
      <c r="AF2917">
        <v>15.138</v>
      </c>
      <c r="AG2917">
        <v>11.605</v>
      </c>
      <c r="AH2917">
        <v>14.599399999999999</v>
      </c>
    </row>
    <row r="2918" spans="1:34" x14ac:dyDescent="0.25">
      <c r="A2918" t="s">
        <v>10021</v>
      </c>
      <c r="B2918" t="s">
        <v>10015</v>
      </c>
      <c r="C2918">
        <v>1</v>
      </c>
      <c r="D2918">
        <v>5</v>
      </c>
      <c r="E2918" t="s">
        <v>284</v>
      </c>
      <c r="F2918">
        <v>2014</v>
      </c>
      <c r="G2918" t="s">
        <v>171</v>
      </c>
      <c r="H2918">
        <v>0</v>
      </c>
      <c r="I2918">
        <v>22.407703999999999</v>
      </c>
      <c r="J2918">
        <v>0.11</v>
      </c>
      <c r="K2918">
        <v>1.27</v>
      </c>
      <c r="L2918">
        <v>0.113</v>
      </c>
      <c r="M2918">
        <v>2.15</v>
      </c>
      <c r="N2918">
        <v>6.7799999999999996E-3</v>
      </c>
      <c r="O2918" t="s">
        <v>614</v>
      </c>
      <c r="P2918">
        <v>0</v>
      </c>
      <c r="Q2918">
        <v>3.61</v>
      </c>
      <c r="R2918">
        <v>319</v>
      </c>
      <c r="S2918">
        <v>0</v>
      </c>
      <c r="T2918" t="s">
        <v>286</v>
      </c>
      <c r="U2918">
        <v>3788</v>
      </c>
      <c r="V2918">
        <v>0.47</v>
      </c>
      <c r="W2918">
        <v>0.48</v>
      </c>
      <c r="X2918">
        <v>-0.28000000000000003</v>
      </c>
      <c r="Y2918" t="s">
        <v>10016</v>
      </c>
      <c r="Z2918">
        <v>4.7699999999999996</v>
      </c>
      <c r="AA2918" t="s">
        <v>10017</v>
      </c>
      <c r="AB2918">
        <v>298.652736</v>
      </c>
      <c r="AC2918" t="s">
        <v>10018</v>
      </c>
      <c r="AD2918">
        <v>43.954988399999998</v>
      </c>
      <c r="AE2918">
        <v>177.59399999999999</v>
      </c>
      <c r="AF2918">
        <v>15.138</v>
      </c>
      <c r="AG2918">
        <v>11.605</v>
      </c>
      <c r="AH2918">
        <v>14.599399999999999</v>
      </c>
    </row>
    <row r="2919" spans="1:34" x14ac:dyDescent="0.25">
      <c r="A2919" t="s">
        <v>10022</v>
      </c>
      <c r="B2919" t="s">
        <v>10015</v>
      </c>
      <c r="C2919">
        <v>1</v>
      </c>
      <c r="D2919">
        <v>5</v>
      </c>
      <c r="E2919" t="s">
        <v>284</v>
      </c>
      <c r="F2919">
        <v>2014</v>
      </c>
      <c r="G2919" t="s">
        <v>171</v>
      </c>
      <c r="H2919">
        <v>1</v>
      </c>
      <c r="I2919">
        <v>129.94409999999999</v>
      </c>
      <c r="J2919">
        <v>0.432</v>
      </c>
      <c r="K2919">
        <v>1.17</v>
      </c>
      <c r="L2919">
        <v>0.104</v>
      </c>
      <c r="M2919">
        <v>1.71</v>
      </c>
      <c r="N2919">
        <v>5.3699999999999998E-3</v>
      </c>
      <c r="O2919" t="s">
        <v>614</v>
      </c>
      <c r="P2919">
        <v>0.04</v>
      </c>
      <c r="Q2919">
        <v>0.3</v>
      </c>
      <c r="R2919">
        <v>177</v>
      </c>
      <c r="S2919">
        <v>0</v>
      </c>
      <c r="T2919" t="s">
        <v>286</v>
      </c>
      <c r="U2919">
        <v>3755</v>
      </c>
      <c r="V2919">
        <v>0.52</v>
      </c>
      <c r="W2919">
        <v>0.54</v>
      </c>
      <c r="X2919">
        <v>-0.26</v>
      </c>
      <c r="Y2919" t="s">
        <v>77</v>
      </c>
      <c r="Z2919">
        <v>4.74</v>
      </c>
      <c r="AA2919" t="s">
        <v>10017</v>
      </c>
      <c r="AB2919">
        <v>298.652736</v>
      </c>
      <c r="AC2919" t="s">
        <v>10018</v>
      </c>
      <c r="AD2919">
        <v>43.954988399999998</v>
      </c>
      <c r="AE2919">
        <v>177.59399999999999</v>
      </c>
      <c r="AF2919">
        <v>15.138</v>
      </c>
      <c r="AG2919">
        <v>11.605</v>
      </c>
      <c r="AH2919">
        <v>14.599399999999999</v>
      </c>
    </row>
    <row r="2920" spans="1:34" x14ac:dyDescent="0.25">
      <c r="A2920" t="s">
        <v>10023</v>
      </c>
      <c r="B2920" t="s">
        <v>10024</v>
      </c>
      <c r="C2920">
        <v>1</v>
      </c>
      <c r="D2920">
        <v>1</v>
      </c>
      <c r="E2920" t="s">
        <v>284</v>
      </c>
      <c r="F2920">
        <v>2021</v>
      </c>
      <c r="G2920" t="s">
        <v>171</v>
      </c>
      <c r="H2920">
        <v>0</v>
      </c>
      <c r="I2920">
        <v>12.737199779999999</v>
      </c>
      <c r="J2920">
        <v>0.1021</v>
      </c>
      <c r="K2920">
        <v>1.139</v>
      </c>
      <c r="L2920">
        <v>0.10199999999999999</v>
      </c>
      <c r="M2920">
        <v>1.55</v>
      </c>
      <c r="N2920">
        <v>4.8700000000000002E-3</v>
      </c>
      <c r="O2920" t="s">
        <v>614</v>
      </c>
      <c r="P2920">
        <v>0</v>
      </c>
      <c r="Q2920">
        <v>55.82</v>
      </c>
      <c r="R2920">
        <v>697</v>
      </c>
      <c r="S2920">
        <v>0</v>
      </c>
      <c r="U2920">
        <v>5420</v>
      </c>
      <c r="V2920">
        <v>0.87</v>
      </c>
      <c r="W2920">
        <v>0.87</v>
      </c>
      <c r="X2920">
        <v>0</v>
      </c>
      <c r="Y2920" t="s">
        <v>77</v>
      </c>
      <c r="Z2920">
        <v>4.5</v>
      </c>
      <c r="AA2920" t="s">
        <v>10025</v>
      </c>
      <c r="AB2920">
        <v>294.35084970000003</v>
      </c>
      <c r="AC2920" t="s">
        <v>10026</v>
      </c>
      <c r="AD2920">
        <v>50.080962700000001</v>
      </c>
      <c r="AE2920">
        <v>438.70299999999997</v>
      </c>
      <c r="AF2920">
        <v>13.569000000000001</v>
      </c>
      <c r="AG2920">
        <v>11.808</v>
      </c>
      <c r="AH2920">
        <v>13.4381</v>
      </c>
    </row>
    <row r="2921" spans="1:34" x14ac:dyDescent="0.25">
      <c r="A2921" t="s">
        <v>10027</v>
      </c>
      <c r="B2921" t="s">
        <v>10028</v>
      </c>
      <c r="C2921">
        <v>1</v>
      </c>
      <c r="D2921">
        <v>1</v>
      </c>
      <c r="E2921" t="s">
        <v>284</v>
      </c>
      <c r="F2921">
        <v>2021</v>
      </c>
      <c r="G2921" t="s">
        <v>171</v>
      </c>
      <c r="H2921">
        <v>0</v>
      </c>
      <c r="I2921">
        <v>40.030601500000003</v>
      </c>
      <c r="J2921">
        <v>0.24079999999999999</v>
      </c>
      <c r="K2921">
        <v>2.2069999999999999</v>
      </c>
      <c r="L2921">
        <v>0.19700000000000001</v>
      </c>
      <c r="M2921">
        <v>5.5</v>
      </c>
      <c r="N2921">
        <v>1.7299999999999999E-2</v>
      </c>
      <c r="O2921" t="s">
        <v>614</v>
      </c>
      <c r="P2921">
        <v>0</v>
      </c>
      <c r="Q2921">
        <v>34.19</v>
      </c>
      <c r="R2921">
        <v>617</v>
      </c>
      <c r="S2921">
        <v>0</v>
      </c>
      <c r="U2921">
        <v>5855</v>
      </c>
      <c r="V2921">
        <v>1.37</v>
      </c>
      <c r="W2921">
        <v>1.1599999999999999</v>
      </c>
      <c r="X2921">
        <v>0.26</v>
      </c>
      <c r="Y2921" t="s">
        <v>77</v>
      </c>
      <c r="Z2921">
        <v>4.2300000000000004</v>
      </c>
      <c r="AA2921" t="s">
        <v>10029</v>
      </c>
      <c r="AB2921">
        <v>295.84651480000002</v>
      </c>
      <c r="AC2921" t="s">
        <v>10030</v>
      </c>
      <c r="AD2921">
        <v>49.936158599999999</v>
      </c>
      <c r="AE2921">
        <v>829.98500000000001</v>
      </c>
      <c r="AF2921">
        <v>13.709</v>
      </c>
      <c r="AG2921">
        <v>12.239000000000001</v>
      </c>
      <c r="AH2921">
        <v>13.651899999999999</v>
      </c>
    </row>
    <row r="2922" spans="1:34" x14ac:dyDescent="0.25">
      <c r="A2922" t="s">
        <v>10031</v>
      </c>
      <c r="B2922" t="s">
        <v>10032</v>
      </c>
      <c r="C2922">
        <v>1</v>
      </c>
      <c r="D2922">
        <v>1</v>
      </c>
      <c r="E2922" t="s">
        <v>284</v>
      </c>
      <c r="F2922">
        <v>2021</v>
      </c>
      <c r="G2922" t="s">
        <v>171</v>
      </c>
      <c r="H2922">
        <v>0</v>
      </c>
      <c r="I2922">
        <v>16.057300569999999</v>
      </c>
      <c r="J2922">
        <v>0.11990000000000001</v>
      </c>
      <c r="K2922">
        <v>2.2029999999999998</v>
      </c>
      <c r="L2922">
        <v>0.19700000000000001</v>
      </c>
      <c r="M2922">
        <v>5.49</v>
      </c>
      <c r="N2922">
        <v>1.7299999999999999E-2</v>
      </c>
      <c r="O2922" t="s">
        <v>614</v>
      </c>
      <c r="P2922">
        <v>0</v>
      </c>
      <c r="Q2922">
        <v>41.04</v>
      </c>
      <c r="R2922">
        <v>645</v>
      </c>
      <c r="S2922">
        <v>0</v>
      </c>
      <c r="U2922">
        <v>5644</v>
      </c>
      <c r="V2922">
        <v>0.81</v>
      </c>
      <c r="W2922">
        <v>0.9</v>
      </c>
      <c r="X2922">
        <v>-0.24</v>
      </c>
      <c r="Y2922" t="s">
        <v>77</v>
      </c>
      <c r="Z2922">
        <v>4.58</v>
      </c>
      <c r="AA2922" t="s">
        <v>10033</v>
      </c>
      <c r="AB2922">
        <v>296.7533555</v>
      </c>
      <c r="AC2922" t="s">
        <v>10034</v>
      </c>
      <c r="AD2922">
        <v>49.378072600000003</v>
      </c>
      <c r="AE2922">
        <v>1232.19</v>
      </c>
      <c r="AF2922">
        <v>15.847</v>
      </c>
      <c r="AG2922">
        <v>14.125</v>
      </c>
      <c r="AH2922">
        <v>15.838100000000001</v>
      </c>
    </row>
    <row r="2923" spans="1:34" x14ac:dyDescent="0.25">
      <c r="A2923" t="s">
        <v>10035</v>
      </c>
      <c r="B2923" t="s">
        <v>10036</v>
      </c>
      <c r="C2923">
        <v>1</v>
      </c>
      <c r="D2923">
        <v>1</v>
      </c>
      <c r="E2923" t="s">
        <v>284</v>
      </c>
      <c r="F2923">
        <v>2021</v>
      </c>
      <c r="G2923" t="s">
        <v>171</v>
      </c>
      <c r="H2923">
        <v>0</v>
      </c>
      <c r="I2923">
        <v>44.997600560000002</v>
      </c>
      <c r="J2923">
        <v>0.2555</v>
      </c>
      <c r="K2923">
        <v>2.2629999999999999</v>
      </c>
      <c r="L2923">
        <v>0.20200000000000001</v>
      </c>
      <c r="M2923">
        <v>5.74</v>
      </c>
      <c r="N2923">
        <v>1.8100000000000002E-2</v>
      </c>
      <c r="O2923" t="s">
        <v>614</v>
      </c>
      <c r="P2923">
        <v>0</v>
      </c>
      <c r="Q2923">
        <v>15.74</v>
      </c>
      <c r="R2923">
        <v>508</v>
      </c>
      <c r="S2923">
        <v>0</v>
      </c>
      <c r="U2923">
        <v>5871</v>
      </c>
      <c r="V2923">
        <v>0.98</v>
      </c>
      <c r="W2923">
        <v>1.1000000000000001</v>
      </c>
      <c r="X2923">
        <v>0.21</v>
      </c>
      <c r="Y2923" t="s">
        <v>77</v>
      </c>
      <c r="Z2923">
        <v>4.49</v>
      </c>
      <c r="AA2923" t="s">
        <v>10037</v>
      </c>
      <c r="AB2923">
        <v>282.23971849999998</v>
      </c>
      <c r="AC2923" t="s">
        <v>10038</v>
      </c>
      <c r="AD2923">
        <v>43.244085400000003</v>
      </c>
      <c r="AE2923">
        <v>865.54600000000005</v>
      </c>
      <c r="AF2923">
        <v>13.64</v>
      </c>
      <c r="AG2923">
        <v>12.039</v>
      </c>
      <c r="AH2923">
        <v>13.447900000000001</v>
      </c>
    </row>
    <row r="2924" spans="1:34" x14ac:dyDescent="0.25">
      <c r="A2924" t="s">
        <v>10039</v>
      </c>
      <c r="B2924" t="s">
        <v>10040</v>
      </c>
      <c r="C2924">
        <v>1</v>
      </c>
      <c r="D2924">
        <v>1</v>
      </c>
      <c r="E2924" t="s">
        <v>284</v>
      </c>
      <c r="F2924">
        <v>2021</v>
      </c>
      <c r="G2924" t="s">
        <v>171</v>
      </c>
      <c r="H2924">
        <v>0</v>
      </c>
      <c r="I2924">
        <v>3.8815100199999999</v>
      </c>
      <c r="J2924">
        <v>4.8800000000000003E-2</v>
      </c>
      <c r="K2924">
        <v>0.754</v>
      </c>
      <c r="L2924">
        <v>6.7000000000000004E-2</v>
      </c>
      <c r="M2924">
        <v>0.35299999999999998</v>
      </c>
      <c r="N2924">
        <v>1.1100000000000001E-3</v>
      </c>
      <c r="O2924" t="s">
        <v>614</v>
      </c>
      <c r="P2924">
        <v>0</v>
      </c>
      <c r="Q2924">
        <v>423</v>
      </c>
      <c r="R2924">
        <v>1156</v>
      </c>
      <c r="S2924">
        <v>0</v>
      </c>
      <c r="U2924">
        <v>5854</v>
      </c>
      <c r="V2924">
        <v>0.98</v>
      </c>
      <c r="W2924">
        <v>1.03</v>
      </c>
      <c r="X2924">
        <v>0.06</v>
      </c>
      <c r="Y2924" t="s">
        <v>77</v>
      </c>
      <c r="Z2924">
        <v>4.47</v>
      </c>
      <c r="AA2924" t="s">
        <v>10041</v>
      </c>
      <c r="AB2924">
        <v>289.68676529999999</v>
      </c>
      <c r="AC2924" t="s">
        <v>10042</v>
      </c>
      <c r="AD2924">
        <v>41.588917799999997</v>
      </c>
      <c r="AE2924">
        <v>298.89400000000001</v>
      </c>
      <c r="AF2924">
        <v>12.122999999999999</v>
      </c>
      <c r="AG2924">
        <v>10.666</v>
      </c>
      <c r="AH2924">
        <v>12.0365</v>
      </c>
    </row>
    <row r="2925" spans="1:34" x14ac:dyDescent="0.25">
      <c r="A2925" t="s">
        <v>10043</v>
      </c>
      <c r="B2925" t="s">
        <v>10044</v>
      </c>
      <c r="C2925">
        <v>1</v>
      </c>
      <c r="D2925">
        <v>1</v>
      </c>
      <c r="E2925" t="s">
        <v>284</v>
      </c>
      <c r="F2925">
        <v>2021</v>
      </c>
      <c r="G2925" t="s">
        <v>171</v>
      </c>
      <c r="H2925">
        <v>0</v>
      </c>
      <c r="I2925">
        <v>2.52400994</v>
      </c>
      <c r="J2925">
        <v>3.44E-2</v>
      </c>
      <c r="K2925">
        <v>1.577</v>
      </c>
      <c r="L2925">
        <v>0.14099999999999999</v>
      </c>
      <c r="M2925">
        <v>3.11</v>
      </c>
      <c r="N2925">
        <v>9.7900000000000001E-3</v>
      </c>
      <c r="O2925" t="s">
        <v>614</v>
      </c>
      <c r="P2925">
        <v>0</v>
      </c>
      <c r="Q2925">
        <v>495.14</v>
      </c>
      <c r="R2925">
        <v>1203</v>
      </c>
      <c r="S2925">
        <v>0</v>
      </c>
      <c r="U2925">
        <v>5420</v>
      </c>
      <c r="V2925">
        <v>0.87</v>
      </c>
      <c r="W2925">
        <v>0.85</v>
      </c>
      <c r="X2925">
        <v>-0.06</v>
      </c>
      <c r="Y2925" t="s">
        <v>77</v>
      </c>
      <c r="Z2925">
        <v>4.49</v>
      </c>
      <c r="AA2925" t="s">
        <v>10045</v>
      </c>
      <c r="AB2925">
        <v>293.941238</v>
      </c>
      <c r="AC2925" t="s">
        <v>10046</v>
      </c>
      <c r="AD2925">
        <v>41.590413599999998</v>
      </c>
      <c r="AE2925">
        <v>922.255</v>
      </c>
      <c r="AF2925">
        <v>15.468</v>
      </c>
      <c r="AG2925">
        <v>13.635</v>
      </c>
      <c r="AH2925">
        <v>15.5426</v>
      </c>
    </row>
    <row r="2926" spans="1:34" x14ac:dyDescent="0.25">
      <c r="A2926" t="s">
        <v>10047</v>
      </c>
      <c r="B2926" t="s">
        <v>10048</v>
      </c>
      <c r="C2926">
        <v>1</v>
      </c>
      <c r="D2926">
        <v>1</v>
      </c>
      <c r="E2926" t="s">
        <v>284</v>
      </c>
      <c r="F2926">
        <v>2021</v>
      </c>
      <c r="G2926" t="s">
        <v>171</v>
      </c>
      <c r="H2926">
        <v>0</v>
      </c>
      <c r="I2926">
        <v>11.66009998</v>
      </c>
      <c r="J2926">
        <v>0.1016</v>
      </c>
      <c r="K2926">
        <v>2.0819999999999999</v>
      </c>
      <c r="L2926">
        <v>0.186</v>
      </c>
      <c r="M2926">
        <v>4.99</v>
      </c>
      <c r="N2926">
        <v>1.5699999999999999E-2</v>
      </c>
      <c r="O2926" t="s">
        <v>614</v>
      </c>
      <c r="P2926">
        <v>0</v>
      </c>
      <c r="Q2926">
        <v>114.36</v>
      </c>
      <c r="R2926">
        <v>834</v>
      </c>
      <c r="S2926">
        <v>0</v>
      </c>
      <c r="U2926">
        <v>5791</v>
      </c>
      <c r="V2926">
        <v>1.08</v>
      </c>
      <c r="W2926">
        <v>1.03</v>
      </c>
      <c r="X2926">
        <v>0.16</v>
      </c>
      <c r="Y2926" t="s">
        <v>77</v>
      </c>
      <c r="Z2926">
        <v>4.38</v>
      </c>
      <c r="AA2926" t="s">
        <v>10049</v>
      </c>
      <c r="AB2926">
        <v>286.22464530000002</v>
      </c>
      <c r="AC2926" t="s">
        <v>10050</v>
      </c>
      <c r="AD2926">
        <v>44.654486900000002</v>
      </c>
      <c r="AE2926">
        <v>976.73699999999997</v>
      </c>
      <c r="AF2926">
        <v>14.417999999999999</v>
      </c>
      <c r="AG2926">
        <v>12.877000000000001</v>
      </c>
      <c r="AH2926">
        <v>14.366</v>
      </c>
    </row>
    <row r="2927" spans="1:34" x14ac:dyDescent="0.25">
      <c r="A2927" t="s">
        <v>10051</v>
      </c>
      <c r="B2927" t="s">
        <v>10052</v>
      </c>
      <c r="C2927">
        <v>1</v>
      </c>
      <c r="D2927">
        <v>1</v>
      </c>
      <c r="E2927" t="s">
        <v>284</v>
      </c>
      <c r="F2927">
        <v>2021</v>
      </c>
      <c r="G2927" t="s">
        <v>171</v>
      </c>
      <c r="H2927">
        <v>0</v>
      </c>
      <c r="I2927">
        <v>9.8873596199999998</v>
      </c>
      <c r="J2927">
        <v>8.72E-2</v>
      </c>
      <c r="K2927">
        <v>1.1599999999999999</v>
      </c>
      <c r="L2927">
        <v>0.10299999999999999</v>
      </c>
      <c r="M2927">
        <v>1.65</v>
      </c>
      <c r="N2927">
        <v>5.1999999999999998E-3</v>
      </c>
      <c r="O2927" t="s">
        <v>614</v>
      </c>
      <c r="P2927">
        <v>0</v>
      </c>
      <c r="Q2927">
        <v>82.32</v>
      </c>
      <c r="R2927">
        <v>768</v>
      </c>
      <c r="S2927">
        <v>0</v>
      </c>
      <c r="U2927">
        <v>5693</v>
      </c>
      <c r="V2927">
        <v>0.82</v>
      </c>
      <c r="W2927">
        <v>0.91</v>
      </c>
      <c r="X2927">
        <v>-0.24</v>
      </c>
      <c r="Y2927" t="s">
        <v>77</v>
      </c>
      <c r="Z2927">
        <v>4.57</v>
      </c>
      <c r="AA2927" t="s">
        <v>10053</v>
      </c>
      <c r="AB2927">
        <v>294.99710069999998</v>
      </c>
      <c r="AC2927" t="s">
        <v>10054</v>
      </c>
      <c r="AD2927">
        <v>43.435869799999999</v>
      </c>
      <c r="AE2927">
        <v>680.58299999999997</v>
      </c>
      <c r="AF2927">
        <v>13.548999999999999</v>
      </c>
      <c r="AG2927">
        <v>11.897</v>
      </c>
      <c r="AH2927">
        <v>13.4367</v>
      </c>
    </row>
    <row r="2928" spans="1:34" x14ac:dyDescent="0.25">
      <c r="A2928" t="s">
        <v>10055</v>
      </c>
      <c r="B2928" t="s">
        <v>10056</v>
      </c>
      <c r="C2928">
        <v>1</v>
      </c>
      <c r="D2928">
        <v>1</v>
      </c>
      <c r="E2928" t="s">
        <v>284</v>
      </c>
      <c r="F2928">
        <v>2021</v>
      </c>
      <c r="G2928" t="s">
        <v>171</v>
      </c>
      <c r="H2928">
        <v>0</v>
      </c>
      <c r="I2928">
        <v>211.03399659999999</v>
      </c>
      <c r="J2928">
        <v>0.62660000000000005</v>
      </c>
      <c r="K2928">
        <v>3.15</v>
      </c>
      <c r="L2928">
        <v>0.28100000000000003</v>
      </c>
      <c r="M2928">
        <v>10.1</v>
      </c>
      <c r="N2928">
        <v>3.1699999999999999E-2</v>
      </c>
      <c r="O2928" t="s">
        <v>614</v>
      </c>
      <c r="P2928">
        <v>0</v>
      </c>
      <c r="Q2928">
        <v>0.5</v>
      </c>
      <c r="R2928">
        <v>215</v>
      </c>
      <c r="S2928">
        <v>0</v>
      </c>
      <c r="U2928">
        <v>4658</v>
      </c>
      <c r="V2928">
        <v>0.69</v>
      </c>
      <c r="W2928">
        <v>0.74</v>
      </c>
      <c r="X2928">
        <v>0</v>
      </c>
      <c r="Y2928" t="s">
        <v>77</v>
      </c>
      <c r="Z2928">
        <v>4.63</v>
      </c>
      <c r="AA2928" t="s">
        <v>10057</v>
      </c>
      <c r="AB2928">
        <v>293.29837329999998</v>
      </c>
      <c r="AC2928" t="s">
        <v>10058</v>
      </c>
      <c r="AD2928">
        <v>43.555802499999999</v>
      </c>
      <c r="AE2928">
        <v>274.18</v>
      </c>
      <c r="AF2928">
        <v>14.157</v>
      </c>
      <c r="AG2928">
        <v>11.558999999999999</v>
      </c>
      <c r="AH2928">
        <v>13.8592</v>
      </c>
    </row>
    <row r="2929" spans="1:34" x14ac:dyDescent="0.25">
      <c r="A2929" t="s">
        <v>10059</v>
      </c>
      <c r="B2929" t="s">
        <v>10060</v>
      </c>
      <c r="C2929">
        <v>1</v>
      </c>
      <c r="D2929">
        <v>1</v>
      </c>
      <c r="E2929" t="s">
        <v>284</v>
      </c>
      <c r="F2929">
        <v>2021</v>
      </c>
      <c r="G2929" t="s">
        <v>171</v>
      </c>
      <c r="H2929">
        <v>0</v>
      </c>
      <c r="I2929">
        <v>8.1673603099999994</v>
      </c>
      <c r="J2929">
        <v>7.9100000000000004E-2</v>
      </c>
      <c r="K2929">
        <v>1.1200000000000001</v>
      </c>
      <c r="L2929">
        <v>0.1</v>
      </c>
      <c r="M2929">
        <v>1.46</v>
      </c>
      <c r="N2929">
        <v>4.5799999999999999E-3</v>
      </c>
      <c r="O2929" t="s">
        <v>614</v>
      </c>
      <c r="P2929">
        <v>0</v>
      </c>
      <c r="Q2929">
        <v>132.43</v>
      </c>
      <c r="R2929">
        <v>865</v>
      </c>
      <c r="S2929">
        <v>0</v>
      </c>
      <c r="U2929">
        <v>5808</v>
      </c>
      <c r="V2929">
        <v>0.9</v>
      </c>
      <c r="W2929">
        <v>0.99</v>
      </c>
      <c r="X2929">
        <v>-0.06</v>
      </c>
      <c r="Y2929" t="s">
        <v>77</v>
      </c>
      <c r="Z2929">
        <v>4.5199999999999996</v>
      </c>
      <c r="AA2929" t="s">
        <v>10061</v>
      </c>
      <c r="AB2929">
        <v>292.61499579999997</v>
      </c>
      <c r="AC2929" t="s">
        <v>10062</v>
      </c>
      <c r="AD2929">
        <v>42.764343799999999</v>
      </c>
      <c r="AE2929">
        <v>113.02500000000001</v>
      </c>
      <c r="AF2929">
        <v>10.31</v>
      </c>
      <c r="AG2929">
        <v>8.6929999999999996</v>
      </c>
      <c r="AH2929">
        <v>10.091100000000001</v>
      </c>
    </row>
    <row r="2930" spans="1:34" x14ac:dyDescent="0.25">
      <c r="A2930" t="s">
        <v>10063</v>
      </c>
      <c r="B2930" t="s">
        <v>10064</v>
      </c>
      <c r="C2930">
        <v>1</v>
      </c>
      <c r="D2930">
        <v>2</v>
      </c>
      <c r="E2930" t="s">
        <v>284</v>
      </c>
      <c r="F2930">
        <v>2014</v>
      </c>
      <c r="G2930" t="s">
        <v>171</v>
      </c>
      <c r="H2930">
        <v>0</v>
      </c>
      <c r="I2930">
        <v>4.9388639999999997</v>
      </c>
      <c r="J2930">
        <v>5.8999999999999997E-2</v>
      </c>
      <c r="K2930">
        <v>1.41</v>
      </c>
      <c r="L2930">
        <v>0.126</v>
      </c>
      <c r="M2930">
        <v>2.57</v>
      </c>
      <c r="N2930">
        <v>8.09E-3</v>
      </c>
      <c r="O2930" t="s">
        <v>614</v>
      </c>
      <c r="P2930">
        <v>0</v>
      </c>
      <c r="Q2930">
        <v>902.24</v>
      </c>
      <c r="R2930">
        <v>1244</v>
      </c>
      <c r="S2930">
        <v>0</v>
      </c>
      <c r="U2930">
        <v>6105</v>
      </c>
      <c r="V2930">
        <v>1.29</v>
      </c>
      <c r="W2930">
        <v>1.1100000000000001</v>
      </c>
      <c r="X2930">
        <v>-0.02</v>
      </c>
      <c r="Y2930" t="s">
        <v>77</v>
      </c>
      <c r="Z2930">
        <v>4.2699999999999996</v>
      </c>
      <c r="AA2930" t="s">
        <v>10065</v>
      </c>
      <c r="AB2930">
        <v>299.79649549999999</v>
      </c>
      <c r="AC2930" t="s">
        <v>10066</v>
      </c>
      <c r="AD2930">
        <v>44.089244800000003</v>
      </c>
      <c r="AE2930">
        <v>1143</v>
      </c>
      <c r="AF2930">
        <v>14.297000000000001</v>
      </c>
      <c r="AG2930">
        <v>12.566000000000001</v>
      </c>
      <c r="AH2930">
        <v>14.1753</v>
      </c>
    </row>
    <row r="2931" spans="1:34" x14ac:dyDescent="0.25">
      <c r="A2931" t="s">
        <v>10067</v>
      </c>
      <c r="B2931" t="s">
        <v>10064</v>
      </c>
      <c r="C2931">
        <v>1</v>
      </c>
      <c r="D2931">
        <v>2</v>
      </c>
      <c r="E2931" t="s">
        <v>284</v>
      </c>
      <c r="F2931">
        <v>2014</v>
      </c>
      <c r="G2931" t="s">
        <v>171</v>
      </c>
      <c r="H2931">
        <v>0</v>
      </c>
      <c r="I2931">
        <v>10.640262999999999</v>
      </c>
      <c r="J2931">
        <v>9.9000000000000005E-2</v>
      </c>
      <c r="K2931">
        <v>2.67</v>
      </c>
      <c r="L2931">
        <v>0.23799999999999999</v>
      </c>
      <c r="M2931">
        <v>7.61</v>
      </c>
      <c r="N2931">
        <v>2.3900000000000001E-2</v>
      </c>
      <c r="O2931" t="s">
        <v>614</v>
      </c>
      <c r="P2931">
        <v>0</v>
      </c>
      <c r="Q2931">
        <v>324.13</v>
      </c>
      <c r="R2931">
        <v>963</v>
      </c>
      <c r="S2931">
        <v>0</v>
      </c>
      <c r="U2931">
        <v>6105</v>
      </c>
      <c r="V2931">
        <v>1.29</v>
      </c>
      <c r="W2931">
        <v>1.1100000000000001</v>
      </c>
      <c r="X2931">
        <v>-0.02</v>
      </c>
      <c r="Y2931" t="s">
        <v>77</v>
      </c>
      <c r="Z2931">
        <v>4.2699999999999996</v>
      </c>
      <c r="AA2931" t="s">
        <v>10065</v>
      </c>
      <c r="AB2931">
        <v>299.79649549999999</v>
      </c>
      <c r="AC2931" t="s">
        <v>10066</v>
      </c>
      <c r="AD2931">
        <v>44.089244800000003</v>
      </c>
      <c r="AE2931">
        <v>1143</v>
      </c>
      <c r="AF2931">
        <v>14.297000000000001</v>
      </c>
      <c r="AG2931">
        <v>12.566000000000001</v>
      </c>
      <c r="AH2931">
        <v>14.1753</v>
      </c>
    </row>
    <row r="2932" spans="1:34" x14ac:dyDescent="0.25">
      <c r="A2932" t="s">
        <v>10068</v>
      </c>
      <c r="B2932" t="s">
        <v>10069</v>
      </c>
      <c r="C2932">
        <v>1</v>
      </c>
      <c r="D2932">
        <v>1</v>
      </c>
      <c r="E2932" t="s">
        <v>284</v>
      </c>
      <c r="F2932">
        <v>2021</v>
      </c>
      <c r="G2932" t="s">
        <v>171</v>
      </c>
      <c r="H2932">
        <v>0</v>
      </c>
      <c r="I2932">
        <v>3.6069400300000001</v>
      </c>
      <c r="J2932">
        <v>4.53E-2</v>
      </c>
      <c r="K2932">
        <v>2.101</v>
      </c>
      <c r="L2932">
        <v>0.187</v>
      </c>
      <c r="M2932">
        <v>5.07</v>
      </c>
      <c r="N2932">
        <v>1.5900000000000001E-2</v>
      </c>
      <c r="O2932" t="s">
        <v>614</v>
      </c>
      <c r="P2932">
        <v>0</v>
      </c>
      <c r="Q2932">
        <v>283.23</v>
      </c>
      <c r="R2932">
        <v>1046</v>
      </c>
      <c r="S2932">
        <v>0</v>
      </c>
      <c r="U2932">
        <v>5508</v>
      </c>
      <c r="V2932">
        <v>0.84</v>
      </c>
      <c r="W2932">
        <v>0.95</v>
      </c>
      <c r="X2932">
        <v>7.0000000000000007E-2</v>
      </c>
      <c r="Y2932" t="s">
        <v>77</v>
      </c>
      <c r="Z2932">
        <v>4.57</v>
      </c>
      <c r="AA2932" t="s">
        <v>10070</v>
      </c>
      <c r="AB2932">
        <v>293.93350759999998</v>
      </c>
      <c r="AC2932" t="s">
        <v>10071</v>
      </c>
      <c r="AD2932">
        <v>40.590704000000002</v>
      </c>
      <c r="AE2932">
        <v>407.21600000000001</v>
      </c>
      <c r="AF2932">
        <v>13.566000000000001</v>
      </c>
      <c r="AG2932">
        <v>11.757999999999999</v>
      </c>
      <c r="AH2932">
        <v>13.4199</v>
      </c>
    </row>
    <row r="2933" spans="1:34" x14ac:dyDescent="0.25">
      <c r="A2933" t="s">
        <v>10072</v>
      </c>
      <c r="B2933" t="s">
        <v>10073</v>
      </c>
      <c r="C2933">
        <v>1</v>
      </c>
      <c r="D2933">
        <v>1</v>
      </c>
      <c r="E2933" t="s">
        <v>284</v>
      </c>
      <c r="F2933">
        <v>2021</v>
      </c>
      <c r="G2933" t="s">
        <v>171</v>
      </c>
      <c r="H2933">
        <v>0</v>
      </c>
      <c r="I2933">
        <v>1.95270002</v>
      </c>
      <c r="J2933">
        <v>3.0800000000000001E-2</v>
      </c>
      <c r="K2933">
        <v>2.4220000000000002</v>
      </c>
      <c r="L2933">
        <v>0.216</v>
      </c>
      <c r="M2933">
        <v>6.44</v>
      </c>
      <c r="N2933">
        <v>2.0299999999999999E-2</v>
      </c>
      <c r="O2933" t="s">
        <v>614</v>
      </c>
      <c r="P2933">
        <v>0</v>
      </c>
      <c r="Q2933">
        <v>917.15</v>
      </c>
      <c r="R2933">
        <v>1403</v>
      </c>
      <c r="S2933">
        <v>0</v>
      </c>
      <c r="U2933">
        <v>5741</v>
      </c>
      <c r="V2933">
        <v>0.95</v>
      </c>
      <c r="W2933">
        <v>1.02</v>
      </c>
      <c r="X2933">
        <v>0.12</v>
      </c>
      <c r="Y2933" t="s">
        <v>77</v>
      </c>
      <c r="Z2933">
        <v>4.5</v>
      </c>
      <c r="AA2933" t="s">
        <v>10074</v>
      </c>
      <c r="AB2933">
        <v>292.42750439999998</v>
      </c>
      <c r="AC2933" t="s">
        <v>10075</v>
      </c>
      <c r="AD2933">
        <v>38.472882400000003</v>
      </c>
      <c r="AE2933">
        <v>854.62300000000005</v>
      </c>
      <c r="AF2933">
        <v>14.821999999999999</v>
      </c>
      <c r="AG2933">
        <v>12.840999999999999</v>
      </c>
      <c r="AH2933">
        <v>14.544</v>
      </c>
    </row>
    <row r="2934" spans="1:34" x14ac:dyDescent="0.25">
      <c r="A2934" t="s">
        <v>10076</v>
      </c>
      <c r="B2934" t="s">
        <v>10077</v>
      </c>
      <c r="C2934">
        <v>1</v>
      </c>
      <c r="D2934">
        <v>1</v>
      </c>
      <c r="E2934" t="s">
        <v>284</v>
      </c>
      <c r="F2934">
        <v>2021</v>
      </c>
      <c r="G2934" t="s">
        <v>171</v>
      </c>
      <c r="H2934">
        <v>0</v>
      </c>
      <c r="I2934">
        <v>3.8259100899999998</v>
      </c>
      <c r="J2934">
        <v>4.65E-2</v>
      </c>
      <c r="K2934">
        <v>2.3839999999999999</v>
      </c>
      <c r="L2934">
        <v>0.21299999999999999</v>
      </c>
      <c r="M2934">
        <v>6.28</v>
      </c>
      <c r="N2934">
        <v>1.9699999999999999E-2</v>
      </c>
      <c r="O2934" t="s">
        <v>614</v>
      </c>
      <c r="P2934">
        <v>0</v>
      </c>
      <c r="Q2934">
        <v>241.25</v>
      </c>
      <c r="R2934">
        <v>1005</v>
      </c>
      <c r="S2934">
        <v>0</v>
      </c>
      <c r="U2934">
        <v>5223</v>
      </c>
      <c r="V2934">
        <v>0.89</v>
      </c>
      <c r="W2934">
        <v>0.91</v>
      </c>
      <c r="X2934">
        <v>0.32</v>
      </c>
      <c r="Y2934" t="s">
        <v>77</v>
      </c>
      <c r="Z2934">
        <v>4.5</v>
      </c>
      <c r="AA2934" t="s">
        <v>10078</v>
      </c>
      <c r="AB2934">
        <v>281.0491988</v>
      </c>
      <c r="AC2934" t="s">
        <v>10079</v>
      </c>
      <c r="AD2934">
        <v>43.322599599999997</v>
      </c>
      <c r="AE2934">
        <v>840.18200000000002</v>
      </c>
      <c r="AF2934">
        <v>15.965999999999999</v>
      </c>
      <c r="AG2934">
        <v>13.71</v>
      </c>
      <c r="AH2934">
        <v>15.780200000000001</v>
      </c>
    </row>
    <row r="2935" spans="1:34" x14ac:dyDescent="0.25">
      <c r="A2935" t="s">
        <v>10080</v>
      </c>
      <c r="B2935" t="s">
        <v>10081</v>
      </c>
      <c r="C2935">
        <v>1</v>
      </c>
      <c r="D2935">
        <v>1</v>
      </c>
      <c r="E2935" t="s">
        <v>284</v>
      </c>
      <c r="F2935">
        <v>2021</v>
      </c>
      <c r="G2935" t="s">
        <v>171</v>
      </c>
      <c r="H2935">
        <v>0</v>
      </c>
      <c r="I2935">
        <v>0.55884199999999995</v>
      </c>
      <c r="J2935">
        <v>1.2800000000000001E-2</v>
      </c>
      <c r="K2935">
        <v>1.6259999999999999</v>
      </c>
      <c r="L2935">
        <v>0.14499999999999999</v>
      </c>
      <c r="M2935">
        <v>3.28</v>
      </c>
      <c r="N2935">
        <v>1.03E-2</v>
      </c>
      <c r="O2935" t="s">
        <v>614</v>
      </c>
      <c r="P2935">
        <v>0</v>
      </c>
      <c r="Q2935">
        <v>2412.15</v>
      </c>
      <c r="R2935">
        <v>1787</v>
      </c>
      <c r="S2935">
        <v>0</v>
      </c>
      <c r="U2935">
        <v>5151</v>
      </c>
      <c r="V2935">
        <v>0.79</v>
      </c>
      <c r="W2935">
        <v>0.9</v>
      </c>
      <c r="X2935">
        <v>0.21</v>
      </c>
      <c r="Y2935" t="s">
        <v>77</v>
      </c>
      <c r="Z2935">
        <v>4.59</v>
      </c>
      <c r="AA2935" t="s">
        <v>10082</v>
      </c>
      <c r="AB2935">
        <v>294.59655700000002</v>
      </c>
      <c r="AC2935" t="s">
        <v>10083</v>
      </c>
      <c r="AD2935">
        <v>46.048370499999997</v>
      </c>
      <c r="AE2935">
        <v>820.95699999999999</v>
      </c>
      <c r="AF2935">
        <v>15.888999999999999</v>
      </c>
      <c r="AG2935">
        <v>13.569000000000001</v>
      </c>
      <c r="AH2935">
        <v>15.6097</v>
      </c>
    </row>
    <row r="2936" spans="1:34" x14ac:dyDescent="0.25">
      <c r="A2936" t="s">
        <v>10084</v>
      </c>
      <c r="B2936" t="s">
        <v>10085</v>
      </c>
      <c r="C2936">
        <v>1</v>
      </c>
      <c r="D2936">
        <v>1</v>
      </c>
      <c r="E2936" t="s">
        <v>284</v>
      </c>
      <c r="F2936">
        <v>2021</v>
      </c>
      <c r="G2936" t="s">
        <v>171</v>
      </c>
      <c r="H2936">
        <v>0</v>
      </c>
      <c r="I2936">
        <v>56.573200229999998</v>
      </c>
      <c r="J2936">
        <v>0.26329999999999998</v>
      </c>
      <c r="K2936">
        <v>2.2109999999999999</v>
      </c>
      <c r="L2936">
        <v>0.19700000000000001</v>
      </c>
      <c r="M2936">
        <v>5.52</v>
      </c>
      <c r="N2936">
        <v>1.7399999999999999E-2</v>
      </c>
      <c r="O2936" t="s">
        <v>614</v>
      </c>
      <c r="P2936">
        <v>0</v>
      </c>
      <c r="Q2936">
        <v>3.79</v>
      </c>
      <c r="R2936">
        <v>356</v>
      </c>
      <c r="S2936">
        <v>0</v>
      </c>
      <c r="U2936">
        <v>4701</v>
      </c>
      <c r="V2936">
        <v>0.78</v>
      </c>
      <c r="W2936">
        <v>0.76</v>
      </c>
      <c r="X2936">
        <v>0.24</v>
      </c>
      <c r="Y2936" t="s">
        <v>77</v>
      </c>
      <c r="Z2936">
        <v>4.54</v>
      </c>
      <c r="AA2936" t="s">
        <v>10086</v>
      </c>
      <c r="AB2936">
        <v>286.37181579999998</v>
      </c>
      <c r="AC2936" t="s">
        <v>10087</v>
      </c>
      <c r="AD2936">
        <v>43.692081000000002</v>
      </c>
      <c r="AE2936">
        <v>408.00700000000001</v>
      </c>
      <c r="AF2936">
        <v>15.433999999999999</v>
      </c>
      <c r="AG2936">
        <v>12.473000000000001</v>
      </c>
      <c r="AH2936">
        <v>14.9565</v>
      </c>
    </row>
    <row r="2937" spans="1:34" x14ac:dyDescent="0.25">
      <c r="A2937" t="s">
        <v>10088</v>
      </c>
      <c r="B2937" t="s">
        <v>10089</v>
      </c>
      <c r="C2937">
        <v>1</v>
      </c>
      <c r="D2937">
        <v>1</v>
      </c>
      <c r="E2937" t="s">
        <v>284</v>
      </c>
      <c r="F2937">
        <v>2021</v>
      </c>
      <c r="G2937" t="s">
        <v>171</v>
      </c>
      <c r="H2937">
        <v>0</v>
      </c>
      <c r="I2937">
        <v>34.45859909</v>
      </c>
      <c r="J2937">
        <v>0.2039</v>
      </c>
      <c r="K2937">
        <v>3.2269999999999999</v>
      </c>
      <c r="L2937">
        <v>0.28799999999999998</v>
      </c>
      <c r="M2937">
        <v>10.5</v>
      </c>
      <c r="N2937">
        <v>3.3000000000000002E-2</v>
      </c>
      <c r="O2937" t="s">
        <v>614</v>
      </c>
      <c r="P2937">
        <v>0</v>
      </c>
      <c r="Q2937">
        <v>23.05</v>
      </c>
      <c r="R2937">
        <v>559</v>
      </c>
      <c r="S2937">
        <v>0</v>
      </c>
      <c r="U2937">
        <v>6161</v>
      </c>
      <c r="V2937">
        <v>0.86</v>
      </c>
      <c r="W2937">
        <v>0.95</v>
      </c>
      <c r="X2937">
        <v>-0.5</v>
      </c>
      <c r="Y2937" t="s">
        <v>77</v>
      </c>
      <c r="Z2937">
        <v>4.54</v>
      </c>
      <c r="AA2937" t="s">
        <v>10090</v>
      </c>
      <c r="AB2937">
        <v>296.77274060000002</v>
      </c>
      <c r="AC2937" t="s">
        <v>10091</v>
      </c>
      <c r="AD2937">
        <v>50.188366700000003</v>
      </c>
      <c r="AE2937">
        <v>1660.45</v>
      </c>
      <c r="AF2937">
        <v>15.201000000000001</v>
      </c>
      <c r="AG2937">
        <v>13.425000000000001</v>
      </c>
      <c r="AH2937">
        <v>15.0014</v>
      </c>
    </row>
    <row r="2938" spans="1:34" x14ac:dyDescent="0.25">
      <c r="A2938" t="s">
        <v>10092</v>
      </c>
      <c r="B2938" t="s">
        <v>10093</v>
      </c>
      <c r="C2938">
        <v>1</v>
      </c>
      <c r="D2938">
        <v>1</v>
      </c>
      <c r="E2938" t="s">
        <v>284</v>
      </c>
      <c r="F2938">
        <v>2021</v>
      </c>
      <c r="G2938" t="s">
        <v>171</v>
      </c>
      <c r="H2938">
        <v>0</v>
      </c>
      <c r="I2938">
        <v>6.9920201300000002</v>
      </c>
      <c r="J2938">
        <v>7.3499999999999996E-2</v>
      </c>
      <c r="K2938">
        <v>0.98</v>
      </c>
      <c r="L2938">
        <v>8.6999999999999994E-2</v>
      </c>
      <c r="M2938">
        <v>0.90500000000000003</v>
      </c>
      <c r="N2938">
        <v>2.8500000000000001E-3</v>
      </c>
      <c r="O2938" t="s">
        <v>614</v>
      </c>
      <c r="P2938">
        <v>0</v>
      </c>
      <c r="Q2938">
        <v>479.87</v>
      </c>
      <c r="R2938">
        <v>1194</v>
      </c>
      <c r="S2938">
        <v>0</v>
      </c>
      <c r="U2938">
        <v>6057</v>
      </c>
      <c r="V2938">
        <v>1.47</v>
      </c>
      <c r="W2938">
        <v>1.08</v>
      </c>
      <c r="X2938">
        <v>-0.06</v>
      </c>
      <c r="Y2938" t="s">
        <v>77</v>
      </c>
      <c r="Z2938">
        <v>4.1399999999999997</v>
      </c>
      <c r="AA2938" t="s">
        <v>10094</v>
      </c>
      <c r="AB2938">
        <v>299.16048590000003</v>
      </c>
      <c r="AC2938" t="s">
        <v>10095</v>
      </c>
      <c r="AD2938">
        <v>41.143796399999999</v>
      </c>
      <c r="AE2938">
        <v>259.935</v>
      </c>
      <c r="AF2938">
        <v>10.792999999999999</v>
      </c>
      <c r="AG2938">
        <v>9.4719999999999995</v>
      </c>
      <c r="AH2938">
        <v>10.7582</v>
      </c>
    </row>
    <row r="2939" spans="1:34" x14ac:dyDescent="0.25">
      <c r="A2939" t="s">
        <v>10096</v>
      </c>
      <c r="B2939" t="s">
        <v>10097</v>
      </c>
      <c r="C2939">
        <v>1</v>
      </c>
      <c r="D2939">
        <v>1</v>
      </c>
      <c r="E2939" t="s">
        <v>284</v>
      </c>
      <c r="F2939">
        <v>2021</v>
      </c>
      <c r="G2939" t="s">
        <v>171</v>
      </c>
      <c r="H2939">
        <v>0</v>
      </c>
      <c r="I2939">
        <v>2.3775699100000001</v>
      </c>
      <c r="J2939">
        <v>3.5099999999999999E-2</v>
      </c>
      <c r="K2939">
        <v>0.624</v>
      </c>
      <c r="L2939">
        <v>5.6000000000000001E-2</v>
      </c>
      <c r="M2939">
        <v>0.17899999999999999</v>
      </c>
      <c r="N2939">
        <v>5.5999999999999995E-4</v>
      </c>
      <c r="O2939" t="s">
        <v>614</v>
      </c>
      <c r="P2939">
        <v>0</v>
      </c>
      <c r="Q2939">
        <v>632.62</v>
      </c>
      <c r="R2939">
        <v>1278</v>
      </c>
      <c r="S2939">
        <v>0</v>
      </c>
      <c r="U2939">
        <v>5615</v>
      </c>
      <c r="V2939">
        <v>0.94</v>
      </c>
      <c r="W2939">
        <v>1.02</v>
      </c>
      <c r="X2939">
        <v>0.24</v>
      </c>
      <c r="Y2939" t="s">
        <v>77</v>
      </c>
      <c r="Z2939">
        <v>4.5</v>
      </c>
      <c r="AA2939" t="s">
        <v>10098</v>
      </c>
      <c r="AB2939">
        <v>294.86692399999998</v>
      </c>
      <c r="AC2939" t="s">
        <v>10099</v>
      </c>
      <c r="AD2939">
        <v>46.7904816</v>
      </c>
      <c r="AE2939">
        <v>285.31200000000001</v>
      </c>
      <c r="AF2939">
        <v>12.29</v>
      </c>
      <c r="AG2939">
        <v>10.641999999999999</v>
      </c>
      <c r="AH2939">
        <v>12.228899999999999</v>
      </c>
    </row>
    <row r="2940" spans="1:34" x14ac:dyDescent="0.25">
      <c r="A2940" t="s">
        <v>10100</v>
      </c>
      <c r="B2940" t="s">
        <v>10101</v>
      </c>
      <c r="C2940">
        <v>1</v>
      </c>
      <c r="D2940">
        <v>1</v>
      </c>
      <c r="E2940" t="s">
        <v>284</v>
      </c>
      <c r="F2940">
        <v>2021</v>
      </c>
      <c r="G2940" t="s">
        <v>171</v>
      </c>
      <c r="H2940">
        <v>0</v>
      </c>
      <c r="I2940">
        <v>4.4458799400000002</v>
      </c>
      <c r="J2940">
        <v>5.21E-2</v>
      </c>
      <c r="K2940">
        <v>2.92</v>
      </c>
      <c r="L2940">
        <v>0.26100000000000001</v>
      </c>
      <c r="M2940">
        <v>8.86</v>
      </c>
      <c r="N2940">
        <v>2.7900000000000001E-2</v>
      </c>
      <c r="O2940" t="s">
        <v>614</v>
      </c>
      <c r="P2940">
        <v>0</v>
      </c>
      <c r="Q2940">
        <v>302.60000000000002</v>
      </c>
      <c r="R2940">
        <v>1063</v>
      </c>
      <c r="S2940">
        <v>0</v>
      </c>
      <c r="U2940">
        <v>5918</v>
      </c>
      <c r="V2940">
        <v>0.86</v>
      </c>
      <c r="W2940">
        <v>0.96</v>
      </c>
      <c r="X2940">
        <v>-0.26</v>
      </c>
      <c r="Y2940" t="s">
        <v>77</v>
      </c>
      <c r="Z2940">
        <v>4.54</v>
      </c>
      <c r="AA2940" t="s">
        <v>10102</v>
      </c>
      <c r="AB2940">
        <v>300.73241539999998</v>
      </c>
      <c r="AC2940" t="s">
        <v>10103</v>
      </c>
      <c r="AD2940">
        <v>44.107023099999999</v>
      </c>
      <c r="AE2940">
        <v>1494.3</v>
      </c>
      <c r="AF2940">
        <v>15.587</v>
      </c>
      <c r="AG2940">
        <v>13.672000000000001</v>
      </c>
      <c r="AH2940">
        <v>15.403</v>
      </c>
    </row>
    <row r="2941" spans="1:34" x14ac:dyDescent="0.25">
      <c r="A2941" t="s">
        <v>10104</v>
      </c>
      <c r="B2941" t="s">
        <v>10105</v>
      </c>
      <c r="C2941">
        <v>1</v>
      </c>
      <c r="D2941">
        <v>1</v>
      </c>
      <c r="E2941" t="s">
        <v>284</v>
      </c>
      <c r="F2941">
        <v>2021</v>
      </c>
      <c r="G2941" t="s">
        <v>171</v>
      </c>
      <c r="H2941">
        <v>0</v>
      </c>
      <c r="I2941">
        <v>10.613400459999999</v>
      </c>
      <c r="J2941">
        <v>9.5299999999999996E-2</v>
      </c>
      <c r="K2941">
        <v>2.0649999999999999</v>
      </c>
      <c r="L2941">
        <v>0.184</v>
      </c>
      <c r="M2941">
        <v>4.92</v>
      </c>
      <c r="N2941">
        <v>1.55E-2</v>
      </c>
      <c r="O2941" t="s">
        <v>614</v>
      </c>
      <c r="P2941">
        <v>0</v>
      </c>
      <c r="Q2941">
        <v>139.19999999999999</v>
      </c>
      <c r="R2941">
        <v>987</v>
      </c>
      <c r="S2941">
        <v>0</v>
      </c>
      <c r="U2941">
        <v>5865</v>
      </c>
      <c r="V2941">
        <v>1.39</v>
      </c>
      <c r="W2941">
        <v>1.02</v>
      </c>
      <c r="X2941">
        <v>0</v>
      </c>
      <c r="Y2941" t="s">
        <v>77</v>
      </c>
      <c r="Z2941">
        <v>4.16</v>
      </c>
      <c r="AA2941" t="s">
        <v>10106</v>
      </c>
      <c r="AB2941">
        <v>289.36442090000003</v>
      </c>
      <c r="AC2941" t="s">
        <v>10107</v>
      </c>
      <c r="AD2941">
        <v>41.5332589</v>
      </c>
      <c r="AE2941">
        <v>627.17100000000005</v>
      </c>
      <c r="AF2941">
        <v>12.824999999999999</v>
      </c>
      <c r="AG2941">
        <v>11.444000000000001</v>
      </c>
      <c r="AH2941">
        <v>12.787699999999999</v>
      </c>
    </row>
    <row r="2942" spans="1:34" x14ac:dyDescent="0.25">
      <c r="A2942" t="s">
        <v>10108</v>
      </c>
      <c r="B2942" t="s">
        <v>10109</v>
      </c>
      <c r="C2942">
        <v>1</v>
      </c>
      <c r="D2942">
        <v>2</v>
      </c>
      <c r="E2942" t="s">
        <v>284</v>
      </c>
      <c r="F2942">
        <v>2014</v>
      </c>
      <c r="G2942" t="s">
        <v>171</v>
      </c>
      <c r="H2942">
        <v>0</v>
      </c>
      <c r="I2942">
        <v>2.0618970000000001</v>
      </c>
      <c r="J2942">
        <v>3.2000000000000001E-2</v>
      </c>
      <c r="K2942">
        <v>1.68</v>
      </c>
      <c r="L2942">
        <v>0.15</v>
      </c>
      <c r="M2942">
        <v>3.46</v>
      </c>
      <c r="N2942">
        <v>1.09E-2</v>
      </c>
      <c r="O2942" t="s">
        <v>614</v>
      </c>
      <c r="P2942">
        <v>0</v>
      </c>
      <c r="Q2942">
        <v>1069.23</v>
      </c>
      <c r="R2942">
        <v>1463</v>
      </c>
      <c r="S2942">
        <v>0</v>
      </c>
      <c r="U2942">
        <v>6021</v>
      </c>
      <c r="V2942">
        <v>1.1399999999999999</v>
      </c>
      <c r="W2942">
        <v>0.98</v>
      </c>
      <c r="X2942">
        <v>0.14000000000000001</v>
      </c>
      <c r="Y2942" t="s">
        <v>77</v>
      </c>
      <c r="Z2942">
        <v>4.3499999999999996</v>
      </c>
      <c r="AA2942" t="s">
        <v>10110</v>
      </c>
      <c r="AB2942">
        <v>281.27971730000002</v>
      </c>
      <c r="AC2942" t="s">
        <v>10111</v>
      </c>
      <c r="AD2942">
        <v>44.315474299999998</v>
      </c>
      <c r="AE2942">
        <v>968.54399999999998</v>
      </c>
      <c r="AF2942">
        <v>14.718999999999999</v>
      </c>
      <c r="AG2942">
        <v>13.144</v>
      </c>
      <c r="AH2942">
        <v>14.633599999999999</v>
      </c>
    </row>
    <row r="2943" spans="1:34" x14ac:dyDescent="0.25">
      <c r="A2943" t="s">
        <v>10112</v>
      </c>
      <c r="B2943" t="s">
        <v>10109</v>
      </c>
      <c r="C2943">
        <v>1</v>
      </c>
      <c r="D2943">
        <v>2</v>
      </c>
      <c r="E2943" t="s">
        <v>284</v>
      </c>
      <c r="F2943">
        <v>2014</v>
      </c>
      <c r="G2943" t="s">
        <v>171</v>
      </c>
      <c r="H2943">
        <v>0</v>
      </c>
      <c r="I2943">
        <v>5.9965529999999996</v>
      </c>
      <c r="J2943">
        <v>6.6000000000000003E-2</v>
      </c>
      <c r="K2943">
        <v>3.19</v>
      </c>
      <c r="L2943">
        <v>0.28499999999999998</v>
      </c>
      <c r="M2943">
        <v>10.3</v>
      </c>
      <c r="N2943">
        <v>3.2399999999999998E-2</v>
      </c>
      <c r="O2943" t="s">
        <v>614</v>
      </c>
      <c r="P2943">
        <v>0</v>
      </c>
      <c r="Q2943">
        <v>257.35000000000002</v>
      </c>
      <c r="R2943">
        <v>1025</v>
      </c>
      <c r="S2943">
        <v>0</v>
      </c>
      <c r="U2943">
        <v>6021</v>
      </c>
      <c r="V2943">
        <v>1.1399999999999999</v>
      </c>
      <c r="W2943">
        <v>0.98</v>
      </c>
      <c r="X2943">
        <v>0.14000000000000001</v>
      </c>
      <c r="Y2943" t="s">
        <v>77</v>
      </c>
      <c r="Z2943">
        <v>4.3499999999999996</v>
      </c>
      <c r="AA2943" t="s">
        <v>10110</v>
      </c>
      <c r="AB2943">
        <v>281.27971730000002</v>
      </c>
      <c r="AC2943" t="s">
        <v>10111</v>
      </c>
      <c r="AD2943">
        <v>44.315474299999998</v>
      </c>
      <c r="AE2943">
        <v>968.54399999999998</v>
      </c>
      <c r="AF2943">
        <v>14.718999999999999</v>
      </c>
      <c r="AG2943">
        <v>13.144</v>
      </c>
      <c r="AH2943">
        <v>14.633599999999999</v>
      </c>
    </row>
    <row r="2944" spans="1:34" x14ac:dyDescent="0.25">
      <c r="A2944" t="s">
        <v>10113</v>
      </c>
      <c r="B2944" t="s">
        <v>10114</v>
      </c>
      <c r="C2944">
        <v>1</v>
      </c>
      <c r="D2944">
        <v>1</v>
      </c>
      <c r="E2944" t="s">
        <v>284</v>
      </c>
      <c r="F2944">
        <v>2021</v>
      </c>
      <c r="G2944" t="s">
        <v>171</v>
      </c>
      <c r="H2944">
        <v>0</v>
      </c>
      <c r="I2944">
        <v>6.3092198399999999</v>
      </c>
      <c r="J2944">
        <v>5.3999999999999999E-2</v>
      </c>
      <c r="K2944">
        <v>2.117</v>
      </c>
      <c r="L2944">
        <v>0.189</v>
      </c>
      <c r="M2944">
        <v>5.13</v>
      </c>
      <c r="N2944">
        <v>1.61E-2</v>
      </c>
      <c r="O2944" t="s">
        <v>614</v>
      </c>
      <c r="P2944">
        <v>0</v>
      </c>
      <c r="Q2944">
        <v>31.73</v>
      </c>
      <c r="R2944">
        <v>606</v>
      </c>
      <c r="S2944">
        <v>0</v>
      </c>
      <c r="U2944">
        <v>4380</v>
      </c>
      <c r="V2944">
        <v>0.53</v>
      </c>
      <c r="W2944">
        <v>0.52</v>
      </c>
      <c r="X2944">
        <v>-0.92</v>
      </c>
      <c r="Y2944" t="s">
        <v>77</v>
      </c>
      <c r="Z2944">
        <v>4.71</v>
      </c>
      <c r="AA2944" t="s">
        <v>10115</v>
      </c>
      <c r="AB2944">
        <v>287.82645609999997</v>
      </c>
      <c r="AC2944" t="s">
        <v>10116</v>
      </c>
      <c r="AD2944">
        <v>40.696598799999997</v>
      </c>
      <c r="AE2944">
        <v>611.04100000000005</v>
      </c>
      <c r="AF2944">
        <v>16.088000000000001</v>
      </c>
      <c r="AG2944">
        <v>13.439</v>
      </c>
      <c r="AH2944">
        <v>15.8887</v>
      </c>
    </row>
    <row r="2945" spans="1:34" x14ac:dyDescent="0.25">
      <c r="A2945" t="s">
        <v>10117</v>
      </c>
      <c r="B2945" t="s">
        <v>10118</v>
      </c>
      <c r="C2945">
        <v>1</v>
      </c>
      <c r="D2945">
        <v>1</v>
      </c>
      <c r="E2945" t="s">
        <v>284</v>
      </c>
      <c r="F2945">
        <v>2021</v>
      </c>
      <c r="G2945" t="s">
        <v>171</v>
      </c>
      <c r="H2945">
        <v>0</v>
      </c>
      <c r="I2945">
        <v>159.3939972</v>
      </c>
      <c r="J2945">
        <v>0.53680000000000005</v>
      </c>
      <c r="K2945">
        <v>2.9809999999999999</v>
      </c>
      <c r="L2945">
        <v>0.26600000000000001</v>
      </c>
      <c r="M2945">
        <v>9.17</v>
      </c>
      <c r="N2945">
        <v>2.8899999999999999E-2</v>
      </c>
      <c r="O2945" t="s">
        <v>614</v>
      </c>
      <c r="P2945">
        <v>0</v>
      </c>
      <c r="Q2945">
        <v>1.65</v>
      </c>
      <c r="R2945">
        <v>289</v>
      </c>
      <c r="S2945">
        <v>0</v>
      </c>
      <c r="U2945">
        <v>5135</v>
      </c>
      <c r="V2945">
        <v>0.87</v>
      </c>
      <c r="W2945">
        <v>0.81</v>
      </c>
      <c r="X2945">
        <v>0.12</v>
      </c>
      <c r="Y2945" t="s">
        <v>77</v>
      </c>
      <c r="Z2945">
        <v>4.46</v>
      </c>
      <c r="AA2945" t="s">
        <v>10119</v>
      </c>
      <c r="AB2945">
        <v>293.63930649999998</v>
      </c>
      <c r="AC2945" t="s">
        <v>10120</v>
      </c>
      <c r="AD2945">
        <v>44.982544699999998</v>
      </c>
      <c r="AE2945">
        <v>1057.21</v>
      </c>
      <c r="AF2945">
        <v>15.898</v>
      </c>
      <c r="AG2945">
        <v>13.978</v>
      </c>
      <c r="AH2945">
        <v>15.860300000000001</v>
      </c>
    </row>
    <row r="2946" spans="1:34" x14ac:dyDescent="0.25">
      <c r="A2946" t="s">
        <v>10121</v>
      </c>
      <c r="B2946" t="s">
        <v>10122</v>
      </c>
      <c r="C2946">
        <v>1</v>
      </c>
      <c r="D2946">
        <v>1</v>
      </c>
      <c r="E2946" t="s">
        <v>284</v>
      </c>
      <c r="F2946">
        <v>2021</v>
      </c>
      <c r="G2946" t="s">
        <v>171</v>
      </c>
      <c r="H2946">
        <v>0</v>
      </c>
      <c r="I2946">
        <v>13.78730011</v>
      </c>
      <c r="J2946">
        <v>0.11509999999999999</v>
      </c>
      <c r="K2946">
        <v>1.4870000000000001</v>
      </c>
      <c r="L2946">
        <v>0.13300000000000001</v>
      </c>
      <c r="M2946">
        <v>2.81</v>
      </c>
      <c r="N2946">
        <v>8.8599999999999998E-3</v>
      </c>
      <c r="O2946" t="s">
        <v>614</v>
      </c>
      <c r="P2946">
        <v>0</v>
      </c>
      <c r="Q2946">
        <v>150.63999999999999</v>
      </c>
      <c r="R2946">
        <v>894</v>
      </c>
      <c r="S2946">
        <v>0</v>
      </c>
      <c r="U2946">
        <v>5691</v>
      </c>
      <c r="V2946">
        <v>1.46</v>
      </c>
      <c r="W2946">
        <v>1.07</v>
      </c>
      <c r="X2946">
        <v>0.26</v>
      </c>
      <c r="Y2946" t="s">
        <v>77</v>
      </c>
      <c r="Z2946">
        <v>4.1399999999999997</v>
      </c>
      <c r="AA2946" t="s">
        <v>10123</v>
      </c>
      <c r="AB2946">
        <v>290.66408560000002</v>
      </c>
      <c r="AC2946" t="s">
        <v>10124</v>
      </c>
      <c r="AD2946">
        <v>43.4997866</v>
      </c>
      <c r="AE2946">
        <v>443.37099999999998</v>
      </c>
      <c r="AF2946">
        <v>12.516</v>
      </c>
      <c r="AG2946">
        <v>10.919</v>
      </c>
      <c r="AH2946">
        <v>12.430300000000001</v>
      </c>
    </row>
    <row r="2947" spans="1:34" x14ac:dyDescent="0.25">
      <c r="A2947" t="s">
        <v>10125</v>
      </c>
      <c r="B2947" t="s">
        <v>10126</v>
      </c>
      <c r="C2947">
        <v>1</v>
      </c>
      <c r="D2947">
        <v>1</v>
      </c>
      <c r="E2947" t="s">
        <v>284</v>
      </c>
      <c r="F2947">
        <v>2021</v>
      </c>
      <c r="G2947" t="s">
        <v>171</v>
      </c>
      <c r="H2947">
        <v>0</v>
      </c>
      <c r="I2947">
        <v>103.427002</v>
      </c>
      <c r="J2947">
        <v>0.44379999999999997</v>
      </c>
      <c r="K2947">
        <v>3.2509999999999999</v>
      </c>
      <c r="L2947">
        <v>0.28999999999999998</v>
      </c>
      <c r="M2947">
        <v>10.6</v>
      </c>
      <c r="N2947">
        <v>3.3399999999999999E-2</v>
      </c>
      <c r="O2947" t="s">
        <v>614</v>
      </c>
      <c r="P2947">
        <v>0</v>
      </c>
      <c r="Q2947">
        <v>7.08</v>
      </c>
      <c r="R2947">
        <v>416</v>
      </c>
      <c r="S2947">
        <v>0</v>
      </c>
      <c r="U2947">
        <v>6208</v>
      </c>
      <c r="V2947">
        <v>1.02</v>
      </c>
      <c r="W2947">
        <v>1.0900000000000001</v>
      </c>
      <c r="X2947">
        <v>-0.12</v>
      </c>
      <c r="Y2947" t="s">
        <v>77</v>
      </c>
      <c r="Z2947">
        <v>4.45</v>
      </c>
      <c r="AA2947" t="s">
        <v>10127</v>
      </c>
      <c r="AB2947">
        <v>291.92255699999998</v>
      </c>
      <c r="AC2947" t="s">
        <v>10128</v>
      </c>
      <c r="AD2947">
        <v>42.002521999999999</v>
      </c>
      <c r="AE2947">
        <v>1377.61</v>
      </c>
      <c r="AF2947">
        <v>15.641999999999999</v>
      </c>
      <c r="AG2947">
        <v>14.097</v>
      </c>
      <c r="AH2947">
        <v>15.5406</v>
      </c>
    </row>
    <row r="2948" spans="1:34" x14ac:dyDescent="0.25">
      <c r="A2948" t="s">
        <v>10129</v>
      </c>
      <c r="B2948" t="s">
        <v>10130</v>
      </c>
      <c r="C2948">
        <v>1</v>
      </c>
      <c r="D2948">
        <v>1</v>
      </c>
      <c r="E2948" t="s">
        <v>284</v>
      </c>
      <c r="F2948">
        <v>2021</v>
      </c>
      <c r="G2948" t="s">
        <v>171</v>
      </c>
      <c r="H2948">
        <v>0</v>
      </c>
      <c r="I2948">
        <v>8.9883203500000004</v>
      </c>
      <c r="J2948">
        <v>8.4500000000000006E-2</v>
      </c>
      <c r="K2948">
        <v>1.8140000000000001</v>
      </c>
      <c r="L2948">
        <v>0.16200000000000001</v>
      </c>
      <c r="M2948">
        <v>3.95</v>
      </c>
      <c r="N2948">
        <v>1.24E-2</v>
      </c>
      <c r="O2948" t="s">
        <v>614</v>
      </c>
      <c r="P2948">
        <v>0</v>
      </c>
      <c r="Q2948">
        <v>131.91999999999999</v>
      </c>
      <c r="R2948">
        <v>864</v>
      </c>
      <c r="S2948">
        <v>0</v>
      </c>
      <c r="U2948">
        <v>5984</v>
      </c>
      <c r="V2948">
        <v>0.91</v>
      </c>
      <c r="W2948">
        <v>0.99</v>
      </c>
      <c r="X2948">
        <v>-0.2</v>
      </c>
      <c r="Y2948" t="s">
        <v>77</v>
      </c>
      <c r="Z2948">
        <v>4.5199999999999996</v>
      </c>
      <c r="AA2948" t="s">
        <v>10131</v>
      </c>
      <c r="AB2948">
        <v>296.74639860000002</v>
      </c>
      <c r="AC2948" t="s">
        <v>10132</v>
      </c>
      <c r="AD2948">
        <v>43.045420700000001</v>
      </c>
      <c r="AE2948">
        <v>1443.09</v>
      </c>
      <c r="AF2948">
        <v>15.433</v>
      </c>
      <c r="AG2948">
        <v>13.611000000000001</v>
      </c>
      <c r="AH2948">
        <v>15.2294</v>
      </c>
    </row>
    <row r="2949" spans="1:34" x14ac:dyDescent="0.25">
      <c r="A2949" t="s">
        <v>10133</v>
      </c>
      <c r="B2949" t="s">
        <v>10134</v>
      </c>
      <c r="C2949">
        <v>1</v>
      </c>
      <c r="D2949">
        <v>1</v>
      </c>
      <c r="E2949" t="s">
        <v>284</v>
      </c>
      <c r="F2949">
        <v>2021</v>
      </c>
      <c r="G2949" t="s">
        <v>171</v>
      </c>
      <c r="H2949">
        <v>0</v>
      </c>
      <c r="I2949">
        <v>2.5225598800000002</v>
      </c>
      <c r="J2949">
        <v>3.5999999999999997E-2</v>
      </c>
      <c r="K2949">
        <v>1.5109999999999999</v>
      </c>
      <c r="L2949">
        <v>0.13500000000000001</v>
      </c>
      <c r="M2949">
        <v>2.89</v>
      </c>
      <c r="N2949">
        <v>9.1000000000000004E-3</v>
      </c>
      <c r="O2949" t="s">
        <v>614</v>
      </c>
      <c r="P2949">
        <v>0</v>
      </c>
      <c r="Q2949">
        <v>499.07</v>
      </c>
      <c r="R2949">
        <v>1205</v>
      </c>
      <c r="S2949">
        <v>0</v>
      </c>
      <c r="U2949">
        <v>5591</v>
      </c>
      <c r="V2949">
        <v>0.86</v>
      </c>
      <c r="W2949">
        <v>0.98</v>
      </c>
      <c r="X2949">
        <v>7.0000000000000007E-2</v>
      </c>
      <c r="Y2949" t="s">
        <v>77</v>
      </c>
      <c r="Z2949">
        <v>4.5599999999999996</v>
      </c>
      <c r="AA2949" t="s">
        <v>10135</v>
      </c>
      <c r="AB2949">
        <v>288.75071120000001</v>
      </c>
      <c r="AC2949" t="s">
        <v>10136</v>
      </c>
      <c r="AD2949">
        <v>47.490920600000003</v>
      </c>
      <c r="AE2949">
        <v>818.48199999999997</v>
      </c>
      <c r="AF2949">
        <v>14.851000000000001</v>
      </c>
      <c r="AG2949">
        <v>13.109</v>
      </c>
      <c r="AH2949">
        <v>14.799899999999999</v>
      </c>
    </row>
    <row r="2950" spans="1:34" x14ac:dyDescent="0.25">
      <c r="A2950" t="s">
        <v>10137</v>
      </c>
      <c r="B2950" t="s">
        <v>10138</v>
      </c>
      <c r="C2950">
        <v>1</v>
      </c>
      <c r="D2950">
        <v>1</v>
      </c>
      <c r="E2950" t="s">
        <v>284</v>
      </c>
      <c r="F2950">
        <v>2021</v>
      </c>
      <c r="G2950" t="s">
        <v>171</v>
      </c>
      <c r="H2950">
        <v>0</v>
      </c>
      <c r="I2950">
        <v>24.275800700000001</v>
      </c>
      <c r="J2950">
        <v>0.16</v>
      </c>
      <c r="K2950">
        <v>2.5819999999999999</v>
      </c>
      <c r="L2950">
        <v>0.23</v>
      </c>
      <c r="M2950">
        <v>7.18</v>
      </c>
      <c r="N2950">
        <v>2.2599999999999999E-2</v>
      </c>
      <c r="O2950" t="s">
        <v>614</v>
      </c>
      <c r="P2950">
        <v>0</v>
      </c>
      <c r="Q2950">
        <v>26.68</v>
      </c>
      <c r="R2950">
        <v>580</v>
      </c>
      <c r="S2950">
        <v>0</v>
      </c>
      <c r="U2950">
        <v>5745</v>
      </c>
      <c r="V2950">
        <v>0.84</v>
      </c>
      <c r="W2950">
        <v>0.93</v>
      </c>
      <c r="X2950">
        <v>-0.2</v>
      </c>
      <c r="Y2950" t="s">
        <v>77</v>
      </c>
      <c r="Z2950">
        <v>4.5599999999999996</v>
      </c>
      <c r="AA2950" t="s">
        <v>10139</v>
      </c>
      <c r="AB2950">
        <v>296.26451179999998</v>
      </c>
      <c r="AC2950" t="s">
        <v>10140</v>
      </c>
      <c r="AD2950">
        <v>39.405974499999999</v>
      </c>
      <c r="AE2950">
        <v>1059.51</v>
      </c>
      <c r="AF2950">
        <v>15.627000000000001</v>
      </c>
      <c r="AG2950">
        <v>13.705</v>
      </c>
      <c r="AH2950">
        <v>15.4559</v>
      </c>
    </row>
    <row r="2951" spans="1:34" x14ac:dyDescent="0.25">
      <c r="A2951" t="s">
        <v>10141</v>
      </c>
      <c r="B2951" t="s">
        <v>10142</v>
      </c>
      <c r="C2951">
        <v>1</v>
      </c>
      <c r="D2951">
        <v>1</v>
      </c>
      <c r="E2951" t="s">
        <v>284</v>
      </c>
      <c r="F2951">
        <v>2021</v>
      </c>
      <c r="G2951" t="s">
        <v>171</v>
      </c>
      <c r="H2951">
        <v>0</v>
      </c>
      <c r="I2951">
        <v>19.947500229999999</v>
      </c>
      <c r="J2951">
        <v>0.1421</v>
      </c>
      <c r="K2951">
        <v>2.9249999999999998</v>
      </c>
      <c r="L2951">
        <v>0.26100000000000001</v>
      </c>
      <c r="M2951">
        <v>8.8800000000000008</v>
      </c>
      <c r="N2951">
        <v>2.7900000000000001E-2</v>
      </c>
      <c r="O2951" t="s">
        <v>614</v>
      </c>
      <c r="P2951">
        <v>0</v>
      </c>
      <c r="Q2951">
        <v>36.14</v>
      </c>
      <c r="R2951">
        <v>625</v>
      </c>
      <c r="S2951">
        <v>0</v>
      </c>
      <c r="U2951">
        <v>5749</v>
      </c>
      <c r="V2951">
        <v>0.86</v>
      </c>
      <c r="W2951">
        <v>0.96</v>
      </c>
      <c r="X2951">
        <v>-0.1</v>
      </c>
      <c r="Y2951" t="s">
        <v>77</v>
      </c>
      <c r="Z2951">
        <v>4.55</v>
      </c>
      <c r="AA2951" t="s">
        <v>10143</v>
      </c>
      <c r="AB2951">
        <v>288.95552629999997</v>
      </c>
      <c r="AC2951" t="s">
        <v>10144</v>
      </c>
      <c r="AD2951">
        <v>44.705706999999997</v>
      </c>
      <c r="AE2951">
        <v>1366.18</v>
      </c>
      <c r="AF2951">
        <v>15.955</v>
      </c>
      <c r="AG2951">
        <v>14.298</v>
      </c>
      <c r="AH2951">
        <v>15.9544</v>
      </c>
    </row>
    <row r="2952" spans="1:34" x14ac:dyDescent="0.25">
      <c r="A2952" t="s">
        <v>10145</v>
      </c>
      <c r="B2952" t="s">
        <v>10146</v>
      </c>
      <c r="C2952">
        <v>1</v>
      </c>
      <c r="D2952">
        <v>1</v>
      </c>
      <c r="E2952" t="s">
        <v>284</v>
      </c>
      <c r="F2952">
        <v>2021</v>
      </c>
      <c r="G2952" t="s">
        <v>171</v>
      </c>
      <c r="H2952">
        <v>0</v>
      </c>
      <c r="I2952">
        <v>11.391699790000001</v>
      </c>
      <c r="J2952">
        <v>9.5600000000000004E-2</v>
      </c>
      <c r="K2952">
        <v>1.3260000000000001</v>
      </c>
      <c r="L2952">
        <v>0.11799999999999999</v>
      </c>
      <c r="M2952">
        <v>2.3199999999999998</v>
      </c>
      <c r="N2952">
        <v>7.2899999999999996E-3</v>
      </c>
      <c r="O2952" t="s">
        <v>614</v>
      </c>
      <c r="P2952">
        <v>0</v>
      </c>
      <c r="Q2952">
        <v>145.66999999999999</v>
      </c>
      <c r="R2952">
        <v>886</v>
      </c>
      <c r="S2952">
        <v>0</v>
      </c>
      <c r="U2952">
        <v>5557</v>
      </c>
      <c r="V2952">
        <v>1.25</v>
      </c>
      <c r="W2952">
        <v>0.9</v>
      </c>
      <c r="X2952">
        <v>0</v>
      </c>
      <c r="Y2952" t="s">
        <v>77</v>
      </c>
      <c r="Z2952">
        <v>4.2</v>
      </c>
      <c r="AA2952" t="s">
        <v>10147</v>
      </c>
      <c r="AB2952">
        <v>289.39455229999999</v>
      </c>
      <c r="AC2952" t="s">
        <v>10148</v>
      </c>
      <c r="AD2952">
        <v>41.782259699999997</v>
      </c>
      <c r="AE2952">
        <v>402.947</v>
      </c>
      <c r="AF2952">
        <v>12.099</v>
      </c>
      <c r="AG2952">
        <v>10.321999999999999</v>
      </c>
      <c r="AH2952">
        <v>11.8773</v>
      </c>
    </row>
    <row r="2953" spans="1:34" x14ac:dyDescent="0.25">
      <c r="A2953" t="s">
        <v>10149</v>
      </c>
      <c r="B2953" t="s">
        <v>10150</v>
      </c>
      <c r="C2953">
        <v>1</v>
      </c>
      <c r="D2953">
        <v>1</v>
      </c>
      <c r="E2953" t="s">
        <v>284</v>
      </c>
      <c r="F2953">
        <v>2021</v>
      </c>
      <c r="G2953" t="s">
        <v>171</v>
      </c>
      <c r="H2953">
        <v>0</v>
      </c>
      <c r="I2953">
        <v>37.30369949</v>
      </c>
      <c r="J2953">
        <v>0.2082</v>
      </c>
      <c r="K2953">
        <v>2.944</v>
      </c>
      <c r="L2953">
        <v>0.26300000000000001</v>
      </c>
      <c r="M2953">
        <v>8.98</v>
      </c>
      <c r="N2953">
        <v>2.8199999999999999E-2</v>
      </c>
      <c r="O2953" t="s">
        <v>614</v>
      </c>
      <c r="P2953">
        <v>0</v>
      </c>
      <c r="Q2953">
        <v>14</v>
      </c>
      <c r="R2953">
        <v>493</v>
      </c>
      <c r="S2953">
        <v>0</v>
      </c>
      <c r="U2953">
        <v>5646</v>
      </c>
      <c r="V2953">
        <v>0.82</v>
      </c>
      <c r="W2953">
        <v>0.86</v>
      </c>
      <c r="X2953">
        <v>-0.28000000000000003</v>
      </c>
      <c r="Y2953" t="s">
        <v>77</v>
      </c>
      <c r="Z2953">
        <v>4.55</v>
      </c>
      <c r="AA2953" t="s">
        <v>10151</v>
      </c>
      <c r="AB2953">
        <v>297.19925769999998</v>
      </c>
      <c r="AC2953" t="s">
        <v>10152</v>
      </c>
      <c r="AD2953">
        <v>41.226440400000001</v>
      </c>
      <c r="AE2953">
        <v>1395.13</v>
      </c>
      <c r="AF2953">
        <v>15.715</v>
      </c>
      <c r="AG2953">
        <v>13.731</v>
      </c>
      <c r="AH2953">
        <v>15.517300000000001</v>
      </c>
    </row>
    <row r="2954" spans="1:34" x14ac:dyDescent="0.25">
      <c r="A2954" t="s">
        <v>10153</v>
      </c>
      <c r="B2954" t="s">
        <v>10154</v>
      </c>
      <c r="C2954">
        <v>1</v>
      </c>
      <c r="D2954">
        <v>2</v>
      </c>
      <c r="E2954" t="s">
        <v>284</v>
      </c>
      <c r="F2954">
        <v>2014</v>
      </c>
      <c r="G2954" t="s">
        <v>171</v>
      </c>
      <c r="H2954">
        <v>0</v>
      </c>
      <c r="I2954">
        <v>10.399931</v>
      </c>
      <c r="J2954">
        <v>8.7999999999999995E-2</v>
      </c>
      <c r="K2954">
        <v>1.21</v>
      </c>
      <c r="L2954">
        <v>0.108</v>
      </c>
      <c r="M2954">
        <v>1.92</v>
      </c>
      <c r="N2954">
        <v>6.0600000000000003E-3</v>
      </c>
      <c r="O2954" t="s">
        <v>614</v>
      </c>
      <c r="P2954">
        <v>0</v>
      </c>
      <c r="Q2954">
        <v>45.39</v>
      </c>
      <c r="R2954">
        <v>678</v>
      </c>
      <c r="S2954">
        <v>0</v>
      </c>
      <c r="U2954">
        <v>5235</v>
      </c>
      <c r="V2954">
        <v>0.75</v>
      </c>
      <c r="W2954">
        <v>0.79</v>
      </c>
      <c r="X2954">
        <v>-0.02</v>
      </c>
      <c r="Y2954" t="s">
        <v>77</v>
      </c>
      <c r="Z2954">
        <v>4.62</v>
      </c>
      <c r="AA2954" t="s">
        <v>10155</v>
      </c>
      <c r="AB2954">
        <v>287.56462959999999</v>
      </c>
      <c r="AC2954" t="s">
        <v>10156</v>
      </c>
      <c r="AD2954">
        <v>44.305066199999999</v>
      </c>
      <c r="AE2954">
        <v>591.53399999999999</v>
      </c>
      <c r="AF2954">
        <v>14.971</v>
      </c>
      <c r="AG2954">
        <v>12.920999999999999</v>
      </c>
      <c r="AH2954">
        <v>14.821300000000001</v>
      </c>
    </row>
    <row r="2955" spans="1:34" x14ac:dyDescent="0.25">
      <c r="A2955" t="s">
        <v>10157</v>
      </c>
      <c r="B2955" t="s">
        <v>10154</v>
      </c>
      <c r="C2955">
        <v>1</v>
      </c>
      <c r="D2955">
        <v>2</v>
      </c>
      <c r="E2955" t="s">
        <v>284</v>
      </c>
      <c r="F2955">
        <v>2014</v>
      </c>
      <c r="G2955" t="s">
        <v>171</v>
      </c>
      <c r="H2955">
        <v>0</v>
      </c>
      <c r="I2955">
        <v>20.134865999999999</v>
      </c>
      <c r="J2955">
        <v>0.13700000000000001</v>
      </c>
      <c r="K2955">
        <v>2.38</v>
      </c>
      <c r="L2955">
        <v>0.21199999999999999</v>
      </c>
      <c r="M2955">
        <v>22.7</v>
      </c>
      <c r="N2955">
        <v>7.0999999999999994E-2</v>
      </c>
      <c r="O2955" t="s">
        <v>119</v>
      </c>
      <c r="P2955">
        <v>0</v>
      </c>
      <c r="Q2955">
        <v>18.809999999999999</v>
      </c>
      <c r="R2955">
        <v>544</v>
      </c>
      <c r="S2955">
        <v>0</v>
      </c>
      <c r="U2955">
        <v>5235</v>
      </c>
      <c r="V2955">
        <v>0.75</v>
      </c>
      <c r="W2955">
        <v>0.79</v>
      </c>
      <c r="X2955">
        <v>-0.02</v>
      </c>
      <c r="Y2955" t="s">
        <v>77</v>
      </c>
      <c r="Z2955">
        <v>4.62</v>
      </c>
      <c r="AA2955" t="s">
        <v>10155</v>
      </c>
      <c r="AB2955">
        <v>287.56462959999999</v>
      </c>
      <c r="AC2955" t="s">
        <v>10156</v>
      </c>
      <c r="AD2955">
        <v>44.305066199999999</v>
      </c>
      <c r="AE2955">
        <v>591.53399999999999</v>
      </c>
      <c r="AF2955">
        <v>14.971</v>
      </c>
      <c r="AG2955">
        <v>12.920999999999999</v>
      </c>
      <c r="AH2955">
        <v>14.821300000000001</v>
      </c>
    </row>
    <row r="2956" spans="1:34" x14ac:dyDescent="0.25">
      <c r="A2956" t="s">
        <v>10158</v>
      </c>
      <c r="B2956" t="s">
        <v>10159</v>
      </c>
      <c r="C2956">
        <v>1</v>
      </c>
      <c r="D2956">
        <v>1</v>
      </c>
      <c r="E2956" t="s">
        <v>284</v>
      </c>
      <c r="F2956">
        <v>2021</v>
      </c>
      <c r="G2956" t="s">
        <v>171</v>
      </c>
      <c r="H2956">
        <v>0</v>
      </c>
      <c r="I2956">
        <v>4.82059002</v>
      </c>
      <c r="J2956">
        <v>5.6300000000000003E-2</v>
      </c>
      <c r="K2956">
        <v>0.86899999999999999</v>
      </c>
      <c r="L2956">
        <v>7.6999999999999999E-2</v>
      </c>
      <c r="M2956">
        <v>0.58699999999999997</v>
      </c>
      <c r="N2956">
        <v>1.8500000000000001E-3</v>
      </c>
      <c r="O2956" t="s">
        <v>614</v>
      </c>
      <c r="P2956">
        <v>0</v>
      </c>
      <c r="Q2956">
        <v>735.25</v>
      </c>
      <c r="R2956">
        <v>1328</v>
      </c>
      <c r="S2956">
        <v>0</v>
      </c>
      <c r="U2956">
        <v>6046</v>
      </c>
      <c r="V2956">
        <v>1.4</v>
      </c>
      <c r="W2956">
        <v>1.02</v>
      </c>
      <c r="X2956">
        <v>-0.16</v>
      </c>
      <c r="Y2956" t="s">
        <v>77</v>
      </c>
      <c r="Z2956">
        <v>4.16</v>
      </c>
      <c r="AA2956" t="s">
        <v>10160</v>
      </c>
      <c r="AB2956">
        <v>292.57782029999998</v>
      </c>
      <c r="AC2956" t="s">
        <v>10161</v>
      </c>
      <c r="AD2956">
        <v>40.667903199999998</v>
      </c>
      <c r="AE2956">
        <v>529.596</v>
      </c>
      <c r="AF2956">
        <v>12.916</v>
      </c>
      <c r="AG2956">
        <v>11.566000000000001</v>
      </c>
      <c r="AH2956">
        <v>12.779</v>
      </c>
    </row>
    <row r="2957" spans="1:34" x14ac:dyDescent="0.25">
      <c r="A2957" t="s">
        <v>10162</v>
      </c>
      <c r="B2957" t="s">
        <v>10163</v>
      </c>
      <c r="C2957">
        <v>1</v>
      </c>
      <c r="D2957">
        <v>1</v>
      </c>
      <c r="E2957" t="s">
        <v>284</v>
      </c>
      <c r="F2957">
        <v>2021</v>
      </c>
      <c r="G2957" t="s">
        <v>171</v>
      </c>
      <c r="H2957">
        <v>0</v>
      </c>
      <c r="I2957">
        <v>4.0222902300000003</v>
      </c>
      <c r="J2957">
        <v>4.7300000000000002E-2</v>
      </c>
      <c r="K2957">
        <v>1.5209999999999999</v>
      </c>
      <c r="L2957">
        <v>0.13600000000000001</v>
      </c>
      <c r="M2957">
        <v>2.93</v>
      </c>
      <c r="N2957">
        <v>9.2099999999999994E-3</v>
      </c>
      <c r="O2957" t="s">
        <v>614</v>
      </c>
      <c r="P2957">
        <v>0</v>
      </c>
      <c r="Q2957">
        <v>253.28</v>
      </c>
      <c r="R2957">
        <v>1017</v>
      </c>
      <c r="S2957">
        <v>0</v>
      </c>
      <c r="U2957">
        <v>5516</v>
      </c>
      <c r="V2957">
        <v>0.83</v>
      </c>
      <c r="W2957">
        <v>0.87</v>
      </c>
      <c r="X2957">
        <v>-0.14000000000000001</v>
      </c>
      <c r="Y2957" t="s">
        <v>77</v>
      </c>
      <c r="Z2957">
        <v>4.54</v>
      </c>
      <c r="AA2957" t="s">
        <v>10164</v>
      </c>
      <c r="AB2957">
        <v>290.04385239999999</v>
      </c>
      <c r="AC2957" t="s">
        <v>10165</v>
      </c>
      <c r="AD2957">
        <v>44.370537499999998</v>
      </c>
      <c r="AE2957">
        <v>596.24</v>
      </c>
      <c r="AF2957">
        <v>14.412000000000001</v>
      </c>
      <c r="AG2957">
        <v>12.538</v>
      </c>
      <c r="AH2957">
        <v>14.275399999999999</v>
      </c>
    </row>
    <row r="2958" spans="1:34" x14ac:dyDescent="0.25">
      <c r="A2958" t="s">
        <v>10166</v>
      </c>
      <c r="B2958" t="s">
        <v>10167</v>
      </c>
      <c r="C2958">
        <v>1</v>
      </c>
      <c r="D2958">
        <v>1</v>
      </c>
      <c r="E2958" t="s">
        <v>284</v>
      </c>
      <c r="F2958">
        <v>2021</v>
      </c>
      <c r="G2958" t="s">
        <v>171</v>
      </c>
      <c r="H2958">
        <v>0</v>
      </c>
      <c r="I2958">
        <v>6.3312301599999996</v>
      </c>
      <c r="J2958">
        <v>6.3299999999999995E-2</v>
      </c>
      <c r="K2958">
        <v>1.837</v>
      </c>
      <c r="L2958">
        <v>0.16400000000000001</v>
      </c>
      <c r="M2958">
        <v>4.03</v>
      </c>
      <c r="N2958">
        <v>1.2699999999999999E-2</v>
      </c>
      <c r="O2958" t="s">
        <v>614</v>
      </c>
      <c r="P2958">
        <v>0</v>
      </c>
      <c r="Q2958">
        <v>108.04</v>
      </c>
      <c r="R2958">
        <v>822</v>
      </c>
      <c r="S2958">
        <v>0</v>
      </c>
      <c r="U2958">
        <v>5383</v>
      </c>
      <c r="V2958">
        <v>0.76</v>
      </c>
      <c r="W2958">
        <v>0.85</v>
      </c>
      <c r="X2958">
        <v>-0.22</v>
      </c>
      <c r="Y2958" t="s">
        <v>77</v>
      </c>
      <c r="Z2958">
        <v>4.5999999999999996</v>
      </c>
      <c r="AA2958" t="s">
        <v>10168</v>
      </c>
      <c r="AB2958">
        <v>299.081007</v>
      </c>
      <c r="AC2958" t="s">
        <v>10169</v>
      </c>
      <c r="AD2958">
        <v>42.018095700000003</v>
      </c>
      <c r="AE2958">
        <v>851.59500000000003</v>
      </c>
      <c r="AF2958">
        <v>15.592000000000001</v>
      </c>
      <c r="AG2958">
        <v>13.563000000000001</v>
      </c>
      <c r="AH2958">
        <v>15.4008</v>
      </c>
    </row>
    <row r="2959" spans="1:34" x14ac:dyDescent="0.25">
      <c r="A2959" t="s">
        <v>10170</v>
      </c>
      <c r="B2959" t="s">
        <v>10171</v>
      </c>
      <c r="C2959">
        <v>1</v>
      </c>
      <c r="D2959">
        <v>1</v>
      </c>
      <c r="E2959" t="s">
        <v>284</v>
      </c>
      <c r="F2959">
        <v>2021</v>
      </c>
      <c r="G2959" t="s">
        <v>171</v>
      </c>
      <c r="H2959">
        <v>0</v>
      </c>
      <c r="I2959">
        <v>4.17936993</v>
      </c>
      <c r="J2959">
        <v>5.04E-2</v>
      </c>
      <c r="K2959">
        <v>1.706</v>
      </c>
      <c r="L2959">
        <v>0.152</v>
      </c>
      <c r="M2959">
        <v>3.55</v>
      </c>
      <c r="N2959">
        <v>1.12E-2</v>
      </c>
      <c r="O2959" t="s">
        <v>614</v>
      </c>
      <c r="P2959">
        <v>0</v>
      </c>
      <c r="Q2959">
        <v>478.98</v>
      </c>
      <c r="R2959">
        <v>1194</v>
      </c>
      <c r="S2959">
        <v>0</v>
      </c>
      <c r="U2959">
        <v>5633</v>
      </c>
      <c r="V2959">
        <v>1.1599999999999999</v>
      </c>
      <c r="W2959">
        <v>0.97</v>
      </c>
      <c r="X2959">
        <v>0.16</v>
      </c>
      <c r="Y2959" t="s">
        <v>77</v>
      </c>
      <c r="Z2959">
        <v>4.3</v>
      </c>
      <c r="AA2959" t="s">
        <v>10172</v>
      </c>
      <c r="AB2959">
        <v>298.40128659999999</v>
      </c>
      <c r="AC2959" t="s">
        <v>10173</v>
      </c>
      <c r="AD2959">
        <v>44.838170900000001</v>
      </c>
      <c r="AE2959">
        <v>1050.72</v>
      </c>
      <c r="AF2959">
        <v>15.151999999999999</v>
      </c>
      <c r="AG2959">
        <v>13.103999999999999</v>
      </c>
      <c r="AH2959">
        <v>14.8964</v>
      </c>
    </row>
    <row r="2960" spans="1:34" x14ac:dyDescent="0.25">
      <c r="A2960" t="s">
        <v>10174</v>
      </c>
      <c r="B2960" t="s">
        <v>10175</v>
      </c>
      <c r="C2960">
        <v>1</v>
      </c>
      <c r="D2960">
        <v>1</v>
      </c>
      <c r="E2960" t="s">
        <v>284</v>
      </c>
      <c r="F2960">
        <v>2021</v>
      </c>
      <c r="G2960" t="s">
        <v>171</v>
      </c>
      <c r="H2960">
        <v>0</v>
      </c>
      <c r="I2960">
        <v>2.7626600300000002</v>
      </c>
      <c r="J2960">
        <v>3.85E-2</v>
      </c>
      <c r="K2960">
        <v>1.2010000000000001</v>
      </c>
      <c r="L2960">
        <v>0.107</v>
      </c>
      <c r="M2960">
        <v>1.87</v>
      </c>
      <c r="N2960">
        <v>5.8999999999999999E-3</v>
      </c>
      <c r="O2960" t="s">
        <v>614</v>
      </c>
      <c r="P2960">
        <v>0</v>
      </c>
      <c r="Q2960">
        <v>544.04999999999995</v>
      </c>
      <c r="R2960">
        <v>1231</v>
      </c>
      <c r="S2960">
        <v>0</v>
      </c>
      <c r="U2960">
        <v>5772</v>
      </c>
      <c r="V2960">
        <v>0.9</v>
      </c>
      <c r="W2960">
        <v>1</v>
      </c>
      <c r="X2960">
        <v>0</v>
      </c>
      <c r="Y2960" t="s">
        <v>77</v>
      </c>
      <c r="Z2960">
        <v>4.53</v>
      </c>
      <c r="AA2960" t="s">
        <v>10176</v>
      </c>
      <c r="AB2960">
        <v>295.58646040000002</v>
      </c>
      <c r="AC2960" t="s">
        <v>10177</v>
      </c>
      <c r="AD2960">
        <v>49.666852300000002</v>
      </c>
      <c r="AE2960">
        <v>935.19100000000003</v>
      </c>
      <c r="AF2960">
        <v>15.452</v>
      </c>
      <c r="AG2960">
        <v>13.648</v>
      </c>
      <c r="AH2960">
        <v>15.3627</v>
      </c>
    </row>
    <row r="2961" spans="1:34" x14ac:dyDescent="0.25">
      <c r="A2961" t="s">
        <v>10178</v>
      </c>
      <c r="B2961" t="s">
        <v>10179</v>
      </c>
      <c r="C2961">
        <v>1</v>
      </c>
      <c r="D2961">
        <v>1</v>
      </c>
      <c r="E2961" t="s">
        <v>284</v>
      </c>
      <c r="F2961">
        <v>2021</v>
      </c>
      <c r="G2961" t="s">
        <v>171</v>
      </c>
      <c r="H2961">
        <v>0</v>
      </c>
      <c r="I2961">
        <v>6.0702900900000003</v>
      </c>
      <c r="J2961">
        <v>6.1499999999999999E-2</v>
      </c>
      <c r="K2961">
        <v>2.1190000000000002</v>
      </c>
      <c r="L2961">
        <v>0.189</v>
      </c>
      <c r="M2961">
        <v>5.14</v>
      </c>
      <c r="N2961">
        <v>1.6199999999999999E-2</v>
      </c>
      <c r="O2961" t="s">
        <v>614</v>
      </c>
      <c r="P2961">
        <v>0</v>
      </c>
      <c r="Q2961">
        <v>91.45</v>
      </c>
      <c r="R2961">
        <v>789</v>
      </c>
      <c r="S2961">
        <v>0</v>
      </c>
      <c r="U2961">
        <v>5076</v>
      </c>
      <c r="V2961">
        <v>0.76</v>
      </c>
      <c r="W2961">
        <v>0.86</v>
      </c>
      <c r="X2961">
        <v>0.1</v>
      </c>
      <c r="Y2961" t="s">
        <v>77</v>
      </c>
      <c r="Z2961">
        <v>4.5999999999999996</v>
      </c>
      <c r="AA2961" t="s">
        <v>10180</v>
      </c>
      <c r="AB2961">
        <v>291.67560049999997</v>
      </c>
      <c r="AC2961" t="s">
        <v>10181</v>
      </c>
      <c r="AD2961">
        <v>48.762541900000002</v>
      </c>
      <c r="AE2961">
        <v>984.18700000000001</v>
      </c>
      <c r="AF2961">
        <v>15.787000000000001</v>
      </c>
      <c r="AG2961">
        <v>13.441000000000001</v>
      </c>
      <c r="AH2961">
        <v>15.481299999999999</v>
      </c>
    </row>
    <row r="2962" spans="1:34" x14ac:dyDescent="0.25">
      <c r="A2962" t="s">
        <v>10182</v>
      </c>
      <c r="B2962" t="s">
        <v>10183</v>
      </c>
      <c r="C2962">
        <v>1</v>
      </c>
      <c r="D2962">
        <v>1</v>
      </c>
      <c r="E2962" t="s">
        <v>284</v>
      </c>
      <c r="F2962">
        <v>2021</v>
      </c>
      <c r="G2962" t="s">
        <v>171</v>
      </c>
      <c r="H2962">
        <v>0</v>
      </c>
      <c r="I2962">
        <v>44.870201109999996</v>
      </c>
      <c r="J2962">
        <v>0.25290000000000001</v>
      </c>
      <c r="K2962">
        <v>3.0990000000000002</v>
      </c>
      <c r="L2962">
        <v>0.27700000000000002</v>
      </c>
      <c r="M2962">
        <v>9.8000000000000007</v>
      </c>
      <c r="N2962">
        <v>3.0800000000000001E-2</v>
      </c>
      <c r="O2962" t="s">
        <v>614</v>
      </c>
      <c r="P2962">
        <v>0</v>
      </c>
      <c r="Q2962">
        <v>19.5</v>
      </c>
      <c r="R2962">
        <v>536</v>
      </c>
      <c r="S2962">
        <v>0</v>
      </c>
      <c r="U2962">
        <v>6122</v>
      </c>
      <c r="V2962">
        <v>1</v>
      </c>
      <c r="W2962">
        <v>1.07</v>
      </c>
      <c r="X2962">
        <v>-0.1</v>
      </c>
      <c r="Y2962" t="s">
        <v>77</v>
      </c>
      <c r="Z2962">
        <v>4.47</v>
      </c>
      <c r="AA2962" t="s">
        <v>10184</v>
      </c>
      <c r="AB2962">
        <v>289.67857859999998</v>
      </c>
      <c r="AC2962" t="s">
        <v>10185</v>
      </c>
      <c r="AD2962">
        <v>40.249647500000002</v>
      </c>
      <c r="AE2962">
        <v>1732.91</v>
      </c>
      <c r="AF2962">
        <v>15.843999999999999</v>
      </c>
      <c r="AG2962">
        <v>14.164999999999999</v>
      </c>
      <c r="AH2962">
        <v>15.700100000000001</v>
      </c>
    </row>
    <row r="2963" spans="1:34" x14ac:dyDescent="0.25">
      <c r="A2963" t="s">
        <v>10186</v>
      </c>
      <c r="B2963" t="s">
        <v>10187</v>
      </c>
      <c r="C2963">
        <v>1</v>
      </c>
      <c r="D2963">
        <v>1</v>
      </c>
      <c r="E2963" t="s">
        <v>284</v>
      </c>
      <c r="F2963">
        <v>2021</v>
      </c>
      <c r="G2963" t="s">
        <v>171</v>
      </c>
      <c r="H2963">
        <v>0</v>
      </c>
      <c r="I2963">
        <v>24.22030067</v>
      </c>
      <c r="J2963">
        <v>0.15459999999999999</v>
      </c>
      <c r="K2963">
        <v>2.8140000000000001</v>
      </c>
      <c r="L2963">
        <v>0.251</v>
      </c>
      <c r="M2963">
        <v>8.32</v>
      </c>
      <c r="N2963">
        <v>2.6200000000000001E-2</v>
      </c>
      <c r="O2963" t="s">
        <v>614</v>
      </c>
      <c r="P2963">
        <v>0</v>
      </c>
      <c r="Q2963">
        <v>15.43</v>
      </c>
      <c r="R2963">
        <v>505</v>
      </c>
      <c r="S2963">
        <v>0</v>
      </c>
      <c r="U2963">
        <v>5165</v>
      </c>
      <c r="V2963">
        <v>0.76</v>
      </c>
      <c r="W2963">
        <v>0.86</v>
      </c>
      <c r="X2963">
        <v>0.02</v>
      </c>
      <c r="Y2963" t="s">
        <v>77</v>
      </c>
      <c r="Z2963">
        <v>4.5999999999999996</v>
      </c>
      <c r="AA2963" t="s">
        <v>10188</v>
      </c>
      <c r="AB2963">
        <v>294.2901043</v>
      </c>
      <c r="AC2963" t="s">
        <v>10189</v>
      </c>
      <c r="AD2963">
        <v>39.126871000000001</v>
      </c>
      <c r="AE2963">
        <v>983.17399999999998</v>
      </c>
      <c r="AF2963">
        <v>16.010000000000002</v>
      </c>
      <c r="AG2963">
        <v>13.714</v>
      </c>
      <c r="AH2963">
        <v>16.0047</v>
      </c>
    </row>
    <row r="2964" spans="1:34" x14ac:dyDescent="0.25">
      <c r="A2964" t="s">
        <v>10190</v>
      </c>
      <c r="B2964" t="s">
        <v>10191</v>
      </c>
      <c r="C2964">
        <v>1</v>
      </c>
      <c r="D2964">
        <v>1</v>
      </c>
      <c r="E2964" t="s">
        <v>284</v>
      </c>
      <c r="F2964">
        <v>2021</v>
      </c>
      <c r="G2964" t="s">
        <v>171</v>
      </c>
      <c r="H2964">
        <v>0</v>
      </c>
      <c r="I2964">
        <v>4.7656202299999997</v>
      </c>
      <c r="J2964">
        <v>5.2200000000000003E-2</v>
      </c>
      <c r="K2964">
        <v>0.93400000000000005</v>
      </c>
      <c r="L2964">
        <v>8.3000000000000004E-2</v>
      </c>
      <c r="M2964">
        <v>0.76</v>
      </c>
      <c r="N2964">
        <v>2.3900000000000002E-3</v>
      </c>
      <c r="O2964" t="s">
        <v>614</v>
      </c>
      <c r="P2964">
        <v>0</v>
      </c>
      <c r="Q2964">
        <v>439.42</v>
      </c>
      <c r="R2964">
        <v>1167</v>
      </c>
      <c r="S2964">
        <v>0</v>
      </c>
      <c r="U2964">
        <v>5702</v>
      </c>
      <c r="V2964">
        <v>1.1200000000000001</v>
      </c>
      <c r="W2964">
        <v>0.84</v>
      </c>
      <c r="X2964">
        <v>-0.28000000000000003</v>
      </c>
      <c r="Y2964" t="s">
        <v>77</v>
      </c>
      <c r="Z2964">
        <v>4.26</v>
      </c>
      <c r="AA2964" t="s">
        <v>10192</v>
      </c>
      <c r="AB2964">
        <v>287.20580089999999</v>
      </c>
      <c r="AC2964" t="s">
        <v>10193</v>
      </c>
      <c r="AD2964">
        <v>38.498190299999997</v>
      </c>
      <c r="AE2964">
        <v>360.92099999999999</v>
      </c>
      <c r="AF2964">
        <v>13.387</v>
      </c>
      <c r="AG2964">
        <v>11.532</v>
      </c>
      <c r="AH2964">
        <v>13.169700000000001</v>
      </c>
    </row>
    <row r="2965" spans="1:34" x14ac:dyDescent="0.25">
      <c r="A2965" t="s">
        <v>10194</v>
      </c>
      <c r="B2965" t="s">
        <v>10195</v>
      </c>
      <c r="C2965">
        <v>1</v>
      </c>
      <c r="D2965">
        <v>1</v>
      </c>
      <c r="E2965" t="s">
        <v>284</v>
      </c>
      <c r="F2965">
        <v>2021</v>
      </c>
      <c r="G2965" t="s">
        <v>171</v>
      </c>
      <c r="H2965">
        <v>0</v>
      </c>
      <c r="I2965">
        <v>4.0957799000000001</v>
      </c>
      <c r="J2965">
        <v>4.5699999999999998E-2</v>
      </c>
      <c r="K2965">
        <v>1.5509999999999999</v>
      </c>
      <c r="L2965">
        <v>0.13800000000000001</v>
      </c>
      <c r="M2965">
        <v>3.02</v>
      </c>
      <c r="N2965">
        <v>9.5200000000000007E-3</v>
      </c>
      <c r="O2965" t="s">
        <v>614</v>
      </c>
      <c r="P2965">
        <v>0</v>
      </c>
      <c r="Q2965">
        <v>124.3</v>
      </c>
      <c r="R2965">
        <v>851</v>
      </c>
      <c r="S2965">
        <v>0</v>
      </c>
      <c r="U2965">
        <v>4791</v>
      </c>
      <c r="V2965">
        <v>0.74</v>
      </c>
      <c r="W2965">
        <v>0.76</v>
      </c>
      <c r="X2965">
        <v>7.0000000000000007E-2</v>
      </c>
      <c r="Y2965" t="s">
        <v>77</v>
      </c>
      <c r="Z2965">
        <v>4.58</v>
      </c>
      <c r="AA2965" t="s">
        <v>10196</v>
      </c>
      <c r="AB2965">
        <v>292.03337770000002</v>
      </c>
      <c r="AC2965" t="s">
        <v>10197</v>
      </c>
      <c r="AD2965">
        <v>37.9744551</v>
      </c>
      <c r="AE2965">
        <v>711.50900000000001</v>
      </c>
      <c r="AF2965">
        <v>16.135999999999999</v>
      </c>
      <c r="AG2965">
        <v>13.696999999999999</v>
      </c>
      <c r="AH2965">
        <v>15.949299999999999</v>
      </c>
    </row>
    <row r="2966" spans="1:34" x14ac:dyDescent="0.25">
      <c r="A2966" t="s">
        <v>10198</v>
      </c>
      <c r="B2966" t="s">
        <v>10199</v>
      </c>
      <c r="C2966">
        <v>1</v>
      </c>
      <c r="D2966">
        <v>3</v>
      </c>
      <c r="E2966" t="s">
        <v>284</v>
      </c>
      <c r="F2966">
        <v>2011</v>
      </c>
      <c r="G2966" t="s">
        <v>171</v>
      </c>
      <c r="H2966">
        <v>0</v>
      </c>
      <c r="I2966">
        <v>9.2871600000000001</v>
      </c>
      <c r="J2966">
        <v>8.3500000000000005E-2</v>
      </c>
      <c r="K2966">
        <v>2.2090000000000001</v>
      </c>
      <c r="L2966">
        <v>0.19700000000000001</v>
      </c>
      <c r="M2966">
        <v>8.4</v>
      </c>
      <c r="N2966">
        <v>2.6429999999999999E-2</v>
      </c>
      <c r="O2966" t="s">
        <v>119</v>
      </c>
      <c r="P2966">
        <v>0.12</v>
      </c>
      <c r="Q2966">
        <v>93.54</v>
      </c>
      <c r="R2966">
        <v>762</v>
      </c>
      <c r="S2966">
        <v>1</v>
      </c>
      <c r="U2966">
        <v>5544</v>
      </c>
      <c r="V2966">
        <v>0.86</v>
      </c>
      <c r="W2966">
        <v>0.94</v>
      </c>
      <c r="X2966">
        <v>-0.08</v>
      </c>
      <c r="Y2966" t="s">
        <v>77</v>
      </c>
      <c r="Z2966">
        <v>4.51</v>
      </c>
      <c r="AA2966" t="s">
        <v>10200</v>
      </c>
      <c r="AB2966">
        <v>290.42096939999999</v>
      </c>
      <c r="AC2966" t="s">
        <v>10201</v>
      </c>
      <c r="AD2966">
        <v>37.851655600000001</v>
      </c>
      <c r="AE2966">
        <v>218.56200000000001</v>
      </c>
      <c r="AF2966">
        <v>12.035</v>
      </c>
      <c r="AG2966">
        <v>10.318</v>
      </c>
      <c r="AH2966">
        <v>11.876300000000001</v>
      </c>
    </row>
    <row r="2967" spans="1:34" x14ac:dyDescent="0.25">
      <c r="A2967" t="s">
        <v>10202</v>
      </c>
      <c r="B2967" t="s">
        <v>10199</v>
      </c>
      <c r="C2967">
        <v>1</v>
      </c>
      <c r="D2967">
        <v>3</v>
      </c>
      <c r="E2967" t="s">
        <v>7079</v>
      </c>
      <c r="F2967">
        <v>2011</v>
      </c>
      <c r="G2967" t="s">
        <v>171</v>
      </c>
      <c r="H2967">
        <v>0</v>
      </c>
      <c r="I2967">
        <v>28.731000000000002</v>
      </c>
      <c r="K2967">
        <v>3.68</v>
      </c>
      <c r="L2967">
        <v>0.32800000000000001</v>
      </c>
      <c r="M2967">
        <v>13.1</v>
      </c>
      <c r="N2967">
        <v>4.122E-2</v>
      </c>
      <c r="O2967" t="s">
        <v>119</v>
      </c>
      <c r="P2967">
        <v>0.21</v>
      </c>
      <c r="S2967">
        <v>0</v>
      </c>
      <c r="U2967">
        <v>5544</v>
      </c>
      <c r="V2967">
        <v>0.86</v>
      </c>
      <c r="W2967">
        <v>0.94</v>
      </c>
      <c r="X2967">
        <v>-0.08</v>
      </c>
      <c r="Y2967" t="s">
        <v>77</v>
      </c>
      <c r="Z2967">
        <v>4.51</v>
      </c>
      <c r="AA2967" t="s">
        <v>10200</v>
      </c>
      <c r="AB2967">
        <v>290.42096939999999</v>
      </c>
      <c r="AC2967" t="s">
        <v>10201</v>
      </c>
      <c r="AD2967">
        <v>37.851655600000001</v>
      </c>
      <c r="AE2967">
        <v>218.56200000000001</v>
      </c>
      <c r="AF2967">
        <v>12.035</v>
      </c>
      <c r="AG2967">
        <v>10.318</v>
      </c>
      <c r="AH2967">
        <v>11.876300000000001</v>
      </c>
    </row>
    <row r="2968" spans="1:34" x14ac:dyDescent="0.25">
      <c r="A2968" t="s">
        <v>10203</v>
      </c>
      <c r="B2968" t="s">
        <v>10199</v>
      </c>
      <c r="C2968">
        <v>1</v>
      </c>
      <c r="D2968">
        <v>3</v>
      </c>
      <c r="E2968" t="s">
        <v>73</v>
      </c>
      <c r="F2968">
        <v>2017</v>
      </c>
      <c r="G2968" t="s">
        <v>300</v>
      </c>
      <c r="H2968">
        <v>0</v>
      </c>
      <c r="I2968">
        <v>62.95</v>
      </c>
      <c r="K2968">
        <v>5.0599999999999996</v>
      </c>
      <c r="L2968">
        <v>0.45100000000000001</v>
      </c>
      <c r="M2968">
        <v>22.5</v>
      </c>
      <c r="N2968">
        <v>7.0790000000000006E-2</v>
      </c>
      <c r="O2968" t="s">
        <v>119</v>
      </c>
      <c r="P2968">
        <v>0.05</v>
      </c>
      <c r="S2968">
        <v>0</v>
      </c>
      <c r="U2968">
        <v>5544</v>
      </c>
      <c r="V2968">
        <v>0.86</v>
      </c>
      <c r="W2968">
        <v>0.94</v>
      </c>
      <c r="X2968">
        <v>-0.08</v>
      </c>
      <c r="Y2968" t="s">
        <v>77</v>
      </c>
      <c r="Z2968">
        <v>4.51</v>
      </c>
      <c r="AA2968" t="s">
        <v>10200</v>
      </c>
      <c r="AB2968">
        <v>290.42096939999999</v>
      </c>
      <c r="AC2968" t="s">
        <v>10201</v>
      </c>
      <c r="AD2968">
        <v>37.851655600000001</v>
      </c>
      <c r="AE2968">
        <v>218.56200000000001</v>
      </c>
      <c r="AF2968">
        <v>12.035</v>
      </c>
      <c r="AG2968">
        <v>10.318</v>
      </c>
      <c r="AH2968">
        <v>11.876300000000001</v>
      </c>
    </row>
    <row r="2969" spans="1:34" x14ac:dyDescent="0.25">
      <c r="A2969" t="s">
        <v>10204</v>
      </c>
      <c r="B2969" t="s">
        <v>10205</v>
      </c>
      <c r="C2969">
        <v>1</v>
      </c>
      <c r="D2969">
        <v>2</v>
      </c>
      <c r="E2969" t="s">
        <v>284</v>
      </c>
      <c r="F2969">
        <v>2014</v>
      </c>
      <c r="G2969" t="s">
        <v>171</v>
      </c>
      <c r="H2969">
        <v>0</v>
      </c>
      <c r="I2969">
        <v>2.0199989999999999</v>
      </c>
      <c r="J2969">
        <v>0.03</v>
      </c>
      <c r="K2969">
        <v>1.56</v>
      </c>
      <c r="L2969">
        <v>0.13900000000000001</v>
      </c>
      <c r="M2969">
        <v>3.05</v>
      </c>
      <c r="N2969">
        <v>9.6100000000000005E-3</v>
      </c>
      <c r="O2969" t="s">
        <v>614</v>
      </c>
      <c r="P2969">
        <v>0</v>
      </c>
      <c r="Q2969">
        <v>417.24</v>
      </c>
      <c r="R2969">
        <v>1166</v>
      </c>
      <c r="S2969">
        <v>0</v>
      </c>
      <c r="U2969">
        <v>5106</v>
      </c>
      <c r="V2969">
        <v>0.8</v>
      </c>
      <c r="W2969">
        <v>0.86</v>
      </c>
      <c r="X2969">
        <v>0.02</v>
      </c>
      <c r="Y2969" t="s">
        <v>77</v>
      </c>
      <c r="Z2969">
        <v>4.5599999999999996</v>
      </c>
      <c r="AA2969" t="s">
        <v>10206</v>
      </c>
      <c r="AB2969">
        <v>288.58397609999997</v>
      </c>
      <c r="AC2969" t="s">
        <v>10207</v>
      </c>
      <c r="AD2969">
        <v>44.733770100000001</v>
      </c>
      <c r="AE2969">
        <v>433.387</v>
      </c>
      <c r="AF2969">
        <v>14.336</v>
      </c>
      <c r="AG2969">
        <v>12.231</v>
      </c>
      <c r="AH2969">
        <v>14.1175</v>
      </c>
    </row>
    <row r="2970" spans="1:34" x14ac:dyDescent="0.25">
      <c r="A2970" t="s">
        <v>10208</v>
      </c>
      <c r="B2970" t="s">
        <v>10205</v>
      </c>
      <c r="C2970">
        <v>1</v>
      </c>
      <c r="D2970">
        <v>2</v>
      </c>
      <c r="E2970" t="s">
        <v>284</v>
      </c>
      <c r="F2970">
        <v>2014</v>
      </c>
      <c r="G2970" t="s">
        <v>171</v>
      </c>
      <c r="H2970">
        <v>0</v>
      </c>
      <c r="I2970">
        <v>3.7630240000000001</v>
      </c>
      <c r="J2970">
        <v>4.4999999999999998E-2</v>
      </c>
      <c r="K2970">
        <v>1.46</v>
      </c>
      <c r="L2970">
        <v>0.13</v>
      </c>
      <c r="M2970">
        <v>2.73</v>
      </c>
      <c r="N2970">
        <v>8.5900000000000004E-3</v>
      </c>
      <c r="O2970" t="s">
        <v>614</v>
      </c>
      <c r="P2970">
        <v>0</v>
      </c>
      <c r="Q2970">
        <v>181.7</v>
      </c>
      <c r="R2970">
        <v>948</v>
      </c>
      <c r="S2970">
        <v>0</v>
      </c>
      <c r="U2970">
        <v>5106</v>
      </c>
      <c r="V2970">
        <v>0.8</v>
      </c>
      <c r="W2970">
        <v>0.86</v>
      </c>
      <c r="X2970">
        <v>0.02</v>
      </c>
      <c r="Y2970" t="s">
        <v>77</v>
      </c>
      <c r="Z2970">
        <v>4.5599999999999996</v>
      </c>
      <c r="AA2970" t="s">
        <v>10206</v>
      </c>
      <c r="AB2970">
        <v>288.58397609999997</v>
      </c>
      <c r="AC2970" t="s">
        <v>10207</v>
      </c>
      <c r="AD2970">
        <v>44.733770100000001</v>
      </c>
      <c r="AE2970">
        <v>433.387</v>
      </c>
      <c r="AF2970">
        <v>14.336</v>
      </c>
      <c r="AG2970">
        <v>12.231</v>
      </c>
      <c r="AH2970">
        <v>14.1175</v>
      </c>
    </row>
    <row r="2971" spans="1:34" x14ac:dyDescent="0.25">
      <c r="A2971" t="s">
        <v>10209</v>
      </c>
      <c r="B2971" t="s">
        <v>10210</v>
      </c>
      <c r="C2971">
        <v>1</v>
      </c>
      <c r="D2971">
        <v>1</v>
      </c>
      <c r="E2971" t="s">
        <v>284</v>
      </c>
      <c r="F2971">
        <v>2021</v>
      </c>
      <c r="G2971" t="s">
        <v>171</v>
      </c>
      <c r="H2971">
        <v>0</v>
      </c>
      <c r="I2971">
        <v>2.9862299000000001</v>
      </c>
      <c r="J2971">
        <v>4.2000000000000003E-2</v>
      </c>
      <c r="K2971">
        <v>1.623</v>
      </c>
      <c r="L2971">
        <v>0.14499999999999999</v>
      </c>
      <c r="M2971">
        <v>3.27</v>
      </c>
      <c r="N2971">
        <v>1.03E-2</v>
      </c>
      <c r="O2971" t="s">
        <v>614</v>
      </c>
      <c r="P2971">
        <v>0</v>
      </c>
      <c r="Q2971">
        <v>798.35</v>
      </c>
      <c r="R2971">
        <v>1356</v>
      </c>
      <c r="S2971">
        <v>0</v>
      </c>
      <c r="U2971">
        <v>6173</v>
      </c>
      <c r="V2971">
        <v>1.04</v>
      </c>
      <c r="W2971">
        <v>1.1000000000000001</v>
      </c>
      <c r="X2971">
        <v>-0.04</v>
      </c>
      <c r="Y2971" t="s">
        <v>77</v>
      </c>
      <c r="Z2971">
        <v>4.45</v>
      </c>
      <c r="AA2971" t="s">
        <v>10211</v>
      </c>
      <c r="AB2971">
        <v>291.88632059999998</v>
      </c>
      <c r="AC2971" t="s">
        <v>10212</v>
      </c>
      <c r="AD2971">
        <v>44.479031900000003</v>
      </c>
      <c r="AE2971">
        <v>1540.43</v>
      </c>
      <c r="AF2971">
        <v>15.502000000000001</v>
      </c>
      <c r="AG2971">
        <v>13.815</v>
      </c>
      <c r="AH2971">
        <v>15.281599999999999</v>
      </c>
    </row>
    <row r="2972" spans="1:34" x14ac:dyDescent="0.25">
      <c r="A2972" t="s">
        <v>10213</v>
      </c>
      <c r="B2972" t="s">
        <v>10214</v>
      </c>
      <c r="C2972">
        <v>1</v>
      </c>
      <c r="D2972">
        <v>1</v>
      </c>
      <c r="E2972" t="s">
        <v>284</v>
      </c>
      <c r="F2972">
        <v>2021</v>
      </c>
      <c r="G2972" t="s">
        <v>171</v>
      </c>
      <c r="H2972">
        <v>0</v>
      </c>
      <c r="I2972">
        <v>3.4841299100000001</v>
      </c>
      <c r="J2972">
        <v>4.53E-2</v>
      </c>
      <c r="K2972">
        <v>1.474</v>
      </c>
      <c r="L2972">
        <v>0.13200000000000001</v>
      </c>
      <c r="M2972">
        <v>2.77</v>
      </c>
      <c r="N2972">
        <v>8.7299999999999999E-3</v>
      </c>
      <c r="O2972" t="s">
        <v>614</v>
      </c>
      <c r="P2972">
        <v>0</v>
      </c>
      <c r="Q2972">
        <v>389.41</v>
      </c>
      <c r="R2972">
        <v>1132</v>
      </c>
      <c r="S2972">
        <v>0</v>
      </c>
      <c r="U2972">
        <v>5696</v>
      </c>
      <c r="V2972">
        <v>0.92</v>
      </c>
      <c r="W2972">
        <v>1.02</v>
      </c>
      <c r="X2972">
        <v>0.14000000000000001</v>
      </c>
      <c r="Y2972" t="s">
        <v>77</v>
      </c>
      <c r="Z2972">
        <v>4.5199999999999996</v>
      </c>
      <c r="AA2972" t="s">
        <v>10215</v>
      </c>
      <c r="AB2972">
        <v>291.16435869999998</v>
      </c>
      <c r="AC2972" t="s">
        <v>10216</v>
      </c>
      <c r="AD2972">
        <v>45.318306100000001</v>
      </c>
      <c r="AE2972">
        <v>1028.3699999999999</v>
      </c>
      <c r="AF2972">
        <v>15.097</v>
      </c>
      <c r="AG2972">
        <v>13.31</v>
      </c>
      <c r="AH2972">
        <v>14.900600000000001</v>
      </c>
    </row>
    <row r="2973" spans="1:34" x14ac:dyDescent="0.25">
      <c r="A2973" t="s">
        <v>10217</v>
      </c>
      <c r="B2973" t="s">
        <v>10218</v>
      </c>
      <c r="C2973">
        <v>1</v>
      </c>
      <c r="D2973">
        <v>1</v>
      </c>
      <c r="E2973" t="s">
        <v>284</v>
      </c>
      <c r="F2973">
        <v>2021</v>
      </c>
      <c r="G2973" t="s">
        <v>171</v>
      </c>
      <c r="H2973">
        <v>0</v>
      </c>
      <c r="I2973">
        <v>3.8222200900000001</v>
      </c>
      <c r="J2973">
        <v>3.85E-2</v>
      </c>
      <c r="K2973">
        <v>1.1759999999999999</v>
      </c>
      <c r="L2973">
        <v>0.105</v>
      </c>
      <c r="M2973">
        <v>1.74</v>
      </c>
      <c r="N2973">
        <v>5.4599999999999996E-3</v>
      </c>
      <c r="O2973" t="s">
        <v>614</v>
      </c>
      <c r="P2973">
        <v>0</v>
      </c>
      <c r="Q2973">
        <v>30.84</v>
      </c>
      <c r="R2973">
        <v>601</v>
      </c>
      <c r="S2973">
        <v>0</v>
      </c>
      <c r="U2973">
        <v>3729</v>
      </c>
      <c r="V2973">
        <v>0.51</v>
      </c>
      <c r="W2973">
        <v>0.52</v>
      </c>
      <c r="X2973">
        <v>0.06</v>
      </c>
      <c r="Y2973" t="s">
        <v>77</v>
      </c>
      <c r="Z2973">
        <v>4.7300000000000004</v>
      </c>
      <c r="AA2973" t="s">
        <v>10219</v>
      </c>
      <c r="AB2973">
        <v>292.73765450000002</v>
      </c>
      <c r="AC2973" t="s">
        <v>10220</v>
      </c>
      <c r="AD2973">
        <v>42.0147792</v>
      </c>
      <c r="AE2973">
        <v>344.33699999999999</v>
      </c>
      <c r="AF2973">
        <v>16.113</v>
      </c>
      <c r="AG2973">
        <v>12.677</v>
      </c>
      <c r="AH2973">
        <v>15.662000000000001</v>
      </c>
    </row>
    <row r="2974" spans="1:34" x14ac:dyDescent="0.25">
      <c r="A2974" t="s">
        <v>10221</v>
      </c>
      <c r="B2974" t="s">
        <v>10222</v>
      </c>
      <c r="C2974">
        <v>1</v>
      </c>
      <c r="D2974">
        <v>1</v>
      </c>
      <c r="E2974" t="s">
        <v>284</v>
      </c>
      <c r="F2974">
        <v>2021</v>
      </c>
      <c r="G2974" t="s">
        <v>171</v>
      </c>
      <c r="H2974">
        <v>0</v>
      </c>
      <c r="I2974">
        <v>17.067899700000002</v>
      </c>
      <c r="J2974">
        <v>0.1321</v>
      </c>
      <c r="K2974">
        <v>2.286</v>
      </c>
      <c r="L2974">
        <v>0.20399999999999999</v>
      </c>
      <c r="M2974">
        <v>5.85</v>
      </c>
      <c r="N2974">
        <v>1.84E-2</v>
      </c>
      <c r="O2974" t="s">
        <v>614</v>
      </c>
      <c r="P2974">
        <v>0</v>
      </c>
      <c r="Q2974">
        <v>82.56</v>
      </c>
      <c r="R2974">
        <v>769</v>
      </c>
      <c r="S2974">
        <v>0</v>
      </c>
      <c r="U2974">
        <v>6347</v>
      </c>
      <c r="V2974">
        <v>1</v>
      </c>
      <c r="W2974">
        <v>1.05</v>
      </c>
      <c r="X2974">
        <v>-0.34</v>
      </c>
      <c r="Y2974" t="s">
        <v>77</v>
      </c>
      <c r="Z2974">
        <v>4.46</v>
      </c>
      <c r="AA2974" t="s">
        <v>10223</v>
      </c>
      <c r="AB2974">
        <v>290.88829809999999</v>
      </c>
      <c r="AC2974" t="s">
        <v>10224</v>
      </c>
      <c r="AD2974">
        <v>51.248161699999997</v>
      </c>
      <c r="AE2974">
        <v>1775.44</v>
      </c>
      <c r="AF2974">
        <v>15.456</v>
      </c>
      <c r="AG2974">
        <v>13.98</v>
      </c>
      <c r="AH2974">
        <v>15.3413</v>
      </c>
    </row>
    <row r="2975" spans="1:34" x14ac:dyDescent="0.25">
      <c r="A2975" t="s">
        <v>10225</v>
      </c>
      <c r="B2975" t="s">
        <v>10226</v>
      </c>
      <c r="C2975">
        <v>1</v>
      </c>
      <c r="D2975">
        <v>1</v>
      </c>
      <c r="E2975" t="s">
        <v>284</v>
      </c>
      <c r="F2975">
        <v>2021</v>
      </c>
      <c r="G2975" t="s">
        <v>171</v>
      </c>
      <c r="H2975">
        <v>0</v>
      </c>
      <c r="I2975">
        <v>4.5770201699999999</v>
      </c>
      <c r="J2975">
        <v>4.36E-2</v>
      </c>
      <c r="K2975">
        <v>1.39</v>
      </c>
      <c r="L2975">
        <v>0.124</v>
      </c>
      <c r="M2975">
        <v>2.5099999999999998</v>
      </c>
      <c r="N2975">
        <v>7.9100000000000004E-3</v>
      </c>
      <c r="O2975" t="s">
        <v>614</v>
      </c>
      <c r="P2975">
        <v>0</v>
      </c>
      <c r="Q2975">
        <v>24.38</v>
      </c>
      <c r="R2975">
        <v>567</v>
      </c>
      <c r="S2975">
        <v>0</v>
      </c>
      <c r="U2975">
        <v>3805</v>
      </c>
      <c r="V2975">
        <v>0.5</v>
      </c>
      <c r="W2975">
        <v>0.53</v>
      </c>
      <c r="X2975">
        <v>-0.1</v>
      </c>
      <c r="Y2975" t="s">
        <v>77</v>
      </c>
      <c r="Z2975">
        <v>4.7699999999999996</v>
      </c>
      <c r="AA2975" t="s">
        <v>10227</v>
      </c>
      <c r="AB2975">
        <v>288.8744026</v>
      </c>
      <c r="AC2975" t="s">
        <v>10228</v>
      </c>
      <c r="AD2975">
        <v>51.154221499999998</v>
      </c>
      <c r="AE2975">
        <v>270.85399999999998</v>
      </c>
      <c r="AF2975">
        <v>16.367000000000001</v>
      </c>
      <c r="AG2975">
        <v>12.752000000000001</v>
      </c>
      <c r="AH2975">
        <v>15.742100000000001</v>
      </c>
    </row>
    <row r="2976" spans="1:34" x14ac:dyDescent="0.25">
      <c r="A2976" t="s">
        <v>10229</v>
      </c>
      <c r="B2976" t="s">
        <v>10230</v>
      </c>
      <c r="C2976">
        <v>1</v>
      </c>
      <c r="D2976">
        <v>1</v>
      </c>
      <c r="E2976" t="s">
        <v>284</v>
      </c>
      <c r="F2976">
        <v>2021</v>
      </c>
      <c r="G2976" t="s">
        <v>171</v>
      </c>
      <c r="H2976">
        <v>0</v>
      </c>
      <c r="I2976">
        <v>3.4239299299999999</v>
      </c>
      <c r="J2976">
        <v>4.5100000000000001E-2</v>
      </c>
      <c r="K2976">
        <v>1.446</v>
      </c>
      <c r="L2976">
        <v>0.129</v>
      </c>
      <c r="M2976">
        <v>2.69</v>
      </c>
      <c r="N2976">
        <v>8.4499999999999992E-3</v>
      </c>
      <c r="O2976" t="s">
        <v>614</v>
      </c>
      <c r="P2976">
        <v>0</v>
      </c>
      <c r="Q2976">
        <v>508.75</v>
      </c>
      <c r="R2976">
        <v>1212</v>
      </c>
      <c r="S2976">
        <v>0</v>
      </c>
      <c r="U2976">
        <v>5788</v>
      </c>
      <c r="V2976">
        <v>1.01</v>
      </c>
      <c r="W2976">
        <v>1.04</v>
      </c>
      <c r="X2976">
        <v>0.16</v>
      </c>
      <c r="Y2976" t="s">
        <v>77</v>
      </c>
      <c r="Z2976">
        <v>4.4400000000000004</v>
      </c>
      <c r="AA2976" t="s">
        <v>10231</v>
      </c>
      <c r="AB2976">
        <v>292.57334750000001</v>
      </c>
      <c r="AC2976" t="s">
        <v>10232</v>
      </c>
      <c r="AD2976">
        <v>46.366827299999997</v>
      </c>
      <c r="AE2976">
        <v>1051.53</v>
      </c>
      <c r="AF2976">
        <v>15.086</v>
      </c>
      <c r="AG2976">
        <v>13.487</v>
      </c>
      <c r="AH2976">
        <v>14.9902</v>
      </c>
    </row>
    <row r="2977" spans="1:34" x14ac:dyDescent="0.25">
      <c r="A2977" t="s">
        <v>10233</v>
      </c>
      <c r="B2977" t="s">
        <v>10234</v>
      </c>
      <c r="C2977">
        <v>1</v>
      </c>
      <c r="D2977">
        <v>1</v>
      </c>
      <c r="E2977" t="s">
        <v>284</v>
      </c>
      <c r="F2977">
        <v>2021</v>
      </c>
      <c r="G2977" t="s">
        <v>171</v>
      </c>
      <c r="H2977">
        <v>0</v>
      </c>
      <c r="I2977">
        <v>7.3626899699999999</v>
      </c>
      <c r="J2977">
        <v>7.3800000000000004E-2</v>
      </c>
      <c r="K2977">
        <v>2.7759999999999998</v>
      </c>
      <c r="L2977">
        <v>0.248</v>
      </c>
      <c r="M2977">
        <v>8.1300000000000008</v>
      </c>
      <c r="N2977">
        <v>2.5600000000000001E-2</v>
      </c>
      <c r="O2977" t="s">
        <v>614</v>
      </c>
      <c r="P2977">
        <v>0</v>
      </c>
      <c r="Q2977">
        <v>155.72</v>
      </c>
      <c r="R2977">
        <v>901</v>
      </c>
      <c r="S2977">
        <v>0</v>
      </c>
      <c r="U2977">
        <v>5868</v>
      </c>
      <c r="V2977">
        <v>0.89</v>
      </c>
      <c r="W2977">
        <v>0.99</v>
      </c>
      <c r="X2977">
        <v>-0.12</v>
      </c>
      <c r="Y2977" t="s">
        <v>77</v>
      </c>
      <c r="Z2977">
        <v>4.53</v>
      </c>
      <c r="AA2977" t="s">
        <v>10235</v>
      </c>
      <c r="AB2977">
        <v>293.82661660000002</v>
      </c>
      <c r="AC2977" t="s">
        <v>10236</v>
      </c>
      <c r="AD2977">
        <v>38.856590599999997</v>
      </c>
      <c r="AE2977">
        <v>1360.63</v>
      </c>
      <c r="AF2977">
        <v>15.321999999999999</v>
      </c>
      <c r="AG2977">
        <v>13.41</v>
      </c>
      <c r="AH2977">
        <v>14.9602</v>
      </c>
    </row>
    <row r="2978" spans="1:34" x14ac:dyDescent="0.25">
      <c r="A2978" t="s">
        <v>10237</v>
      </c>
      <c r="B2978" t="s">
        <v>10238</v>
      </c>
      <c r="C2978">
        <v>1</v>
      </c>
      <c r="D2978">
        <v>2</v>
      </c>
      <c r="E2978" t="s">
        <v>284</v>
      </c>
      <c r="F2978">
        <v>2021</v>
      </c>
      <c r="G2978" t="s">
        <v>171</v>
      </c>
      <c r="H2978">
        <v>0</v>
      </c>
      <c r="I2978">
        <v>5.6524500800000004</v>
      </c>
      <c r="J2978">
        <v>5.6500000000000002E-2</v>
      </c>
      <c r="K2978">
        <v>0.87</v>
      </c>
      <c r="L2978">
        <v>7.8E-2</v>
      </c>
      <c r="M2978">
        <v>0.58899999999999997</v>
      </c>
      <c r="N2978">
        <v>1.8500000000000001E-3</v>
      </c>
      <c r="O2978" t="s">
        <v>614</v>
      </c>
      <c r="P2978">
        <v>0</v>
      </c>
      <c r="Q2978">
        <v>127.1</v>
      </c>
      <c r="R2978">
        <v>856</v>
      </c>
      <c r="S2978">
        <v>0</v>
      </c>
      <c r="U2978">
        <v>5159</v>
      </c>
      <c r="V2978">
        <v>0.8</v>
      </c>
      <c r="W2978">
        <v>0.75</v>
      </c>
      <c r="X2978">
        <v>-0.16</v>
      </c>
      <c r="Y2978" t="s">
        <v>77</v>
      </c>
      <c r="Z2978">
        <v>4.51</v>
      </c>
      <c r="AA2978" t="s">
        <v>10239</v>
      </c>
      <c r="AB2978">
        <v>280.70858290000001</v>
      </c>
      <c r="AC2978" t="s">
        <v>10240</v>
      </c>
      <c r="AD2978">
        <v>47.327923599999998</v>
      </c>
      <c r="AE2978">
        <v>292.11099999999999</v>
      </c>
      <c r="AF2978">
        <v>13.989000000000001</v>
      </c>
      <c r="AG2978">
        <v>11.726000000000001</v>
      </c>
      <c r="AH2978">
        <v>13.7309</v>
      </c>
    </row>
    <row r="2979" spans="1:34" x14ac:dyDescent="0.25">
      <c r="A2979" t="s">
        <v>10241</v>
      </c>
      <c r="B2979" t="s">
        <v>10238</v>
      </c>
      <c r="C2979">
        <v>1</v>
      </c>
      <c r="D2979">
        <v>2</v>
      </c>
      <c r="E2979" t="s">
        <v>284</v>
      </c>
      <c r="F2979">
        <v>2021</v>
      </c>
      <c r="G2979" t="s">
        <v>171</v>
      </c>
      <c r="H2979">
        <v>0</v>
      </c>
      <c r="I2979">
        <v>14.86390018</v>
      </c>
      <c r="J2979">
        <v>0.1076</v>
      </c>
      <c r="K2979">
        <v>1.155</v>
      </c>
      <c r="L2979">
        <v>0.10299999999999999</v>
      </c>
      <c r="M2979">
        <v>1.63</v>
      </c>
      <c r="N2979">
        <v>5.13E-3</v>
      </c>
      <c r="O2979" t="s">
        <v>614</v>
      </c>
      <c r="P2979">
        <v>0</v>
      </c>
      <c r="Q2979">
        <v>35.04</v>
      </c>
      <c r="R2979">
        <v>620</v>
      </c>
      <c r="S2979">
        <v>0</v>
      </c>
      <c r="U2979">
        <v>5159</v>
      </c>
      <c r="V2979">
        <v>0.8</v>
      </c>
      <c r="W2979">
        <v>0.75</v>
      </c>
      <c r="X2979">
        <v>-0.16</v>
      </c>
      <c r="Y2979" t="s">
        <v>77</v>
      </c>
      <c r="Z2979">
        <v>4.51</v>
      </c>
      <c r="AA2979" t="s">
        <v>10239</v>
      </c>
      <c r="AB2979">
        <v>280.70858290000001</v>
      </c>
      <c r="AC2979" t="s">
        <v>10240</v>
      </c>
      <c r="AD2979">
        <v>47.327923599999998</v>
      </c>
      <c r="AE2979">
        <v>292.11099999999999</v>
      </c>
      <c r="AF2979">
        <v>13.989000000000001</v>
      </c>
      <c r="AG2979">
        <v>11.726000000000001</v>
      </c>
      <c r="AH2979">
        <v>13.7309</v>
      </c>
    </row>
    <row r="2980" spans="1:34" x14ac:dyDescent="0.25">
      <c r="A2980" t="s">
        <v>10242</v>
      </c>
      <c r="B2980" t="s">
        <v>10243</v>
      </c>
      <c r="C2980">
        <v>1</v>
      </c>
      <c r="D2980">
        <v>1</v>
      </c>
      <c r="E2980" t="s">
        <v>284</v>
      </c>
      <c r="F2980">
        <v>2021</v>
      </c>
      <c r="G2980" t="s">
        <v>171</v>
      </c>
      <c r="H2980">
        <v>0</v>
      </c>
      <c r="I2980">
        <v>2.3916099100000001</v>
      </c>
      <c r="J2980">
        <v>3.0599999999999999E-2</v>
      </c>
      <c r="K2980">
        <v>1.0920000000000001</v>
      </c>
      <c r="L2980">
        <v>9.7000000000000003E-2</v>
      </c>
      <c r="M2980">
        <v>1.33</v>
      </c>
      <c r="N2980">
        <v>4.1900000000000001E-3</v>
      </c>
      <c r="O2980" t="s">
        <v>614</v>
      </c>
      <c r="P2980">
        <v>0</v>
      </c>
      <c r="Q2980">
        <v>266.01</v>
      </c>
      <c r="R2980">
        <v>1031</v>
      </c>
      <c r="S2980">
        <v>0</v>
      </c>
      <c r="U2980">
        <v>4935</v>
      </c>
      <c r="V2980">
        <v>0.69</v>
      </c>
      <c r="W2980">
        <v>0.66</v>
      </c>
      <c r="X2980">
        <v>-0.42</v>
      </c>
      <c r="Y2980" t="s">
        <v>77</v>
      </c>
      <c r="Z2980">
        <v>4.59</v>
      </c>
      <c r="AA2980" t="s">
        <v>10244</v>
      </c>
      <c r="AB2980">
        <v>290.889409</v>
      </c>
      <c r="AC2980" t="s">
        <v>10245</v>
      </c>
      <c r="AD2980">
        <v>42.459625099999997</v>
      </c>
      <c r="AE2980">
        <v>763.66200000000003</v>
      </c>
      <c r="AF2980">
        <v>15.933</v>
      </c>
      <c r="AG2980">
        <v>13.558</v>
      </c>
      <c r="AH2980">
        <v>15.790699999999999</v>
      </c>
    </row>
    <row r="2981" spans="1:34" x14ac:dyDescent="0.25">
      <c r="A2981" t="s">
        <v>10246</v>
      </c>
      <c r="B2981" t="s">
        <v>10247</v>
      </c>
      <c r="C2981">
        <v>1</v>
      </c>
      <c r="D2981">
        <v>3</v>
      </c>
      <c r="E2981" t="s">
        <v>284</v>
      </c>
      <c r="F2981">
        <v>2014</v>
      </c>
      <c r="G2981" t="s">
        <v>171</v>
      </c>
      <c r="H2981">
        <v>0</v>
      </c>
      <c r="I2981">
        <v>9.9396319999999996</v>
      </c>
      <c r="J2981">
        <v>8.6999999999999994E-2</v>
      </c>
      <c r="K2981">
        <v>1.34</v>
      </c>
      <c r="L2981">
        <v>0.12</v>
      </c>
      <c r="M2981">
        <v>2.36</v>
      </c>
      <c r="N2981">
        <v>7.4200000000000004E-3</v>
      </c>
      <c r="O2981" t="s">
        <v>614</v>
      </c>
      <c r="P2981">
        <v>0</v>
      </c>
      <c r="Q2981">
        <v>64.290000000000006</v>
      </c>
      <c r="R2981">
        <v>722</v>
      </c>
      <c r="S2981">
        <v>0</v>
      </c>
      <c r="U2981">
        <v>5282</v>
      </c>
      <c r="V2981">
        <v>0.79</v>
      </c>
      <c r="W2981">
        <v>0.81</v>
      </c>
      <c r="X2981">
        <v>0.13</v>
      </c>
      <c r="Y2981" t="s">
        <v>200</v>
      </c>
      <c r="Z2981">
        <v>4.59</v>
      </c>
      <c r="AA2981" t="s">
        <v>10248</v>
      </c>
      <c r="AB2981">
        <v>291.1833211</v>
      </c>
      <c r="AC2981" t="s">
        <v>10249</v>
      </c>
      <c r="AD2981">
        <v>45.323093700000001</v>
      </c>
      <c r="AE2981">
        <v>594.46400000000006</v>
      </c>
      <c r="AF2981">
        <v>14.987</v>
      </c>
      <c r="AG2981">
        <v>12.882999999999999</v>
      </c>
      <c r="AH2981">
        <v>14.7758</v>
      </c>
    </row>
    <row r="2982" spans="1:34" x14ac:dyDescent="0.25">
      <c r="A2982" t="s">
        <v>10250</v>
      </c>
      <c r="B2982" t="s">
        <v>10247</v>
      </c>
      <c r="C2982">
        <v>1</v>
      </c>
      <c r="D2982">
        <v>3</v>
      </c>
      <c r="E2982" t="s">
        <v>284</v>
      </c>
      <c r="F2982">
        <v>2014</v>
      </c>
      <c r="G2982" t="s">
        <v>171</v>
      </c>
      <c r="H2982">
        <v>0</v>
      </c>
      <c r="I2982">
        <v>17.738506000000001</v>
      </c>
      <c r="J2982">
        <v>0.128</v>
      </c>
      <c r="K2982">
        <v>1.86</v>
      </c>
      <c r="L2982">
        <v>0.16600000000000001</v>
      </c>
      <c r="M2982">
        <v>4.12</v>
      </c>
      <c r="N2982">
        <v>1.2999999999999999E-2</v>
      </c>
      <c r="O2982" t="s">
        <v>614</v>
      </c>
      <c r="P2982">
        <v>0</v>
      </c>
      <c r="Q2982">
        <v>29.74</v>
      </c>
      <c r="R2982">
        <v>596</v>
      </c>
      <c r="S2982">
        <v>0</v>
      </c>
      <c r="U2982">
        <v>5282</v>
      </c>
      <c r="V2982">
        <v>0.79</v>
      </c>
      <c r="W2982">
        <v>0.81</v>
      </c>
      <c r="X2982">
        <v>0.13</v>
      </c>
      <c r="Y2982" t="s">
        <v>200</v>
      </c>
      <c r="Z2982">
        <v>4.59</v>
      </c>
      <c r="AA2982" t="s">
        <v>10248</v>
      </c>
      <c r="AB2982">
        <v>291.1833211</v>
      </c>
      <c r="AC2982" t="s">
        <v>10249</v>
      </c>
      <c r="AD2982">
        <v>45.323093700000001</v>
      </c>
      <c r="AE2982">
        <v>594.46400000000006</v>
      </c>
      <c r="AF2982">
        <v>14.987</v>
      </c>
      <c r="AG2982">
        <v>12.882999999999999</v>
      </c>
      <c r="AH2982">
        <v>14.7758</v>
      </c>
    </row>
    <row r="2983" spans="1:34" x14ac:dyDescent="0.25">
      <c r="A2983" t="s">
        <v>10251</v>
      </c>
      <c r="B2983" t="s">
        <v>10247</v>
      </c>
      <c r="C2983">
        <v>1</v>
      </c>
      <c r="D2983">
        <v>3</v>
      </c>
      <c r="E2983" t="s">
        <v>284</v>
      </c>
      <c r="F2983">
        <v>2016</v>
      </c>
      <c r="G2983" t="s">
        <v>171</v>
      </c>
      <c r="H2983">
        <v>0</v>
      </c>
      <c r="I2983">
        <v>5.9450410199999997</v>
      </c>
      <c r="J2983">
        <v>5.9900000000000002E-2</v>
      </c>
      <c r="K2983">
        <v>2.2799999999999998</v>
      </c>
      <c r="L2983">
        <v>0.20300000000000001</v>
      </c>
      <c r="M2983">
        <v>5.82</v>
      </c>
      <c r="N2983">
        <v>1.83E-2</v>
      </c>
      <c r="O2983" t="s">
        <v>614</v>
      </c>
      <c r="P2983">
        <v>0</v>
      </c>
      <c r="Q2983">
        <v>127.64</v>
      </c>
      <c r="R2983">
        <v>857</v>
      </c>
      <c r="S2983">
        <v>0</v>
      </c>
      <c r="U2983">
        <v>5215</v>
      </c>
      <c r="V2983">
        <v>0.8</v>
      </c>
      <c r="W2983">
        <v>0.84</v>
      </c>
      <c r="X2983">
        <v>-0.05</v>
      </c>
      <c r="Y2983" t="s">
        <v>77</v>
      </c>
      <c r="Z2983">
        <v>4.5599999999999996</v>
      </c>
      <c r="AA2983" t="s">
        <v>10248</v>
      </c>
      <c r="AB2983">
        <v>291.1833211</v>
      </c>
      <c r="AC2983" t="s">
        <v>10249</v>
      </c>
      <c r="AD2983">
        <v>45.323093700000001</v>
      </c>
      <c r="AE2983">
        <v>594.46400000000006</v>
      </c>
      <c r="AF2983">
        <v>14.987</v>
      </c>
      <c r="AG2983">
        <v>12.882999999999999</v>
      </c>
      <c r="AH2983">
        <v>14.7758</v>
      </c>
    </row>
    <row r="2984" spans="1:34" x14ac:dyDescent="0.25">
      <c r="A2984" t="s">
        <v>10252</v>
      </c>
      <c r="B2984" t="s">
        <v>10253</v>
      </c>
      <c r="C2984">
        <v>1</v>
      </c>
      <c r="D2984">
        <v>1</v>
      </c>
      <c r="E2984" t="s">
        <v>284</v>
      </c>
      <c r="F2984">
        <v>2021</v>
      </c>
      <c r="G2984" t="s">
        <v>171</v>
      </c>
      <c r="H2984">
        <v>0</v>
      </c>
      <c r="I2984">
        <v>5.6887698200000001</v>
      </c>
      <c r="J2984">
        <v>5.3600000000000002E-2</v>
      </c>
      <c r="K2984">
        <v>1.1839999999999999</v>
      </c>
      <c r="L2984">
        <v>0.106</v>
      </c>
      <c r="M2984">
        <v>1.78</v>
      </c>
      <c r="N2984">
        <v>5.5999999999999999E-3</v>
      </c>
      <c r="O2984" t="s">
        <v>614</v>
      </c>
      <c r="P2984">
        <v>0</v>
      </c>
      <c r="Q2984">
        <v>40.880000000000003</v>
      </c>
      <c r="R2984">
        <v>645</v>
      </c>
      <c r="S2984">
        <v>0</v>
      </c>
      <c r="U2984">
        <v>4234</v>
      </c>
      <c r="V2984">
        <v>0.64</v>
      </c>
      <c r="W2984">
        <v>0.64</v>
      </c>
      <c r="X2984">
        <v>-0.02</v>
      </c>
      <c r="Y2984" t="s">
        <v>77</v>
      </c>
      <c r="Z2984">
        <v>4.63</v>
      </c>
      <c r="AA2984" t="s">
        <v>10254</v>
      </c>
      <c r="AB2984">
        <v>296.61716769999998</v>
      </c>
      <c r="AC2984" t="s">
        <v>10255</v>
      </c>
      <c r="AD2984">
        <v>41.281167699999997</v>
      </c>
      <c r="AF2984">
        <v>16.091999999999999</v>
      </c>
      <c r="AG2984">
        <v>12.775</v>
      </c>
      <c r="AH2984">
        <v>15.5768</v>
      </c>
    </row>
    <row r="2985" spans="1:34" x14ac:dyDescent="0.25">
      <c r="A2985" t="s">
        <v>10256</v>
      </c>
      <c r="B2985" t="s">
        <v>10257</v>
      </c>
      <c r="C2985">
        <v>1</v>
      </c>
      <c r="D2985">
        <v>1</v>
      </c>
      <c r="E2985" t="s">
        <v>284</v>
      </c>
      <c r="F2985">
        <v>2021</v>
      </c>
      <c r="G2985" t="s">
        <v>171</v>
      </c>
      <c r="H2985">
        <v>0</v>
      </c>
      <c r="I2985">
        <v>5.9907998999999998</v>
      </c>
      <c r="J2985">
        <v>6.3600000000000004E-2</v>
      </c>
      <c r="K2985">
        <v>1.0109999999999999</v>
      </c>
      <c r="L2985">
        <v>0.09</v>
      </c>
      <c r="M2985">
        <v>1.01</v>
      </c>
      <c r="N2985">
        <v>3.1800000000000001E-3</v>
      </c>
      <c r="O2985" t="s">
        <v>614</v>
      </c>
      <c r="P2985">
        <v>0</v>
      </c>
      <c r="Q2985">
        <v>223.93</v>
      </c>
      <c r="R2985">
        <v>987</v>
      </c>
      <c r="S2985">
        <v>0</v>
      </c>
      <c r="U2985">
        <v>5721</v>
      </c>
      <c r="V2985">
        <v>0.97</v>
      </c>
      <c r="W2985">
        <v>0.95</v>
      </c>
      <c r="X2985">
        <v>0</v>
      </c>
      <c r="Y2985" t="s">
        <v>77</v>
      </c>
      <c r="Z2985">
        <v>4.4400000000000004</v>
      </c>
      <c r="AA2985" t="s">
        <v>10258</v>
      </c>
      <c r="AB2985">
        <v>299.30355900000001</v>
      </c>
      <c r="AC2985" t="s">
        <v>10259</v>
      </c>
      <c r="AD2985">
        <v>41.441023299999998</v>
      </c>
      <c r="AE2985">
        <v>269.91199999999998</v>
      </c>
      <c r="AF2985">
        <v>12.244999999999999</v>
      </c>
      <c r="AG2985">
        <v>10.635</v>
      </c>
      <c r="AH2985">
        <v>12.1119</v>
      </c>
    </row>
    <row r="2986" spans="1:34" x14ac:dyDescent="0.25">
      <c r="A2986" t="s">
        <v>10260</v>
      </c>
      <c r="B2986" t="s">
        <v>10261</v>
      </c>
      <c r="C2986">
        <v>1</v>
      </c>
      <c r="D2986">
        <v>1</v>
      </c>
      <c r="E2986" t="s">
        <v>284</v>
      </c>
      <c r="F2986">
        <v>2021</v>
      </c>
      <c r="G2986" t="s">
        <v>171</v>
      </c>
      <c r="H2986">
        <v>0</v>
      </c>
      <c r="I2986">
        <v>6.0592198399999999</v>
      </c>
      <c r="J2986">
        <v>6.4600000000000005E-2</v>
      </c>
      <c r="K2986">
        <v>1.357</v>
      </c>
      <c r="L2986">
        <v>0.121</v>
      </c>
      <c r="M2986">
        <v>2.41</v>
      </c>
      <c r="N2986">
        <v>7.5799999999999999E-3</v>
      </c>
      <c r="O2986" t="s">
        <v>614</v>
      </c>
      <c r="P2986">
        <v>0</v>
      </c>
      <c r="Q2986">
        <v>214.55</v>
      </c>
      <c r="R2986">
        <v>976</v>
      </c>
      <c r="S2986">
        <v>0</v>
      </c>
      <c r="U2986">
        <v>5734</v>
      </c>
      <c r="V2986">
        <v>0.96</v>
      </c>
      <c r="W2986">
        <v>0.98</v>
      </c>
      <c r="X2986">
        <v>0.04</v>
      </c>
      <c r="Y2986" t="s">
        <v>77</v>
      </c>
      <c r="Z2986">
        <v>4.46</v>
      </c>
      <c r="AA2986" t="s">
        <v>10262</v>
      </c>
      <c r="AB2986">
        <v>282.11782110000001</v>
      </c>
      <c r="AC2986" t="s">
        <v>10263</v>
      </c>
      <c r="AD2986">
        <v>46.2239547</v>
      </c>
      <c r="AE2986">
        <v>297.017</v>
      </c>
      <c r="AF2986">
        <v>12.36</v>
      </c>
      <c r="AG2986">
        <v>10.798999999999999</v>
      </c>
      <c r="AH2986">
        <v>12.2385</v>
      </c>
    </row>
    <row r="2987" spans="1:34" x14ac:dyDescent="0.25">
      <c r="A2987" t="s">
        <v>10264</v>
      </c>
      <c r="B2987" t="s">
        <v>10265</v>
      </c>
      <c r="C2987">
        <v>1</v>
      </c>
      <c r="D2987">
        <v>1</v>
      </c>
      <c r="E2987" t="s">
        <v>284</v>
      </c>
      <c r="F2987">
        <v>2021</v>
      </c>
      <c r="G2987" t="s">
        <v>171</v>
      </c>
      <c r="H2987">
        <v>0</v>
      </c>
      <c r="I2987">
        <v>14.196000099999999</v>
      </c>
      <c r="J2987">
        <v>0.12089999999999999</v>
      </c>
      <c r="K2987">
        <v>1.5189999999999999</v>
      </c>
      <c r="L2987">
        <v>0.13500000000000001</v>
      </c>
      <c r="M2987">
        <v>2.92</v>
      </c>
      <c r="N2987">
        <v>9.1800000000000007E-3</v>
      </c>
      <c r="O2987" t="s">
        <v>614</v>
      </c>
      <c r="P2987">
        <v>0</v>
      </c>
      <c r="Q2987">
        <v>105.7</v>
      </c>
      <c r="R2987">
        <v>818</v>
      </c>
      <c r="S2987">
        <v>0</v>
      </c>
      <c r="U2987">
        <v>6214</v>
      </c>
      <c r="V2987">
        <v>1.08</v>
      </c>
      <c r="W2987">
        <v>1.17</v>
      </c>
      <c r="X2987">
        <v>7.0000000000000007E-2</v>
      </c>
      <c r="Y2987" t="s">
        <v>77</v>
      </c>
      <c r="Z2987">
        <v>4.4400000000000004</v>
      </c>
      <c r="AA2987" t="s">
        <v>10266</v>
      </c>
      <c r="AB2987">
        <v>290.21668899999997</v>
      </c>
      <c r="AC2987" t="s">
        <v>10267</v>
      </c>
      <c r="AD2987">
        <v>44.779586299999998</v>
      </c>
      <c r="AE2987">
        <v>876.3</v>
      </c>
      <c r="AF2987">
        <v>14.814</v>
      </c>
      <c r="AG2987">
        <v>13.202</v>
      </c>
      <c r="AH2987">
        <v>14.657999999999999</v>
      </c>
    </row>
    <row r="2988" spans="1:34" x14ac:dyDescent="0.25">
      <c r="A2988" t="s">
        <v>10268</v>
      </c>
      <c r="B2988" t="s">
        <v>10269</v>
      </c>
      <c r="C2988">
        <v>1</v>
      </c>
      <c r="D2988">
        <v>1</v>
      </c>
      <c r="E2988" t="s">
        <v>284</v>
      </c>
      <c r="F2988">
        <v>2021</v>
      </c>
      <c r="G2988" t="s">
        <v>171</v>
      </c>
      <c r="H2988">
        <v>0</v>
      </c>
      <c r="I2988">
        <v>30.827899930000001</v>
      </c>
      <c r="J2988">
        <v>0.19539999999999999</v>
      </c>
      <c r="K2988">
        <v>2.9430000000000001</v>
      </c>
      <c r="L2988">
        <v>0.26300000000000001</v>
      </c>
      <c r="M2988">
        <v>8.9700000000000006</v>
      </c>
      <c r="N2988">
        <v>2.8199999999999999E-2</v>
      </c>
      <c r="O2988" t="s">
        <v>614</v>
      </c>
      <c r="P2988">
        <v>0</v>
      </c>
      <c r="Q2988">
        <v>27.66</v>
      </c>
      <c r="R2988">
        <v>585</v>
      </c>
      <c r="S2988">
        <v>0</v>
      </c>
      <c r="U2988">
        <v>5982</v>
      </c>
      <c r="V2988">
        <v>0.96</v>
      </c>
      <c r="W2988">
        <v>1.05</v>
      </c>
      <c r="X2988">
        <v>-0.04</v>
      </c>
      <c r="Y2988" t="s">
        <v>77</v>
      </c>
      <c r="Z2988">
        <v>4.49</v>
      </c>
      <c r="AA2988" t="s">
        <v>10270</v>
      </c>
      <c r="AB2988">
        <v>291.43140240000002</v>
      </c>
      <c r="AC2988" t="s">
        <v>10271</v>
      </c>
      <c r="AD2988">
        <v>38.654363500000002</v>
      </c>
      <c r="AE2988">
        <v>1621.56</v>
      </c>
      <c r="AF2988">
        <v>15.911</v>
      </c>
      <c r="AG2988">
        <v>14.212</v>
      </c>
      <c r="AH2988">
        <v>15.682600000000001</v>
      </c>
    </row>
    <row r="2989" spans="1:34" x14ac:dyDescent="0.25">
      <c r="A2989" t="s">
        <v>10272</v>
      </c>
      <c r="B2989" t="s">
        <v>10273</v>
      </c>
      <c r="C2989">
        <v>1</v>
      </c>
      <c r="D2989">
        <v>1</v>
      </c>
      <c r="E2989" t="s">
        <v>284</v>
      </c>
      <c r="F2989">
        <v>2021</v>
      </c>
      <c r="G2989" t="s">
        <v>171</v>
      </c>
      <c r="H2989">
        <v>0</v>
      </c>
      <c r="I2989">
        <v>13.83539963</v>
      </c>
      <c r="J2989">
        <v>0.114</v>
      </c>
      <c r="K2989">
        <v>3.218</v>
      </c>
      <c r="L2989">
        <v>0.28699999999999998</v>
      </c>
      <c r="M2989">
        <v>10.4</v>
      </c>
      <c r="N2989">
        <v>3.2899999999999999E-2</v>
      </c>
      <c r="O2989" t="s">
        <v>614</v>
      </c>
      <c r="P2989">
        <v>0</v>
      </c>
      <c r="Q2989">
        <v>101.05</v>
      </c>
      <c r="R2989">
        <v>809</v>
      </c>
      <c r="S2989">
        <v>0</v>
      </c>
      <c r="U2989">
        <v>6020</v>
      </c>
      <c r="V2989">
        <v>1.06</v>
      </c>
      <c r="W2989">
        <v>1.03</v>
      </c>
      <c r="X2989">
        <v>-0.06</v>
      </c>
      <c r="Y2989" t="s">
        <v>77</v>
      </c>
      <c r="Z2989">
        <v>4.4000000000000004</v>
      </c>
      <c r="AA2989" t="s">
        <v>10274</v>
      </c>
      <c r="AB2989">
        <v>301.27868519999998</v>
      </c>
      <c r="AC2989" t="s">
        <v>10275</v>
      </c>
      <c r="AD2989">
        <v>44.250511600000003</v>
      </c>
      <c r="AE2989">
        <v>1514.66</v>
      </c>
      <c r="AF2989">
        <v>16.260999999999999</v>
      </c>
      <c r="AG2989">
        <v>14.039</v>
      </c>
      <c r="AH2989">
        <v>15.838800000000001</v>
      </c>
    </row>
    <row r="2990" spans="1:34" x14ac:dyDescent="0.25">
      <c r="A2990" t="s">
        <v>10276</v>
      </c>
      <c r="B2990" t="s">
        <v>10277</v>
      </c>
      <c r="C2990">
        <v>1</v>
      </c>
      <c r="D2990">
        <v>1</v>
      </c>
      <c r="E2990" t="s">
        <v>284</v>
      </c>
      <c r="F2990">
        <v>2021</v>
      </c>
      <c r="G2990" t="s">
        <v>171</v>
      </c>
      <c r="H2990">
        <v>0</v>
      </c>
      <c r="I2990">
        <v>31.254299159999999</v>
      </c>
      <c r="J2990">
        <v>0.20530000000000001</v>
      </c>
      <c r="K2990">
        <v>2.6179999999999999</v>
      </c>
      <c r="L2990">
        <v>0.23400000000000001</v>
      </c>
      <c r="M2990">
        <v>7.35</v>
      </c>
      <c r="N2990">
        <v>2.3099999999999999E-2</v>
      </c>
      <c r="O2990" t="s">
        <v>614</v>
      </c>
      <c r="P2990">
        <v>0</v>
      </c>
      <c r="Q2990">
        <v>38.54</v>
      </c>
      <c r="R2990">
        <v>635</v>
      </c>
      <c r="S2990">
        <v>0</v>
      </c>
      <c r="U2990">
        <v>6246</v>
      </c>
      <c r="V2990">
        <v>1.0900000000000001</v>
      </c>
      <c r="W2990">
        <v>1.18</v>
      </c>
      <c r="X2990">
        <v>7.0000000000000007E-2</v>
      </c>
      <c r="Y2990" t="s">
        <v>77</v>
      </c>
      <c r="Z2990">
        <v>4.43</v>
      </c>
      <c r="AA2990" t="s">
        <v>10278</v>
      </c>
      <c r="AB2990">
        <v>293.0705754</v>
      </c>
      <c r="AC2990" t="s">
        <v>10279</v>
      </c>
      <c r="AD2990">
        <v>48.387678999999999</v>
      </c>
      <c r="AE2990">
        <v>2055.8200000000002</v>
      </c>
      <c r="AF2990">
        <v>15.779</v>
      </c>
      <c r="AG2990">
        <v>14.365</v>
      </c>
      <c r="AH2990">
        <v>15.8019</v>
      </c>
    </row>
    <row r="2991" spans="1:34" x14ac:dyDescent="0.25">
      <c r="A2991" t="s">
        <v>10280</v>
      </c>
      <c r="B2991" t="s">
        <v>10281</v>
      </c>
      <c r="C2991">
        <v>1</v>
      </c>
      <c r="D2991">
        <v>1</v>
      </c>
      <c r="E2991" t="s">
        <v>284</v>
      </c>
      <c r="F2991">
        <v>2021</v>
      </c>
      <c r="G2991" t="s">
        <v>171</v>
      </c>
      <c r="H2991">
        <v>0</v>
      </c>
      <c r="I2991">
        <v>12.90240002</v>
      </c>
      <c r="J2991">
        <v>0.10299999999999999</v>
      </c>
      <c r="K2991">
        <v>1.89</v>
      </c>
      <c r="L2991">
        <v>0.16900000000000001</v>
      </c>
      <c r="M2991">
        <v>4.2300000000000004</v>
      </c>
      <c r="N2991">
        <v>1.3299999999999999E-2</v>
      </c>
      <c r="O2991" t="s">
        <v>614</v>
      </c>
      <c r="P2991">
        <v>0</v>
      </c>
      <c r="Q2991">
        <v>48.99</v>
      </c>
      <c r="R2991">
        <v>675</v>
      </c>
      <c r="S2991">
        <v>0</v>
      </c>
      <c r="U2991">
        <v>5530</v>
      </c>
      <c r="V2991">
        <v>0.79</v>
      </c>
      <c r="W2991">
        <v>0.88</v>
      </c>
      <c r="X2991">
        <v>-0.22</v>
      </c>
      <c r="Y2991" t="s">
        <v>77</v>
      </c>
      <c r="Z2991">
        <v>4.59</v>
      </c>
      <c r="AA2991" t="s">
        <v>10282</v>
      </c>
      <c r="AB2991">
        <v>294.10389320000002</v>
      </c>
      <c r="AC2991" t="s">
        <v>10283</v>
      </c>
      <c r="AD2991">
        <v>45.001353299999998</v>
      </c>
      <c r="AE2991">
        <v>909.03700000000003</v>
      </c>
      <c r="AF2991">
        <v>15.474</v>
      </c>
      <c r="AG2991">
        <v>13.509</v>
      </c>
      <c r="AH2991">
        <v>15.469099999999999</v>
      </c>
    </row>
    <row r="2992" spans="1:34" x14ac:dyDescent="0.25">
      <c r="A2992" t="s">
        <v>10284</v>
      </c>
      <c r="B2992" t="s">
        <v>10285</v>
      </c>
      <c r="C2992">
        <v>1</v>
      </c>
      <c r="D2992">
        <v>1</v>
      </c>
      <c r="E2992" t="s">
        <v>284</v>
      </c>
      <c r="F2992">
        <v>2021</v>
      </c>
      <c r="G2992" t="s">
        <v>171</v>
      </c>
      <c r="H2992">
        <v>0</v>
      </c>
      <c r="I2992">
        <v>47.0564003</v>
      </c>
      <c r="J2992">
        <v>0.25240000000000001</v>
      </c>
      <c r="K2992">
        <v>2.298</v>
      </c>
      <c r="L2992">
        <v>0.20499999999999999</v>
      </c>
      <c r="M2992">
        <v>5.89</v>
      </c>
      <c r="N2992">
        <v>1.8499999999999999E-2</v>
      </c>
      <c r="O2992" t="s">
        <v>614</v>
      </c>
      <c r="P2992">
        <v>0</v>
      </c>
      <c r="Q2992">
        <v>14.43</v>
      </c>
      <c r="R2992">
        <v>497</v>
      </c>
      <c r="S2992">
        <v>0</v>
      </c>
      <c r="U2992">
        <v>5889</v>
      </c>
      <c r="V2992">
        <v>0.92</v>
      </c>
      <c r="W2992">
        <v>0.97</v>
      </c>
      <c r="X2992">
        <v>-0.16</v>
      </c>
      <c r="Y2992" t="s">
        <v>77</v>
      </c>
      <c r="Z2992">
        <v>4.49</v>
      </c>
      <c r="AA2992" t="s">
        <v>10286</v>
      </c>
      <c r="AB2992">
        <v>292.53054600000002</v>
      </c>
      <c r="AC2992" t="s">
        <v>10287</v>
      </c>
      <c r="AD2992">
        <v>42.2145765</v>
      </c>
      <c r="AE2992">
        <v>1030.1099999999999</v>
      </c>
      <c r="AF2992">
        <v>15.532999999999999</v>
      </c>
      <c r="AG2992">
        <v>14.053000000000001</v>
      </c>
      <c r="AH2992">
        <v>15.702299999999999</v>
      </c>
    </row>
    <row r="2993" spans="1:34" x14ac:dyDescent="0.25">
      <c r="A2993" t="s">
        <v>10288</v>
      </c>
      <c r="B2993" t="s">
        <v>10289</v>
      </c>
      <c r="C2993">
        <v>1</v>
      </c>
      <c r="D2993">
        <v>1</v>
      </c>
      <c r="E2993" t="s">
        <v>284</v>
      </c>
      <c r="F2993">
        <v>2021</v>
      </c>
      <c r="G2993" t="s">
        <v>171</v>
      </c>
      <c r="H2993">
        <v>0</v>
      </c>
      <c r="I2993">
        <v>37.886600489999999</v>
      </c>
      <c r="J2993">
        <v>0.2107</v>
      </c>
      <c r="K2993">
        <v>2.6240000000000001</v>
      </c>
      <c r="L2993">
        <v>0.23400000000000001</v>
      </c>
      <c r="M2993">
        <v>7.38</v>
      </c>
      <c r="N2993">
        <v>2.3199999999999998E-2</v>
      </c>
      <c r="O2993" t="s">
        <v>614</v>
      </c>
      <c r="P2993">
        <v>0</v>
      </c>
      <c r="Q2993">
        <v>12.46</v>
      </c>
      <c r="R2993">
        <v>479</v>
      </c>
      <c r="S2993">
        <v>0</v>
      </c>
      <c r="U2993">
        <v>5513</v>
      </c>
      <c r="V2993">
        <v>0.82</v>
      </c>
      <c r="W2993">
        <v>0.87</v>
      </c>
      <c r="X2993">
        <v>-0.16</v>
      </c>
      <c r="Y2993" t="s">
        <v>77</v>
      </c>
      <c r="Z2993">
        <v>4.55</v>
      </c>
      <c r="AA2993" t="s">
        <v>10290</v>
      </c>
      <c r="AB2993">
        <v>283.1319153</v>
      </c>
      <c r="AC2993" t="s">
        <v>10291</v>
      </c>
      <c r="AD2993">
        <v>43.956004999999998</v>
      </c>
      <c r="AE2993">
        <v>1177.53</v>
      </c>
      <c r="AF2993">
        <v>16.161000000000001</v>
      </c>
      <c r="AG2993">
        <v>14.022</v>
      </c>
      <c r="AH2993">
        <v>15.860200000000001</v>
      </c>
    </row>
    <row r="2994" spans="1:34" x14ac:dyDescent="0.25">
      <c r="A2994" t="s">
        <v>10292</v>
      </c>
      <c r="B2994" t="s">
        <v>10293</v>
      </c>
      <c r="C2994">
        <v>1</v>
      </c>
      <c r="D2994">
        <v>3</v>
      </c>
      <c r="E2994" t="s">
        <v>284</v>
      </c>
      <c r="F2994">
        <v>2014</v>
      </c>
      <c r="G2994" t="s">
        <v>171</v>
      </c>
      <c r="H2994">
        <v>0</v>
      </c>
      <c r="I2994">
        <v>9.9267459999999996</v>
      </c>
      <c r="J2994">
        <v>0.09</v>
      </c>
      <c r="K2994">
        <v>2.74</v>
      </c>
      <c r="L2994">
        <v>0.24399999999999999</v>
      </c>
      <c r="M2994">
        <v>7.95</v>
      </c>
      <c r="N2994">
        <v>2.5000000000000001E-2</v>
      </c>
      <c r="O2994" t="s">
        <v>614</v>
      </c>
      <c r="P2994">
        <v>0</v>
      </c>
      <c r="Q2994">
        <v>105.3</v>
      </c>
      <c r="R2994">
        <v>803</v>
      </c>
      <c r="S2994">
        <v>0</v>
      </c>
      <c r="U2994">
        <v>5479</v>
      </c>
      <c r="V2994">
        <v>1.01</v>
      </c>
      <c r="W2994">
        <v>0.94</v>
      </c>
      <c r="X2994">
        <v>0.35699999999999998</v>
      </c>
      <c r="Y2994" t="s">
        <v>200</v>
      </c>
      <c r="Z2994">
        <v>4.43</v>
      </c>
      <c r="AA2994" t="s">
        <v>10294</v>
      </c>
      <c r="AB2994">
        <v>287.91793790000003</v>
      </c>
      <c r="AC2994" t="s">
        <v>10295</v>
      </c>
      <c r="AD2994">
        <v>45.592882899999999</v>
      </c>
      <c r="AE2994">
        <v>651.67399999999998</v>
      </c>
      <c r="AF2994">
        <v>14.308</v>
      </c>
      <c r="AG2994">
        <v>12.427</v>
      </c>
      <c r="AH2994">
        <v>14.103899999999999</v>
      </c>
    </row>
    <row r="2995" spans="1:34" x14ac:dyDescent="0.25">
      <c r="A2995" t="s">
        <v>10296</v>
      </c>
      <c r="B2995" t="s">
        <v>10293</v>
      </c>
      <c r="C2995">
        <v>1</v>
      </c>
      <c r="D2995">
        <v>3</v>
      </c>
      <c r="E2995" t="s">
        <v>284</v>
      </c>
      <c r="F2995">
        <v>2014</v>
      </c>
      <c r="G2995" t="s">
        <v>171</v>
      </c>
      <c r="H2995">
        <v>0</v>
      </c>
      <c r="I2995">
        <v>21.223400000000002</v>
      </c>
      <c r="J2995">
        <v>0.15</v>
      </c>
      <c r="K2995">
        <v>2.79</v>
      </c>
      <c r="L2995">
        <v>0.249</v>
      </c>
      <c r="M2995">
        <v>8.1999999999999993</v>
      </c>
      <c r="N2995">
        <v>2.58E-2</v>
      </c>
      <c r="O2995" t="s">
        <v>614</v>
      </c>
      <c r="P2995">
        <v>0</v>
      </c>
      <c r="Q2995">
        <v>38.22</v>
      </c>
      <c r="R2995">
        <v>623</v>
      </c>
      <c r="S2995">
        <v>0</v>
      </c>
      <c r="U2995">
        <v>5479</v>
      </c>
      <c r="V2995">
        <v>1.01</v>
      </c>
      <c r="W2995">
        <v>0.94</v>
      </c>
      <c r="X2995">
        <v>0.35699999999999998</v>
      </c>
      <c r="Y2995" t="s">
        <v>200</v>
      </c>
      <c r="Z2995">
        <v>4.43</v>
      </c>
      <c r="AA2995" t="s">
        <v>10294</v>
      </c>
      <c r="AB2995">
        <v>287.91793790000003</v>
      </c>
      <c r="AC2995" t="s">
        <v>10295</v>
      </c>
      <c r="AD2995">
        <v>45.592882899999999</v>
      </c>
      <c r="AE2995">
        <v>651.67399999999998</v>
      </c>
      <c r="AF2995">
        <v>14.308</v>
      </c>
      <c r="AG2995">
        <v>12.427</v>
      </c>
      <c r="AH2995">
        <v>14.103899999999999</v>
      </c>
    </row>
    <row r="2996" spans="1:34" x14ac:dyDescent="0.25">
      <c r="A2996" t="s">
        <v>10297</v>
      </c>
      <c r="B2996" t="s">
        <v>10293</v>
      </c>
      <c r="C2996">
        <v>1</v>
      </c>
      <c r="D2996">
        <v>3</v>
      </c>
      <c r="E2996" t="s">
        <v>284</v>
      </c>
      <c r="F2996">
        <v>2016</v>
      </c>
      <c r="G2996" t="s">
        <v>171</v>
      </c>
      <c r="H2996">
        <v>0</v>
      </c>
      <c r="I2996">
        <v>6.4702757899999996</v>
      </c>
      <c r="J2996">
        <v>6.6799999999999998E-2</v>
      </c>
      <c r="K2996">
        <v>1.02</v>
      </c>
      <c r="L2996">
        <v>9.0999999999999998E-2</v>
      </c>
      <c r="M2996">
        <v>1.04</v>
      </c>
      <c r="N2996">
        <v>3.2799999999999999E-3</v>
      </c>
      <c r="O2996" t="s">
        <v>614</v>
      </c>
      <c r="P2996">
        <v>0</v>
      </c>
      <c r="Q2996">
        <v>186.08</v>
      </c>
      <c r="R2996">
        <v>926</v>
      </c>
      <c r="S2996">
        <v>0</v>
      </c>
      <c r="U2996">
        <v>5487</v>
      </c>
      <c r="V2996">
        <v>0.94</v>
      </c>
      <c r="W2996">
        <v>0.94</v>
      </c>
      <c r="X2996">
        <v>0.13</v>
      </c>
      <c r="Y2996" t="s">
        <v>77</v>
      </c>
      <c r="Z2996">
        <v>4.46</v>
      </c>
      <c r="AA2996" t="s">
        <v>10294</v>
      </c>
      <c r="AB2996">
        <v>287.91793790000003</v>
      </c>
      <c r="AC2996" t="s">
        <v>10295</v>
      </c>
      <c r="AD2996">
        <v>45.592882899999999</v>
      </c>
      <c r="AE2996">
        <v>651.67399999999998</v>
      </c>
      <c r="AF2996">
        <v>14.308</v>
      </c>
      <c r="AG2996">
        <v>12.427</v>
      </c>
      <c r="AH2996">
        <v>14.103899999999999</v>
      </c>
    </row>
    <row r="2997" spans="1:34" x14ac:dyDescent="0.25">
      <c r="A2997" t="s">
        <v>10298</v>
      </c>
      <c r="B2997" t="s">
        <v>10299</v>
      </c>
      <c r="C2997">
        <v>1</v>
      </c>
      <c r="D2997">
        <v>1</v>
      </c>
      <c r="E2997" t="s">
        <v>284</v>
      </c>
      <c r="F2997">
        <v>2021</v>
      </c>
      <c r="G2997" t="s">
        <v>171</v>
      </c>
      <c r="H2997">
        <v>0</v>
      </c>
      <c r="I2997">
        <v>30.2541008</v>
      </c>
      <c r="J2997">
        <v>0.20430000000000001</v>
      </c>
      <c r="K2997">
        <v>2.9540000000000002</v>
      </c>
      <c r="L2997">
        <v>0.26400000000000001</v>
      </c>
      <c r="M2997">
        <v>9.0299999999999994</v>
      </c>
      <c r="N2997">
        <v>2.8400000000000002E-2</v>
      </c>
      <c r="O2997" t="s">
        <v>614</v>
      </c>
      <c r="P2997">
        <v>0</v>
      </c>
      <c r="Q2997">
        <v>44.87</v>
      </c>
      <c r="R2997">
        <v>660</v>
      </c>
      <c r="S2997">
        <v>0</v>
      </c>
      <c r="U2997">
        <v>6277</v>
      </c>
      <c r="V2997">
        <v>1.1599999999999999</v>
      </c>
      <c r="W2997">
        <v>1.24</v>
      </c>
      <c r="X2997">
        <v>0.21</v>
      </c>
      <c r="Y2997" t="s">
        <v>77</v>
      </c>
      <c r="Z2997">
        <v>4.4000000000000004</v>
      </c>
      <c r="AA2997" t="s">
        <v>10300</v>
      </c>
      <c r="AB2997">
        <v>291.06203549999998</v>
      </c>
      <c r="AC2997" t="s">
        <v>10301</v>
      </c>
      <c r="AD2997">
        <v>38.863288099999998</v>
      </c>
      <c r="AE2997">
        <v>885.91300000000001</v>
      </c>
      <c r="AF2997">
        <v>14.391999999999999</v>
      </c>
      <c r="AG2997">
        <v>12.907999999999999</v>
      </c>
      <c r="AH2997">
        <v>14.3058</v>
      </c>
    </row>
    <row r="2998" spans="1:34" x14ac:dyDescent="0.25">
      <c r="A2998" t="s">
        <v>10302</v>
      </c>
      <c r="B2998" t="s">
        <v>10303</v>
      </c>
      <c r="C2998">
        <v>1</v>
      </c>
      <c r="D2998">
        <v>1</v>
      </c>
      <c r="E2998" t="s">
        <v>284</v>
      </c>
      <c r="F2998">
        <v>2021</v>
      </c>
      <c r="G2998" t="s">
        <v>171</v>
      </c>
      <c r="H2998">
        <v>0</v>
      </c>
      <c r="I2998">
        <v>20.034799580000001</v>
      </c>
      <c r="J2998">
        <v>0.15570000000000001</v>
      </c>
      <c r="K2998">
        <v>2.895</v>
      </c>
      <c r="L2998">
        <v>0.25800000000000001</v>
      </c>
      <c r="M2998">
        <v>8.7200000000000006</v>
      </c>
      <c r="N2998">
        <v>2.7400000000000001E-2</v>
      </c>
      <c r="O2998" t="s">
        <v>614</v>
      </c>
      <c r="P2998">
        <v>0</v>
      </c>
      <c r="Q2998">
        <v>207.16</v>
      </c>
      <c r="R2998">
        <v>967</v>
      </c>
      <c r="S2998">
        <v>0</v>
      </c>
      <c r="U2998">
        <v>6120</v>
      </c>
      <c r="V2998">
        <v>2</v>
      </c>
      <c r="W2998">
        <v>1.25</v>
      </c>
      <c r="X2998">
        <v>0.02</v>
      </c>
      <c r="Y2998" t="s">
        <v>77</v>
      </c>
      <c r="Z2998">
        <v>3.93</v>
      </c>
      <c r="AA2998" t="s">
        <v>10304</v>
      </c>
      <c r="AB2998">
        <v>300.31617230000001</v>
      </c>
      <c r="AC2998" t="s">
        <v>10305</v>
      </c>
      <c r="AD2998">
        <v>45.495327099999997</v>
      </c>
      <c r="AE2998">
        <v>928.98900000000003</v>
      </c>
      <c r="AF2998">
        <v>13.103</v>
      </c>
      <c r="AG2998">
        <v>11.513999999999999</v>
      </c>
      <c r="AH2998">
        <v>12.9842</v>
      </c>
    </row>
    <row r="2999" spans="1:34" x14ac:dyDescent="0.25">
      <c r="A2999" t="s">
        <v>10306</v>
      </c>
      <c r="B2999" t="s">
        <v>10307</v>
      </c>
      <c r="C2999">
        <v>1</v>
      </c>
      <c r="D2999">
        <v>1</v>
      </c>
      <c r="E2999" t="s">
        <v>284</v>
      </c>
      <c r="F2999">
        <v>2021</v>
      </c>
      <c r="G2999" t="s">
        <v>171</v>
      </c>
      <c r="H2999">
        <v>0</v>
      </c>
      <c r="I2999">
        <v>13.22259998</v>
      </c>
      <c r="J2999">
        <v>0.1077</v>
      </c>
      <c r="K2999">
        <v>2.2909999999999999</v>
      </c>
      <c r="L2999">
        <v>0.20399999999999999</v>
      </c>
      <c r="M2999">
        <v>5.86</v>
      </c>
      <c r="N2999">
        <v>1.84E-2</v>
      </c>
      <c r="O2999" t="s">
        <v>614</v>
      </c>
      <c r="P2999">
        <v>0</v>
      </c>
      <c r="Q2999">
        <v>71.11</v>
      </c>
      <c r="R2999">
        <v>740</v>
      </c>
      <c r="S2999">
        <v>0</v>
      </c>
      <c r="U2999">
        <v>5931</v>
      </c>
      <c r="V2999">
        <v>0.86</v>
      </c>
      <c r="W2999">
        <v>0.95</v>
      </c>
      <c r="X2999">
        <v>-0.28000000000000003</v>
      </c>
      <c r="Y2999" t="s">
        <v>77</v>
      </c>
      <c r="Z2999">
        <v>4.54</v>
      </c>
      <c r="AA2999" t="s">
        <v>10308</v>
      </c>
      <c r="AB2999">
        <v>292.33037059999998</v>
      </c>
      <c r="AC2999" t="s">
        <v>10309</v>
      </c>
      <c r="AD2999">
        <v>37.997069600000003</v>
      </c>
      <c r="AE2999">
        <v>1344.29</v>
      </c>
      <c r="AF2999">
        <v>15.388</v>
      </c>
      <c r="AG2999">
        <v>13.6</v>
      </c>
      <c r="AH2999">
        <v>15.191700000000001</v>
      </c>
    </row>
    <row r="3000" spans="1:34" x14ac:dyDescent="0.25">
      <c r="A3000" t="s">
        <v>10310</v>
      </c>
      <c r="B3000" t="s">
        <v>10311</v>
      </c>
      <c r="C3000">
        <v>1</v>
      </c>
      <c r="D3000">
        <v>1</v>
      </c>
      <c r="E3000" t="s">
        <v>284</v>
      </c>
      <c r="F3000">
        <v>2021</v>
      </c>
      <c r="G3000" t="s">
        <v>171</v>
      </c>
      <c r="H3000">
        <v>0</v>
      </c>
      <c r="I3000">
        <v>52.609699249999998</v>
      </c>
      <c r="J3000">
        <v>0.28460000000000002</v>
      </c>
      <c r="K3000">
        <v>1.96</v>
      </c>
      <c r="L3000">
        <v>0.17499999999999999</v>
      </c>
      <c r="M3000">
        <v>4.5</v>
      </c>
      <c r="N3000">
        <v>1.4200000000000001E-2</v>
      </c>
      <c r="O3000" t="s">
        <v>614</v>
      </c>
      <c r="P3000">
        <v>0</v>
      </c>
      <c r="Q3000">
        <v>8.6300000000000008</v>
      </c>
      <c r="R3000">
        <v>553</v>
      </c>
      <c r="S3000">
        <v>0</v>
      </c>
      <c r="U3000">
        <v>5881</v>
      </c>
      <c r="V3000">
        <v>1.29</v>
      </c>
      <c r="W3000">
        <v>1.1100000000000001</v>
      </c>
      <c r="X3000">
        <v>0.16</v>
      </c>
      <c r="Y3000" t="s">
        <v>77</v>
      </c>
      <c r="Z3000">
        <v>4.26</v>
      </c>
      <c r="AA3000" t="s">
        <v>10312</v>
      </c>
      <c r="AB3000">
        <v>298.08344570000003</v>
      </c>
      <c r="AC3000" t="s">
        <v>10313</v>
      </c>
      <c r="AD3000">
        <v>40.3462551</v>
      </c>
      <c r="AE3000">
        <v>990.83799999999997</v>
      </c>
      <c r="AF3000">
        <v>14.454000000000001</v>
      </c>
      <c r="AG3000">
        <v>12.622</v>
      </c>
      <c r="AH3000">
        <v>14.231199999999999</v>
      </c>
    </row>
    <row r="3001" spans="1:34" x14ac:dyDescent="0.25">
      <c r="A3001" t="s">
        <v>10314</v>
      </c>
      <c r="B3001" t="s">
        <v>10315</v>
      </c>
      <c r="C3001">
        <v>1</v>
      </c>
      <c r="D3001">
        <v>1</v>
      </c>
      <c r="E3001" t="s">
        <v>284</v>
      </c>
      <c r="F3001">
        <v>2021</v>
      </c>
      <c r="G3001" t="s">
        <v>171</v>
      </c>
      <c r="H3001">
        <v>0</v>
      </c>
      <c r="I3001">
        <v>15.33170033</v>
      </c>
      <c r="J3001">
        <v>0.1216</v>
      </c>
      <c r="K3001">
        <v>2.6539999999999999</v>
      </c>
      <c r="L3001">
        <v>0.23699999999999999</v>
      </c>
      <c r="M3001">
        <v>7.53</v>
      </c>
      <c r="N3001">
        <v>2.3699999999999999E-2</v>
      </c>
      <c r="O3001" t="s">
        <v>614</v>
      </c>
      <c r="P3001">
        <v>0</v>
      </c>
      <c r="Q3001">
        <v>107.44</v>
      </c>
      <c r="R3001">
        <v>821</v>
      </c>
      <c r="S3001">
        <v>0</v>
      </c>
      <c r="U3001">
        <v>5726</v>
      </c>
      <c r="V3001">
        <v>1.28</v>
      </c>
      <c r="W3001">
        <v>1.02</v>
      </c>
      <c r="X3001">
        <v>0.16</v>
      </c>
      <c r="Y3001" t="s">
        <v>77</v>
      </c>
      <c r="Z3001">
        <v>4.2300000000000004</v>
      </c>
      <c r="AA3001" t="s">
        <v>10316</v>
      </c>
      <c r="AB3001">
        <v>293.76738599999999</v>
      </c>
      <c r="AC3001" t="s">
        <v>10317</v>
      </c>
      <c r="AD3001">
        <v>42.8291562</v>
      </c>
      <c r="AE3001">
        <v>1910.77</v>
      </c>
      <c r="AF3001">
        <v>15.084</v>
      </c>
      <c r="AG3001">
        <v>13.444000000000001</v>
      </c>
      <c r="AH3001">
        <v>15.084099999999999</v>
      </c>
    </row>
    <row r="3002" spans="1:34" x14ac:dyDescent="0.25">
      <c r="A3002" t="s">
        <v>10318</v>
      </c>
      <c r="B3002" t="s">
        <v>10319</v>
      </c>
      <c r="C3002">
        <v>1</v>
      </c>
      <c r="D3002">
        <v>1</v>
      </c>
      <c r="E3002" t="s">
        <v>284</v>
      </c>
      <c r="F3002">
        <v>2021</v>
      </c>
      <c r="G3002" t="s">
        <v>171</v>
      </c>
      <c r="H3002">
        <v>0</v>
      </c>
      <c r="I3002">
        <v>46.716400149999998</v>
      </c>
      <c r="J3002">
        <v>0.25879999999999997</v>
      </c>
      <c r="K3002">
        <v>3.0019999999999998</v>
      </c>
      <c r="L3002">
        <v>0.26800000000000002</v>
      </c>
      <c r="M3002">
        <v>9.2799999999999994</v>
      </c>
      <c r="N3002">
        <v>2.92E-2</v>
      </c>
      <c r="O3002" t="s">
        <v>614</v>
      </c>
      <c r="P3002">
        <v>0</v>
      </c>
      <c r="Q3002">
        <v>18.739999999999998</v>
      </c>
      <c r="R3002">
        <v>531</v>
      </c>
      <c r="S3002">
        <v>0</v>
      </c>
      <c r="U3002">
        <v>5856</v>
      </c>
      <c r="V3002">
        <v>1.0900000000000001</v>
      </c>
      <c r="W3002">
        <v>1.06</v>
      </c>
      <c r="X3002">
        <v>0.16</v>
      </c>
      <c r="Y3002" t="s">
        <v>77</v>
      </c>
      <c r="Z3002">
        <v>4.3899999999999997</v>
      </c>
      <c r="AA3002" t="s">
        <v>10320</v>
      </c>
      <c r="AB3002">
        <v>289.82874520000001</v>
      </c>
      <c r="AC3002" t="s">
        <v>10321</v>
      </c>
      <c r="AD3002">
        <v>45.102688299999997</v>
      </c>
      <c r="AE3002">
        <v>1771.31</v>
      </c>
      <c r="AF3002">
        <v>15.382</v>
      </c>
      <c r="AG3002">
        <v>13.598000000000001</v>
      </c>
      <c r="AH3002">
        <v>15.1821</v>
      </c>
    </row>
    <row r="3003" spans="1:34" x14ac:dyDescent="0.25">
      <c r="A3003" t="s">
        <v>10322</v>
      </c>
      <c r="B3003" t="s">
        <v>10323</v>
      </c>
      <c r="C3003">
        <v>1</v>
      </c>
      <c r="D3003">
        <v>1</v>
      </c>
      <c r="E3003" t="s">
        <v>284</v>
      </c>
      <c r="F3003">
        <v>2021</v>
      </c>
      <c r="G3003" t="s">
        <v>171</v>
      </c>
      <c r="H3003">
        <v>0</v>
      </c>
      <c r="I3003">
        <v>42.87770081</v>
      </c>
      <c r="J3003">
        <v>0.21970000000000001</v>
      </c>
      <c r="K3003">
        <v>2.3149999999999999</v>
      </c>
      <c r="L3003">
        <v>0.20699999999999999</v>
      </c>
      <c r="M3003">
        <v>5.97</v>
      </c>
      <c r="N3003">
        <v>1.8800000000000001E-2</v>
      </c>
      <c r="O3003" t="s">
        <v>614</v>
      </c>
      <c r="P3003">
        <v>0</v>
      </c>
      <c r="Q3003">
        <v>9.8000000000000007</v>
      </c>
      <c r="R3003">
        <v>451</v>
      </c>
      <c r="S3003">
        <v>0</v>
      </c>
      <c r="U3003">
        <v>5256</v>
      </c>
      <c r="V3003">
        <v>0.83</v>
      </c>
      <c r="W3003">
        <v>0.77</v>
      </c>
      <c r="X3003">
        <v>-0.16</v>
      </c>
      <c r="Y3003" t="s">
        <v>77</v>
      </c>
      <c r="Z3003">
        <v>4.4800000000000004</v>
      </c>
      <c r="AA3003" t="s">
        <v>10324</v>
      </c>
      <c r="AB3003">
        <v>291.19879049999997</v>
      </c>
      <c r="AC3003" t="s">
        <v>10325</v>
      </c>
      <c r="AD3003">
        <v>44.166203299999999</v>
      </c>
      <c r="AE3003">
        <v>667.40499999999997</v>
      </c>
      <c r="AF3003">
        <v>15.8</v>
      </c>
      <c r="AG3003">
        <v>13.625999999999999</v>
      </c>
      <c r="AH3003">
        <v>15.6668</v>
      </c>
    </row>
    <row r="3004" spans="1:34" x14ac:dyDescent="0.25">
      <c r="A3004" t="s">
        <v>10326</v>
      </c>
      <c r="B3004" t="s">
        <v>10327</v>
      </c>
      <c r="C3004">
        <v>1</v>
      </c>
      <c r="D3004">
        <v>1</v>
      </c>
      <c r="E3004" t="s">
        <v>284</v>
      </c>
      <c r="F3004">
        <v>2021</v>
      </c>
      <c r="G3004" t="s">
        <v>171</v>
      </c>
      <c r="H3004">
        <v>0</v>
      </c>
      <c r="I3004">
        <v>73.750396730000006</v>
      </c>
      <c r="J3004">
        <v>0.38590000000000002</v>
      </c>
      <c r="K3004">
        <v>3.4060000000000001</v>
      </c>
      <c r="L3004">
        <v>0.30399999999999999</v>
      </c>
      <c r="M3004">
        <v>11.5</v>
      </c>
      <c r="N3004">
        <v>3.6200000000000003E-2</v>
      </c>
      <c r="O3004" t="s">
        <v>614</v>
      </c>
      <c r="P3004">
        <v>0</v>
      </c>
      <c r="Q3004">
        <v>9.64</v>
      </c>
      <c r="R3004">
        <v>677</v>
      </c>
      <c r="S3004">
        <v>0</v>
      </c>
      <c r="U3004">
        <v>6056</v>
      </c>
      <c r="V3004">
        <v>2.48</v>
      </c>
      <c r="W3004">
        <v>1.41</v>
      </c>
      <c r="X3004">
        <v>0.14000000000000001</v>
      </c>
      <c r="Y3004" t="s">
        <v>77</v>
      </c>
      <c r="Z3004">
        <v>3.8</v>
      </c>
      <c r="AA3004" t="s">
        <v>10328</v>
      </c>
      <c r="AB3004">
        <v>296.35460929999999</v>
      </c>
      <c r="AC3004" t="s">
        <v>10329</v>
      </c>
      <c r="AD3004">
        <v>41.335569800000002</v>
      </c>
      <c r="AE3004">
        <v>1091</v>
      </c>
      <c r="AF3004">
        <v>13.311999999999999</v>
      </c>
      <c r="AG3004">
        <v>11.826000000000001</v>
      </c>
      <c r="AH3004">
        <v>13.216799999999999</v>
      </c>
    </row>
    <row r="3005" spans="1:34" x14ac:dyDescent="0.25">
      <c r="A3005" t="s">
        <v>10330</v>
      </c>
      <c r="B3005" t="s">
        <v>10331</v>
      </c>
      <c r="C3005">
        <v>1</v>
      </c>
      <c r="D3005">
        <v>1</v>
      </c>
      <c r="E3005" t="s">
        <v>284</v>
      </c>
      <c r="F3005">
        <v>2021</v>
      </c>
      <c r="G3005" t="s">
        <v>171</v>
      </c>
      <c r="H3005">
        <v>0</v>
      </c>
      <c r="I3005">
        <v>19.577800750000002</v>
      </c>
      <c r="J3005">
        <v>0.1409</v>
      </c>
      <c r="K3005">
        <v>2.1459999999999999</v>
      </c>
      <c r="L3005">
        <v>0.191</v>
      </c>
      <c r="M3005">
        <v>5.25</v>
      </c>
      <c r="N3005">
        <v>1.6500000000000001E-2</v>
      </c>
      <c r="O3005" t="s">
        <v>614</v>
      </c>
      <c r="P3005">
        <v>0</v>
      </c>
      <c r="Q3005">
        <v>35.14</v>
      </c>
      <c r="R3005">
        <v>621</v>
      </c>
      <c r="S3005">
        <v>0</v>
      </c>
      <c r="U3005">
        <v>5620</v>
      </c>
      <c r="V3005">
        <v>0.88</v>
      </c>
      <c r="W3005">
        <v>0.97</v>
      </c>
      <c r="X3005">
        <v>0.06</v>
      </c>
      <c r="Y3005" t="s">
        <v>77</v>
      </c>
      <c r="Z3005">
        <v>4.53</v>
      </c>
      <c r="AA3005" t="s">
        <v>10332</v>
      </c>
      <c r="AB3005">
        <v>290.44062939999998</v>
      </c>
      <c r="AC3005" t="s">
        <v>10333</v>
      </c>
      <c r="AD3005">
        <v>38.523572100000003</v>
      </c>
      <c r="AE3005">
        <v>326.36200000000002</v>
      </c>
      <c r="AF3005">
        <v>12.679</v>
      </c>
      <c r="AG3005">
        <v>11.106999999999999</v>
      </c>
      <c r="AH3005">
        <v>12.6182</v>
      </c>
    </row>
    <row r="3006" spans="1:34" x14ac:dyDescent="0.25">
      <c r="A3006" t="s">
        <v>10334</v>
      </c>
      <c r="B3006" t="s">
        <v>10335</v>
      </c>
      <c r="C3006">
        <v>1</v>
      </c>
      <c r="D3006">
        <v>1</v>
      </c>
      <c r="E3006" t="s">
        <v>284</v>
      </c>
      <c r="F3006">
        <v>2021</v>
      </c>
      <c r="G3006" t="s">
        <v>171</v>
      </c>
      <c r="H3006">
        <v>0</v>
      </c>
      <c r="I3006">
        <v>59.362499239999998</v>
      </c>
      <c r="J3006">
        <v>0.29870000000000002</v>
      </c>
      <c r="K3006">
        <v>3.073</v>
      </c>
      <c r="L3006">
        <v>0.27400000000000002</v>
      </c>
      <c r="M3006">
        <v>9.65</v>
      </c>
      <c r="N3006">
        <v>3.04E-2</v>
      </c>
      <c r="O3006" t="s">
        <v>614</v>
      </c>
      <c r="P3006">
        <v>0</v>
      </c>
      <c r="Q3006">
        <v>24.33</v>
      </c>
      <c r="R3006">
        <v>566</v>
      </c>
      <c r="S3006">
        <v>0</v>
      </c>
      <c r="U3006">
        <v>5786</v>
      </c>
      <c r="V3006">
        <v>1.47</v>
      </c>
      <c r="W3006">
        <v>1.01</v>
      </c>
      <c r="X3006">
        <v>-0.02</v>
      </c>
      <c r="Y3006" t="s">
        <v>77</v>
      </c>
      <c r="Z3006">
        <v>4.1100000000000003</v>
      </c>
      <c r="AA3006" t="s">
        <v>10336</v>
      </c>
      <c r="AB3006">
        <v>299.58333620000002</v>
      </c>
      <c r="AC3006" t="s">
        <v>10337</v>
      </c>
      <c r="AD3006">
        <v>47.448124399999998</v>
      </c>
      <c r="AE3006">
        <v>508.20100000000002</v>
      </c>
      <c r="AF3006">
        <v>11.788</v>
      </c>
      <c r="AG3006">
        <v>10.452999999999999</v>
      </c>
      <c r="AH3006">
        <v>12.071999999999999</v>
      </c>
    </row>
    <row r="3007" spans="1:34" x14ac:dyDescent="0.25">
      <c r="A3007" t="s">
        <v>10338</v>
      </c>
      <c r="B3007" t="s">
        <v>10339</v>
      </c>
      <c r="C3007">
        <v>1</v>
      </c>
      <c r="D3007">
        <v>2</v>
      </c>
      <c r="E3007" t="s">
        <v>284</v>
      </c>
      <c r="F3007">
        <v>2014</v>
      </c>
      <c r="G3007" t="s">
        <v>171</v>
      </c>
      <c r="H3007">
        <v>0</v>
      </c>
      <c r="I3007">
        <v>11.388479999999999</v>
      </c>
      <c r="J3007">
        <v>0.106</v>
      </c>
      <c r="K3007">
        <v>2.39</v>
      </c>
      <c r="L3007">
        <v>0.21299999999999999</v>
      </c>
      <c r="M3007">
        <v>6.3</v>
      </c>
      <c r="N3007">
        <v>1.9800000000000002E-2</v>
      </c>
      <c r="O3007" t="s">
        <v>614</v>
      </c>
      <c r="P3007">
        <v>0</v>
      </c>
      <c r="Q3007">
        <v>117.3</v>
      </c>
      <c r="R3007">
        <v>979</v>
      </c>
      <c r="S3007">
        <v>0</v>
      </c>
      <c r="U3007">
        <v>6335</v>
      </c>
      <c r="V3007">
        <v>1.1499999999999999</v>
      </c>
      <c r="W3007">
        <v>1.1399999999999999</v>
      </c>
      <c r="X3007">
        <v>0.14000000000000001</v>
      </c>
      <c r="Y3007" t="s">
        <v>77</v>
      </c>
      <c r="Z3007">
        <v>4.4000000000000004</v>
      </c>
      <c r="AA3007" t="s">
        <v>10340</v>
      </c>
      <c r="AB3007">
        <v>296.49859509999999</v>
      </c>
      <c r="AC3007" t="s">
        <v>10341</v>
      </c>
      <c r="AD3007">
        <v>46.577248400000002</v>
      </c>
      <c r="AE3007">
        <v>1009.1</v>
      </c>
      <c r="AF3007">
        <v>14.712</v>
      </c>
      <c r="AG3007">
        <v>13.218</v>
      </c>
      <c r="AH3007">
        <v>14.596</v>
      </c>
    </row>
    <row r="3008" spans="1:34" x14ac:dyDescent="0.25">
      <c r="A3008" t="s">
        <v>10342</v>
      </c>
      <c r="B3008" t="s">
        <v>10339</v>
      </c>
      <c r="C3008">
        <v>1</v>
      </c>
      <c r="D3008">
        <v>2</v>
      </c>
      <c r="E3008" t="s">
        <v>284</v>
      </c>
      <c r="F3008">
        <v>2014</v>
      </c>
      <c r="G3008" t="s">
        <v>171</v>
      </c>
      <c r="H3008">
        <v>0</v>
      </c>
      <c r="I3008">
        <v>50.697493999999999</v>
      </c>
      <c r="J3008">
        <v>0.28599999999999998</v>
      </c>
      <c r="K3008">
        <v>2.75</v>
      </c>
      <c r="L3008">
        <v>0.245</v>
      </c>
      <c r="M3008">
        <v>8</v>
      </c>
      <c r="N3008">
        <v>2.52E-2</v>
      </c>
      <c r="O3008" t="s">
        <v>614</v>
      </c>
      <c r="P3008">
        <v>0</v>
      </c>
      <c r="Q3008">
        <v>16.03</v>
      </c>
      <c r="R3008">
        <v>595</v>
      </c>
      <c r="S3008">
        <v>0</v>
      </c>
      <c r="U3008">
        <v>6335</v>
      </c>
      <c r="V3008">
        <v>1.1499999999999999</v>
      </c>
      <c r="W3008">
        <v>1.1399999999999999</v>
      </c>
      <c r="X3008">
        <v>0.14000000000000001</v>
      </c>
      <c r="Y3008" t="s">
        <v>77</v>
      </c>
      <c r="Z3008">
        <v>4.4000000000000004</v>
      </c>
      <c r="AA3008" t="s">
        <v>10340</v>
      </c>
      <c r="AB3008">
        <v>296.49859509999999</v>
      </c>
      <c r="AC3008" t="s">
        <v>10341</v>
      </c>
      <c r="AD3008">
        <v>46.577248400000002</v>
      </c>
      <c r="AE3008">
        <v>1009.1</v>
      </c>
      <c r="AF3008">
        <v>14.712</v>
      </c>
      <c r="AG3008">
        <v>13.218</v>
      </c>
      <c r="AH3008">
        <v>14.596</v>
      </c>
    </row>
    <row r="3009" spans="1:34" x14ac:dyDescent="0.25">
      <c r="A3009" t="s">
        <v>10343</v>
      </c>
      <c r="B3009" t="s">
        <v>10344</v>
      </c>
      <c r="C3009">
        <v>1</v>
      </c>
      <c r="D3009">
        <v>1</v>
      </c>
      <c r="E3009" t="s">
        <v>284</v>
      </c>
      <c r="F3009">
        <v>2021</v>
      </c>
      <c r="G3009" t="s">
        <v>171</v>
      </c>
      <c r="H3009">
        <v>0</v>
      </c>
      <c r="I3009">
        <v>13.026800160000001</v>
      </c>
      <c r="J3009">
        <v>0.10249999999999999</v>
      </c>
      <c r="K3009">
        <v>1.53</v>
      </c>
      <c r="L3009">
        <v>0.13600000000000001</v>
      </c>
      <c r="M3009">
        <v>2.95</v>
      </c>
      <c r="N3009">
        <v>9.2899999999999996E-3</v>
      </c>
      <c r="O3009" t="s">
        <v>614</v>
      </c>
      <c r="P3009">
        <v>0</v>
      </c>
      <c r="Q3009">
        <v>40.51</v>
      </c>
      <c r="R3009">
        <v>643</v>
      </c>
      <c r="S3009">
        <v>0</v>
      </c>
      <c r="U3009">
        <v>5083</v>
      </c>
      <c r="V3009">
        <v>0.84</v>
      </c>
      <c r="W3009">
        <v>0.84</v>
      </c>
      <c r="X3009">
        <v>0.22</v>
      </c>
      <c r="Y3009" t="s">
        <v>77</v>
      </c>
      <c r="Z3009">
        <v>4.51</v>
      </c>
      <c r="AA3009" t="s">
        <v>10345</v>
      </c>
      <c r="AB3009">
        <v>297.57714499999997</v>
      </c>
      <c r="AC3009" t="s">
        <v>10346</v>
      </c>
      <c r="AD3009">
        <v>40.027676800000002</v>
      </c>
      <c r="AE3009">
        <v>275.69400000000002</v>
      </c>
      <c r="AF3009">
        <v>13.446999999999999</v>
      </c>
      <c r="AG3009">
        <v>11.289</v>
      </c>
      <c r="AH3009">
        <v>13.374599999999999</v>
      </c>
    </row>
    <row r="3010" spans="1:34" x14ac:dyDescent="0.25">
      <c r="A3010" t="s">
        <v>10347</v>
      </c>
      <c r="B3010" t="s">
        <v>10348</v>
      </c>
      <c r="C3010">
        <v>1</v>
      </c>
      <c r="D3010">
        <v>1</v>
      </c>
      <c r="E3010" t="s">
        <v>284</v>
      </c>
      <c r="F3010">
        <v>2021</v>
      </c>
      <c r="G3010" t="s">
        <v>171</v>
      </c>
      <c r="H3010">
        <v>0</v>
      </c>
      <c r="I3010">
        <v>38.576099399999997</v>
      </c>
      <c r="J3010">
        <v>0.2356</v>
      </c>
      <c r="K3010">
        <v>2.653</v>
      </c>
      <c r="L3010">
        <v>0.23699999999999999</v>
      </c>
      <c r="M3010">
        <v>7.53</v>
      </c>
      <c r="N3010">
        <v>2.3699999999999999E-2</v>
      </c>
      <c r="O3010" t="s">
        <v>614</v>
      </c>
      <c r="P3010">
        <v>0</v>
      </c>
      <c r="Q3010">
        <v>34.770000000000003</v>
      </c>
      <c r="R3010">
        <v>619</v>
      </c>
      <c r="S3010">
        <v>0</v>
      </c>
      <c r="U3010">
        <v>6167</v>
      </c>
      <c r="V3010">
        <v>1.22</v>
      </c>
      <c r="W3010">
        <v>1.17</v>
      </c>
      <c r="X3010">
        <v>0.12</v>
      </c>
      <c r="Y3010" t="s">
        <v>77</v>
      </c>
      <c r="Z3010">
        <v>4.33</v>
      </c>
      <c r="AA3010" t="s">
        <v>10349</v>
      </c>
      <c r="AB3010">
        <v>290.8723061</v>
      </c>
      <c r="AC3010" t="s">
        <v>10350</v>
      </c>
      <c r="AD3010">
        <v>43.333010399999999</v>
      </c>
      <c r="AE3010">
        <v>620.09100000000001</v>
      </c>
      <c r="AF3010">
        <v>12.670999999999999</v>
      </c>
      <c r="AG3010">
        <v>11.33</v>
      </c>
      <c r="AH3010">
        <v>12.5586</v>
      </c>
    </row>
    <row r="3011" spans="1:34" x14ac:dyDescent="0.25">
      <c r="A3011" t="s">
        <v>10351</v>
      </c>
      <c r="B3011" t="s">
        <v>10352</v>
      </c>
      <c r="C3011">
        <v>1</v>
      </c>
      <c r="D3011">
        <v>1</v>
      </c>
      <c r="E3011" t="s">
        <v>284</v>
      </c>
      <c r="F3011">
        <v>2021</v>
      </c>
      <c r="G3011" t="s">
        <v>171</v>
      </c>
      <c r="H3011">
        <v>0</v>
      </c>
      <c r="I3011">
        <v>0.52417701999999999</v>
      </c>
      <c r="J3011">
        <v>1.23E-2</v>
      </c>
      <c r="K3011">
        <v>1.5149999999999999</v>
      </c>
      <c r="L3011">
        <v>0.13500000000000001</v>
      </c>
      <c r="M3011">
        <v>2.91</v>
      </c>
      <c r="N3011">
        <v>9.1400000000000006E-3</v>
      </c>
      <c r="O3011" t="s">
        <v>614</v>
      </c>
      <c r="P3011">
        <v>0</v>
      </c>
      <c r="Q3011">
        <v>3049.23</v>
      </c>
      <c r="R3011">
        <v>1891</v>
      </c>
      <c r="S3011">
        <v>0</v>
      </c>
      <c r="U3011">
        <v>5278</v>
      </c>
      <c r="V3011">
        <v>0.81</v>
      </c>
      <c r="W3011">
        <v>0.91</v>
      </c>
      <c r="X3011">
        <v>0.14000000000000001</v>
      </c>
      <c r="Y3011" t="s">
        <v>77</v>
      </c>
      <c r="Z3011">
        <v>4.58</v>
      </c>
      <c r="AA3011" t="s">
        <v>10353</v>
      </c>
      <c r="AB3011">
        <v>285.33149029999998</v>
      </c>
      <c r="AC3011" t="s">
        <v>10354</v>
      </c>
      <c r="AD3011">
        <v>41.063843499999997</v>
      </c>
      <c r="AE3011">
        <v>713.73299999999995</v>
      </c>
      <c r="AF3011">
        <v>15.286</v>
      </c>
      <c r="AG3011">
        <v>13.148999999999999</v>
      </c>
      <c r="AH3011">
        <v>15.033099999999999</v>
      </c>
    </row>
    <row r="3012" spans="1:34" x14ac:dyDescent="0.25">
      <c r="A3012" t="s">
        <v>10355</v>
      </c>
      <c r="B3012" t="s">
        <v>10356</v>
      </c>
      <c r="C3012">
        <v>1</v>
      </c>
      <c r="D3012">
        <v>1</v>
      </c>
      <c r="E3012" t="s">
        <v>284</v>
      </c>
      <c r="F3012">
        <v>2021</v>
      </c>
      <c r="G3012" t="s">
        <v>171</v>
      </c>
      <c r="H3012">
        <v>0</v>
      </c>
      <c r="I3012">
        <v>4.9432902299999997</v>
      </c>
      <c r="J3012">
        <v>5.6099999999999997E-2</v>
      </c>
      <c r="K3012">
        <v>1.18</v>
      </c>
      <c r="L3012">
        <v>0.105</v>
      </c>
      <c r="M3012">
        <v>1.76</v>
      </c>
      <c r="N3012">
        <v>5.5300000000000002E-3</v>
      </c>
      <c r="O3012" t="s">
        <v>614</v>
      </c>
      <c r="P3012">
        <v>0</v>
      </c>
      <c r="Q3012">
        <v>296.74</v>
      </c>
      <c r="R3012">
        <v>1058</v>
      </c>
      <c r="S3012">
        <v>0</v>
      </c>
      <c r="U3012">
        <v>5661</v>
      </c>
      <c r="V3012">
        <v>1.01</v>
      </c>
      <c r="W3012">
        <v>0.96</v>
      </c>
      <c r="X3012">
        <v>0.1</v>
      </c>
      <c r="Y3012" t="s">
        <v>77</v>
      </c>
      <c r="Z3012">
        <v>4.42</v>
      </c>
      <c r="AA3012" t="s">
        <v>10357</v>
      </c>
      <c r="AB3012">
        <v>283.99508500000002</v>
      </c>
      <c r="AC3012" t="s">
        <v>10358</v>
      </c>
      <c r="AD3012">
        <v>39.917012100000001</v>
      </c>
      <c r="AE3012">
        <v>328.00700000000001</v>
      </c>
      <c r="AF3012">
        <v>12.81</v>
      </c>
      <c r="AG3012">
        <v>11.106</v>
      </c>
      <c r="AH3012">
        <v>12.678100000000001</v>
      </c>
    </row>
    <row r="3013" spans="1:34" x14ac:dyDescent="0.25">
      <c r="A3013" t="s">
        <v>10359</v>
      </c>
      <c r="B3013" t="s">
        <v>10360</v>
      </c>
      <c r="C3013">
        <v>1</v>
      </c>
      <c r="D3013">
        <v>1</v>
      </c>
      <c r="E3013" t="s">
        <v>284</v>
      </c>
      <c r="F3013">
        <v>2021</v>
      </c>
      <c r="G3013" t="s">
        <v>171</v>
      </c>
      <c r="H3013">
        <v>0</v>
      </c>
      <c r="I3013">
        <v>1.41975999</v>
      </c>
      <c r="J3013">
        <v>2.4500000000000001E-2</v>
      </c>
      <c r="K3013">
        <v>0.91300000000000003</v>
      </c>
      <c r="L3013">
        <v>8.1000000000000003E-2</v>
      </c>
      <c r="M3013">
        <v>0.70199999999999996</v>
      </c>
      <c r="N3013">
        <v>2.2100000000000002E-3</v>
      </c>
      <c r="O3013" t="s">
        <v>614</v>
      </c>
      <c r="P3013">
        <v>0</v>
      </c>
      <c r="Q3013">
        <v>1968.38</v>
      </c>
      <c r="R3013">
        <v>1700</v>
      </c>
      <c r="S3013">
        <v>0</v>
      </c>
      <c r="U3013">
        <v>5925</v>
      </c>
      <c r="V3013">
        <v>1.03</v>
      </c>
      <c r="W3013">
        <v>0.97</v>
      </c>
      <c r="X3013">
        <v>-0.14000000000000001</v>
      </c>
      <c r="Y3013" t="s">
        <v>77</v>
      </c>
      <c r="Z3013">
        <v>4.3899999999999997</v>
      </c>
      <c r="AA3013" t="s">
        <v>10361</v>
      </c>
      <c r="AB3013">
        <v>290.91932650000001</v>
      </c>
      <c r="AC3013" t="s">
        <v>10362</v>
      </c>
      <c r="AD3013">
        <v>37.287167699999998</v>
      </c>
      <c r="AE3013">
        <v>428.51400000000001</v>
      </c>
      <c r="AF3013">
        <v>12.874000000000001</v>
      </c>
      <c r="AG3013">
        <v>11.436</v>
      </c>
      <c r="AH3013">
        <v>12.750299999999999</v>
      </c>
    </row>
    <row r="3014" spans="1:34" x14ac:dyDescent="0.25">
      <c r="A3014" t="s">
        <v>10363</v>
      </c>
      <c r="B3014" t="s">
        <v>10364</v>
      </c>
      <c r="C3014">
        <v>1</v>
      </c>
      <c r="D3014">
        <v>1</v>
      </c>
      <c r="E3014" t="s">
        <v>284</v>
      </c>
      <c r="F3014">
        <v>2021</v>
      </c>
      <c r="G3014" t="s">
        <v>171</v>
      </c>
      <c r="H3014">
        <v>0</v>
      </c>
      <c r="I3014">
        <v>3.9514000399999998</v>
      </c>
      <c r="J3014">
        <v>4.6300000000000001E-2</v>
      </c>
      <c r="K3014">
        <v>2.5030000000000001</v>
      </c>
      <c r="L3014">
        <v>0.223</v>
      </c>
      <c r="M3014">
        <v>6.82</v>
      </c>
      <c r="N3014">
        <v>2.1399999999999999E-2</v>
      </c>
      <c r="O3014" t="s">
        <v>614</v>
      </c>
      <c r="P3014">
        <v>0</v>
      </c>
      <c r="Q3014">
        <v>324.77999999999997</v>
      </c>
      <c r="R3014">
        <v>1083</v>
      </c>
      <c r="S3014">
        <v>0</v>
      </c>
      <c r="U3014">
        <v>5570</v>
      </c>
      <c r="V3014">
        <v>0.9</v>
      </c>
      <c r="W3014">
        <v>0.84</v>
      </c>
      <c r="X3014">
        <v>-0.18</v>
      </c>
      <c r="Y3014" t="s">
        <v>77</v>
      </c>
      <c r="Z3014">
        <v>4.46</v>
      </c>
      <c r="AA3014" t="s">
        <v>10365</v>
      </c>
      <c r="AB3014">
        <v>296.4037783</v>
      </c>
      <c r="AC3014" t="s">
        <v>10366</v>
      </c>
      <c r="AD3014">
        <v>39.722703600000003</v>
      </c>
      <c r="AE3014">
        <v>904.702</v>
      </c>
      <c r="AF3014">
        <v>14.522</v>
      </c>
      <c r="AG3014">
        <v>12.683</v>
      </c>
      <c r="AH3014">
        <v>14.368399999999999</v>
      </c>
    </row>
    <row r="3015" spans="1:34" x14ac:dyDescent="0.25">
      <c r="A3015" t="s">
        <v>10367</v>
      </c>
      <c r="B3015" t="s">
        <v>10368</v>
      </c>
      <c r="C3015">
        <v>1</v>
      </c>
      <c r="D3015">
        <v>1</v>
      </c>
      <c r="E3015" t="s">
        <v>284</v>
      </c>
      <c r="F3015">
        <v>2021</v>
      </c>
      <c r="G3015" t="s">
        <v>171</v>
      </c>
      <c r="H3015">
        <v>0</v>
      </c>
      <c r="I3015">
        <v>126.55699920000001</v>
      </c>
      <c r="J3015">
        <v>0.55479999999999996</v>
      </c>
      <c r="K3015">
        <v>3.1659999999999999</v>
      </c>
      <c r="L3015">
        <v>0.28199999999999997</v>
      </c>
      <c r="M3015">
        <v>10.199999999999999</v>
      </c>
      <c r="N3015">
        <v>3.2000000000000001E-2</v>
      </c>
      <c r="O3015" t="s">
        <v>614</v>
      </c>
      <c r="P3015">
        <v>0</v>
      </c>
      <c r="Q3015">
        <v>17.850000000000001</v>
      </c>
      <c r="R3015">
        <v>524</v>
      </c>
      <c r="S3015">
        <v>0</v>
      </c>
      <c r="U3015">
        <v>6501</v>
      </c>
      <c r="V3015">
        <v>1.85</v>
      </c>
      <c r="W3015">
        <v>1.42</v>
      </c>
      <c r="X3015">
        <v>0.1</v>
      </c>
      <c r="Y3015" t="s">
        <v>77</v>
      </c>
      <c r="Z3015">
        <v>4.05</v>
      </c>
      <c r="AA3015" t="s">
        <v>10369</v>
      </c>
      <c r="AB3015">
        <v>290.73001410000001</v>
      </c>
      <c r="AC3015" t="s">
        <v>10370</v>
      </c>
      <c r="AD3015">
        <v>44.836128000000002</v>
      </c>
      <c r="AE3015">
        <v>871.096</v>
      </c>
      <c r="AF3015">
        <v>13.393000000000001</v>
      </c>
      <c r="AG3015">
        <v>12.201000000000001</v>
      </c>
      <c r="AH3015">
        <v>13.323499999999999</v>
      </c>
    </row>
    <row r="3016" spans="1:34" x14ac:dyDescent="0.25">
      <c r="A3016" t="s">
        <v>10371</v>
      </c>
      <c r="B3016" t="s">
        <v>10372</v>
      </c>
      <c r="C3016">
        <v>1</v>
      </c>
      <c r="D3016">
        <v>1</v>
      </c>
      <c r="E3016" t="s">
        <v>284</v>
      </c>
      <c r="F3016">
        <v>2021</v>
      </c>
      <c r="G3016" t="s">
        <v>171</v>
      </c>
      <c r="H3016">
        <v>0</v>
      </c>
      <c r="I3016">
        <v>9.6885995900000008</v>
      </c>
      <c r="J3016">
        <v>9.4299999999999995E-2</v>
      </c>
      <c r="K3016">
        <v>3.0230000000000001</v>
      </c>
      <c r="L3016">
        <v>0.27</v>
      </c>
      <c r="M3016">
        <v>9.39</v>
      </c>
      <c r="N3016">
        <v>2.9499999999999998E-2</v>
      </c>
      <c r="O3016" t="s">
        <v>614</v>
      </c>
      <c r="P3016">
        <v>0</v>
      </c>
      <c r="Q3016">
        <v>250.25</v>
      </c>
      <c r="R3016">
        <v>1014</v>
      </c>
      <c r="S3016">
        <v>0</v>
      </c>
      <c r="U3016">
        <v>6457</v>
      </c>
      <c r="V3016">
        <v>1.2</v>
      </c>
      <c r="W3016">
        <v>1.19</v>
      </c>
      <c r="X3016">
        <v>-0.06</v>
      </c>
      <c r="Y3016" t="s">
        <v>77</v>
      </c>
      <c r="Z3016">
        <v>4.3600000000000003</v>
      </c>
      <c r="AA3016" t="s">
        <v>10373</v>
      </c>
      <c r="AB3016">
        <v>290.65839219999998</v>
      </c>
      <c r="AC3016" t="s">
        <v>10374</v>
      </c>
      <c r="AD3016">
        <v>40.778538300000001</v>
      </c>
      <c r="AE3016">
        <v>905.06899999999996</v>
      </c>
      <c r="AF3016">
        <v>14.163</v>
      </c>
      <c r="AG3016">
        <v>12.817</v>
      </c>
      <c r="AH3016">
        <v>14.086399999999999</v>
      </c>
    </row>
    <row r="3017" spans="1:34" x14ac:dyDescent="0.25">
      <c r="A3017" t="s">
        <v>10375</v>
      </c>
      <c r="B3017" t="s">
        <v>10376</v>
      </c>
      <c r="C3017">
        <v>1</v>
      </c>
      <c r="D3017">
        <v>1</v>
      </c>
      <c r="E3017" t="s">
        <v>284</v>
      </c>
      <c r="F3017">
        <v>2021</v>
      </c>
      <c r="G3017" t="s">
        <v>171</v>
      </c>
      <c r="H3017">
        <v>0</v>
      </c>
      <c r="I3017">
        <v>13.062600140000001</v>
      </c>
      <c r="J3017">
        <v>9.3799999999999994E-2</v>
      </c>
      <c r="K3017">
        <v>1.8280000000000001</v>
      </c>
      <c r="L3017">
        <v>0.16300000000000001</v>
      </c>
      <c r="M3017">
        <v>4</v>
      </c>
      <c r="N3017">
        <v>1.26E-2</v>
      </c>
      <c r="O3017" t="s">
        <v>614</v>
      </c>
      <c r="P3017">
        <v>0</v>
      </c>
      <c r="Q3017">
        <v>18.25</v>
      </c>
      <c r="R3017">
        <v>527</v>
      </c>
      <c r="S3017">
        <v>0</v>
      </c>
      <c r="U3017">
        <v>4522</v>
      </c>
      <c r="V3017">
        <v>0.66</v>
      </c>
      <c r="W3017">
        <v>0.65</v>
      </c>
      <c r="X3017">
        <v>-0.22</v>
      </c>
      <c r="Y3017" t="s">
        <v>77</v>
      </c>
      <c r="Z3017">
        <v>4.62</v>
      </c>
      <c r="AA3017" t="s">
        <v>10377</v>
      </c>
      <c r="AB3017">
        <v>299.35189200000002</v>
      </c>
      <c r="AC3017" t="s">
        <v>10378</v>
      </c>
      <c r="AD3017">
        <v>41.195728500000001</v>
      </c>
      <c r="AE3017">
        <v>421.15199999999999</v>
      </c>
      <c r="AF3017">
        <v>15.246</v>
      </c>
      <c r="AG3017">
        <v>12.494</v>
      </c>
      <c r="AH3017">
        <v>14.855399999999999</v>
      </c>
    </row>
    <row r="3018" spans="1:34" x14ac:dyDescent="0.25">
      <c r="A3018" t="s">
        <v>10379</v>
      </c>
      <c r="B3018" t="s">
        <v>10380</v>
      </c>
      <c r="C3018">
        <v>1</v>
      </c>
      <c r="D3018">
        <v>1</v>
      </c>
      <c r="E3018" t="s">
        <v>284</v>
      </c>
      <c r="F3018">
        <v>2021</v>
      </c>
      <c r="G3018" t="s">
        <v>171</v>
      </c>
      <c r="H3018">
        <v>0</v>
      </c>
      <c r="I3018">
        <v>2.7906599000000001</v>
      </c>
      <c r="J3018">
        <v>3.3399999999999999E-2</v>
      </c>
      <c r="K3018">
        <v>1.165</v>
      </c>
      <c r="L3018">
        <v>0.104</v>
      </c>
      <c r="M3018">
        <v>1.68</v>
      </c>
      <c r="N3018">
        <v>5.28E-3</v>
      </c>
      <c r="O3018" t="s">
        <v>614</v>
      </c>
      <c r="P3018">
        <v>0</v>
      </c>
      <c r="Q3018">
        <v>104.74</v>
      </c>
      <c r="R3018">
        <v>816</v>
      </c>
      <c r="S3018">
        <v>0</v>
      </c>
      <c r="U3018">
        <v>4353</v>
      </c>
      <c r="V3018">
        <v>0.6</v>
      </c>
      <c r="W3018">
        <v>0.65</v>
      </c>
      <c r="X3018">
        <v>-0.18</v>
      </c>
      <c r="Y3018" t="s">
        <v>77</v>
      </c>
      <c r="Z3018">
        <v>4.68</v>
      </c>
      <c r="AA3018" t="s">
        <v>10381</v>
      </c>
      <c r="AB3018">
        <v>285.68993119999999</v>
      </c>
      <c r="AC3018" t="s">
        <v>10382</v>
      </c>
      <c r="AD3018">
        <v>40.994665900000001</v>
      </c>
      <c r="AE3018">
        <v>189.833</v>
      </c>
      <c r="AF3018">
        <v>13.622</v>
      </c>
      <c r="AG3018">
        <v>10.840999999999999</v>
      </c>
      <c r="AH3018">
        <v>13.397600000000001</v>
      </c>
    </row>
    <row r="3019" spans="1:34" x14ac:dyDescent="0.25">
      <c r="A3019" t="s">
        <v>10383</v>
      </c>
      <c r="B3019" t="s">
        <v>10384</v>
      </c>
      <c r="C3019">
        <v>1</v>
      </c>
      <c r="D3019">
        <v>3</v>
      </c>
      <c r="E3019" t="s">
        <v>284</v>
      </c>
      <c r="F3019">
        <v>2014</v>
      </c>
      <c r="G3019" t="s">
        <v>171</v>
      </c>
      <c r="H3019">
        <v>0</v>
      </c>
      <c r="I3019">
        <v>2.0922809999999998</v>
      </c>
      <c r="J3019">
        <v>3.2000000000000001E-2</v>
      </c>
      <c r="K3019">
        <v>1.51</v>
      </c>
      <c r="L3019">
        <v>0.13500000000000001</v>
      </c>
      <c r="M3019">
        <v>2.89</v>
      </c>
      <c r="N3019">
        <v>9.0900000000000009E-3</v>
      </c>
      <c r="O3019" t="s">
        <v>614</v>
      </c>
      <c r="P3019">
        <v>0</v>
      </c>
      <c r="Q3019">
        <v>953.17</v>
      </c>
      <c r="R3019">
        <v>1648</v>
      </c>
      <c r="S3019">
        <v>0</v>
      </c>
      <c r="U3019">
        <v>6089</v>
      </c>
      <c r="V3019">
        <v>1.02</v>
      </c>
      <c r="W3019">
        <v>1.0900000000000001</v>
      </c>
      <c r="X3019">
        <v>0.16</v>
      </c>
      <c r="Y3019" t="s">
        <v>77</v>
      </c>
      <c r="Z3019">
        <v>4.42</v>
      </c>
      <c r="AA3019" t="s">
        <v>10385</v>
      </c>
      <c r="AB3019">
        <v>291.971429</v>
      </c>
      <c r="AC3019" t="s">
        <v>10386</v>
      </c>
      <c r="AD3019">
        <v>47.864049799999997</v>
      </c>
      <c r="AE3019">
        <v>1097.97</v>
      </c>
      <c r="AF3019">
        <v>14.968999999999999</v>
      </c>
      <c r="AG3019">
        <v>13.512</v>
      </c>
      <c r="AH3019">
        <v>14.9117</v>
      </c>
    </row>
    <row r="3020" spans="1:34" x14ac:dyDescent="0.25">
      <c r="A3020" t="s">
        <v>10387</v>
      </c>
      <c r="B3020" t="s">
        <v>10384</v>
      </c>
      <c r="C3020">
        <v>1</v>
      </c>
      <c r="D3020">
        <v>3</v>
      </c>
      <c r="E3020" t="s">
        <v>284</v>
      </c>
      <c r="F3020">
        <v>2014</v>
      </c>
      <c r="G3020" t="s">
        <v>171</v>
      </c>
      <c r="H3020">
        <v>0</v>
      </c>
      <c r="I3020">
        <v>17.308032000000001</v>
      </c>
      <c r="J3020">
        <v>0.13100000000000001</v>
      </c>
      <c r="K3020">
        <v>2.59</v>
      </c>
      <c r="L3020">
        <v>0.23100000000000001</v>
      </c>
      <c r="M3020">
        <v>7.22</v>
      </c>
      <c r="N3020">
        <v>2.2700000000000001E-2</v>
      </c>
      <c r="O3020" t="s">
        <v>614</v>
      </c>
      <c r="P3020">
        <v>0</v>
      </c>
      <c r="Q3020">
        <v>56.95</v>
      </c>
      <c r="R3020">
        <v>815</v>
      </c>
      <c r="S3020">
        <v>0</v>
      </c>
      <c r="U3020">
        <v>6089</v>
      </c>
      <c r="V3020">
        <v>1.02</v>
      </c>
      <c r="W3020">
        <v>1.0900000000000001</v>
      </c>
      <c r="X3020">
        <v>0.16</v>
      </c>
      <c r="Y3020" t="s">
        <v>77</v>
      </c>
      <c r="Z3020">
        <v>4.42</v>
      </c>
      <c r="AA3020" t="s">
        <v>10385</v>
      </c>
      <c r="AB3020">
        <v>291.971429</v>
      </c>
      <c r="AC3020" t="s">
        <v>10386</v>
      </c>
      <c r="AD3020">
        <v>47.864049799999997</v>
      </c>
      <c r="AE3020">
        <v>1097.97</v>
      </c>
      <c r="AF3020">
        <v>14.968999999999999</v>
      </c>
      <c r="AG3020">
        <v>13.512</v>
      </c>
      <c r="AH3020">
        <v>14.9117</v>
      </c>
    </row>
    <row r="3021" spans="1:34" x14ac:dyDescent="0.25">
      <c r="A3021" t="s">
        <v>10388</v>
      </c>
      <c r="B3021" t="s">
        <v>10384</v>
      </c>
      <c r="C3021">
        <v>1</v>
      </c>
      <c r="D3021">
        <v>3</v>
      </c>
      <c r="E3021" t="s">
        <v>284</v>
      </c>
      <c r="F3021">
        <v>2014</v>
      </c>
      <c r="G3021" t="s">
        <v>171</v>
      </c>
      <c r="H3021">
        <v>0</v>
      </c>
      <c r="I3021">
        <v>52.814973000000002</v>
      </c>
      <c r="J3021">
        <v>0.27500000000000002</v>
      </c>
      <c r="K3021">
        <v>2.4</v>
      </c>
      <c r="L3021">
        <v>0.214</v>
      </c>
      <c r="M3021">
        <v>6.35</v>
      </c>
      <c r="N3021">
        <v>0.02</v>
      </c>
      <c r="O3021" t="s">
        <v>614</v>
      </c>
      <c r="P3021">
        <v>0</v>
      </c>
      <c r="Q3021">
        <v>12.86</v>
      </c>
      <c r="R3021">
        <v>562</v>
      </c>
      <c r="S3021">
        <v>0</v>
      </c>
      <c r="U3021">
        <v>6089</v>
      </c>
      <c r="V3021">
        <v>1.02</v>
      </c>
      <c r="W3021">
        <v>1.0900000000000001</v>
      </c>
      <c r="X3021">
        <v>0.16</v>
      </c>
      <c r="Y3021" t="s">
        <v>77</v>
      </c>
      <c r="Z3021">
        <v>4.42</v>
      </c>
      <c r="AA3021" t="s">
        <v>10385</v>
      </c>
      <c r="AB3021">
        <v>291.971429</v>
      </c>
      <c r="AC3021" t="s">
        <v>10386</v>
      </c>
      <c r="AD3021">
        <v>47.864049799999997</v>
      </c>
      <c r="AE3021">
        <v>1097.97</v>
      </c>
      <c r="AF3021">
        <v>14.968999999999999</v>
      </c>
      <c r="AG3021">
        <v>13.512</v>
      </c>
      <c r="AH3021">
        <v>14.9117</v>
      </c>
    </row>
    <row r="3022" spans="1:34" x14ac:dyDescent="0.25">
      <c r="A3022" t="s">
        <v>10389</v>
      </c>
      <c r="B3022" t="s">
        <v>10390</v>
      </c>
      <c r="C3022">
        <v>1</v>
      </c>
      <c r="D3022">
        <v>1</v>
      </c>
      <c r="E3022" t="s">
        <v>284</v>
      </c>
      <c r="F3022">
        <v>2021</v>
      </c>
      <c r="G3022" t="s">
        <v>171</v>
      </c>
      <c r="H3022">
        <v>0</v>
      </c>
      <c r="I3022">
        <v>4.9506101600000001</v>
      </c>
      <c r="J3022">
        <v>5.2499999999999998E-2</v>
      </c>
      <c r="K3022">
        <v>1.5469999999999999</v>
      </c>
      <c r="L3022">
        <v>0.13800000000000001</v>
      </c>
      <c r="M3022">
        <v>3.01</v>
      </c>
      <c r="N3022">
        <v>9.4800000000000006E-3</v>
      </c>
      <c r="O3022" t="s">
        <v>614</v>
      </c>
      <c r="P3022">
        <v>0</v>
      </c>
      <c r="Q3022">
        <v>145.22999999999999</v>
      </c>
      <c r="R3022">
        <v>885</v>
      </c>
      <c r="S3022">
        <v>0</v>
      </c>
      <c r="U3022">
        <v>5431</v>
      </c>
      <c r="V3022">
        <v>0.72</v>
      </c>
      <c r="W3022">
        <v>0.8</v>
      </c>
      <c r="X3022">
        <v>-0.44</v>
      </c>
      <c r="Y3022" t="s">
        <v>77</v>
      </c>
      <c r="Z3022">
        <v>4.62</v>
      </c>
      <c r="AA3022" t="s">
        <v>10391</v>
      </c>
      <c r="AB3022">
        <v>291.2042027</v>
      </c>
      <c r="AC3022" t="s">
        <v>10392</v>
      </c>
      <c r="AD3022">
        <v>45.238334399999999</v>
      </c>
      <c r="AE3022">
        <v>798.59500000000003</v>
      </c>
      <c r="AF3022">
        <v>15.673999999999999</v>
      </c>
      <c r="AG3022">
        <v>13.478</v>
      </c>
      <c r="AH3022">
        <v>15.284599999999999</v>
      </c>
    </row>
    <row r="3023" spans="1:34" x14ac:dyDescent="0.25">
      <c r="A3023" t="s">
        <v>10393</v>
      </c>
      <c r="B3023" t="s">
        <v>10394</v>
      </c>
      <c r="C3023">
        <v>1</v>
      </c>
      <c r="D3023">
        <v>1</v>
      </c>
      <c r="E3023" t="s">
        <v>284</v>
      </c>
      <c r="F3023">
        <v>2021</v>
      </c>
      <c r="G3023" t="s">
        <v>171</v>
      </c>
      <c r="H3023">
        <v>0</v>
      </c>
      <c r="I3023">
        <v>31.33510017</v>
      </c>
      <c r="J3023">
        <v>0.2054</v>
      </c>
      <c r="K3023">
        <v>2.65</v>
      </c>
      <c r="L3023">
        <v>0.23599999999999999</v>
      </c>
      <c r="M3023">
        <v>7.51</v>
      </c>
      <c r="N3023">
        <v>2.3599999999999999E-2</v>
      </c>
      <c r="O3023" t="s">
        <v>614</v>
      </c>
      <c r="P3023">
        <v>0</v>
      </c>
      <c r="Q3023">
        <v>46.53</v>
      </c>
      <c r="R3023">
        <v>666</v>
      </c>
      <c r="S3023">
        <v>0</v>
      </c>
      <c r="U3023">
        <v>6404</v>
      </c>
      <c r="V3023">
        <v>1.1399999999999999</v>
      </c>
      <c r="W3023">
        <v>1.18</v>
      </c>
      <c r="X3023">
        <v>-0.06</v>
      </c>
      <c r="Y3023" t="s">
        <v>77</v>
      </c>
      <c r="Z3023">
        <v>4.3899999999999997</v>
      </c>
      <c r="AA3023" t="s">
        <v>10395</v>
      </c>
      <c r="AB3023">
        <v>296.6270184</v>
      </c>
      <c r="AC3023" t="s">
        <v>10396</v>
      </c>
      <c r="AD3023">
        <v>49.353890999999997</v>
      </c>
      <c r="AE3023">
        <v>1494.39</v>
      </c>
      <c r="AF3023">
        <v>14.943</v>
      </c>
      <c r="AG3023">
        <v>13.364000000000001</v>
      </c>
      <c r="AH3023">
        <v>14.6228</v>
      </c>
    </row>
    <row r="3024" spans="1:34" x14ac:dyDescent="0.25">
      <c r="A3024" t="s">
        <v>10397</v>
      </c>
      <c r="B3024" t="s">
        <v>10398</v>
      </c>
      <c r="C3024">
        <v>1</v>
      </c>
      <c r="D3024">
        <v>1</v>
      </c>
      <c r="E3024" t="s">
        <v>284</v>
      </c>
      <c r="F3024">
        <v>2021</v>
      </c>
      <c r="G3024" t="s">
        <v>171</v>
      </c>
      <c r="H3024">
        <v>0</v>
      </c>
      <c r="I3024">
        <v>4.6260499900000003</v>
      </c>
      <c r="J3024">
        <v>5.16E-2</v>
      </c>
      <c r="K3024">
        <v>2.117</v>
      </c>
      <c r="L3024">
        <v>0.189</v>
      </c>
      <c r="M3024">
        <v>5.13</v>
      </c>
      <c r="N3024">
        <v>1.61E-2</v>
      </c>
      <c r="O3024" t="s">
        <v>614</v>
      </c>
      <c r="P3024">
        <v>0</v>
      </c>
      <c r="Q3024">
        <v>247.34</v>
      </c>
      <c r="R3024">
        <v>1012</v>
      </c>
      <c r="S3024">
        <v>0</v>
      </c>
      <c r="U3024">
        <v>5834</v>
      </c>
      <c r="V3024">
        <v>0.8</v>
      </c>
      <c r="W3024">
        <v>0.85</v>
      </c>
      <c r="X3024">
        <v>-0.5</v>
      </c>
      <c r="Y3024" t="s">
        <v>77</v>
      </c>
      <c r="Z3024">
        <v>4.57</v>
      </c>
      <c r="AA3024" t="s">
        <v>10399</v>
      </c>
      <c r="AB3024">
        <v>294.98054159999998</v>
      </c>
      <c r="AC3024" t="s">
        <v>10400</v>
      </c>
      <c r="AD3024">
        <v>44.425238399999998</v>
      </c>
      <c r="AE3024">
        <v>842.49199999999996</v>
      </c>
      <c r="AF3024">
        <v>14.91</v>
      </c>
      <c r="AG3024">
        <v>13.035</v>
      </c>
      <c r="AH3024">
        <v>14.659599999999999</v>
      </c>
    </row>
    <row r="3025" spans="1:34" x14ac:dyDescent="0.25">
      <c r="A3025" t="s">
        <v>10401</v>
      </c>
      <c r="B3025" t="s">
        <v>10402</v>
      </c>
      <c r="C3025">
        <v>1</v>
      </c>
      <c r="D3025">
        <v>1</v>
      </c>
      <c r="E3025" t="s">
        <v>284</v>
      </c>
      <c r="F3025">
        <v>2021</v>
      </c>
      <c r="G3025" t="s">
        <v>171</v>
      </c>
      <c r="H3025">
        <v>0</v>
      </c>
      <c r="I3025">
        <v>4.8501801499999999</v>
      </c>
      <c r="J3025">
        <v>5.7099999999999998E-2</v>
      </c>
      <c r="K3025">
        <v>1.5489999999999999</v>
      </c>
      <c r="L3025">
        <v>0.13800000000000001</v>
      </c>
      <c r="M3025">
        <v>3.02</v>
      </c>
      <c r="N3025">
        <v>9.4900000000000002E-3</v>
      </c>
      <c r="O3025" t="s">
        <v>614</v>
      </c>
      <c r="P3025">
        <v>0</v>
      </c>
      <c r="Q3025">
        <v>344.04</v>
      </c>
      <c r="R3025">
        <v>1098</v>
      </c>
      <c r="S3025">
        <v>0</v>
      </c>
      <c r="U3025">
        <v>6032</v>
      </c>
      <c r="V3025">
        <v>0.97</v>
      </c>
      <c r="W3025">
        <v>1.05</v>
      </c>
      <c r="X3025">
        <v>-0.06</v>
      </c>
      <c r="Y3025" t="s">
        <v>77</v>
      </c>
      <c r="Z3025">
        <v>4.49</v>
      </c>
      <c r="AA3025" t="s">
        <v>10403</v>
      </c>
      <c r="AB3025">
        <v>293.31829759999999</v>
      </c>
      <c r="AC3025" t="s">
        <v>10404</v>
      </c>
      <c r="AD3025">
        <v>41.116669700000003</v>
      </c>
      <c r="AE3025">
        <v>1004.55</v>
      </c>
      <c r="AF3025">
        <v>13.868</v>
      </c>
      <c r="AG3025">
        <v>12.252000000000001</v>
      </c>
      <c r="AH3025">
        <v>13.7453</v>
      </c>
    </row>
    <row r="3026" spans="1:34" x14ac:dyDescent="0.25">
      <c r="A3026" t="s">
        <v>10405</v>
      </c>
      <c r="B3026" t="s">
        <v>10406</v>
      </c>
      <c r="C3026">
        <v>1</v>
      </c>
      <c r="D3026">
        <v>1</v>
      </c>
      <c r="E3026" t="s">
        <v>284</v>
      </c>
      <c r="F3026">
        <v>2021</v>
      </c>
      <c r="G3026" t="s">
        <v>171</v>
      </c>
      <c r="H3026">
        <v>0</v>
      </c>
      <c r="I3026">
        <v>9.8425798400000009</v>
      </c>
      <c r="J3026">
        <v>9.1800000000000007E-2</v>
      </c>
      <c r="K3026">
        <v>2.76</v>
      </c>
      <c r="L3026">
        <v>0.246</v>
      </c>
      <c r="M3026">
        <v>8.0500000000000007</v>
      </c>
      <c r="N3026">
        <v>2.53E-2</v>
      </c>
      <c r="O3026" t="s">
        <v>614</v>
      </c>
      <c r="P3026">
        <v>0</v>
      </c>
      <c r="Q3026">
        <v>97.62</v>
      </c>
      <c r="R3026">
        <v>801</v>
      </c>
      <c r="S3026">
        <v>0</v>
      </c>
      <c r="U3026">
        <v>5585</v>
      </c>
      <c r="V3026">
        <v>0.97</v>
      </c>
      <c r="W3026">
        <v>1.06</v>
      </c>
      <c r="X3026">
        <v>0.48</v>
      </c>
      <c r="Y3026" t="s">
        <v>77</v>
      </c>
      <c r="Z3026">
        <v>4.49</v>
      </c>
      <c r="AA3026" t="s">
        <v>10407</v>
      </c>
      <c r="AB3026">
        <v>296.51050450000002</v>
      </c>
      <c r="AC3026" t="s">
        <v>10408</v>
      </c>
      <c r="AD3026">
        <v>39.173264500000002</v>
      </c>
      <c r="AE3026">
        <v>1076.48</v>
      </c>
      <c r="AF3026">
        <v>15.582000000000001</v>
      </c>
      <c r="AG3026">
        <v>13.446999999999999</v>
      </c>
      <c r="AH3026">
        <v>15.331300000000001</v>
      </c>
    </row>
    <row r="3027" spans="1:34" x14ac:dyDescent="0.25">
      <c r="A3027" t="s">
        <v>10409</v>
      </c>
      <c r="B3027" t="s">
        <v>10410</v>
      </c>
      <c r="C3027">
        <v>1</v>
      </c>
      <c r="D3027">
        <v>1</v>
      </c>
      <c r="E3027" t="s">
        <v>284</v>
      </c>
      <c r="F3027">
        <v>2021</v>
      </c>
      <c r="G3027" t="s">
        <v>171</v>
      </c>
      <c r="H3027">
        <v>0</v>
      </c>
      <c r="I3027">
        <v>6.0800399799999996</v>
      </c>
      <c r="J3027">
        <v>5.9700000000000003E-2</v>
      </c>
      <c r="K3027">
        <v>1.2889999999999999</v>
      </c>
      <c r="L3027">
        <v>0.115</v>
      </c>
      <c r="M3027">
        <v>2.21</v>
      </c>
      <c r="N3027">
        <v>6.9499999999999996E-3</v>
      </c>
      <c r="O3027" t="s">
        <v>614</v>
      </c>
      <c r="P3027">
        <v>0</v>
      </c>
      <c r="Q3027">
        <v>100.72</v>
      </c>
      <c r="R3027">
        <v>808</v>
      </c>
      <c r="S3027">
        <v>0</v>
      </c>
      <c r="U3027">
        <v>4991</v>
      </c>
      <c r="V3027">
        <v>0.8</v>
      </c>
      <c r="W3027">
        <v>0.77</v>
      </c>
      <c r="X3027">
        <v>0.04</v>
      </c>
      <c r="Y3027" t="s">
        <v>77</v>
      </c>
      <c r="Z3027">
        <v>4.51</v>
      </c>
      <c r="AA3027" t="s">
        <v>10411</v>
      </c>
      <c r="AB3027">
        <v>281.8980828</v>
      </c>
      <c r="AC3027" t="s">
        <v>10412</v>
      </c>
      <c r="AD3027">
        <v>42.285818499999998</v>
      </c>
      <c r="AF3027">
        <v>13.586</v>
      </c>
      <c r="AG3027">
        <v>11.366</v>
      </c>
    </row>
    <row r="3028" spans="1:34" x14ac:dyDescent="0.25">
      <c r="A3028" t="s">
        <v>10413</v>
      </c>
      <c r="B3028" t="s">
        <v>10414</v>
      </c>
      <c r="C3028">
        <v>1</v>
      </c>
      <c r="D3028">
        <v>1</v>
      </c>
      <c r="E3028" t="s">
        <v>284</v>
      </c>
      <c r="F3028">
        <v>2021</v>
      </c>
      <c r="G3028" t="s">
        <v>171</v>
      </c>
      <c r="H3028">
        <v>0</v>
      </c>
      <c r="I3028">
        <v>3.0351900999999999</v>
      </c>
      <c r="J3028">
        <v>3.9399999999999998E-2</v>
      </c>
      <c r="K3028">
        <v>2.488</v>
      </c>
      <c r="L3028">
        <v>0.222</v>
      </c>
      <c r="M3028">
        <v>6.75</v>
      </c>
      <c r="N3028">
        <v>2.12E-2</v>
      </c>
      <c r="O3028" t="s">
        <v>614</v>
      </c>
      <c r="P3028">
        <v>0</v>
      </c>
      <c r="Q3028">
        <v>403.53</v>
      </c>
      <c r="R3028">
        <v>1143</v>
      </c>
      <c r="S3028">
        <v>0</v>
      </c>
      <c r="U3028">
        <v>5505</v>
      </c>
      <c r="V3028">
        <v>0.87</v>
      </c>
      <c r="W3028">
        <v>0.89</v>
      </c>
      <c r="X3028">
        <v>-0.04</v>
      </c>
      <c r="Y3028" t="s">
        <v>77</v>
      </c>
      <c r="Z3028">
        <v>4.5</v>
      </c>
      <c r="AA3028" t="s">
        <v>10415</v>
      </c>
      <c r="AB3028">
        <v>282.33553869999997</v>
      </c>
      <c r="AC3028" t="s">
        <v>10416</v>
      </c>
      <c r="AD3028">
        <v>42.845341699999999</v>
      </c>
      <c r="AE3028">
        <v>1002.12</v>
      </c>
      <c r="AF3028">
        <v>15.507999999999999</v>
      </c>
      <c r="AG3028">
        <v>13.760999999999999</v>
      </c>
      <c r="AH3028">
        <v>15.561299999999999</v>
      </c>
    </row>
    <row r="3029" spans="1:34" x14ac:dyDescent="0.25">
      <c r="A3029" t="s">
        <v>10417</v>
      </c>
      <c r="B3029" t="s">
        <v>10418</v>
      </c>
      <c r="C3029">
        <v>1</v>
      </c>
      <c r="D3029">
        <v>1</v>
      </c>
      <c r="E3029" t="s">
        <v>284</v>
      </c>
      <c r="F3029">
        <v>2021</v>
      </c>
      <c r="G3029" t="s">
        <v>171</v>
      </c>
      <c r="H3029">
        <v>0</v>
      </c>
      <c r="I3029">
        <v>6.9636301999999999</v>
      </c>
      <c r="J3029">
        <v>7.1099999999999997E-2</v>
      </c>
      <c r="K3029">
        <v>1.01</v>
      </c>
      <c r="L3029">
        <v>0.09</v>
      </c>
      <c r="M3029">
        <v>1.01</v>
      </c>
      <c r="N3029">
        <v>3.1700000000000001E-3</v>
      </c>
      <c r="O3029" t="s">
        <v>614</v>
      </c>
      <c r="P3029">
        <v>0</v>
      </c>
      <c r="Q3029">
        <v>669.78</v>
      </c>
      <c r="R3029">
        <v>1298</v>
      </c>
      <c r="S3029">
        <v>0</v>
      </c>
      <c r="U3029">
        <v>6040</v>
      </c>
      <c r="V3029">
        <v>1.69</v>
      </c>
      <c r="W3029">
        <v>0.98</v>
      </c>
      <c r="X3029">
        <v>-0.44</v>
      </c>
      <c r="Y3029" t="s">
        <v>77</v>
      </c>
      <c r="Z3029">
        <v>3.98</v>
      </c>
      <c r="AA3029" t="s">
        <v>10419</v>
      </c>
      <c r="AB3029">
        <v>296.10403129999997</v>
      </c>
      <c r="AC3029" t="s">
        <v>10420</v>
      </c>
      <c r="AD3029">
        <v>42.342581799999998</v>
      </c>
      <c r="AE3029">
        <v>468.77100000000002</v>
      </c>
      <c r="AF3029">
        <v>12.973000000000001</v>
      </c>
      <c r="AG3029">
        <v>11.504</v>
      </c>
      <c r="AH3029">
        <v>12.877000000000001</v>
      </c>
    </row>
    <row r="3030" spans="1:34" x14ac:dyDescent="0.25">
      <c r="A3030" t="s">
        <v>10421</v>
      </c>
      <c r="B3030" t="s">
        <v>10422</v>
      </c>
      <c r="C3030">
        <v>1</v>
      </c>
      <c r="D3030">
        <v>1</v>
      </c>
      <c r="E3030" t="s">
        <v>284</v>
      </c>
      <c r="F3030">
        <v>2021</v>
      </c>
      <c r="G3030" t="s">
        <v>171</v>
      </c>
      <c r="H3030">
        <v>0</v>
      </c>
      <c r="I3030">
        <v>15.571299550000001</v>
      </c>
      <c r="J3030">
        <v>0.1022</v>
      </c>
      <c r="K3030">
        <v>1.0329999999999999</v>
      </c>
      <c r="L3030">
        <v>9.1999999999999998E-2</v>
      </c>
      <c r="M3030">
        <v>1.0900000000000001</v>
      </c>
      <c r="N3030">
        <v>3.4299999999999999E-3</v>
      </c>
      <c r="O3030" t="s">
        <v>614</v>
      </c>
      <c r="P3030">
        <v>0</v>
      </c>
      <c r="Q3030">
        <v>5.98</v>
      </c>
      <c r="R3030">
        <v>399</v>
      </c>
      <c r="S3030">
        <v>0</v>
      </c>
      <c r="U3030">
        <v>3872</v>
      </c>
      <c r="V3030">
        <v>0.56000000000000005</v>
      </c>
      <c r="W3030">
        <v>0.57999999999999996</v>
      </c>
      <c r="X3030">
        <v>0.12</v>
      </c>
      <c r="Y3030" t="s">
        <v>77</v>
      </c>
      <c r="Z3030">
        <v>4.71</v>
      </c>
      <c r="AA3030" t="s">
        <v>10423</v>
      </c>
      <c r="AB3030">
        <v>287.36408039999998</v>
      </c>
      <c r="AC3030" t="s">
        <v>10424</v>
      </c>
      <c r="AD3030">
        <v>47.7853043</v>
      </c>
      <c r="AE3030">
        <v>193.90299999999999</v>
      </c>
      <c r="AF3030">
        <v>14.569000000000001</v>
      </c>
      <c r="AG3030">
        <v>10.871</v>
      </c>
      <c r="AH3030">
        <v>13.924300000000001</v>
      </c>
    </row>
    <row r="3031" spans="1:34" x14ac:dyDescent="0.25">
      <c r="A3031" t="s">
        <v>10425</v>
      </c>
      <c r="B3031" t="s">
        <v>10426</v>
      </c>
      <c r="C3031">
        <v>1</v>
      </c>
      <c r="D3031">
        <v>1</v>
      </c>
      <c r="E3031" t="s">
        <v>284</v>
      </c>
      <c r="F3031">
        <v>2021</v>
      </c>
      <c r="G3031" t="s">
        <v>171</v>
      </c>
      <c r="H3031">
        <v>0</v>
      </c>
      <c r="I3031">
        <v>2.2082800900000001</v>
      </c>
      <c r="J3031">
        <v>3.5200000000000002E-2</v>
      </c>
      <c r="K3031">
        <v>2.2200000000000002</v>
      </c>
      <c r="L3031">
        <v>0.19800000000000001</v>
      </c>
      <c r="M3031">
        <v>5.56</v>
      </c>
      <c r="N3031">
        <v>1.7500000000000002E-2</v>
      </c>
      <c r="O3031" t="s">
        <v>614</v>
      </c>
      <c r="P3031">
        <v>0</v>
      </c>
      <c r="Q3031">
        <v>2016.25</v>
      </c>
      <c r="R3031">
        <v>1709</v>
      </c>
      <c r="S3031">
        <v>0</v>
      </c>
      <c r="U3031">
        <v>6028</v>
      </c>
      <c r="V3031">
        <v>1.45</v>
      </c>
      <c r="W3031">
        <v>1.19</v>
      </c>
      <c r="X3031">
        <v>0.14000000000000001</v>
      </c>
      <c r="Y3031" t="s">
        <v>77</v>
      </c>
      <c r="Z3031">
        <v>4.1900000000000004</v>
      </c>
      <c r="AA3031" t="s">
        <v>10427</v>
      </c>
      <c r="AB3031">
        <v>293.54225860000003</v>
      </c>
      <c r="AC3031" t="s">
        <v>10428</v>
      </c>
      <c r="AD3031">
        <v>43.026055499999998</v>
      </c>
      <c r="AE3031">
        <v>2617.35</v>
      </c>
      <c r="AF3031">
        <v>15.231</v>
      </c>
      <c r="AG3031">
        <v>13.694000000000001</v>
      </c>
      <c r="AH3031">
        <v>15.200799999999999</v>
      </c>
    </row>
    <row r="3032" spans="1:34" x14ac:dyDescent="0.25">
      <c r="A3032" t="s">
        <v>10429</v>
      </c>
      <c r="B3032" t="s">
        <v>10430</v>
      </c>
      <c r="C3032">
        <v>1</v>
      </c>
      <c r="D3032">
        <v>2</v>
      </c>
      <c r="E3032" t="s">
        <v>284</v>
      </c>
      <c r="F3032">
        <v>2014</v>
      </c>
      <c r="G3032" t="s">
        <v>171</v>
      </c>
      <c r="H3032">
        <v>0</v>
      </c>
      <c r="I3032">
        <v>8.3078719999999997</v>
      </c>
      <c r="J3032">
        <v>7.6999999999999999E-2</v>
      </c>
      <c r="K3032">
        <v>2.0299999999999998</v>
      </c>
      <c r="L3032">
        <v>0.18099999999999999</v>
      </c>
      <c r="M3032">
        <v>4.78</v>
      </c>
      <c r="N3032">
        <v>1.4999999999999999E-2</v>
      </c>
      <c r="O3032" t="s">
        <v>614</v>
      </c>
      <c r="P3032">
        <v>0</v>
      </c>
      <c r="Q3032">
        <v>74.150000000000006</v>
      </c>
      <c r="R3032">
        <v>751</v>
      </c>
      <c r="S3032">
        <v>1</v>
      </c>
      <c r="U3032">
        <v>5329</v>
      </c>
      <c r="V3032">
        <v>0.78</v>
      </c>
      <c r="W3032">
        <v>0.84</v>
      </c>
      <c r="X3032">
        <v>-0.11</v>
      </c>
      <c r="Y3032" t="s">
        <v>77</v>
      </c>
      <c r="Z3032">
        <v>4.5999999999999996</v>
      </c>
      <c r="AA3032" t="s">
        <v>10431</v>
      </c>
      <c r="AB3032">
        <v>288.12093390000001</v>
      </c>
      <c r="AC3032" t="s">
        <v>10432</v>
      </c>
      <c r="AD3032">
        <v>47.966614100000001</v>
      </c>
      <c r="AE3032">
        <v>652.05100000000004</v>
      </c>
      <c r="AF3032">
        <v>14.863</v>
      </c>
      <c r="AG3032">
        <v>12.959</v>
      </c>
      <c r="AH3032">
        <v>14.7989</v>
      </c>
    </row>
    <row r="3033" spans="1:34" x14ac:dyDescent="0.25">
      <c r="A3033" t="s">
        <v>10433</v>
      </c>
      <c r="B3033" t="s">
        <v>10430</v>
      </c>
      <c r="C3033">
        <v>1</v>
      </c>
      <c r="D3033">
        <v>2</v>
      </c>
      <c r="E3033" t="s">
        <v>284</v>
      </c>
      <c r="F3033">
        <v>2014</v>
      </c>
      <c r="G3033" t="s">
        <v>171</v>
      </c>
      <c r="H3033">
        <v>0</v>
      </c>
      <c r="I3033">
        <v>34.096862999999999</v>
      </c>
      <c r="J3033">
        <v>0.19700000000000001</v>
      </c>
      <c r="K3033">
        <v>1.55</v>
      </c>
      <c r="L3033">
        <v>0.13800000000000001</v>
      </c>
      <c r="M3033">
        <v>3.02</v>
      </c>
      <c r="N3033">
        <v>9.5099999999999994E-3</v>
      </c>
      <c r="O3033" t="s">
        <v>614</v>
      </c>
      <c r="P3033">
        <v>0</v>
      </c>
      <c r="Q3033">
        <v>11.28</v>
      </c>
      <c r="R3033">
        <v>469</v>
      </c>
      <c r="S3033">
        <v>0</v>
      </c>
      <c r="U3033">
        <v>5329</v>
      </c>
      <c r="V3033">
        <v>0.78</v>
      </c>
      <c r="W3033">
        <v>0.84</v>
      </c>
      <c r="X3033">
        <v>-0.11</v>
      </c>
      <c r="Y3033" t="s">
        <v>77</v>
      </c>
      <c r="Z3033">
        <v>4.5999999999999996</v>
      </c>
      <c r="AA3033" t="s">
        <v>10431</v>
      </c>
      <c r="AB3033">
        <v>288.12093390000001</v>
      </c>
      <c r="AC3033" t="s">
        <v>10432</v>
      </c>
      <c r="AD3033">
        <v>47.966614100000001</v>
      </c>
      <c r="AE3033">
        <v>652.05100000000004</v>
      </c>
      <c r="AF3033">
        <v>14.863</v>
      </c>
      <c r="AG3033">
        <v>12.959</v>
      </c>
      <c r="AH3033">
        <v>14.7989</v>
      </c>
    </row>
    <row r="3034" spans="1:34" x14ac:dyDescent="0.25">
      <c r="A3034" t="s">
        <v>10434</v>
      </c>
      <c r="B3034" t="s">
        <v>10435</v>
      </c>
      <c r="C3034">
        <v>1</v>
      </c>
      <c r="D3034">
        <v>1</v>
      </c>
      <c r="E3034" t="s">
        <v>284</v>
      </c>
      <c r="F3034">
        <v>2021</v>
      </c>
      <c r="G3034" t="s">
        <v>171</v>
      </c>
      <c r="H3034">
        <v>0</v>
      </c>
      <c r="I3034">
        <v>10.77690029</v>
      </c>
      <c r="J3034">
        <v>8.7099999999999997E-2</v>
      </c>
      <c r="K3034">
        <v>1.5269999999999999</v>
      </c>
      <c r="L3034">
        <v>0.13600000000000001</v>
      </c>
      <c r="M3034">
        <v>2.95</v>
      </c>
      <c r="N3034">
        <v>9.2700000000000005E-3</v>
      </c>
      <c r="O3034" t="s">
        <v>614</v>
      </c>
      <c r="P3034">
        <v>0</v>
      </c>
      <c r="Q3034">
        <v>75.83</v>
      </c>
      <c r="R3034">
        <v>752</v>
      </c>
      <c r="S3034">
        <v>0</v>
      </c>
      <c r="U3034">
        <v>5455</v>
      </c>
      <c r="V3034">
        <v>0.85</v>
      </c>
      <c r="W3034">
        <v>0.76</v>
      </c>
      <c r="X3034">
        <v>-0.34</v>
      </c>
      <c r="Y3034" t="s">
        <v>77</v>
      </c>
      <c r="Z3034">
        <v>4.46</v>
      </c>
      <c r="AA3034" t="s">
        <v>10436</v>
      </c>
      <c r="AB3034">
        <v>287.08745629999999</v>
      </c>
      <c r="AC3034" t="s">
        <v>10437</v>
      </c>
      <c r="AD3034">
        <v>42.6686537</v>
      </c>
      <c r="AE3034">
        <v>697.25300000000004</v>
      </c>
      <c r="AF3034">
        <v>14.845000000000001</v>
      </c>
      <c r="AG3034">
        <v>12.679</v>
      </c>
      <c r="AH3034">
        <v>14.556900000000001</v>
      </c>
    </row>
    <row r="3035" spans="1:34" x14ac:dyDescent="0.25">
      <c r="A3035" t="s">
        <v>10438</v>
      </c>
      <c r="B3035" t="s">
        <v>10439</v>
      </c>
      <c r="C3035">
        <v>1</v>
      </c>
      <c r="D3035">
        <v>1</v>
      </c>
      <c r="E3035" t="s">
        <v>284</v>
      </c>
      <c r="F3035">
        <v>2021</v>
      </c>
      <c r="G3035" t="s">
        <v>171</v>
      </c>
      <c r="H3035">
        <v>0</v>
      </c>
      <c r="I3035">
        <v>20.65780067</v>
      </c>
      <c r="J3035">
        <v>0.14349999999999999</v>
      </c>
      <c r="K3035">
        <v>2.3210000000000002</v>
      </c>
      <c r="L3035">
        <v>0.20699999999999999</v>
      </c>
      <c r="M3035">
        <v>6</v>
      </c>
      <c r="N3035">
        <v>1.89E-2</v>
      </c>
      <c r="O3035" t="s">
        <v>614</v>
      </c>
      <c r="P3035">
        <v>0</v>
      </c>
      <c r="Q3035">
        <v>66.27</v>
      </c>
      <c r="R3035">
        <v>728</v>
      </c>
      <c r="S3035">
        <v>0</v>
      </c>
      <c r="U3035">
        <v>5468</v>
      </c>
      <c r="V3035">
        <v>1.31</v>
      </c>
      <c r="W3035">
        <v>0.92</v>
      </c>
      <c r="X3035">
        <v>0.14000000000000001</v>
      </c>
      <c r="Y3035" t="s">
        <v>77</v>
      </c>
      <c r="Z3035">
        <v>4.17</v>
      </c>
      <c r="AA3035" t="s">
        <v>10440</v>
      </c>
      <c r="AB3035">
        <v>290.49991390000002</v>
      </c>
      <c r="AC3035" t="s">
        <v>10441</v>
      </c>
      <c r="AD3035">
        <v>40.287716099999997</v>
      </c>
      <c r="AE3035">
        <v>1277.32</v>
      </c>
      <c r="AF3035">
        <v>14.367000000000001</v>
      </c>
      <c r="AG3035">
        <v>12.388999999999999</v>
      </c>
      <c r="AH3035">
        <v>14.1599</v>
      </c>
    </row>
    <row r="3036" spans="1:34" x14ac:dyDescent="0.25">
      <c r="A3036" t="s">
        <v>10442</v>
      </c>
      <c r="B3036" t="s">
        <v>10443</v>
      </c>
      <c r="C3036">
        <v>1</v>
      </c>
      <c r="D3036">
        <v>1</v>
      </c>
      <c r="E3036" t="s">
        <v>284</v>
      </c>
      <c r="F3036">
        <v>2021</v>
      </c>
      <c r="G3036" t="s">
        <v>171</v>
      </c>
      <c r="H3036">
        <v>0</v>
      </c>
      <c r="I3036">
        <v>27.210800169999999</v>
      </c>
      <c r="J3036">
        <v>0.1724</v>
      </c>
      <c r="K3036">
        <v>1.2390000000000001</v>
      </c>
      <c r="L3036">
        <v>0.111</v>
      </c>
      <c r="M3036">
        <v>2.0699999999999998</v>
      </c>
      <c r="N3036">
        <v>6.4999999999999997E-3</v>
      </c>
      <c r="O3036" t="s">
        <v>614</v>
      </c>
      <c r="P3036">
        <v>0</v>
      </c>
      <c r="Q3036">
        <v>65.27</v>
      </c>
      <c r="R3036">
        <v>725</v>
      </c>
      <c r="S3036">
        <v>0</v>
      </c>
      <c r="U3036">
        <v>5973</v>
      </c>
      <c r="V3036">
        <v>1.3</v>
      </c>
      <c r="W3036">
        <v>0.92</v>
      </c>
      <c r="X3036">
        <v>-0.34</v>
      </c>
      <c r="Y3036" t="s">
        <v>77</v>
      </c>
      <c r="Z3036">
        <v>4.17</v>
      </c>
      <c r="AA3036" t="s">
        <v>10444</v>
      </c>
      <c r="AB3036">
        <v>288.0764082</v>
      </c>
      <c r="AC3036" t="s">
        <v>10445</v>
      </c>
      <c r="AD3036">
        <v>43.958483899999997</v>
      </c>
      <c r="AE3036">
        <v>852.06200000000001</v>
      </c>
      <c r="AF3036">
        <v>13.827999999999999</v>
      </c>
      <c r="AG3036">
        <v>12.204000000000001</v>
      </c>
      <c r="AH3036">
        <v>13.8909</v>
      </c>
    </row>
    <row r="3037" spans="1:34" x14ac:dyDescent="0.25">
      <c r="A3037" t="s">
        <v>10446</v>
      </c>
      <c r="B3037" t="s">
        <v>10447</v>
      </c>
      <c r="C3037">
        <v>1</v>
      </c>
      <c r="D3037">
        <v>1</v>
      </c>
      <c r="E3037" t="s">
        <v>284</v>
      </c>
      <c r="F3037">
        <v>2021</v>
      </c>
      <c r="G3037" t="s">
        <v>171</v>
      </c>
      <c r="H3037">
        <v>0</v>
      </c>
      <c r="I3037">
        <v>6.2456598300000001</v>
      </c>
      <c r="J3037">
        <v>6.0699999999999997E-2</v>
      </c>
      <c r="K3037">
        <v>1.286</v>
      </c>
      <c r="L3037">
        <v>0.115</v>
      </c>
      <c r="M3037">
        <v>2.2000000000000002</v>
      </c>
      <c r="N3037">
        <v>6.9199999999999999E-3</v>
      </c>
      <c r="O3037" t="s">
        <v>614</v>
      </c>
      <c r="P3037">
        <v>0</v>
      </c>
      <c r="Q3037">
        <v>67.62</v>
      </c>
      <c r="R3037">
        <v>731</v>
      </c>
      <c r="S3037">
        <v>0</v>
      </c>
      <c r="U3037">
        <v>4858</v>
      </c>
      <c r="V3037">
        <v>0.71</v>
      </c>
      <c r="W3037">
        <v>0.79</v>
      </c>
      <c r="X3037">
        <v>-0.02</v>
      </c>
      <c r="Y3037" t="s">
        <v>77</v>
      </c>
      <c r="Z3037">
        <v>4.62</v>
      </c>
      <c r="AA3037" t="s">
        <v>10448</v>
      </c>
      <c r="AB3037">
        <v>287.96809949999999</v>
      </c>
      <c r="AC3037" t="s">
        <v>10449</v>
      </c>
      <c r="AD3037">
        <v>46.470595899999999</v>
      </c>
      <c r="AE3037">
        <v>605.63099999999997</v>
      </c>
      <c r="AF3037">
        <v>15.936</v>
      </c>
      <c r="AG3037">
        <v>13.163</v>
      </c>
      <c r="AH3037">
        <v>15.4666</v>
      </c>
    </row>
    <row r="3038" spans="1:34" x14ac:dyDescent="0.25">
      <c r="A3038" t="s">
        <v>10450</v>
      </c>
      <c r="B3038" t="s">
        <v>10451</v>
      </c>
      <c r="C3038">
        <v>1</v>
      </c>
      <c r="D3038">
        <v>1</v>
      </c>
      <c r="E3038" t="s">
        <v>284</v>
      </c>
      <c r="F3038">
        <v>2021</v>
      </c>
      <c r="G3038" t="s">
        <v>171</v>
      </c>
      <c r="H3038">
        <v>0</v>
      </c>
      <c r="I3038">
        <v>5.8834299999999997</v>
      </c>
      <c r="J3038">
        <v>6.25E-2</v>
      </c>
      <c r="K3038">
        <v>1.802</v>
      </c>
      <c r="L3038">
        <v>0.161</v>
      </c>
      <c r="M3038">
        <v>3.9</v>
      </c>
      <c r="N3038">
        <v>1.23E-2</v>
      </c>
      <c r="O3038" t="s">
        <v>614</v>
      </c>
      <c r="P3038">
        <v>0</v>
      </c>
      <c r="Q3038">
        <v>192.09</v>
      </c>
      <c r="R3038">
        <v>949</v>
      </c>
      <c r="S3038">
        <v>0</v>
      </c>
      <c r="U3038">
        <v>5840</v>
      </c>
      <c r="V3038">
        <v>0.85</v>
      </c>
      <c r="W3038">
        <v>0.94</v>
      </c>
      <c r="X3038">
        <v>-0.24</v>
      </c>
      <c r="Y3038" t="s">
        <v>77</v>
      </c>
      <c r="Z3038">
        <v>4.55</v>
      </c>
      <c r="AA3038" t="s">
        <v>10452</v>
      </c>
      <c r="AB3038">
        <v>298.00292030000003</v>
      </c>
      <c r="AC3038" t="s">
        <v>10453</v>
      </c>
      <c r="AD3038">
        <v>43.354588200000002</v>
      </c>
      <c r="AE3038">
        <v>1373.83</v>
      </c>
      <c r="AF3038">
        <v>15.875</v>
      </c>
      <c r="AG3038">
        <v>13.978</v>
      </c>
      <c r="AH3038">
        <v>15.7125</v>
      </c>
    </row>
    <row r="3039" spans="1:34" x14ac:dyDescent="0.25">
      <c r="A3039" t="s">
        <v>10454</v>
      </c>
      <c r="B3039" t="s">
        <v>10455</v>
      </c>
      <c r="C3039">
        <v>1</v>
      </c>
      <c r="D3039">
        <v>1</v>
      </c>
      <c r="E3039" t="s">
        <v>284</v>
      </c>
      <c r="F3039">
        <v>2021</v>
      </c>
      <c r="G3039" t="s">
        <v>171</v>
      </c>
      <c r="H3039">
        <v>0</v>
      </c>
      <c r="I3039">
        <v>14.26519966</v>
      </c>
      <c r="J3039">
        <v>0.11700000000000001</v>
      </c>
      <c r="K3039">
        <v>1.167</v>
      </c>
      <c r="L3039">
        <v>0.104</v>
      </c>
      <c r="M3039">
        <v>1.69</v>
      </c>
      <c r="N3039">
        <v>5.3099999999999996E-3</v>
      </c>
      <c r="O3039" t="s">
        <v>614</v>
      </c>
      <c r="P3039">
        <v>0</v>
      </c>
      <c r="Q3039">
        <v>113.9</v>
      </c>
      <c r="R3039">
        <v>853</v>
      </c>
      <c r="S3039">
        <v>0</v>
      </c>
      <c r="U3039">
        <v>5825</v>
      </c>
      <c r="V3039">
        <v>1.29</v>
      </c>
      <c r="W3039">
        <v>1.05</v>
      </c>
      <c r="X3039">
        <v>0.14000000000000001</v>
      </c>
      <c r="Y3039" t="s">
        <v>77</v>
      </c>
      <c r="Z3039">
        <v>4.24</v>
      </c>
      <c r="AA3039" t="s">
        <v>10456</v>
      </c>
      <c r="AB3039">
        <v>299.53476030000002</v>
      </c>
      <c r="AC3039" t="s">
        <v>10457</v>
      </c>
      <c r="AD3039">
        <v>40.477752799999998</v>
      </c>
      <c r="AE3039">
        <v>449.351</v>
      </c>
      <c r="AF3039">
        <v>12.609</v>
      </c>
      <c r="AG3039">
        <v>11.08</v>
      </c>
      <c r="AH3039">
        <v>12.5298</v>
      </c>
    </row>
    <row r="3040" spans="1:34" x14ac:dyDescent="0.25">
      <c r="A3040" t="s">
        <v>10458</v>
      </c>
      <c r="B3040" t="s">
        <v>10459</v>
      </c>
      <c r="C3040">
        <v>1</v>
      </c>
      <c r="D3040">
        <v>1</v>
      </c>
      <c r="E3040" t="s">
        <v>284</v>
      </c>
      <c r="F3040">
        <v>2021</v>
      </c>
      <c r="G3040" t="s">
        <v>171</v>
      </c>
      <c r="H3040">
        <v>0</v>
      </c>
      <c r="I3040">
        <v>5.9437198599999999</v>
      </c>
      <c r="J3040">
        <v>5.6300000000000003E-2</v>
      </c>
      <c r="K3040">
        <v>1.089</v>
      </c>
      <c r="L3040">
        <v>9.7000000000000003E-2</v>
      </c>
      <c r="M3040">
        <v>1.32</v>
      </c>
      <c r="N3040">
        <v>4.1599999999999996E-3</v>
      </c>
      <c r="O3040" t="s">
        <v>614</v>
      </c>
      <c r="P3040">
        <v>0</v>
      </c>
      <c r="Q3040">
        <v>48.82</v>
      </c>
      <c r="R3040">
        <v>674</v>
      </c>
      <c r="S3040">
        <v>0</v>
      </c>
      <c r="U3040">
        <v>4391</v>
      </c>
      <c r="V3040">
        <v>0.68</v>
      </c>
      <c r="W3040">
        <v>0.67</v>
      </c>
      <c r="X3040">
        <v>0.04</v>
      </c>
      <c r="Y3040" t="s">
        <v>77</v>
      </c>
      <c r="Z3040">
        <v>4.5999999999999996</v>
      </c>
      <c r="AA3040" t="s">
        <v>10460</v>
      </c>
      <c r="AB3040">
        <v>294.62085059999998</v>
      </c>
      <c r="AC3040" t="s">
        <v>10461</v>
      </c>
      <c r="AD3040">
        <v>49.894219</v>
      </c>
      <c r="AE3040">
        <v>360.46800000000002</v>
      </c>
      <c r="AF3040">
        <v>15.989000000000001</v>
      </c>
      <c r="AG3040">
        <v>12.848000000000001</v>
      </c>
      <c r="AH3040">
        <v>15.5722</v>
      </c>
    </row>
    <row r="3041" spans="1:34" x14ac:dyDescent="0.25">
      <c r="A3041" t="s">
        <v>10462</v>
      </c>
      <c r="B3041" t="s">
        <v>10463</v>
      </c>
      <c r="C3041">
        <v>1</v>
      </c>
      <c r="D3041">
        <v>1</v>
      </c>
      <c r="E3041" t="s">
        <v>284</v>
      </c>
      <c r="F3041">
        <v>2021</v>
      </c>
      <c r="G3041" t="s">
        <v>171</v>
      </c>
      <c r="H3041">
        <v>0</v>
      </c>
      <c r="I3041">
        <v>2.18662</v>
      </c>
      <c r="J3041">
        <v>2.9899999999999999E-2</v>
      </c>
      <c r="K3041">
        <v>0.94399999999999995</v>
      </c>
      <c r="L3041">
        <v>8.4000000000000005E-2</v>
      </c>
      <c r="M3041">
        <v>0.79</v>
      </c>
      <c r="N3041">
        <v>2.48E-3</v>
      </c>
      <c r="O3041" t="s">
        <v>614</v>
      </c>
      <c r="P3041">
        <v>0</v>
      </c>
      <c r="Q3041">
        <v>345.07</v>
      </c>
      <c r="R3041">
        <v>1099</v>
      </c>
      <c r="S3041">
        <v>0</v>
      </c>
      <c r="U3041">
        <v>4904</v>
      </c>
      <c r="V3041">
        <v>0.77</v>
      </c>
      <c r="W3041">
        <v>0.74</v>
      </c>
      <c r="X3041">
        <v>0</v>
      </c>
      <c r="Y3041" t="s">
        <v>77</v>
      </c>
      <c r="Z3041">
        <v>4.54</v>
      </c>
      <c r="AA3041" t="s">
        <v>10464</v>
      </c>
      <c r="AB3041">
        <v>293.71143599999999</v>
      </c>
      <c r="AC3041" t="s">
        <v>10465</v>
      </c>
      <c r="AD3041">
        <v>47.887446699999998</v>
      </c>
      <c r="AE3041">
        <v>460.899</v>
      </c>
      <c r="AF3041">
        <v>15.13</v>
      </c>
      <c r="AG3041">
        <v>12.613</v>
      </c>
      <c r="AH3041">
        <v>14.7806</v>
      </c>
    </row>
    <row r="3042" spans="1:34" x14ac:dyDescent="0.25">
      <c r="A3042" t="s">
        <v>10466</v>
      </c>
      <c r="B3042" t="s">
        <v>10467</v>
      </c>
      <c r="C3042">
        <v>1</v>
      </c>
      <c r="D3042">
        <v>1</v>
      </c>
      <c r="E3042" t="s">
        <v>284</v>
      </c>
      <c r="F3042">
        <v>2021</v>
      </c>
      <c r="G3042" t="s">
        <v>171</v>
      </c>
      <c r="H3042">
        <v>0</v>
      </c>
      <c r="I3042">
        <v>9.3286199599999993</v>
      </c>
      <c r="J3042">
        <v>8.5599999999999996E-2</v>
      </c>
      <c r="K3042">
        <v>2.0510000000000002</v>
      </c>
      <c r="L3042">
        <v>0.183</v>
      </c>
      <c r="M3042">
        <v>4.8600000000000003</v>
      </c>
      <c r="N3042">
        <v>1.5299999999999999E-2</v>
      </c>
      <c r="O3042" t="s">
        <v>614</v>
      </c>
      <c r="P3042">
        <v>0</v>
      </c>
      <c r="Q3042">
        <v>99.6</v>
      </c>
      <c r="R3042">
        <v>806</v>
      </c>
      <c r="S3042">
        <v>0</v>
      </c>
      <c r="U3042">
        <v>5749</v>
      </c>
      <c r="V3042">
        <v>0.86</v>
      </c>
      <c r="W3042">
        <v>0.96</v>
      </c>
      <c r="X3042">
        <v>-0.1</v>
      </c>
      <c r="Y3042" t="s">
        <v>77</v>
      </c>
      <c r="Z3042">
        <v>4.55</v>
      </c>
      <c r="AA3042" t="s">
        <v>10468</v>
      </c>
      <c r="AB3042">
        <v>289.10416429999998</v>
      </c>
      <c r="AC3042" t="s">
        <v>10469</v>
      </c>
      <c r="AD3042">
        <v>41.690113799999999</v>
      </c>
      <c r="AE3042">
        <v>1320.38</v>
      </c>
      <c r="AF3042">
        <v>15.486000000000001</v>
      </c>
      <c r="AG3042">
        <v>13.727</v>
      </c>
      <c r="AH3042">
        <v>15.4313</v>
      </c>
    </row>
    <row r="3043" spans="1:34" x14ac:dyDescent="0.25">
      <c r="A3043" t="s">
        <v>10470</v>
      </c>
      <c r="B3043" t="s">
        <v>10471</v>
      </c>
      <c r="C3043">
        <v>1</v>
      </c>
      <c r="D3043">
        <v>1</v>
      </c>
      <c r="E3043" t="s">
        <v>284</v>
      </c>
      <c r="F3043">
        <v>2021</v>
      </c>
      <c r="G3043" t="s">
        <v>171</v>
      </c>
      <c r="H3043">
        <v>0</v>
      </c>
      <c r="I3043">
        <v>6.3866901399999998</v>
      </c>
      <c r="J3043">
        <v>6.1699999999999998E-2</v>
      </c>
      <c r="K3043">
        <v>1.143</v>
      </c>
      <c r="L3043">
        <v>0.10199999999999999</v>
      </c>
      <c r="M3043">
        <v>1.57</v>
      </c>
      <c r="N3043">
        <v>4.9399999999999999E-3</v>
      </c>
      <c r="O3043" t="s">
        <v>614</v>
      </c>
      <c r="P3043">
        <v>0</v>
      </c>
      <c r="Q3043">
        <v>102.25</v>
      </c>
      <c r="R3043">
        <v>811</v>
      </c>
      <c r="S3043">
        <v>0</v>
      </c>
      <c r="U3043">
        <v>5071</v>
      </c>
      <c r="V3043">
        <v>0.81</v>
      </c>
      <c r="W3043">
        <v>0.77</v>
      </c>
      <c r="X3043">
        <v>-0.02</v>
      </c>
      <c r="Y3043" t="s">
        <v>77</v>
      </c>
      <c r="Z3043">
        <v>4.5</v>
      </c>
      <c r="AA3043" t="s">
        <v>10472</v>
      </c>
      <c r="AB3043">
        <v>296.02230100000003</v>
      </c>
      <c r="AC3043" t="s">
        <v>10473</v>
      </c>
      <c r="AD3043">
        <v>44.732669100000003</v>
      </c>
      <c r="AE3043">
        <v>479.26299999999998</v>
      </c>
      <c r="AF3043">
        <v>14.797000000000001</v>
      </c>
      <c r="AG3043">
        <v>12.494</v>
      </c>
      <c r="AH3043">
        <v>14.556800000000001</v>
      </c>
    </row>
    <row r="3044" spans="1:34" x14ac:dyDescent="0.25">
      <c r="A3044" t="s">
        <v>10474</v>
      </c>
      <c r="B3044" t="s">
        <v>10475</v>
      </c>
      <c r="C3044">
        <v>1</v>
      </c>
      <c r="D3044">
        <v>3</v>
      </c>
      <c r="E3044" t="s">
        <v>284</v>
      </c>
      <c r="F3044">
        <v>2014</v>
      </c>
      <c r="G3044" t="s">
        <v>171</v>
      </c>
      <c r="H3044">
        <v>0</v>
      </c>
      <c r="I3044">
        <v>20.739885999999998</v>
      </c>
      <c r="J3044">
        <v>0.13800000000000001</v>
      </c>
      <c r="K3044">
        <v>1.9</v>
      </c>
      <c r="L3044">
        <v>0.17</v>
      </c>
      <c r="M3044">
        <v>4.2699999999999996</v>
      </c>
      <c r="N3044">
        <v>1.34E-2</v>
      </c>
      <c r="O3044" t="s">
        <v>614</v>
      </c>
      <c r="P3044">
        <v>0</v>
      </c>
      <c r="Q3044">
        <v>20.73</v>
      </c>
      <c r="R3044">
        <v>536</v>
      </c>
      <c r="S3044">
        <v>0</v>
      </c>
      <c r="U3044">
        <v>5128</v>
      </c>
      <c r="V3044">
        <v>0.78</v>
      </c>
      <c r="W3044">
        <v>0.85</v>
      </c>
      <c r="X3044">
        <v>-0.02</v>
      </c>
      <c r="Y3044" t="s">
        <v>77</v>
      </c>
      <c r="Z3044">
        <v>4.57</v>
      </c>
      <c r="AA3044" t="s">
        <v>10476</v>
      </c>
      <c r="AB3044">
        <v>284.96850769999998</v>
      </c>
      <c r="AC3044" t="s">
        <v>10477</v>
      </c>
      <c r="AD3044">
        <v>42.079121399999998</v>
      </c>
      <c r="AE3044">
        <v>451.31200000000001</v>
      </c>
      <c r="AF3044">
        <v>14.239000000000001</v>
      </c>
      <c r="AG3044">
        <v>12.234999999999999</v>
      </c>
      <c r="AH3044">
        <v>14.103300000000001</v>
      </c>
    </row>
    <row r="3045" spans="1:34" x14ac:dyDescent="0.25">
      <c r="A3045" t="s">
        <v>10478</v>
      </c>
      <c r="B3045" t="s">
        <v>10475</v>
      </c>
      <c r="C3045">
        <v>1</v>
      </c>
      <c r="D3045">
        <v>3</v>
      </c>
      <c r="E3045" t="s">
        <v>284</v>
      </c>
      <c r="F3045">
        <v>2014</v>
      </c>
      <c r="G3045" t="s">
        <v>171</v>
      </c>
      <c r="H3045">
        <v>0</v>
      </c>
      <c r="I3045">
        <v>47.427737</v>
      </c>
      <c r="J3045">
        <v>0.24</v>
      </c>
      <c r="K3045">
        <v>2.2400000000000002</v>
      </c>
      <c r="L3045">
        <v>0.2</v>
      </c>
      <c r="M3045">
        <v>5.65</v>
      </c>
      <c r="N3045">
        <v>1.78E-2</v>
      </c>
      <c r="O3045" t="s">
        <v>614</v>
      </c>
      <c r="P3045">
        <v>0</v>
      </c>
      <c r="Q3045">
        <v>6.88</v>
      </c>
      <c r="R3045">
        <v>407</v>
      </c>
      <c r="S3045">
        <v>1</v>
      </c>
      <c r="U3045">
        <v>5128</v>
      </c>
      <c r="V3045">
        <v>0.78</v>
      </c>
      <c r="W3045">
        <v>0.85</v>
      </c>
      <c r="X3045">
        <v>-0.02</v>
      </c>
      <c r="Y3045" t="s">
        <v>77</v>
      </c>
      <c r="Z3045">
        <v>4.57</v>
      </c>
      <c r="AA3045" t="s">
        <v>10476</v>
      </c>
      <c r="AB3045">
        <v>284.96850769999998</v>
      </c>
      <c r="AC3045" t="s">
        <v>10477</v>
      </c>
      <c r="AD3045">
        <v>42.079121399999998</v>
      </c>
      <c r="AE3045">
        <v>451.31200000000001</v>
      </c>
      <c r="AF3045">
        <v>14.239000000000001</v>
      </c>
      <c r="AG3045">
        <v>12.234999999999999</v>
      </c>
      <c r="AH3045">
        <v>14.103300000000001</v>
      </c>
    </row>
    <row r="3046" spans="1:34" x14ac:dyDescent="0.25">
      <c r="A3046" t="s">
        <v>10479</v>
      </c>
      <c r="B3046" t="s">
        <v>10475</v>
      </c>
      <c r="C3046">
        <v>1</v>
      </c>
      <c r="D3046">
        <v>3</v>
      </c>
      <c r="E3046" t="s">
        <v>284</v>
      </c>
      <c r="F3046">
        <v>2021</v>
      </c>
      <c r="G3046" t="s">
        <v>171</v>
      </c>
      <c r="H3046">
        <v>0</v>
      </c>
      <c r="I3046">
        <v>122.08000180000001</v>
      </c>
      <c r="J3046">
        <v>0.44840000000000002</v>
      </c>
      <c r="K3046">
        <v>2.661</v>
      </c>
      <c r="L3046">
        <v>0.23699999999999999</v>
      </c>
      <c r="M3046">
        <v>7.56</v>
      </c>
      <c r="N3046">
        <v>2.3800000000000002E-2</v>
      </c>
      <c r="O3046" t="s">
        <v>614</v>
      </c>
      <c r="P3046">
        <v>0</v>
      </c>
      <c r="Q3046">
        <v>1.83</v>
      </c>
      <c r="R3046">
        <v>297</v>
      </c>
      <c r="S3046">
        <v>0</v>
      </c>
      <c r="U3046">
        <v>5132</v>
      </c>
      <c r="V3046">
        <v>0.77</v>
      </c>
      <c r="W3046">
        <v>0.81</v>
      </c>
      <c r="X3046">
        <v>-0.06</v>
      </c>
      <c r="Y3046" t="s">
        <v>77</v>
      </c>
      <c r="Z3046">
        <v>4.57</v>
      </c>
      <c r="AA3046" t="s">
        <v>10476</v>
      </c>
      <c r="AB3046">
        <v>284.96850769999998</v>
      </c>
      <c r="AC3046" t="s">
        <v>10477</v>
      </c>
      <c r="AD3046">
        <v>42.079121399999998</v>
      </c>
      <c r="AE3046">
        <v>451.31200000000001</v>
      </c>
      <c r="AF3046">
        <v>14.239000000000001</v>
      </c>
      <c r="AG3046">
        <v>12.234999999999999</v>
      </c>
      <c r="AH3046">
        <v>14.103300000000001</v>
      </c>
    </row>
    <row r="3047" spans="1:34" x14ac:dyDescent="0.25">
      <c r="A3047" t="s">
        <v>10480</v>
      </c>
      <c r="B3047" t="s">
        <v>10481</v>
      </c>
      <c r="C3047">
        <v>1</v>
      </c>
      <c r="D3047">
        <v>1</v>
      </c>
      <c r="E3047" t="s">
        <v>284</v>
      </c>
      <c r="F3047">
        <v>2021</v>
      </c>
      <c r="G3047" t="s">
        <v>171</v>
      </c>
      <c r="H3047">
        <v>0</v>
      </c>
      <c r="I3047">
        <v>2.29794002</v>
      </c>
      <c r="J3047">
        <v>3.5400000000000001E-2</v>
      </c>
      <c r="K3047">
        <v>1.3069999999999999</v>
      </c>
      <c r="L3047">
        <v>0.11700000000000001</v>
      </c>
      <c r="M3047">
        <v>2.2599999999999998</v>
      </c>
      <c r="N3047">
        <v>7.1199999999999996E-3</v>
      </c>
      <c r="O3047" t="s">
        <v>614</v>
      </c>
      <c r="P3047">
        <v>0</v>
      </c>
      <c r="Q3047">
        <v>1352.14</v>
      </c>
      <c r="R3047">
        <v>1547</v>
      </c>
      <c r="S3047">
        <v>0</v>
      </c>
      <c r="U3047">
        <v>6371</v>
      </c>
      <c r="V3047">
        <v>1.07</v>
      </c>
      <c r="W3047">
        <v>1.1200000000000001</v>
      </c>
      <c r="X3047">
        <v>-0.18</v>
      </c>
      <c r="Y3047" t="s">
        <v>77</v>
      </c>
      <c r="Z3047">
        <v>4.43</v>
      </c>
      <c r="AA3047" t="s">
        <v>10482</v>
      </c>
      <c r="AB3047">
        <v>294.69693610000002</v>
      </c>
      <c r="AC3047" t="s">
        <v>10483</v>
      </c>
      <c r="AD3047">
        <v>46.720204299999999</v>
      </c>
      <c r="AE3047">
        <v>1527.56</v>
      </c>
      <c r="AF3047">
        <v>15.180999999999999</v>
      </c>
      <c r="AG3047">
        <v>13.685</v>
      </c>
      <c r="AH3047">
        <v>15.0761</v>
      </c>
    </row>
    <row r="3048" spans="1:34" x14ac:dyDescent="0.25">
      <c r="A3048" t="s">
        <v>10484</v>
      </c>
      <c r="B3048" t="s">
        <v>10485</v>
      </c>
      <c r="C3048">
        <v>1</v>
      </c>
      <c r="D3048">
        <v>1</v>
      </c>
      <c r="E3048" t="s">
        <v>284</v>
      </c>
      <c r="F3048">
        <v>2021</v>
      </c>
      <c r="G3048" t="s">
        <v>171</v>
      </c>
      <c r="H3048">
        <v>0</v>
      </c>
      <c r="I3048">
        <v>5.6047101000000001</v>
      </c>
      <c r="J3048">
        <v>5.8799999999999998E-2</v>
      </c>
      <c r="K3048">
        <v>1.619</v>
      </c>
      <c r="L3048">
        <v>0.14399999999999999</v>
      </c>
      <c r="M3048">
        <v>3.25</v>
      </c>
      <c r="N3048">
        <v>1.0200000000000001E-2</v>
      </c>
      <c r="O3048" t="s">
        <v>614</v>
      </c>
      <c r="P3048">
        <v>0</v>
      </c>
      <c r="Q3048">
        <v>132.97999999999999</v>
      </c>
      <c r="R3048">
        <v>866</v>
      </c>
      <c r="S3048">
        <v>0</v>
      </c>
      <c r="U3048">
        <v>5401</v>
      </c>
      <c r="V3048">
        <v>0.78</v>
      </c>
      <c r="W3048">
        <v>0.87</v>
      </c>
      <c r="X3048">
        <v>-0.16</v>
      </c>
      <c r="Y3048" t="s">
        <v>77</v>
      </c>
      <c r="Z3048">
        <v>4.59</v>
      </c>
      <c r="AA3048" t="s">
        <v>10486</v>
      </c>
      <c r="AB3048">
        <v>286.33007830000003</v>
      </c>
      <c r="AC3048" t="s">
        <v>10487</v>
      </c>
      <c r="AD3048">
        <v>39.683127599999999</v>
      </c>
      <c r="AE3048">
        <v>1042.45</v>
      </c>
      <c r="AF3048">
        <v>15.808999999999999</v>
      </c>
      <c r="AG3048">
        <v>13.744</v>
      </c>
      <c r="AH3048">
        <v>15.695</v>
      </c>
    </row>
    <row r="3049" spans="1:34" x14ac:dyDescent="0.25">
      <c r="A3049" t="s">
        <v>10488</v>
      </c>
      <c r="B3049" t="s">
        <v>10489</v>
      </c>
      <c r="C3049">
        <v>1</v>
      </c>
      <c r="D3049">
        <v>1</v>
      </c>
      <c r="E3049" t="s">
        <v>284</v>
      </c>
      <c r="F3049">
        <v>2021</v>
      </c>
      <c r="G3049" t="s">
        <v>171</v>
      </c>
      <c r="H3049">
        <v>0</v>
      </c>
      <c r="I3049">
        <v>7.99145985</v>
      </c>
      <c r="J3049">
        <v>7.8299999999999995E-2</v>
      </c>
      <c r="K3049">
        <v>1.2150000000000001</v>
      </c>
      <c r="L3049">
        <v>0.108</v>
      </c>
      <c r="M3049">
        <v>1.95</v>
      </c>
      <c r="N3049">
        <v>6.1399999999999996E-3</v>
      </c>
      <c r="O3049" t="s">
        <v>614</v>
      </c>
      <c r="P3049">
        <v>0</v>
      </c>
      <c r="Q3049">
        <v>155.94999999999999</v>
      </c>
      <c r="R3049">
        <v>901</v>
      </c>
      <c r="S3049">
        <v>0</v>
      </c>
      <c r="U3049">
        <v>5700</v>
      </c>
      <c r="V3049">
        <v>1.01</v>
      </c>
      <c r="W3049">
        <v>1</v>
      </c>
      <c r="X3049">
        <v>0.16</v>
      </c>
      <c r="Y3049" t="s">
        <v>77</v>
      </c>
      <c r="Z3049">
        <v>4.43</v>
      </c>
      <c r="AA3049" t="s">
        <v>10490</v>
      </c>
      <c r="AB3049">
        <v>289.5483989</v>
      </c>
      <c r="AC3049" t="s">
        <v>10491</v>
      </c>
      <c r="AD3049">
        <v>40.164145699999999</v>
      </c>
      <c r="AE3049">
        <v>866.82600000000002</v>
      </c>
      <c r="AF3049">
        <v>15.146000000000001</v>
      </c>
      <c r="AG3049">
        <v>13.412000000000001</v>
      </c>
      <c r="AH3049">
        <v>14.9657</v>
      </c>
    </row>
    <row r="3050" spans="1:34" x14ac:dyDescent="0.25">
      <c r="A3050" t="s">
        <v>10492</v>
      </c>
      <c r="B3050" t="s">
        <v>10493</v>
      </c>
      <c r="C3050">
        <v>1</v>
      </c>
      <c r="D3050">
        <v>1</v>
      </c>
      <c r="E3050" t="s">
        <v>284</v>
      </c>
      <c r="F3050">
        <v>2021</v>
      </c>
      <c r="G3050" t="s">
        <v>171</v>
      </c>
      <c r="H3050">
        <v>0</v>
      </c>
      <c r="I3050">
        <v>1.9622600100000001</v>
      </c>
      <c r="J3050">
        <v>2.98E-2</v>
      </c>
      <c r="K3050">
        <v>0.74399999999999999</v>
      </c>
      <c r="L3050">
        <v>6.6000000000000003E-2</v>
      </c>
      <c r="M3050">
        <v>0.33700000000000002</v>
      </c>
      <c r="N3050">
        <v>1.06E-3</v>
      </c>
      <c r="O3050" t="s">
        <v>614</v>
      </c>
      <c r="P3050">
        <v>0</v>
      </c>
      <c r="Q3050">
        <v>1038.3599999999999</v>
      </c>
      <c r="R3050">
        <v>1448</v>
      </c>
      <c r="S3050">
        <v>0</v>
      </c>
      <c r="U3050">
        <v>5726</v>
      </c>
      <c r="V3050">
        <v>0.98</v>
      </c>
      <c r="W3050">
        <v>0.92</v>
      </c>
      <c r="X3050">
        <v>-0.1</v>
      </c>
      <c r="Y3050" t="s">
        <v>77</v>
      </c>
      <c r="Z3050">
        <v>4.42</v>
      </c>
      <c r="AA3050" t="s">
        <v>10494</v>
      </c>
      <c r="AB3050">
        <v>296.58751819999998</v>
      </c>
      <c r="AC3050" t="s">
        <v>10495</v>
      </c>
      <c r="AD3050">
        <v>47.207129000000002</v>
      </c>
      <c r="AE3050">
        <v>492.84699999999998</v>
      </c>
      <c r="AF3050">
        <v>14.054</v>
      </c>
      <c r="AG3050">
        <v>12.260999999999999</v>
      </c>
      <c r="AH3050">
        <v>13.887499999999999</v>
      </c>
    </row>
    <row r="3051" spans="1:34" x14ac:dyDescent="0.25">
      <c r="A3051" t="s">
        <v>10496</v>
      </c>
      <c r="B3051" t="s">
        <v>10497</v>
      </c>
      <c r="C3051">
        <v>1</v>
      </c>
      <c r="D3051">
        <v>1</v>
      </c>
      <c r="E3051" t="s">
        <v>284</v>
      </c>
      <c r="F3051">
        <v>2021</v>
      </c>
      <c r="G3051" t="s">
        <v>171</v>
      </c>
      <c r="H3051">
        <v>0</v>
      </c>
      <c r="I3051">
        <v>2.4408299900000001</v>
      </c>
      <c r="J3051">
        <v>3.2199999999999999E-2</v>
      </c>
      <c r="K3051">
        <v>1.7809999999999999</v>
      </c>
      <c r="L3051">
        <v>0.159</v>
      </c>
      <c r="M3051">
        <v>3.83</v>
      </c>
      <c r="N3051">
        <v>1.2E-2</v>
      </c>
      <c r="O3051" t="s">
        <v>614</v>
      </c>
      <c r="P3051">
        <v>0</v>
      </c>
      <c r="Q3051">
        <v>223.8</v>
      </c>
      <c r="R3051">
        <v>986</v>
      </c>
      <c r="S3051">
        <v>0</v>
      </c>
      <c r="U3051">
        <v>4803</v>
      </c>
      <c r="V3051">
        <v>0.7</v>
      </c>
      <c r="W3051">
        <v>0.75</v>
      </c>
      <c r="X3051">
        <v>-0.08</v>
      </c>
      <c r="Y3051" t="s">
        <v>77</v>
      </c>
      <c r="Z3051">
        <v>4.62</v>
      </c>
      <c r="AA3051" t="s">
        <v>10498</v>
      </c>
      <c r="AB3051">
        <v>297.05880330000002</v>
      </c>
      <c r="AC3051" t="s">
        <v>10499</v>
      </c>
      <c r="AD3051">
        <v>49.478436199999997</v>
      </c>
      <c r="AF3051">
        <v>16.363</v>
      </c>
      <c r="AG3051">
        <v>13.45</v>
      </c>
    </row>
    <row r="3052" spans="1:34" x14ac:dyDescent="0.25">
      <c r="A3052" t="s">
        <v>10500</v>
      </c>
      <c r="B3052" t="s">
        <v>10501</v>
      </c>
      <c r="C3052">
        <v>1</v>
      </c>
      <c r="D3052">
        <v>1</v>
      </c>
      <c r="E3052" t="s">
        <v>284</v>
      </c>
      <c r="F3052">
        <v>2021</v>
      </c>
      <c r="G3052" t="s">
        <v>171</v>
      </c>
      <c r="H3052">
        <v>0</v>
      </c>
      <c r="I3052">
        <v>41.868698119999998</v>
      </c>
      <c r="J3052">
        <v>0.2301</v>
      </c>
      <c r="K3052">
        <v>1.3540000000000001</v>
      </c>
      <c r="L3052">
        <v>0.121</v>
      </c>
      <c r="M3052">
        <v>2.4</v>
      </c>
      <c r="N3052">
        <v>7.5599999999999999E-3</v>
      </c>
      <c r="O3052" t="s">
        <v>614</v>
      </c>
      <c r="P3052">
        <v>0</v>
      </c>
      <c r="Q3052">
        <v>13.89</v>
      </c>
      <c r="R3052">
        <v>492</v>
      </c>
      <c r="S3052">
        <v>0</v>
      </c>
      <c r="U3052">
        <v>5852</v>
      </c>
      <c r="V3052">
        <v>0.84</v>
      </c>
      <c r="W3052">
        <v>0.93</v>
      </c>
      <c r="X3052">
        <v>-0.3</v>
      </c>
      <c r="Y3052" t="s">
        <v>77</v>
      </c>
      <c r="Z3052">
        <v>4.5599999999999996</v>
      </c>
      <c r="AA3052" t="s">
        <v>10502</v>
      </c>
      <c r="AB3052">
        <v>292.51471459999999</v>
      </c>
      <c r="AC3052" t="s">
        <v>10503</v>
      </c>
      <c r="AD3052">
        <v>38.021987199999998</v>
      </c>
      <c r="AE3052">
        <v>521.79100000000005</v>
      </c>
      <c r="AF3052">
        <v>13.839</v>
      </c>
      <c r="AG3052">
        <v>12.12</v>
      </c>
      <c r="AH3052">
        <v>13.641500000000001</v>
      </c>
    </row>
    <row r="3053" spans="1:34" x14ac:dyDescent="0.25">
      <c r="A3053" t="s">
        <v>10504</v>
      </c>
      <c r="B3053" t="s">
        <v>10505</v>
      </c>
      <c r="C3053">
        <v>1</v>
      </c>
      <c r="D3053">
        <v>1</v>
      </c>
      <c r="E3053" t="s">
        <v>284</v>
      </c>
      <c r="F3053">
        <v>2021</v>
      </c>
      <c r="G3053" t="s">
        <v>171</v>
      </c>
      <c r="H3053">
        <v>0</v>
      </c>
      <c r="I3053">
        <v>8.6174297299999996</v>
      </c>
      <c r="J3053">
        <v>7.6300000000000007E-2</v>
      </c>
      <c r="K3053">
        <v>1.105</v>
      </c>
      <c r="L3053">
        <v>9.9000000000000005E-2</v>
      </c>
      <c r="M3053">
        <v>1.39</v>
      </c>
      <c r="N3053">
        <v>4.3699999999999998E-3</v>
      </c>
      <c r="O3053" t="s">
        <v>614</v>
      </c>
      <c r="P3053">
        <v>0</v>
      </c>
      <c r="Q3053">
        <v>68.28</v>
      </c>
      <c r="R3053">
        <v>733</v>
      </c>
      <c r="S3053">
        <v>0</v>
      </c>
      <c r="U3053">
        <v>5009</v>
      </c>
      <c r="V3053">
        <v>0.84</v>
      </c>
      <c r="W3053">
        <v>0.8</v>
      </c>
      <c r="X3053">
        <v>0.16</v>
      </c>
      <c r="Y3053" t="s">
        <v>77</v>
      </c>
      <c r="Z3053">
        <v>4.49</v>
      </c>
      <c r="AA3053" t="s">
        <v>10506</v>
      </c>
      <c r="AB3053">
        <v>292.4637788</v>
      </c>
      <c r="AC3053" t="s">
        <v>10507</v>
      </c>
      <c r="AD3053">
        <v>41.2990438</v>
      </c>
      <c r="AE3053">
        <v>484.601</v>
      </c>
      <c r="AF3053">
        <v>15.222</v>
      </c>
      <c r="AG3053">
        <v>12.643000000000001</v>
      </c>
      <c r="AH3053">
        <v>14.7889</v>
      </c>
    </row>
    <row r="3054" spans="1:34" x14ac:dyDescent="0.25">
      <c r="A3054" t="s">
        <v>10508</v>
      </c>
      <c r="B3054" t="s">
        <v>10509</v>
      </c>
      <c r="C3054">
        <v>1</v>
      </c>
      <c r="D3054">
        <v>1</v>
      </c>
      <c r="E3054" t="s">
        <v>284</v>
      </c>
      <c r="F3054">
        <v>2021</v>
      </c>
      <c r="G3054" t="s">
        <v>171</v>
      </c>
      <c r="H3054">
        <v>0</v>
      </c>
      <c r="I3054">
        <v>7.2816901200000004</v>
      </c>
      <c r="J3054">
        <v>7.3499999999999996E-2</v>
      </c>
      <c r="K3054">
        <v>0.73</v>
      </c>
      <c r="L3054">
        <v>6.5000000000000002E-2</v>
      </c>
      <c r="M3054">
        <v>0.315</v>
      </c>
      <c r="N3054">
        <v>9.8999999999999999E-4</v>
      </c>
      <c r="O3054" t="s">
        <v>614</v>
      </c>
      <c r="P3054">
        <v>0</v>
      </c>
      <c r="Q3054">
        <v>329.68</v>
      </c>
      <c r="R3054">
        <v>1086</v>
      </c>
      <c r="S3054">
        <v>0</v>
      </c>
      <c r="U3054">
        <v>4970</v>
      </c>
      <c r="V3054">
        <v>1.81</v>
      </c>
      <c r="W3054">
        <v>1</v>
      </c>
      <c r="X3054">
        <v>0.32</v>
      </c>
      <c r="Y3054" t="s">
        <v>77</v>
      </c>
      <c r="Z3054">
        <v>3.92</v>
      </c>
      <c r="AA3054" t="s">
        <v>10510</v>
      </c>
      <c r="AB3054">
        <v>299.13762759999997</v>
      </c>
      <c r="AC3054" t="s">
        <v>10511</v>
      </c>
      <c r="AD3054">
        <v>43.498472399999997</v>
      </c>
      <c r="AE3054">
        <v>249.102</v>
      </c>
      <c r="AF3054">
        <v>13.519</v>
      </c>
      <c r="AG3054">
        <v>11.192</v>
      </c>
      <c r="AH3054">
        <v>13.3752</v>
      </c>
    </row>
    <row r="3055" spans="1:34" x14ac:dyDescent="0.25">
      <c r="A3055" t="s">
        <v>10512</v>
      </c>
      <c r="B3055" t="s">
        <v>10513</v>
      </c>
      <c r="C3055">
        <v>1</v>
      </c>
      <c r="D3055">
        <v>1</v>
      </c>
      <c r="E3055" t="s">
        <v>284</v>
      </c>
      <c r="F3055">
        <v>2021</v>
      </c>
      <c r="G3055" t="s">
        <v>171</v>
      </c>
      <c r="H3055">
        <v>0</v>
      </c>
      <c r="I3055">
        <v>7.2810997999999998</v>
      </c>
      <c r="J3055">
        <v>6.9599999999999995E-2</v>
      </c>
      <c r="K3055">
        <v>1.5</v>
      </c>
      <c r="L3055">
        <v>0.13400000000000001</v>
      </c>
      <c r="M3055">
        <v>2.86</v>
      </c>
      <c r="N3055">
        <v>8.9899999999999997E-3</v>
      </c>
      <c r="O3055" t="s">
        <v>614</v>
      </c>
      <c r="P3055">
        <v>0</v>
      </c>
      <c r="Q3055">
        <v>72.16</v>
      </c>
      <c r="R3055">
        <v>744</v>
      </c>
      <c r="S3055">
        <v>0</v>
      </c>
      <c r="U3055">
        <v>5008</v>
      </c>
      <c r="V3055">
        <v>0.79</v>
      </c>
      <c r="W3055">
        <v>0.84</v>
      </c>
      <c r="X3055">
        <v>0.18</v>
      </c>
      <c r="Y3055" t="s">
        <v>77</v>
      </c>
      <c r="Z3055">
        <v>4.57</v>
      </c>
      <c r="AA3055" t="s">
        <v>10514</v>
      </c>
      <c r="AB3055">
        <v>291.50803180000003</v>
      </c>
      <c r="AC3055" t="s">
        <v>10515</v>
      </c>
      <c r="AD3055">
        <v>45.370093300000001</v>
      </c>
      <c r="AE3055">
        <v>750.93</v>
      </c>
      <c r="AF3055">
        <v>16.303000000000001</v>
      </c>
      <c r="AG3055">
        <v>13.802</v>
      </c>
      <c r="AH3055">
        <v>15.9711</v>
      </c>
    </row>
    <row r="3056" spans="1:34" x14ac:dyDescent="0.25">
      <c r="A3056" t="s">
        <v>10516</v>
      </c>
      <c r="B3056" t="s">
        <v>10517</v>
      </c>
      <c r="C3056">
        <v>1</v>
      </c>
      <c r="D3056">
        <v>1</v>
      </c>
      <c r="E3056" t="s">
        <v>284</v>
      </c>
      <c r="F3056">
        <v>2021</v>
      </c>
      <c r="G3056" t="s">
        <v>171</v>
      </c>
      <c r="H3056">
        <v>0</v>
      </c>
      <c r="I3056">
        <v>6.6475200699999997</v>
      </c>
      <c r="J3056">
        <v>7.17E-2</v>
      </c>
      <c r="K3056">
        <v>1.6819999999999999</v>
      </c>
      <c r="L3056">
        <v>0.15</v>
      </c>
      <c r="M3056">
        <v>3.47</v>
      </c>
      <c r="N3056">
        <v>1.09E-2</v>
      </c>
      <c r="O3056" t="s">
        <v>614</v>
      </c>
      <c r="P3056">
        <v>0</v>
      </c>
      <c r="Q3056">
        <v>235.89</v>
      </c>
      <c r="R3056">
        <v>999</v>
      </c>
      <c r="S3056">
        <v>0</v>
      </c>
      <c r="U3056">
        <v>6046</v>
      </c>
      <c r="V3056">
        <v>1.01</v>
      </c>
      <c r="W3056">
        <v>1.1100000000000001</v>
      </c>
      <c r="X3056">
        <v>7.0000000000000007E-2</v>
      </c>
      <c r="Y3056" t="s">
        <v>77</v>
      </c>
      <c r="Z3056">
        <v>4.4800000000000004</v>
      </c>
      <c r="AA3056" t="s">
        <v>10518</v>
      </c>
      <c r="AB3056">
        <v>294.78426619999999</v>
      </c>
      <c r="AC3056" t="s">
        <v>10519</v>
      </c>
      <c r="AD3056">
        <v>49.492055700000002</v>
      </c>
      <c r="AE3056">
        <v>1204.54</v>
      </c>
      <c r="AF3056">
        <v>15.851000000000001</v>
      </c>
      <c r="AG3056">
        <v>14.234999999999999</v>
      </c>
      <c r="AH3056">
        <v>15.6806</v>
      </c>
    </row>
    <row r="3057" spans="1:34" x14ac:dyDescent="0.25">
      <c r="A3057" t="s">
        <v>10520</v>
      </c>
      <c r="B3057" t="s">
        <v>10521</v>
      </c>
      <c r="C3057">
        <v>2</v>
      </c>
      <c r="D3057">
        <v>4</v>
      </c>
      <c r="E3057" t="s">
        <v>284</v>
      </c>
      <c r="F3057">
        <v>2014</v>
      </c>
      <c r="G3057" t="s">
        <v>171</v>
      </c>
      <c r="H3057">
        <v>0</v>
      </c>
      <c r="I3057">
        <v>5.5993079999999997</v>
      </c>
      <c r="J3057">
        <v>0.06</v>
      </c>
      <c r="K3057">
        <v>1.02</v>
      </c>
      <c r="L3057">
        <v>9.0999999999999998E-2</v>
      </c>
      <c r="M3057">
        <v>1.04</v>
      </c>
      <c r="N3057">
        <v>3.2799999999999999E-3</v>
      </c>
      <c r="O3057" t="s">
        <v>614</v>
      </c>
      <c r="P3057">
        <v>0.02</v>
      </c>
      <c r="Q3057">
        <v>431.26</v>
      </c>
      <c r="R3057">
        <v>1142</v>
      </c>
      <c r="S3057">
        <v>0</v>
      </c>
      <c r="U3057">
        <v>6004</v>
      </c>
      <c r="V3057">
        <v>1.1200000000000001</v>
      </c>
      <c r="W3057">
        <v>0.86</v>
      </c>
      <c r="X3057">
        <v>-0.441</v>
      </c>
      <c r="Y3057" t="s">
        <v>200</v>
      </c>
      <c r="Z3057">
        <v>4.3</v>
      </c>
      <c r="AA3057" t="s">
        <v>10522</v>
      </c>
      <c r="AB3057">
        <v>295.22647389999997</v>
      </c>
      <c r="AC3057" t="s">
        <v>10523</v>
      </c>
      <c r="AD3057">
        <v>50.559234799999999</v>
      </c>
      <c r="AE3057">
        <v>330.57499999999999</v>
      </c>
      <c r="AF3057">
        <v>11.775</v>
      </c>
      <c r="AG3057">
        <v>10.535</v>
      </c>
      <c r="AH3057">
        <v>11.78</v>
      </c>
    </row>
    <row r="3058" spans="1:34" x14ac:dyDescent="0.25">
      <c r="A3058" t="s">
        <v>10524</v>
      </c>
      <c r="B3058" t="s">
        <v>10521</v>
      </c>
      <c r="C3058">
        <v>2</v>
      </c>
      <c r="D3058">
        <v>4</v>
      </c>
      <c r="E3058" t="s">
        <v>284</v>
      </c>
      <c r="F3058">
        <v>2014</v>
      </c>
      <c r="G3058" t="s">
        <v>171</v>
      </c>
      <c r="H3058">
        <v>0</v>
      </c>
      <c r="I3058">
        <v>10.349695000000001</v>
      </c>
      <c r="J3058">
        <v>0.09</v>
      </c>
      <c r="K3058">
        <v>1.23</v>
      </c>
      <c r="L3058">
        <v>0.11</v>
      </c>
      <c r="M3058">
        <v>5.3</v>
      </c>
      <c r="N3058">
        <v>1.7000000000000001E-2</v>
      </c>
      <c r="O3058" t="s">
        <v>119</v>
      </c>
      <c r="P3058">
        <v>0.08</v>
      </c>
      <c r="Q3058">
        <v>189.97</v>
      </c>
      <c r="R3058">
        <v>930</v>
      </c>
      <c r="S3058">
        <v>0</v>
      </c>
      <c r="U3058">
        <v>6004</v>
      </c>
      <c r="V3058">
        <v>1.1200000000000001</v>
      </c>
      <c r="W3058">
        <v>0.86</v>
      </c>
      <c r="X3058">
        <v>-0.441</v>
      </c>
      <c r="Y3058" t="s">
        <v>200</v>
      </c>
      <c r="Z3058">
        <v>4.3</v>
      </c>
      <c r="AA3058" t="s">
        <v>10522</v>
      </c>
      <c r="AB3058">
        <v>295.22647389999997</v>
      </c>
      <c r="AC3058" t="s">
        <v>10523</v>
      </c>
      <c r="AD3058">
        <v>50.559234799999999</v>
      </c>
      <c r="AE3058">
        <v>330.57499999999999</v>
      </c>
      <c r="AF3058">
        <v>11.775</v>
      </c>
      <c r="AG3058">
        <v>10.535</v>
      </c>
      <c r="AH3058">
        <v>11.78</v>
      </c>
    </row>
    <row r="3059" spans="1:34" x14ac:dyDescent="0.25">
      <c r="A3059" t="s">
        <v>10525</v>
      </c>
      <c r="B3059" t="s">
        <v>10521</v>
      </c>
      <c r="C3059">
        <v>2</v>
      </c>
      <c r="D3059">
        <v>4</v>
      </c>
      <c r="E3059" t="s">
        <v>284</v>
      </c>
      <c r="F3059">
        <v>2014</v>
      </c>
      <c r="G3059" t="s">
        <v>171</v>
      </c>
      <c r="H3059">
        <v>0</v>
      </c>
      <c r="I3059">
        <v>15.677562999999999</v>
      </c>
      <c r="J3059">
        <v>0.11899999999999999</v>
      </c>
      <c r="K3059">
        <v>1.22</v>
      </c>
      <c r="L3059">
        <v>0.109</v>
      </c>
      <c r="M3059">
        <v>1.98</v>
      </c>
      <c r="N3059">
        <v>6.2399999999999999E-3</v>
      </c>
      <c r="O3059" t="s">
        <v>614</v>
      </c>
      <c r="P3059">
        <v>0.03</v>
      </c>
      <c r="Q3059">
        <v>109.09</v>
      </c>
      <c r="R3059">
        <v>810</v>
      </c>
      <c r="S3059">
        <v>0</v>
      </c>
      <c r="U3059">
        <v>6004</v>
      </c>
      <c r="V3059">
        <v>1.1200000000000001</v>
      </c>
      <c r="W3059">
        <v>0.86</v>
      </c>
      <c r="X3059">
        <v>-0.441</v>
      </c>
      <c r="Y3059" t="s">
        <v>200</v>
      </c>
      <c r="Z3059">
        <v>4.3</v>
      </c>
      <c r="AA3059" t="s">
        <v>10522</v>
      </c>
      <c r="AB3059">
        <v>295.22647389999997</v>
      </c>
      <c r="AC3059" t="s">
        <v>10523</v>
      </c>
      <c r="AD3059">
        <v>50.559234799999999</v>
      </c>
      <c r="AE3059">
        <v>330.57499999999999</v>
      </c>
      <c r="AF3059">
        <v>11.775</v>
      </c>
      <c r="AG3059">
        <v>10.535</v>
      </c>
      <c r="AH3059">
        <v>11.78</v>
      </c>
    </row>
    <row r="3060" spans="1:34" x14ac:dyDescent="0.25">
      <c r="A3060" t="s">
        <v>10526</v>
      </c>
      <c r="B3060" t="s">
        <v>10521</v>
      </c>
      <c r="C3060">
        <v>2</v>
      </c>
      <c r="D3060">
        <v>4</v>
      </c>
      <c r="E3060" t="s">
        <v>284</v>
      </c>
      <c r="F3060">
        <v>2014</v>
      </c>
      <c r="G3060" t="s">
        <v>171</v>
      </c>
      <c r="H3060">
        <v>0</v>
      </c>
      <c r="I3060">
        <v>25.209714999999999</v>
      </c>
      <c r="J3060">
        <v>0.16400000000000001</v>
      </c>
      <c r="K3060">
        <v>0.91</v>
      </c>
      <c r="L3060">
        <v>8.1000000000000003E-2</v>
      </c>
      <c r="M3060">
        <v>0.69299999999999995</v>
      </c>
      <c r="N3060">
        <v>2.1800000000000001E-3</v>
      </c>
      <c r="O3060" t="s">
        <v>614</v>
      </c>
      <c r="P3060">
        <v>0.38</v>
      </c>
      <c r="Q3060">
        <v>57.94</v>
      </c>
      <c r="R3060">
        <v>691</v>
      </c>
      <c r="S3060">
        <v>0</v>
      </c>
      <c r="U3060">
        <v>6004</v>
      </c>
      <c r="V3060">
        <v>1.1200000000000001</v>
      </c>
      <c r="W3060">
        <v>0.86</v>
      </c>
      <c r="X3060">
        <v>-0.441</v>
      </c>
      <c r="Y3060" t="s">
        <v>200</v>
      </c>
      <c r="Z3060">
        <v>4.3</v>
      </c>
      <c r="AA3060" t="s">
        <v>10522</v>
      </c>
      <c r="AB3060">
        <v>295.22647389999997</v>
      </c>
      <c r="AC3060" t="s">
        <v>10523</v>
      </c>
      <c r="AD3060">
        <v>50.559234799999999</v>
      </c>
      <c r="AE3060">
        <v>330.57499999999999</v>
      </c>
      <c r="AF3060">
        <v>11.775</v>
      </c>
      <c r="AG3060">
        <v>10.535</v>
      </c>
      <c r="AH3060">
        <v>11.78</v>
      </c>
    </row>
    <row r="3061" spans="1:34" x14ac:dyDescent="0.25">
      <c r="A3061" t="s">
        <v>10527</v>
      </c>
      <c r="B3061" t="s">
        <v>10528</v>
      </c>
      <c r="C3061">
        <v>1</v>
      </c>
      <c r="D3061">
        <v>2</v>
      </c>
      <c r="E3061" t="s">
        <v>284</v>
      </c>
      <c r="F3061">
        <v>2014</v>
      </c>
      <c r="G3061" t="s">
        <v>171</v>
      </c>
      <c r="H3061">
        <v>0</v>
      </c>
      <c r="I3061">
        <v>7.5442499999999999</v>
      </c>
      <c r="J3061">
        <v>7.6300000000000007E-2</v>
      </c>
      <c r="K3061">
        <v>0.80200000000000005</v>
      </c>
      <c r="L3061">
        <v>7.1999999999999995E-2</v>
      </c>
      <c r="M3061">
        <v>2.02</v>
      </c>
      <c r="N3061">
        <v>6.3600000000000002E-3</v>
      </c>
      <c r="O3061" t="s">
        <v>119</v>
      </c>
      <c r="P3061">
        <v>6.7000000000000004E-2</v>
      </c>
      <c r="Q3061">
        <v>326.67</v>
      </c>
      <c r="R3061">
        <v>1084</v>
      </c>
      <c r="S3061">
        <v>1</v>
      </c>
      <c r="U3061">
        <v>5818</v>
      </c>
      <c r="V3061">
        <v>1.38</v>
      </c>
      <c r="W3061">
        <v>1.1200000000000001</v>
      </c>
      <c r="X3061">
        <v>0.23</v>
      </c>
      <c r="Y3061" t="s">
        <v>200</v>
      </c>
      <c r="Z3061">
        <v>4.2</v>
      </c>
      <c r="AA3061" t="s">
        <v>10529</v>
      </c>
      <c r="AB3061">
        <v>288.39530739999998</v>
      </c>
      <c r="AC3061" t="s">
        <v>10530</v>
      </c>
      <c r="AD3061">
        <v>39.872506700000002</v>
      </c>
      <c r="AE3061">
        <v>287.339</v>
      </c>
      <c r="AF3061">
        <v>11.23</v>
      </c>
      <c r="AG3061">
        <v>9.7919999999999998</v>
      </c>
      <c r="AH3061">
        <v>11.143800000000001</v>
      </c>
    </row>
    <row r="3062" spans="1:34" x14ac:dyDescent="0.25">
      <c r="A3062" t="s">
        <v>10531</v>
      </c>
      <c r="B3062" t="s">
        <v>10528</v>
      </c>
      <c r="C3062">
        <v>1</v>
      </c>
      <c r="D3062">
        <v>2</v>
      </c>
      <c r="E3062" t="s">
        <v>284</v>
      </c>
      <c r="F3062">
        <v>2014</v>
      </c>
      <c r="G3062" t="s">
        <v>171</v>
      </c>
      <c r="H3062">
        <v>0</v>
      </c>
      <c r="I3062">
        <v>11.329499999999999</v>
      </c>
      <c r="J3062">
        <v>0.1041</v>
      </c>
      <c r="K3062">
        <v>0.86799999999999999</v>
      </c>
      <c r="L3062">
        <v>7.6999999999999999E-2</v>
      </c>
      <c r="M3062">
        <v>2.11</v>
      </c>
      <c r="N3062">
        <v>6.6400000000000001E-3</v>
      </c>
      <c r="O3062" t="s">
        <v>119</v>
      </c>
      <c r="P3062">
        <v>4.2999999999999997E-2</v>
      </c>
      <c r="Q3062">
        <v>515.77</v>
      </c>
      <c r="R3062">
        <v>1215</v>
      </c>
      <c r="S3062">
        <v>1</v>
      </c>
      <c r="U3062">
        <v>5818</v>
      </c>
      <c r="V3062">
        <v>1.38</v>
      </c>
      <c r="W3062">
        <v>1.1200000000000001</v>
      </c>
      <c r="X3062">
        <v>0.23</v>
      </c>
      <c r="Y3062" t="s">
        <v>200</v>
      </c>
      <c r="Z3062">
        <v>4.2</v>
      </c>
      <c r="AA3062" t="s">
        <v>10529</v>
      </c>
      <c r="AB3062">
        <v>288.39530739999998</v>
      </c>
      <c r="AC3062" t="s">
        <v>10530</v>
      </c>
      <c r="AD3062">
        <v>39.872506700000002</v>
      </c>
      <c r="AE3062">
        <v>287.339</v>
      </c>
      <c r="AF3062">
        <v>11.23</v>
      </c>
      <c r="AG3062">
        <v>9.7919999999999998</v>
      </c>
      <c r="AH3062">
        <v>11.143800000000001</v>
      </c>
    </row>
    <row r="3063" spans="1:34" x14ac:dyDescent="0.25">
      <c r="A3063" t="s">
        <v>10532</v>
      </c>
      <c r="B3063" t="s">
        <v>10533</v>
      </c>
      <c r="C3063">
        <v>1</v>
      </c>
      <c r="D3063">
        <v>3</v>
      </c>
      <c r="E3063" t="s">
        <v>284</v>
      </c>
      <c r="F3063">
        <v>2014</v>
      </c>
      <c r="G3063" t="s">
        <v>171</v>
      </c>
      <c r="H3063">
        <v>0</v>
      </c>
      <c r="I3063">
        <v>17.790037000000002</v>
      </c>
      <c r="J3063">
        <v>0.13100000000000001</v>
      </c>
      <c r="K3063">
        <v>2.82</v>
      </c>
      <c r="L3063">
        <v>0.252</v>
      </c>
      <c r="M3063">
        <v>8.35</v>
      </c>
      <c r="N3063">
        <v>2.63E-2</v>
      </c>
      <c r="O3063" t="s">
        <v>614</v>
      </c>
      <c r="P3063">
        <v>0</v>
      </c>
      <c r="Q3063">
        <v>44.55</v>
      </c>
      <c r="R3063">
        <v>655</v>
      </c>
      <c r="S3063">
        <v>0</v>
      </c>
      <c r="U3063">
        <v>5574</v>
      </c>
      <c r="V3063">
        <v>0.94</v>
      </c>
      <c r="W3063">
        <v>0.97</v>
      </c>
      <c r="X3063">
        <v>0.114</v>
      </c>
      <c r="Y3063" t="s">
        <v>200</v>
      </c>
      <c r="Z3063">
        <v>4.47</v>
      </c>
      <c r="AA3063" t="s">
        <v>10534</v>
      </c>
      <c r="AB3063">
        <v>290.67313259999997</v>
      </c>
      <c r="AC3063" t="s">
        <v>10535</v>
      </c>
      <c r="AD3063">
        <v>38.691004499999998</v>
      </c>
      <c r="AE3063">
        <v>495.358</v>
      </c>
      <c r="AF3063">
        <v>13.683999999999999</v>
      </c>
      <c r="AG3063">
        <v>12.026999999999999</v>
      </c>
      <c r="AH3063">
        <v>13.5662</v>
      </c>
    </row>
    <row r="3064" spans="1:34" x14ac:dyDescent="0.25">
      <c r="A3064" t="s">
        <v>10536</v>
      </c>
      <c r="B3064" t="s">
        <v>10533</v>
      </c>
      <c r="C3064">
        <v>1</v>
      </c>
      <c r="D3064">
        <v>3</v>
      </c>
      <c r="E3064" t="s">
        <v>284</v>
      </c>
      <c r="F3064">
        <v>2014</v>
      </c>
      <c r="G3064" t="s">
        <v>171</v>
      </c>
      <c r="H3064">
        <v>0</v>
      </c>
      <c r="I3064">
        <v>49.567416000000001</v>
      </c>
      <c r="J3064">
        <v>0.25900000000000001</v>
      </c>
      <c r="K3064">
        <v>2.4700000000000002</v>
      </c>
      <c r="L3064">
        <v>0.22</v>
      </c>
      <c r="M3064">
        <v>6.66</v>
      </c>
      <c r="N3064">
        <v>2.1000000000000001E-2</v>
      </c>
      <c r="O3064" t="s">
        <v>614</v>
      </c>
      <c r="P3064">
        <v>0</v>
      </c>
      <c r="Q3064">
        <v>11.35</v>
      </c>
      <c r="R3064">
        <v>465</v>
      </c>
      <c r="S3064">
        <v>0</v>
      </c>
      <c r="U3064">
        <v>5574</v>
      </c>
      <c r="V3064">
        <v>0.94</v>
      </c>
      <c r="W3064">
        <v>0.97</v>
      </c>
      <c r="X3064">
        <v>0.114</v>
      </c>
      <c r="Y3064" t="s">
        <v>200</v>
      </c>
      <c r="Z3064">
        <v>4.47</v>
      </c>
      <c r="AA3064" t="s">
        <v>10534</v>
      </c>
      <c r="AB3064">
        <v>290.67313259999997</v>
      </c>
      <c r="AC3064" t="s">
        <v>10535</v>
      </c>
      <c r="AD3064">
        <v>38.691004499999998</v>
      </c>
      <c r="AE3064">
        <v>495.358</v>
      </c>
      <c r="AF3064">
        <v>13.683999999999999</v>
      </c>
      <c r="AG3064">
        <v>12.026999999999999</v>
      </c>
      <c r="AH3064">
        <v>13.5662</v>
      </c>
    </row>
    <row r="3065" spans="1:34" x14ac:dyDescent="0.25">
      <c r="A3065" t="s">
        <v>10537</v>
      </c>
      <c r="B3065" t="s">
        <v>10533</v>
      </c>
      <c r="C3065">
        <v>1</v>
      </c>
      <c r="D3065">
        <v>3</v>
      </c>
      <c r="E3065" t="s">
        <v>284</v>
      </c>
      <c r="F3065">
        <v>2016</v>
      </c>
      <c r="G3065" t="s">
        <v>171</v>
      </c>
      <c r="H3065">
        <v>0</v>
      </c>
      <c r="I3065">
        <v>1.3118444300000001</v>
      </c>
      <c r="J3065">
        <v>2.29E-2</v>
      </c>
      <c r="K3065">
        <v>1.53</v>
      </c>
      <c r="L3065">
        <v>0.13600000000000001</v>
      </c>
      <c r="M3065">
        <v>2.96</v>
      </c>
      <c r="N3065">
        <v>9.2999999999999992E-3</v>
      </c>
      <c r="O3065" t="s">
        <v>614</v>
      </c>
      <c r="P3065">
        <v>0</v>
      </c>
      <c r="Q3065">
        <v>1444.52</v>
      </c>
      <c r="R3065">
        <v>1562</v>
      </c>
      <c r="S3065">
        <v>0</v>
      </c>
      <c r="U3065">
        <v>5636</v>
      </c>
      <c r="V3065">
        <v>0.93</v>
      </c>
      <c r="W3065">
        <v>0.97</v>
      </c>
      <c r="X3065">
        <v>0.04</v>
      </c>
      <c r="Y3065" t="s">
        <v>77</v>
      </c>
      <c r="Z3065">
        <v>4.49</v>
      </c>
      <c r="AA3065" t="s">
        <v>10534</v>
      </c>
      <c r="AB3065">
        <v>290.67313259999997</v>
      </c>
      <c r="AC3065" t="s">
        <v>10535</v>
      </c>
      <c r="AD3065">
        <v>38.691004499999998</v>
      </c>
      <c r="AE3065">
        <v>495.358</v>
      </c>
      <c r="AF3065">
        <v>13.683999999999999</v>
      </c>
      <c r="AG3065">
        <v>12.026999999999999</v>
      </c>
      <c r="AH3065">
        <v>13.5662</v>
      </c>
    </row>
    <row r="3066" spans="1:34" x14ac:dyDescent="0.25">
      <c r="A3066" t="s">
        <v>10538</v>
      </c>
      <c r="B3066" t="s">
        <v>10539</v>
      </c>
      <c r="C3066">
        <v>1</v>
      </c>
      <c r="D3066">
        <v>2</v>
      </c>
      <c r="E3066" t="s">
        <v>284</v>
      </c>
      <c r="F3066">
        <v>2014</v>
      </c>
      <c r="G3066" t="s">
        <v>171</v>
      </c>
      <c r="H3066">
        <v>0</v>
      </c>
      <c r="I3066">
        <v>23.637604</v>
      </c>
      <c r="J3066">
        <v>0.158</v>
      </c>
      <c r="K3066">
        <v>3.11</v>
      </c>
      <c r="L3066">
        <v>0.27700000000000002</v>
      </c>
      <c r="M3066">
        <v>9.85</v>
      </c>
      <c r="N3066">
        <v>3.1E-2</v>
      </c>
      <c r="O3066" t="s">
        <v>614</v>
      </c>
      <c r="P3066">
        <v>0</v>
      </c>
      <c r="Q3066">
        <v>31.68</v>
      </c>
      <c r="R3066">
        <v>595</v>
      </c>
      <c r="S3066">
        <v>1</v>
      </c>
      <c r="U3066">
        <v>5644</v>
      </c>
      <c r="V3066">
        <v>0.97</v>
      </c>
      <c r="W3066">
        <v>0.96</v>
      </c>
      <c r="X3066">
        <v>-0.12</v>
      </c>
      <c r="Y3066" t="s">
        <v>77</v>
      </c>
      <c r="Z3066">
        <v>4.4400000000000004</v>
      </c>
      <c r="AA3066" t="s">
        <v>10540</v>
      </c>
      <c r="AB3066">
        <v>295.55942779999998</v>
      </c>
      <c r="AC3066" t="s">
        <v>10541</v>
      </c>
      <c r="AD3066">
        <v>40.236249000000001</v>
      </c>
      <c r="AE3066">
        <v>521.05399999999997</v>
      </c>
      <c r="AF3066">
        <v>13.795999999999999</v>
      </c>
      <c r="AG3066">
        <v>12.083</v>
      </c>
      <c r="AH3066">
        <v>13.597300000000001</v>
      </c>
    </row>
    <row r="3067" spans="1:34" x14ac:dyDescent="0.25">
      <c r="A3067" t="s">
        <v>10542</v>
      </c>
      <c r="B3067" t="s">
        <v>10539</v>
      </c>
      <c r="C3067">
        <v>1</v>
      </c>
      <c r="D3067">
        <v>2</v>
      </c>
      <c r="E3067" t="s">
        <v>284</v>
      </c>
      <c r="F3067">
        <v>2014</v>
      </c>
      <c r="G3067" t="s">
        <v>171</v>
      </c>
      <c r="H3067">
        <v>0</v>
      </c>
      <c r="I3067">
        <v>67.093407999999997</v>
      </c>
      <c r="J3067">
        <v>0.316</v>
      </c>
      <c r="K3067">
        <v>3.25</v>
      </c>
      <c r="L3067">
        <v>0.28999999999999998</v>
      </c>
      <c r="M3067">
        <v>10.6</v>
      </c>
      <c r="N3067">
        <v>3.3399999999999999E-2</v>
      </c>
      <c r="O3067" t="s">
        <v>614</v>
      </c>
      <c r="P3067">
        <v>0</v>
      </c>
      <c r="Q3067">
        <v>7.88</v>
      </c>
      <c r="R3067">
        <v>420</v>
      </c>
      <c r="S3067">
        <v>1</v>
      </c>
      <c r="U3067">
        <v>5644</v>
      </c>
      <c r="V3067">
        <v>0.97</v>
      </c>
      <c r="W3067">
        <v>0.96</v>
      </c>
      <c r="X3067">
        <v>-0.12</v>
      </c>
      <c r="Y3067" t="s">
        <v>77</v>
      </c>
      <c r="Z3067">
        <v>4.4400000000000004</v>
      </c>
      <c r="AA3067" t="s">
        <v>10540</v>
      </c>
      <c r="AB3067">
        <v>295.55942779999998</v>
      </c>
      <c r="AC3067" t="s">
        <v>10541</v>
      </c>
      <c r="AD3067">
        <v>40.236249000000001</v>
      </c>
      <c r="AE3067">
        <v>521.05399999999997</v>
      </c>
      <c r="AF3067">
        <v>13.795999999999999</v>
      </c>
      <c r="AG3067">
        <v>12.083</v>
      </c>
      <c r="AH3067">
        <v>13.597300000000001</v>
      </c>
    </row>
    <row r="3068" spans="1:34" x14ac:dyDescent="0.25">
      <c r="A3068" t="s">
        <v>10543</v>
      </c>
      <c r="B3068" t="s">
        <v>10544</v>
      </c>
      <c r="C3068">
        <v>2</v>
      </c>
      <c r="D3068">
        <v>6</v>
      </c>
      <c r="E3068" t="s">
        <v>284</v>
      </c>
      <c r="F3068">
        <v>2011</v>
      </c>
      <c r="G3068" t="s">
        <v>171</v>
      </c>
      <c r="H3068">
        <v>0</v>
      </c>
      <c r="I3068">
        <v>3.6961152500000001</v>
      </c>
      <c r="J3068">
        <v>4.6300000000000001E-2</v>
      </c>
      <c r="K3068">
        <v>1.8680000000000001</v>
      </c>
      <c r="L3068">
        <v>0.16700000000000001</v>
      </c>
      <c r="M3068">
        <v>9.6999999999999993</v>
      </c>
      <c r="N3068">
        <v>3.0519999999999999E-2</v>
      </c>
      <c r="O3068" t="s">
        <v>119</v>
      </c>
      <c r="P3068">
        <v>0.03</v>
      </c>
      <c r="Q3068">
        <v>324.11</v>
      </c>
      <c r="R3068">
        <v>1105</v>
      </c>
      <c r="S3068">
        <v>0</v>
      </c>
      <c r="U3068">
        <v>5495</v>
      </c>
      <c r="V3068">
        <v>0.96</v>
      </c>
      <c r="W3068">
        <v>0.95</v>
      </c>
      <c r="X3068">
        <v>7.0000000000000007E-2</v>
      </c>
      <c r="Y3068" t="s">
        <v>1117</v>
      </c>
      <c r="Z3068">
        <v>4.45</v>
      </c>
      <c r="AA3068" t="s">
        <v>10545</v>
      </c>
      <c r="AB3068">
        <v>287.69799130000001</v>
      </c>
      <c r="AC3068" t="s">
        <v>10546</v>
      </c>
      <c r="AD3068">
        <v>42.338578200000001</v>
      </c>
      <c r="AE3068">
        <v>282.56299999999999</v>
      </c>
      <c r="AF3068">
        <v>12.61</v>
      </c>
      <c r="AG3068">
        <v>10.871</v>
      </c>
      <c r="AH3068">
        <v>12.4535</v>
      </c>
    </row>
    <row r="3069" spans="1:34" x14ac:dyDescent="0.25">
      <c r="A3069" t="s">
        <v>10547</v>
      </c>
      <c r="B3069" t="s">
        <v>10544</v>
      </c>
      <c r="C3069">
        <v>2</v>
      </c>
      <c r="D3069">
        <v>6</v>
      </c>
      <c r="E3069" t="s">
        <v>284</v>
      </c>
      <c r="F3069">
        <v>2011</v>
      </c>
      <c r="G3069" t="s">
        <v>171</v>
      </c>
      <c r="H3069">
        <v>0</v>
      </c>
      <c r="I3069">
        <v>10.85409089</v>
      </c>
      <c r="J3069">
        <v>9.4899999999999998E-2</v>
      </c>
      <c r="K3069">
        <v>3.0470000000000002</v>
      </c>
      <c r="L3069">
        <v>0.27200000000000002</v>
      </c>
      <c r="M3069">
        <v>12.75</v>
      </c>
      <c r="N3069">
        <v>4.0120000000000003E-2</v>
      </c>
      <c r="O3069" t="s">
        <v>119</v>
      </c>
      <c r="P3069">
        <v>0.16</v>
      </c>
      <c r="Q3069">
        <v>77.02</v>
      </c>
      <c r="R3069">
        <v>772</v>
      </c>
      <c r="S3069">
        <v>0</v>
      </c>
      <c r="U3069">
        <v>5495</v>
      </c>
      <c r="V3069">
        <v>0.96</v>
      </c>
      <c r="W3069">
        <v>0.95</v>
      </c>
      <c r="X3069">
        <v>7.0000000000000007E-2</v>
      </c>
      <c r="Y3069" t="s">
        <v>1117</v>
      </c>
      <c r="Z3069">
        <v>4.45</v>
      </c>
      <c r="AA3069" t="s">
        <v>10545</v>
      </c>
      <c r="AB3069">
        <v>287.69799130000001</v>
      </c>
      <c r="AC3069" t="s">
        <v>10546</v>
      </c>
      <c r="AD3069">
        <v>42.338578200000001</v>
      </c>
      <c r="AE3069">
        <v>282.56299999999999</v>
      </c>
      <c r="AF3069">
        <v>12.61</v>
      </c>
      <c r="AG3069">
        <v>10.871</v>
      </c>
      <c r="AH3069">
        <v>12.4535</v>
      </c>
    </row>
    <row r="3070" spans="1:34" x14ac:dyDescent="0.25">
      <c r="A3070" t="s">
        <v>10548</v>
      </c>
      <c r="B3070" t="s">
        <v>10544</v>
      </c>
      <c r="C3070">
        <v>2</v>
      </c>
      <c r="D3070">
        <v>6</v>
      </c>
      <c r="E3070" t="s">
        <v>284</v>
      </c>
      <c r="F3070">
        <v>2011</v>
      </c>
      <c r="G3070" t="s">
        <v>171</v>
      </c>
      <c r="H3070">
        <v>0</v>
      </c>
      <c r="I3070">
        <v>77.611300170000007</v>
      </c>
      <c r="J3070">
        <v>0.35060000000000002</v>
      </c>
      <c r="K3070">
        <v>2.7440000000000002</v>
      </c>
      <c r="L3070">
        <v>0.245</v>
      </c>
      <c r="M3070">
        <v>10.07</v>
      </c>
      <c r="N3070">
        <v>3.168E-2</v>
      </c>
      <c r="O3070" t="s">
        <v>119</v>
      </c>
      <c r="P3070">
        <v>0</v>
      </c>
      <c r="Q3070">
        <v>5.59</v>
      </c>
      <c r="R3070">
        <v>401</v>
      </c>
      <c r="S3070">
        <v>0</v>
      </c>
      <c r="U3070">
        <v>5495</v>
      </c>
      <c r="V3070">
        <v>0.96</v>
      </c>
      <c r="W3070">
        <v>0.95</v>
      </c>
      <c r="X3070">
        <v>7.0000000000000007E-2</v>
      </c>
      <c r="Y3070" t="s">
        <v>1117</v>
      </c>
      <c r="Z3070">
        <v>4.45</v>
      </c>
      <c r="AA3070" t="s">
        <v>10545</v>
      </c>
      <c r="AB3070">
        <v>287.69799130000001</v>
      </c>
      <c r="AC3070" t="s">
        <v>10546</v>
      </c>
      <c r="AD3070">
        <v>42.338578200000001</v>
      </c>
      <c r="AE3070">
        <v>282.56299999999999</v>
      </c>
      <c r="AF3070">
        <v>12.61</v>
      </c>
      <c r="AG3070">
        <v>10.871</v>
      </c>
      <c r="AH3070">
        <v>12.4535</v>
      </c>
    </row>
    <row r="3071" spans="1:34" x14ac:dyDescent="0.25">
      <c r="A3071" t="s">
        <v>10549</v>
      </c>
      <c r="B3071" t="s">
        <v>10544</v>
      </c>
      <c r="C3071">
        <v>2</v>
      </c>
      <c r="D3071">
        <v>6</v>
      </c>
      <c r="E3071" t="s">
        <v>284</v>
      </c>
      <c r="F3071">
        <v>2011</v>
      </c>
      <c r="G3071" t="s">
        <v>171</v>
      </c>
      <c r="H3071">
        <v>0</v>
      </c>
      <c r="I3071">
        <v>6.0985228100000004</v>
      </c>
      <c r="J3071">
        <v>6.3899999999999998E-2</v>
      </c>
      <c r="K3071">
        <v>0.86499999999999999</v>
      </c>
      <c r="L3071">
        <v>7.6999999999999999E-2</v>
      </c>
      <c r="M3071">
        <v>3.08</v>
      </c>
      <c r="N3071">
        <v>0.01</v>
      </c>
      <c r="O3071" t="s">
        <v>119</v>
      </c>
      <c r="P3071">
        <v>0</v>
      </c>
      <c r="Q3071">
        <v>166</v>
      </c>
      <c r="R3071">
        <v>1040</v>
      </c>
      <c r="S3071">
        <v>0</v>
      </c>
      <c r="U3071">
        <v>5495</v>
      </c>
      <c r="V3071">
        <v>0.96</v>
      </c>
      <c r="W3071">
        <v>0.95</v>
      </c>
      <c r="X3071">
        <v>7.0000000000000007E-2</v>
      </c>
      <c r="Y3071" t="s">
        <v>1117</v>
      </c>
      <c r="Z3071">
        <v>4.45</v>
      </c>
      <c r="AA3071" t="s">
        <v>10545</v>
      </c>
      <c r="AB3071">
        <v>287.69799130000001</v>
      </c>
      <c r="AC3071" t="s">
        <v>10546</v>
      </c>
      <c r="AD3071">
        <v>42.338578200000001</v>
      </c>
      <c r="AE3071">
        <v>282.56299999999999</v>
      </c>
      <c r="AF3071">
        <v>12.61</v>
      </c>
      <c r="AG3071">
        <v>10.871</v>
      </c>
      <c r="AH3071">
        <v>12.4535</v>
      </c>
    </row>
    <row r="3072" spans="1:34" x14ac:dyDescent="0.25">
      <c r="A3072" t="s">
        <v>10550</v>
      </c>
      <c r="B3072" t="s">
        <v>10544</v>
      </c>
      <c r="C3072">
        <v>2</v>
      </c>
      <c r="D3072">
        <v>6</v>
      </c>
      <c r="E3072" t="s">
        <v>284</v>
      </c>
      <c r="F3072">
        <v>2011</v>
      </c>
      <c r="G3072" t="s">
        <v>171</v>
      </c>
      <c r="H3072">
        <v>0</v>
      </c>
      <c r="I3072">
        <v>19.577584779999999</v>
      </c>
      <c r="J3072">
        <v>0.1396</v>
      </c>
      <c r="K3072">
        <v>1.0029999999999999</v>
      </c>
      <c r="L3072">
        <v>8.8999999999999996E-2</v>
      </c>
      <c r="M3072">
        <v>14.3</v>
      </c>
      <c r="N3072">
        <v>4.4999999999999998E-2</v>
      </c>
      <c r="O3072" t="s">
        <v>119</v>
      </c>
      <c r="P3072">
        <v>0</v>
      </c>
      <c r="Q3072">
        <v>35.07</v>
      </c>
      <c r="R3072">
        <v>705</v>
      </c>
      <c r="S3072">
        <v>0</v>
      </c>
      <c r="U3072">
        <v>5495</v>
      </c>
      <c r="V3072">
        <v>0.96</v>
      </c>
      <c r="W3072">
        <v>0.95</v>
      </c>
      <c r="X3072">
        <v>7.0000000000000007E-2</v>
      </c>
      <c r="Y3072" t="s">
        <v>1117</v>
      </c>
      <c r="Z3072">
        <v>4.45</v>
      </c>
      <c r="AA3072" t="s">
        <v>10545</v>
      </c>
      <c r="AB3072">
        <v>287.69799130000001</v>
      </c>
      <c r="AC3072" t="s">
        <v>10546</v>
      </c>
      <c r="AD3072">
        <v>42.338578200000001</v>
      </c>
      <c r="AE3072">
        <v>282.56299999999999</v>
      </c>
      <c r="AF3072">
        <v>12.61</v>
      </c>
      <c r="AG3072">
        <v>10.871</v>
      </c>
      <c r="AH3072">
        <v>12.4535</v>
      </c>
    </row>
    <row r="3073" spans="1:34" x14ac:dyDescent="0.25">
      <c r="A3073" t="s">
        <v>10551</v>
      </c>
      <c r="B3073" t="s">
        <v>10544</v>
      </c>
      <c r="C3073">
        <v>2</v>
      </c>
      <c r="D3073">
        <v>6</v>
      </c>
      <c r="E3073" t="s">
        <v>73</v>
      </c>
      <c r="F3073">
        <v>2016</v>
      </c>
      <c r="G3073" t="s">
        <v>100</v>
      </c>
      <c r="H3073">
        <v>0</v>
      </c>
      <c r="I3073">
        <v>34.94</v>
      </c>
      <c r="J3073">
        <v>0.20549999999999999</v>
      </c>
      <c r="K3073">
        <v>4.71</v>
      </c>
      <c r="L3073">
        <v>0.42</v>
      </c>
      <c r="M3073">
        <v>19.96</v>
      </c>
      <c r="N3073">
        <v>6.2799999999999995E-2</v>
      </c>
      <c r="O3073" t="s">
        <v>75</v>
      </c>
      <c r="P3073">
        <v>0.15</v>
      </c>
      <c r="R3073">
        <v>524</v>
      </c>
      <c r="S3073">
        <v>0</v>
      </c>
      <c r="U3073">
        <v>5495</v>
      </c>
      <c r="V3073">
        <v>0.96</v>
      </c>
      <c r="W3073">
        <v>0.95</v>
      </c>
      <c r="X3073">
        <v>7.0000000000000007E-2</v>
      </c>
      <c r="Y3073" t="s">
        <v>1117</v>
      </c>
      <c r="Z3073">
        <v>4.45</v>
      </c>
      <c r="AA3073" t="s">
        <v>10545</v>
      </c>
      <c r="AB3073">
        <v>287.69799130000001</v>
      </c>
      <c r="AC3073" t="s">
        <v>10546</v>
      </c>
      <c r="AD3073">
        <v>42.338578200000001</v>
      </c>
      <c r="AE3073">
        <v>282.56299999999999</v>
      </c>
      <c r="AF3073">
        <v>12.61</v>
      </c>
      <c r="AG3073">
        <v>10.871</v>
      </c>
      <c r="AH3073">
        <v>12.4535</v>
      </c>
    </row>
    <row r="3074" spans="1:34" x14ac:dyDescent="0.25">
      <c r="A3074" t="s">
        <v>10552</v>
      </c>
      <c r="B3074" t="s">
        <v>10553</v>
      </c>
      <c r="C3074">
        <v>1</v>
      </c>
      <c r="D3074">
        <v>2</v>
      </c>
      <c r="E3074" t="s">
        <v>284</v>
      </c>
      <c r="F3074">
        <v>2014</v>
      </c>
      <c r="G3074" t="s">
        <v>171</v>
      </c>
      <c r="H3074">
        <v>0</v>
      </c>
      <c r="I3074">
        <v>8.5948049999999991</v>
      </c>
      <c r="J3074">
        <v>0.08</v>
      </c>
      <c r="K3074">
        <v>2.13</v>
      </c>
      <c r="L3074">
        <v>0.19</v>
      </c>
      <c r="M3074">
        <v>5.18</v>
      </c>
      <c r="N3074">
        <v>1.6299999999999999E-2</v>
      </c>
      <c r="O3074" t="s">
        <v>614</v>
      </c>
      <c r="P3074">
        <v>0</v>
      </c>
      <c r="Q3074">
        <v>159.07</v>
      </c>
      <c r="R3074">
        <v>854</v>
      </c>
      <c r="S3074">
        <v>0</v>
      </c>
      <c r="U3074">
        <v>5678</v>
      </c>
      <c r="V3074">
        <v>0.94</v>
      </c>
      <c r="W3074">
        <v>0.98</v>
      </c>
      <c r="X3074">
        <v>-6.0000000000000001E-3</v>
      </c>
      <c r="Y3074" t="s">
        <v>200</v>
      </c>
      <c r="Z3074">
        <v>4.45</v>
      </c>
      <c r="AA3074" t="s">
        <v>10554</v>
      </c>
      <c r="AB3074">
        <v>284.40995029999999</v>
      </c>
      <c r="AC3074" t="s">
        <v>10555</v>
      </c>
      <c r="AD3074">
        <v>41.237492799999998</v>
      </c>
      <c r="AE3074">
        <v>665.91200000000003</v>
      </c>
      <c r="AF3074">
        <v>13.932</v>
      </c>
      <c r="AG3074">
        <v>12.455</v>
      </c>
      <c r="AH3074">
        <v>13.9518</v>
      </c>
    </row>
    <row r="3075" spans="1:34" x14ac:dyDescent="0.25">
      <c r="A3075" t="s">
        <v>10556</v>
      </c>
      <c r="B3075" t="s">
        <v>10553</v>
      </c>
      <c r="C3075">
        <v>1</v>
      </c>
      <c r="D3075">
        <v>2</v>
      </c>
      <c r="E3075" t="s">
        <v>284</v>
      </c>
      <c r="F3075">
        <v>2014</v>
      </c>
      <c r="G3075" t="s">
        <v>171</v>
      </c>
      <c r="H3075">
        <v>0</v>
      </c>
      <c r="I3075">
        <v>10.222156999999999</v>
      </c>
      <c r="J3075">
        <v>0.09</v>
      </c>
      <c r="K3075">
        <v>1.59</v>
      </c>
      <c r="L3075">
        <v>0.14199999999999999</v>
      </c>
      <c r="M3075">
        <v>3.15</v>
      </c>
      <c r="N3075">
        <v>9.9299999999999996E-3</v>
      </c>
      <c r="O3075" t="s">
        <v>614</v>
      </c>
      <c r="P3075">
        <v>0</v>
      </c>
      <c r="Q3075">
        <v>126.36</v>
      </c>
      <c r="R3075">
        <v>806</v>
      </c>
      <c r="S3075">
        <v>0</v>
      </c>
      <c r="U3075">
        <v>5678</v>
      </c>
      <c r="V3075">
        <v>0.94</v>
      </c>
      <c r="W3075">
        <v>0.98</v>
      </c>
      <c r="X3075">
        <v>-6.0000000000000001E-3</v>
      </c>
      <c r="Y3075" t="s">
        <v>200</v>
      </c>
      <c r="Z3075">
        <v>4.45</v>
      </c>
      <c r="AA3075" t="s">
        <v>10554</v>
      </c>
      <c r="AB3075">
        <v>284.40995029999999</v>
      </c>
      <c r="AC3075" t="s">
        <v>10555</v>
      </c>
      <c r="AD3075">
        <v>41.237492799999998</v>
      </c>
      <c r="AE3075">
        <v>665.91200000000003</v>
      </c>
      <c r="AF3075">
        <v>13.932</v>
      </c>
      <c r="AG3075">
        <v>12.455</v>
      </c>
      <c r="AH3075">
        <v>13.9518</v>
      </c>
    </row>
    <row r="3076" spans="1:34" x14ac:dyDescent="0.25">
      <c r="A3076" t="s">
        <v>10557</v>
      </c>
      <c r="B3076" t="s">
        <v>10558</v>
      </c>
      <c r="C3076">
        <v>1</v>
      </c>
      <c r="D3076">
        <v>2</v>
      </c>
      <c r="E3076" t="s">
        <v>284</v>
      </c>
      <c r="F3076">
        <v>2014</v>
      </c>
      <c r="G3076" t="s">
        <v>171</v>
      </c>
      <c r="H3076">
        <v>0</v>
      </c>
      <c r="I3076">
        <v>25.672083000000001</v>
      </c>
      <c r="J3076">
        <v>0.17499999999999999</v>
      </c>
      <c r="K3076">
        <v>2.46</v>
      </c>
      <c r="L3076">
        <v>0.219</v>
      </c>
      <c r="M3076">
        <v>6.62</v>
      </c>
      <c r="N3076">
        <v>2.0799999999999999E-2</v>
      </c>
      <c r="O3076" t="s">
        <v>614</v>
      </c>
      <c r="P3076">
        <v>0</v>
      </c>
      <c r="Q3076">
        <v>64.55</v>
      </c>
      <c r="R3076">
        <v>683</v>
      </c>
      <c r="S3076">
        <v>0</v>
      </c>
      <c r="U3076">
        <v>6065</v>
      </c>
      <c r="V3076">
        <v>1.23</v>
      </c>
      <c r="W3076">
        <v>1.18</v>
      </c>
      <c r="X3076">
        <v>-4.3999999999999997E-2</v>
      </c>
      <c r="Y3076" t="s">
        <v>200</v>
      </c>
      <c r="Z3076">
        <v>4.29</v>
      </c>
      <c r="AA3076" t="s">
        <v>10559</v>
      </c>
      <c r="AB3076">
        <v>293.626059</v>
      </c>
      <c r="AC3076" t="s">
        <v>10560</v>
      </c>
      <c r="AD3076">
        <v>41.272800400000001</v>
      </c>
      <c r="AE3076">
        <v>636.44500000000005</v>
      </c>
      <c r="AF3076">
        <v>12.991</v>
      </c>
      <c r="AG3076">
        <v>11.737</v>
      </c>
      <c r="AH3076">
        <v>12.9199</v>
      </c>
    </row>
    <row r="3077" spans="1:34" x14ac:dyDescent="0.25">
      <c r="A3077" t="s">
        <v>10561</v>
      </c>
      <c r="B3077" t="s">
        <v>10558</v>
      </c>
      <c r="C3077">
        <v>1</v>
      </c>
      <c r="D3077">
        <v>2</v>
      </c>
      <c r="E3077" t="s">
        <v>284</v>
      </c>
      <c r="F3077">
        <v>2014</v>
      </c>
      <c r="G3077" t="s">
        <v>171</v>
      </c>
      <c r="H3077">
        <v>0</v>
      </c>
      <c r="I3077">
        <v>151.88405800000001</v>
      </c>
      <c r="J3077">
        <v>0.57299999999999995</v>
      </c>
      <c r="K3077">
        <v>2.85</v>
      </c>
      <c r="L3077">
        <v>0.254</v>
      </c>
      <c r="M3077">
        <v>8.5</v>
      </c>
      <c r="N3077">
        <v>2.6700000000000002E-2</v>
      </c>
      <c r="O3077" t="s">
        <v>614</v>
      </c>
      <c r="P3077">
        <v>0</v>
      </c>
      <c r="Q3077">
        <v>6.03</v>
      </c>
      <c r="R3077">
        <v>378</v>
      </c>
      <c r="S3077">
        <v>1</v>
      </c>
      <c r="U3077">
        <v>6065</v>
      </c>
      <c r="V3077">
        <v>1.23</v>
      </c>
      <c r="W3077">
        <v>1.18</v>
      </c>
      <c r="X3077">
        <v>-4.3999999999999997E-2</v>
      </c>
      <c r="Y3077" t="s">
        <v>200</v>
      </c>
      <c r="Z3077">
        <v>4.29</v>
      </c>
      <c r="AA3077" t="s">
        <v>10559</v>
      </c>
      <c r="AB3077">
        <v>293.626059</v>
      </c>
      <c r="AC3077" t="s">
        <v>10560</v>
      </c>
      <c r="AD3077">
        <v>41.272800400000001</v>
      </c>
      <c r="AE3077">
        <v>636.44500000000005</v>
      </c>
      <c r="AF3077">
        <v>12.991</v>
      </c>
      <c r="AG3077">
        <v>11.737</v>
      </c>
      <c r="AH3077">
        <v>12.9199</v>
      </c>
    </row>
    <row r="3078" spans="1:34" x14ac:dyDescent="0.25">
      <c r="A3078" t="s">
        <v>10562</v>
      </c>
      <c r="B3078" t="s">
        <v>10563</v>
      </c>
      <c r="C3078">
        <v>1</v>
      </c>
      <c r="D3078">
        <v>2</v>
      </c>
      <c r="E3078" t="s">
        <v>284</v>
      </c>
      <c r="F3078">
        <v>2014</v>
      </c>
      <c r="G3078" t="s">
        <v>171</v>
      </c>
      <c r="H3078">
        <v>0</v>
      </c>
      <c r="I3078">
        <v>4.0694270000000001</v>
      </c>
      <c r="J3078">
        <v>4.4999999999999998E-2</v>
      </c>
      <c r="K3078">
        <v>1.63</v>
      </c>
      <c r="L3078">
        <v>0.14499999999999999</v>
      </c>
      <c r="M3078">
        <v>3.29</v>
      </c>
      <c r="N3078">
        <v>1.04E-2</v>
      </c>
      <c r="O3078" t="s">
        <v>614</v>
      </c>
      <c r="P3078">
        <v>0</v>
      </c>
      <c r="Q3078">
        <v>108.5</v>
      </c>
      <c r="R3078">
        <v>802</v>
      </c>
      <c r="S3078">
        <v>0</v>
      </c>
      <c r="U3078">
        <v>4668</v>
      </c>
      <c r="V3078">
        <v>0.67</v>
      </c>
      <c r="W3078">
        <v>0.68</v>
      </c>
      <c r="X3078">
        <v>-0.26300000000000001</v>
      </c>
      <c r="Y3078" t="s">
        <v>200</v>
      </c>
      <c r="Z3078">
        <v>4.6500000000000004</v>
      </c>
      <c r="AA3078" t="s">
        <v>10564</v>
      </c>
      <c r="AB3078">
        <v>282.97348740000001</v>
      </c>
      <c r="AC3078" t="s">
        <v>10565</v>
      </c>
      <c r="AD3078">
        <v>41.3217991</v>
      </c>
      <c r="AE3078">
        <v>285.11099999999999</v>
      </c>
      <c r="AF3078">
        <v>14.178000000000001</v>
      </c>
      <c r="AG3078">
        <v>11.638999999999999</v>
      </c>
      <c r="AH3078">
        <v>13.843299999999999</v>
      </c>
    </row>
    <row r="3079" spans="1:34" x14ac:dyDescent="0.25">
      <c r="A3079" t="s">
        <v>10566</v>
      </c>
      <c r="B3079" t="s">
        <v>10563</v>
      </c>
      <c r="C3079">
        <v>1</v>
      </c>
      <c r="D3079">
        <v>2</v>
      </c>
      <c r="E3079" t="s">
        <v>284</v>
      </c>
      <c r="F3079">
        <v>2014</v>
      </c>
      <c r="G3079" t="s">
        <v>171</v>
      </c>
      <c r="H3079">
        <v>0</v>
      </c>
      <c r="I3079">
        <v>16.282492999999999</v>
      </c>
      <c r="J3079">
        <v>0.113</v>
      </c>
      <c r="K3079">
        <v>1.85</v>
      </c>
      <c r="L3079">
        <v>0.16500000000000001</v>
      </c>
      <c r="M3079">
        <v>4.08</v>
      </c>
      <c r="N3079">
        <v>1.2800000000000001E-2</v>
      </c>
      <c r="O3079" t="s">
        <v>614</v>
      </c>
      <c r="P3079">
        <v>0</v>
      </c>
      <c r="Q3079">
        <v>17.07</v>
      </c>
      <c r="R3079">
        <v>505</v>
      </c>
      <c r="S3079">
        <v>0</v>
      </c>
      <c r="U3079">
        <v>4668</v>
      </c>
      <c r="V3079">
        <v>0.67</v>
      </c>
      <c r="W3079">
        <v>0.68</v>
      </c>
      <c r="X3079">
        <v>-0.26300000000000001</v>
      </c>
      <c r="Y3079" t="s">
        <v>200</v>
      </c>
      <c r="Z3079">
        <v>4.6500000000000004</v>
      </c>
      <c r="AA3079" t="s">
        <v>10564</v>
      </c>
      <c r="AB3079">
        <v>282.97348740000001</v>
      </c>
      <c r="AC3079" t="s">
        <v>10565</v>
      </c>
      <c r="AD3079">
        <v>41.3217991</v>
      </c>
      <c r="AE3079">
        <v>285.11099999999999</v>
      </c>
      <c r="AF3079">
        <v>14.178000000000001</v>
      </c>
      <c r="AG3079">
        <v>11.638999999999999</v>
      </c>
      <c r="AH3079">
        <v>13.843299999999999</v>
      </c>
    </row>
    <row r="3080" spans="1:34" x14ac:dyDescent="0.25">
      <c r="A3080" t="s">
        <v>10567</v>
      </c>
      <c r="B3080" t="s">
        <v>10568</v>
      </c>
      <c r="C3080">
        <v>1</v>
      </c>
      <c r="D3080">
        <v>3</v>
      </c>
      <c r="E3080" t="s">
        <v>284</v>
      </c>
      <c r="F3080">
        <v>2014</v>
      </c>
      <c r="G3080" t="s">
        <v>171</v>
      </c>
      <c r="H3080">
        <v>0</v>
      </c>
      <c r="I3080">
        <v>3.1626970000000001</v>
      </c>
      <c r="J3080">
        <v>4.2999999999999997E-2</v>
      </c>
      <c r="K3080">
        <v>2.57</v>
      </c>
      <c r="L3080">
        <v>0.22900000000000001</v>
      </c>
      <c r="M3080">
        <v>7.13</v>
      </c>
      <c r="N3080">
        <v>2.24E-2</v>
      </c>
      <c r="O3080" t="s">
        <v>614</v>
      </c>
      <c r="P3080">
        <v>0</v>
      </c>
      <c r="Q3080">
        <v>668.22</v>
      </c>
      <c r="R3080">
        <v>1308</v>
      </c>
      <c r="S3080">
        <v>0</v>
      </c>
      <c r="U3080">
        <v>5821</v>
      </c>
      <c r="V3080">
        <v>1.1100000000000001</v>
      </c>
      <c r="W3080">
        <v>1</v>
      </c>
      <c r="X3080">
        <v>4.8000000000000001E-2</v>
      </c>
      <c r="Y3080" t="s">
        <v>200</v>
      </c>
      <c r="Z3080">
        <v>4.3600000000000003</v>
      </c>
      <c r="AA3080" t="s">
        <v>10569</v>
      </c>
      <c r="AB3080">
        <v>297.08995900000002</v>
      </c>
      <c r="AC3080" t="s">
        <v>10570</v>
      </c>
      <c r="AD3080">
        <v>41.388068599999997</v>
      </c>
      <c r="AE3080">
        <v>703.30200000000002</v>
      </c>
      <c r="AF3080">
        <v>14.14</v>
      </c>
      <c r="AG3080">
        <v>12.445</v>
      </c>
      <c r="AH3080">
        <v>13.9421</v>
      </c>
    </row>
    <row r="3081" spans="1:34" x14ac:dyDescent="0.25">
      <c r="A3081" t="s">
        <v>10571</v>
      </c>
      <c r="B3081" t="s">
        <v>10568</v>
      </c>
      <c r="C3081">
        <v>1</v>
      </c>
      <c r="D3081">
        <v>3</v>
      </c>
      <c r="E3081" t="s">
        <v>284</v>
      </c>
      <c r="F3081">
        <v>2014</v>
      </c>
      <c r="G3081" t="s">
        <v>171</v>
      </c>
      <c r="H3081">
        <v>0</v>
      </c>
      <c r="I3081">
        <v>5.3706469999999999</v>
      </c>
      <c r="J3081">
        <v>6.0999999999999999E-2</v>
      </c>
      <c r="K3081">
        <v>2.4700000000000002</v>
      </c>
      <c r="L3081">
        <v>0.22</v>
      </c>
      <c r="M3081">
        <v>749.9</v>
      </c>
      <c r="N3081">
        <v>2.36</v>
      </c>
      <c r="O3081" t="s">
        <v>119</v>
      </c>
      <c r="P3081">
        <v>0</v>
      </c>
      <c r="Q3081">
        <v>329.79</v>
      </c>
      <c r="R3081">
        <v>1096</v>
      </c>
      <c r="S3081">
        <v>0</v>
      </c>
      <c r="U3081">
        <v>5821</v>
      </c>
      <c r="V3081">
        <v>1.1100000000000001</v>
      </c>
      <c r="W3081">
        <v>1</v>
      </c>
      <c r="X3081">
        <v>4.8000000000000001E-2</v>
      </c>
      <c r="Y3081" t="s">
        <v>200</v>
      </c>
      <c r="Z3081">
        <v>4.3600000000000003</v>
      </c>
      <c r="AA3081" t="s">
        <v>10569</v>
      </c>
      <c r="AB3081">
        <v>297.08995900000002</v>
      </c>
      <c r="AC3081" t="s">
        <v>10570</v>
      </c>
      <c r="AD3081">
        <v>41.388068599999997</v>
      </c>
      <c r="AE3081">
        <v>703.30200000000002</v>
      </c>
      <c r="AF3081">
        <v>14.14</v>
      </c>
      <c r="AG3081">
        <v>12.445</v>
      </c>
      <c r="AH3081">
        <v>13.9421</v>
      </c>
    </row>
    <row r="3082" spans="1:34" x14ac:dyDescent="0.25">
      <c r="A3082" t="s">
        <v>10572</v>
      </c>
      <c r="B3082" t="s">
        <v>10568</v>
      </c>
      <c r="C3082">
        <v>1</v>
      </c>
      <c r="D3082">
        <v>3</v>
      </c>
      <c r="E3082" t="s">
        <v>284</v>
      </c>
      <c r="F3082">
        <v>2014</v>
      </c>
      <c r="G3082" t="s">
        <v>171</v>
      </c>
      <c r="H3082">
        <v>0</v>
      </c>
      <c r="I3082">
        <v>11.32972</v>
      </c>
      <c r="J3082">
        <v>0.1</v>
      </c>
      <c r="K3082">
        <v>1.44</v>
      </c>
      <c r="L3082">
        <v>0.128</v>
      </c>
      <c r="M3082">
        <v>33.9</v>
      </c>
      <c r="N3082">
        <v>0.107</v>
      </c>
      <c r="O3082" t="s">
        <v>119</v>
      </c>
      <c r="P3082">
        <v>0</v>
      </c>
      <c r="Q3082">
        <v>121.82</v>
      </c>
      <c r="R3082">
        <v>855</v>
      </c>
      <c r="S3082">
        <v>0</v>
      </c>
      <c r="U3082">
        <v>5821</v>
      </c>
      <c r="V3082">
        <v>1.1100000000000001</v>
      </c>
      <c r="W3082">
        <v>1</v>
      </c>
      <c r="X3082">
        <v>4.8000000000000001E-2</v>
      </c>
      <c r="Y3082" t="s">
        <v>200</v>
      </c>
      <c r="Z3082">
        <v>4.3600000000000003</v>
      </c>
      <c r="AA3082" t="s">
        <v>10569</v>
      </c>
      <c r="AB3082">
        <v>297.08995900000002</v>
      </c>
      <c r="AC3082" t="s">
        <v>10570</v>
      </c>
      <c r="AD3082">
        <v>41.388068599999997</v>
      </c>
      <c r="AE3082">
        <v>703.30200000000002</v>
      </c>
      <c r="AF3082">
        <v>14.14</v>
      </c>
      <c r="AG3082">
        <v>12.445</v>
      </c>
      <c r="AH3082">
        <v>13.9421</v>
      </c>
    </row>
    <row r="3083" spans="1:34" x14ac:dyDescent="0.25">
      <c r="A3083" t="s">
        <v>10573</v>
      </c>
      <c r="B3083" t="s">
        <v>10574</v>
      </c>
      <c r="C3083">
        <v>1</v>
      </c>
      <c r="D3083">
        <v>2</v>
      </c>
      <c r="E3083" t="s">
        <v>284</v>
      </c>
      <c r="F3083">
        <v>2014</v>
      </c>
      <c r="G3083" t="s">
        <v>171</v>
      </c>
      <c r="H3083">
        <v>0</v>
      </c>
      <c r="I3083">
        <v>14.400974</v>
      </c>
      <c r="J3083">
        <v>0.11700000000000001</v>
      </c>
      <c r="K3083">
        <v>2.5299999999999998</v>
      </c>
      <c r="L3083">
        <v>0.22600000000000001</v>
      </c>
      <c r="M3083">
        <v>6.94</v>
      </c>
      <c r="N3083">
        <v>2.18E-2</v>
      </c>
      <c r="O3083" t="s">
        <v>614</v>
      </c>
      <c r="P3083">
        <v>0</v>
      </c>
      <c r="Q3083">
        <v>79.7</v>
      </c>
      <c r="R3083">
        <v>828</v>
      </c>
      <c r="S3083">
        <v>0</v>
      </c>
      <c r="U3083">
        <v>5812</v>
      </c>
      <c r="V3083">
        <v>1.24</v>
      </c>
      <c r="W3083">
        <v>1.03</v>
      </c>
      <c r="X3083">
        <v>0.01</v>
      </c>
      <c r="Y3083" t="s">
        <v>77</v>
      </c>
      <c r="Z3083">
        <v>4.2699999999999996</v>
      </c>
      <c r="AA3083" t="s">
        <v>10575</v>
      </c>
      <c r="AB3083">
        <v>285.34716200000003</v>
      </c>
      <c r="AC3083" t="s">
        <v>10576</v>
      </c>
      <c r="AD3083">
        <v>41.761845000000001</v>
      </c>
      <c r="AE3083">
        <v>686.72299999999996</v>
      </c>
      <c r="AF3083">
        <v>13.977</v>
      </c>
      <c r="AG3083">
        <v>12.481</v>
      </c>
      <c r="AH3083">
        <v>13.874499999999999</v>
      </c>
    </row>
    <row r="3084" spans="1:34" x14ac:dyDescent="0.25">
      <c r="A3084" t="s">
        <v>10577</v>
      </c>
      <c r="B3084" t="s">
        <v>10574</v>
      </c>
      <c r="C3084">
        <v>1</v>
      </c>
      <c r="D3084">
        <v>2</v>
      </c>
      <c r="E3084" t="s">
        <v>284</v>
      </c>
      <c r="F3084">
        <v>2014</v>
      </c>
      <c r="G3084" t="s">
        <v>171</v>
      </c>
      <c r="H3084">
        <v>0</v>
      </c>
      <c r="I3084">
        <v>25.660592999999999</v>
      </c>
      <c r="J3084">
        <v>0.17299999999999999</v>
      </c>
      <c r="K3084">
        <v>1.79</v>
      </c>
      <c r="L3084">
        <v>0.16</v>
      </c>
      <c r="M3084">
        <v>3.86</v>
      </c>
      <c r="N3084">
        <v>1.21E-2</v>
      </c>
      <c r="O3084" t="s">
        <v>614</v>
      </c>
      <c r="P3084">
        <v>0</v>
      </c>
      <c r="Q3084">
        <v>36.89</v>
      </c>
      <c r="R3084">
        <v>683</v>
      </c>
      <c r="S3084">
        <v>0</v>
      </c>
      <c r="U3084">
        <v>5812</v>
      </c>
      <c r="V3084">
        <v>1.24</v>
      </c>
      <c r="W3084">
        <v>1.03</v>
      </c>
      <c r="X3084">
        <v>0.01</v>
      </c>
      <c r="Y3084" t="s">
        <v>77</v>
      </c>
      <c r="Z3084">
        <v>4.2699999999999996</v>
      </c>
      <c r="AA3084" t="s">
        <v>10575</v>
      </c>
      <c r="AB3084">
        <v>285.34716200000003</v>
      </c>
      <c r="AC3084" t="s">
        <v>10576</v>
      </c>
      <c r="AD3084">
        <v>41.761845000000001</v>
      </c>
      <c r="AE3084">
        <v>686.72299999999996</v>
      </c>
      <c r="AF3084">
        <v>13.977</v>
      </c>
      <c r="AG3084">
        <v>12.481</v>
      </c>
      <c r="AH3084">
        <v>13.874499999999999</v>
      </c>
    </row>
    <row r="3085" spans="1:34" x14ac:dyDescent="0.25">
      <c r="A3085" t="s">
        <v>10578</v>
      </c>
      <c r="B3085" t="s">
        <v>10579</v>
      </c>
      <c r="C3085">
        <v>1</v>
      </c>
      <c r="D3085">
        <v>2</v>
      </c>
      <c r="E3085" t="s">
        <v>284</v>
      </c>
      <c r="F3085">
        <v>2014</v>
      </c>
      <c r="G3085" t="s">
        <v>171</v>
      </c>
      <c r="H3085">
        <v>0</v>
      </c>
      <c r="I3085">
        <v>2.7556400000000001</v>
      </c>
      <c r="J3085">
        <v>3.2000000000000001E-2</v>
      </c>
      <c r="K3085">
        <v>1.51</v>
      </c>
      <c r="L3085">
        <v>0.13500000000000001</v>
      </c>
      <c r="M3085">
        <v>2.89</v>
      </c>
      <c r="N3085">
        <v>9.0900000000000009E-3</v>
      </c>
      <c r="O3085" t="s">
        <v>614</v>
      </c>
      <c r="P3085">
        <v>0</v>
      </c>
      <c r="Q3085">
        <v>102.56</v>
      </c>
      <c r="R3085">
        <v>757</v>
      </c>
      <c r="S3085">
        <v>0</v>
      </c>
      <c r="T3085" t="s">
        <v>1013</v>
      </c>
      <c r="U3085">
        <v>4321</v>
      </c>
      <c r="V3085">
        <v>0.55000000000000004</v>
      </c>
      <c r="W3085">
        <v>0.59</v>
      </c>
      <c r="X3085">
        <v>-0.125</v>
      </c>
      <c r="Y3085" t="s">
        <v>200</v>
      </c>
      <c r="Z3085">
        <v>4.74</v>
      </c>
      <c r="AA3085" t="s">
        <v>10580</v>
      </c>
      <c r="AB3085">
        <v>285.28669120000001</v>
      </c>
      <c r="AC3085" t="s">
        <v>10581</v>
      </c>
      <c r="AD3085">
        <v>41.860935699999999</v>
      </c>
      <c r="AE3085">
        <v>159.72</v>
      </c>
      <c r="AF3085">
        <v>13.779</v>
      </c>
      <c r="AG3085">
        <v>10.833</v>
      </c>
      <c r="AH3085">
        <v>13.4947</v>
      </c>
    </row>
    <row r="3086" spans="1:34" x14ac:dyDescent="0.25">
      <c r="A3086" t="s">
        <v>10582</v>
      </c>
      <c r="B3086" t="s">
        <v>10579</v>
      </c>
      <c r="C3086">
        <v>1</v>
      </c>
      <c r="D3086">
        <v>2</v>
      </c>
      <c r="E3086" t="s">
        <v>284</v>
      </c>
      <c r="F3086">
        <v>2014</v>
      </c>
      <c r="G3086" t="s">
        <v>171</v>
      </c>
      <c r="H3086">
        <v>0</v>
      </c>
      <c r="I3086">
        <v>20.306546000000001</v>
      </c>
      <c r="J3086">
        <v>0.122</v>
      </c>
      <c r="K3086">
        <v>1.64</v>
      </c>
      <c r="L3086">
        <v>0.14599999999999999</v>
      </c>
      <c r="M3086">
        <v>3.33</v>
      </c>
      <c r="N3086">
        <v>1.0500000000000001E-2</v>
      </c>
      <c r="O3086" t="s">
        <v>614</v>
      </c>
      <c r="P3086">
        <v>0</v>
      </c>
      <c r="Q3086">
        <v>7.14</v>
      </c>
      <c r="R3086">
        <v>389</v>
      </c>
      <c r="S3086">
        <v>0</v>
      </c>
      <c r="T3086" t="s">
        <v>1013</v>
      </c>
      <c r="U3086">
        <v>4321</v>
      </c>
      <c r="V3086">
        <v>0.55000000000000004</v>
      </c>
      <c r="W3086">
        <v>0.59</v>
      </c>
      <c r="X3086">
        <v>-0.125</v>
      </c>
      <c r="Y3086" t="s">
        <v>200</v>
      </c>
      <c r="Z3086">
        <v>4.74</v>
      </c>
      <c r="AA3086" t="s">
        <v>10580</v>
      </c>
      <c r="AB3086">
        <v>285.28669120000001</v>
      </c>
      <c r="AC3086" t="s">
        <v>10581</v>
      </c>
      <c r="AD3086">
        <v>41.860935699999999</v>
      </c>
      <c r="AE3086">
        <v>159.72</v>
      </c>
      <c r="AF3086">
        <v>13.779</v>
      </c>
      <c r="AG3086">
        <v>10.833</v>
      </c>
      <c r="AH3086">
        <v>13.4947</v>
      </c>
    </row>
    <row r="3087" spans="1:34" x14ac:dyDescent="0.25">
      <c r="A3087" t="s">
        <v>10583</v>
      </c>
      <c r="B3087" t="s">
        <v>10584</v>
      </c>
      <c r="C3087">
        <v>1</v>
      </c>
      <c r="D3087">
        <v>3</v>
      </c>
      <c r="E3087" t="s">
        <v>284</v>
      </c>
      <c r="F3087">
        <v>2014</v>
      </c>
      <c r="G3087" t="s">
        <v>171</v>
      </c>
      <c r="H3087">
        <v>0</v>
      </c>
      <c r="I3087">
        <v>7.781987</v>
      </c>
      <c r="J3087">
        <v>7.8E-2</v>
      </c>
      <c r="K3087">
        <v>1.2</v>
      </c>
      <c r="L3087">
        <v>0.107</v>
      </c>
      <c r="M3087">
        <v>1.87</v>
      </c>
      <c r="N3087">
        <v>5.8799999999999998E-3</v>
      </c>
      <c r="O3087" t="s">
        <v>614</v>
      </c>
      <c r="P3087">
        <v>0</v>
      </c>
      <c r="Q3087">
        <v>192.27</v>
      </c>
      <c r="R3087">
        <v>983</v>
      </c>
      <c r="S3087">
        <v>0</v>
      </c>
      <c r="U3087">
        <v>5764</v>
      </c>
      <c r="V3087">
        <v>1.19</v>
      </c>
      <c r="W3087">
        <v>1.05</v>
      </c>
      <c r="X3087">
        <v>2.1000000000000001E-2</v>
      </c>
      <c r="Y3087" t="s">
        <v>200</v>
      </c>
      <c r="Z3087">
        <v>4.3099999999999996</v>
      </c>
      <c r="AA3087" t="s">
        <v>10585</v>
      </c>
      <c r="AB3087">
        <v>291.63465639999998</v>
      </c>
      <c r="AC3087" t="s">
        <v>10586</v>
      </c>
      <c r="AD3087">
        <v>41.833841499999998</v>
      </c>
      <c r="AE3087">
        <v>594.447</v>
      </c>
      <c r="AF3087">
        <v>13.507</v>
      </c>
      <c r="AG3087">
        <v>12.000999999999999</v>
      </c>
      <c r="AH3087">
        <v>13.460900000000001</v>
      </c>
    </row>
    <row r="3088" spans="1:34" x14ac:dyDescent="0.25">
      <c r="A3088" t="s">
        <v>10587</v>
      </c>
      <c r="B3088" t="s">
        <v>10584</v>
      </c>
      <c r="C3088">
        <v>1</v>
      </c>
      <c r="D3088">
        <v>3</v>
      </c>
      <c r="E3088" t="s">
        <v>284</v>
      </c>
      <c r="F3088">
        <v>2014</v>
      </c>
      <c r="G3088" t="s">
        <v>171</v>
      </c>
      <c r="H3088">
        <v>0</v>
      </c>
      <c r="I3088">
        <v>13.137471</v>
      </c>
      <c r="J3088">
        <v>0.111</v>
      </c>
      <c r="K3088">
        <v>1.77</v>
      </c>
      <c r="L3088">
        <v>0.158</v>
      </c>
      <c r="M3088">
        <v>3.78</v>
      </c>
      <c r="N3088">
        <v>1.1900000000000001E-2</v>
      </c>
      <c r="O3088" t="s">
        <v>614</v>
      </c>
      <c r="P3088">
        <v>0</v>
      </c>
      <c r="Q3088">
        <v>95.51</v>
      </c>
      <c r="R3088">
        <v>825</v>
      </c>
      <c r="S3088">
        <v>0</v>
      </c>
      <c r="U3088">
        <v>5764</v>
      </c>
      <c r="V3088">
        <v>1.19</v>
      </c>
      <c r="W3088">
        <v>1.05</v>
      </c>
      <c r="X3088">
        <v>2.1000000000000001E-2</v>
      </c>
      <c r="Y3088" t="s">
        <v>200</v>
      </c>
      <c r="Z3088">
        <v>4.3099999999999996</v>
      </c>
      <c r="AA3088" t="s">
        <v>10585</v>
      </c>
      <c r="AB3088">
        <v>291.63465639999998</v>
      </c>
      <c r="AC3088" t="s">
        <v>10586</v>
      </c>
      <c r="AD3088">
        <v>41.833841499999998</v>
      </c>
      <c r="AE3088">
        <v>594.447</v>
      </c>
      <c r="AF3088">
        <v>13.507</v>
      </c>
      <c r="AG3088">
        <v>12.000999999999999</v>
      </c>
      <c r="AH3088">
        <v>13.460900000000001</v>
      </c>
    </row>
    <row r="3089" spans="1:34" x14ac:dyDescent="0.25">
      <c r="A3089" t="s">
        <v>10588</v>
      </c>
      <c r="B3089" t="s">
        <v>10584</v>
      </c>
      <c r="C3089">
        <v>1</v>
      </c>
      <c r="D3089">
        <v>3</v>
      </c>
      <c r="E3089" t="s">
        <v>284</v>
      </c>
      <c r="F3089">
        <v>2014</v>
      </c>
      <c r="G3089" t="s">
        <v>171</v>
      </c>
      <c r="H3089">
        <v>0</v>
      </c>
      <c r="I3089">
        <v>23.442810000000001</v>
      </c>
      <c r="J3089">
        <v>0.16300000000000001</v>
      </c>
      <c r="K3089">
        <v>1.19</v>
      </c>
      <c r="L3089">
        <v>0.106</v>
      </c>
      <c r="M3089">
        <v>1.81</v>
      </c>
      <c r="N3089">
        <v>5.7000000000000002E-3</v>
      </c>
      <c r="O3089" t="s">
        <v>614</v>
      </c>
      <c r="P3089">
        <v>0</v>
      </c>
      <c r="Q3089">
        <v>44.17</v>
      </c>
      <c r="R3089">
        <v>681</v>
      </c>
      <c r="S3089">
        <v>0</v>
      </c>
      <c r="U3089">
        <v>5764</v>
      </c>
      <c r="V3089">
        <v>1.19</v>
      </c>
      <c r="W3089">
        <v>1.05</v>
      </c>
      <c r="X3089">
        <v>2.1000000000000001E-2</v>
      </c>
      <c r="Y3089" t="s">
        <v>200</v>
      </c>
      <c r="Z3089">
        <v>4.3099999999999996</v>
      </c>
      <c r="AA3089" t="s">
        <v>10585</v>
      </c>
      <c r="AB3089">
        <v>291.63465639999998</v>
      </c>
      <c r="AC3089" t="s">
        <v>10586</v>
      </c>
      <c r="AD3089">
        <v>41.833841499999998</v>
      </c>
      <c r="AE3089">
        <v>594.447</v>
      </c>
      <c r="AF3089">
        <v>13.507</v>
      </c>
      <c r="AG3089">
        <v>12.000999999999999</v>
      </c>
      <c r="AH3089">
        <v>13.460900000000001</v>
      </c>
    </row>
    <row r="3090" spans="1:34" x14ac:dyDescent="0.25">
      <c r="A3090" t="s">
        <v>10589</v>
      </c>
      <c r="B3090" t="s">
        <v>10590</v>
      </c>
      <c r="C3090">
        <v>1</v>
      </c>
      <c r="D3090">
        <v>3</v>
      </c>
      <c r="E3090" t="s">
        <v>284</v>
      </c>
      <c r="F3090">
        <v>2014</v>
      </c>
      <c r="G3090" t="s">
        <v>171</v>
      </c>
      <c r="H3090">
        <v>0</v>
      </c>
      <c r="I3090">
        <v>1.6118650000000001</v>
      </c>
      <c r="J3090">
        <v>2.9000000000000001E-2</v>
      </c>
      <c r="K3090">
        <v>1.57</v>
      </c>
      <c r="L3090">
        <v>0.14000000000000001</v>
      </c>
      <c r="M3090">
        <v>3.09</v>
      </c>
      <c r="N3090">
        <v>9.7199999999999995E-3</v>
      </c>
      <c r="O3090" t="s">
        <v>614</v>
      </c>
      <c r="P3090">
        <v>0</v>
      </c>
      <c r="Q3090">
        <v>4097.32</v>
      </c>
      <c r="R3090">
        <v>1930</v>
      </c>
      <c r="S3090">
        <v>0</v>
      </c>
      <c r="U3090">
        <v>5920</v>
      </c>
      <c r="V3090">
        <v>1.59</v>
      </c>
      <c r="W3090">
        <v>1.04</v>
      </c>
      <c r="X3090">
        <v>0.18</v>
      </c>
      <c r="Y3090" t="s">
        <v>77</v>
      </c>
      <c r="Z3090">
        <v>4.13</v>
      </c>
      <c r="AA3090" t="s">
        <v>10591</v>
      </c>
      <c r="AB3090">
        <v>290.03051950000003</v>
      </c>
      <c r="AC3090" t="s">
        <v>10592</v>
      </c>
      <c r="AD3090">
        <v>42.166055499999999</v>
      </c>
      <c r="AE3090">
        <v>875.51900000000001</v>
      </c>
      <c r="AF3090">
        <v>13.164</v>
      </c>
      <c r="AG3090">
        <v>11.805</v>
      </c>
      <c r="AH3090">
        <v>13.1671</v>
      </c>
    </row>
    <row r="3091" spans="1:34" x14ac:dyDescent="0.25">
      <c r="A3091" t="s">
        <v>10593</v>
      </c>
      <c r="B3091" t="s">
        <v>10590</v>
      </c>
      <c r="C3091">
        <v>1</v>
      </c>
      <c r="D3091">
        <v>3</v>
      </c>
      <c r="E3091" t="s">
        <v>284</v>
      </c>
      <c r="F3091">
        <v>2014</v>
      </c>
      <c r="G3091" t="s">
        <v>171</v>
      </c>
      <c r="H3091">
        <v>0</v>
      </c>
      <c r="I3091">
        <v>3.0715710000000001</v>
      </c>
      <c r="J3091">
        <v>4.3999999999999997E-2</v>
      </c>
      <c r="K3091">
        <v>1.5</v>
      </c>
      <c r="L3091">
        <v>0.13400000000000001</v>
      </c>
      <c r="M3091">
        <v>2.86</v>
      </c>
      <c r="N3091">
        <v>8.9899999999999997E-3</v>
      </c>
      <c r="O3091" t="s">
        <v>614</v>
      </c>
      <c r="P3091">
        <v>0</v>
      </c>
      <c r="Q3091">
        <v>1742.71</v>
      </c>
      <c r="R3091">
        <v>1556</v>
      </c>
      <c r="S3091">
        <v>0</v>
      </c>
      <c r="U3091">
        <v>5920</v>
      </c>
      <c r="V3091">
        <v>1.59</v>
      </c>
      <c r="W3091">
        <v>1.04</v>
      </c>
      <c r="X3091">
        <v>0.18</v>
      </c>
      <c r="Y3091" t="s">
        <v>77</v>
      </c>
      <c r="Z3091">
        <v>4.13</v>
      </c>
      <c r="AA3091" t="s">
        <v>10591</v>
      </c>
      <c r="AB3091">
        <v>290.03051950000003</v>
      </c>
      <c r="AC3091" t="s">
        <v>10592</v>
      </c>
      <c r="AD3091">
        <v>42.166055499999999</v>
      </c>
      <c r="AE3091">
        <v>875.51900000000001</v>
      </c>
      <c r="AF3091">
        <v>13.164</v>
      </c>
      <c r="AG3091">
        <v>11.805</v>
      </c>
      <c r="AH3091">
        <v>13.1671</v>
      </c>
    </row>
    <row r="3092" spans="1:34" x14ac:dyDescent="0.25">
      <c r="A3092" t="s">
        <v>10594</v>
      </c>
      <c r="B3092" t="s">
        <v>10590</v>
      </c>
      <c r="C3092">
        <v>1</v>
      </c>
      <c r="D3092">
        <v>3</v>
      </c>
      <c r="E3092" t="s">
        <v>284</v>
      </c>
      <c r="F3092">
        <v>2014</v>
      </c>
      <c r="G3092" t="s">
        <v>171</v>
      </c>
      <c r="H3092">
        <v>0</v>
      </c>
      <c r="I3092">
        <v>5.8680750000000002</v>
      </c>
      <c r="J3092">
        <v>6.8000000000000005E-2</v>
      </c>
      <c r="K3092">
        <v>3.31</v>
      </c>
      <c r="L3092">
        <v>0.29499999999999998</v>
      </c>
      <c r="M3092">
        <v>11</v>
      </c>
      <c r="N3092">
        <v>3.4500000000000003E-2</v>
      </c>
      <c r="O3092" t="s">
        <v>614</v>
      </c>
      <c r="P3092">
        <v>0</v>
      </c>
      <c r="Q3092">
        <v>732.6</v>
      </c>
      <c r="R3092">
        <v>1254</v>
      </c>
      <c r="S3092">
        <v>0</v>
      </c>
      <c r="U3092">
        <v>5920</v>
      </c>
      <c r="V3092">
        <v>1.59</v>
      </c>
      <c r="W3092">
        <v>1.04</v>
      </c>
      <c r="X3092">
        <v>0.18</v>
      </c>
      <c r="Y3092" t="s">
        <v>77</v>
      </c>
      <c r="Z3092">
        <v>4.13</v>
      </c>
      <c r="AA3092" t="s">
        <v>10591</v>
      </c>
      <c r="AB3092">
        <v>290.03051950000003</v>
      </c>
      <c r="AC3092" t="s">
        <v>10592</v>
      </c>
      <c r="AD3092">
        <v>42.166055499999999</v>
      </c>
      <c r="AE3092">
        <v>875.51900000000001</v>
      </c>
      <c r="AF3092">
        <v>13.164</v>
      </c>
      <c r="AG3092">
        <v>11.805</v>
      </c>
      <c r="AH3092">
        <v>13.1671</v>
      </c>
    </row>
    <row r="3093" spans="1:34" x14ac:dyDescent="0.25">
      <c r="A3093" t="s">
        <v>10595</v>
      </c>
      <c r="B3093" t="s">
        <v>10596</v>
      </c>
      <c r="C3093">
        <v>1</v>
      </c>
      <c r="D3093">
        <v>4</v>
      </c>
      <c r="E3093" t="s">
        <v>284</v>
      </c>
      <c r="F3093">
        <v>2014</v>
      </c>
      <c r="G3093" t="s">
        <v>171</v>
      </c>
      <c r="H3093">
        <v>0</v>
      </c>
      <c r="I3093">
        <v>4.2286400000000004</v>
      </c>
      <c r="J3093">
        <v>5.3999999999999999E-2</v>
      </c>
      <c r="K3093">
        <v>1.63</v>
      </c>
      <c r="L3093">
        <v>0.14499999999999999</v>
      </c>
      <c r="M3093">
        <v>3.29</v>
      </c>
      <c r="N3093">
        <v>1.04E-2</v>
      </c>
      <c r="O3093" t="s">
        <v>614</v>
      </c>
      <c r="P3093">
        <v>0</v>
      </c>
      <c r="Q3093">
        <v>639.58000000000004</v>
      </c>
      <c r="R3093">
        <v>1379</v>
      </c>
      <c r="S3093">
        <v>0</v>
      </c>
      <c r="U3093">
        <v>6092</v>
      </c>
      <c r="V3093">
        <v>1.31</v>
      </c>
      <c r="W3093">
        <v>1.1599999999999999</v>
      </c>
      <c r="X3093">
        <v>-4.2000000000000003E-2</v>
      </c>
      <c r="Y3093" t="s">
        <v>200</v>
      </c>
      <c r="Z3093">
        <v>4.26</v>
      </c>
      <c r="AA3093" t="s">
        <v>8023</v>
      </c>
      <c r="AB3093">
        <v>293.89019789999998</v>
      </c>
      <c r="AC3093" t="s">
        <v>10597</v>
      </c>
      <c r="AD3093">
        <v>42.527941300000002</v>
      </c>
      <c r="AE3093">
        <v>775.32799999999997</v>
      </c>
      <c r="AF3093">
        <v>13.561</v>
      </c>
      <c r="AG3093">
        <v>12.21</v>
      </c>
      <c r="AH3093">
        <v>13.537599999999999</v>
      </c>
    </row>
    <row r="3094" spans="1:34" x14ac:dyDescent="0.25">
      <c r="A3094" t="s">
        <v>10598</v>
      </c>
      <c r="B3094" t="s">
        <v>10596</v>
      </c>
      <c r="C3094">
        <v>1</v>
      </c>
      <c r="D3094">
        <v>4</v>
      </c>
      <c r="E3094" t="s">
        <v>284</v>
      </c>
      <c r="F3094">
        <v>2014</v>
      </c>
      <c r="G3094" t="s">
        <v>171</v>
      </c>
      <c r="H3094">
        <v>0</v>
      </c>
      <c r="I3094">
        <v>7.4666230000000002</v>
      </c>
      <c r="J3094">
        <v>7.9000000000000001E-2</v>
      </c>
      <c r="K3094">
        <v>1.39</v>
      </c>
      <c r="L3094">
        <v>0.124</v>
      </c>
      <c r="M3094">
        <v>2.5099999999999998</v>
      </c>
      <c r="N3094">
        <v>7.9000000000000008E-3</v>
      </c>
      <c r="O3094" t="s">
        <v>614</v>
      </c>
      <c r="P3094">
        <v>0</v>
      </c>
      <c r="Q3094">
        <v>300.17</v>
      </c>
      <c r="R3094">
        <v>1141</v>
      </c>
      <c r="S3094">
        <v>0</v>
      </c>
      <c r="U3094">
        <v>6092</v>
      </c>
      <c r="V3094">
        <v>1.31</v>
      </c>
      <c r="W3094">
        <v>1.1599999999999999</v>
      </c>
      <c r="X3094">
        <v>-4.2000000000000003E-2</v>
      </c>
      <c r="Y3094" t="s">
        <v>200</v>
      </c>
      <c r="Z3094">
        <v>4.26</v>
      </c>
      <c r="AA3094" t="s">
        <v>8023</v>
      </c>
      <c r="AB3094">
        <v>293.89019789999998</v>
      </c>
      <c r="AC3094" t="s">
        <v>10597</v>
      </c>
      <c r="AD3094">
        <v>42.527941300000002</v>
      </c>
      <c r="AE3094">
        <v>775.32799999999997</v>
      </c>
      <c r="AF3094">
        <v>13.561</v>
      </c>
      <c r="AG3094">
        <v>12.21</v>
      </c>
      <c r="AH3094">
        <v>13.537599999999999</v>
      </c>
    </row>
    <row r="3095" spans="1:34" x14ac:dyDescent="0.25">
      <c r="A3095" t="s">
        <v>10599</v>
      </c>
      <c r="B3095" t="s">
        <v>10596</v>
      </c>
      <c r="C3095">
        <v>1</v>
      </c>
      <c r="D3095">
        <v>4</v>
      </c>
      <c r="E3095" t="s">
        <v>284</v>
      </c>
      <c r="F3095">
        <v>2014</v>
      </c>
      <c r="G3095" t="s">
        <v>171</v>
      </c>
      <c r="H3095">
        <v>0</v>
      </c>
      <c r="I3095">
        <v>11.131786</v>
      </c>
      <c r="J3095">
        <v>0.10299999999999999</v>
      </c>
      <c r="K3095">
        <v>1.2</v>
      </c>
      <c r="L3095">
        <v>0.107</v>
      </c>
      <c r="M3095">
        <v>1.87</v>
      </c>
      <c r="N3095">
        <v>5.8799999999999998E-3</v>
      </c>
      <c r="O3095" t="s">
        <v>614</v>
      </c>
      <c r="P3095">
        <v>0</v>
      </c>
      <c r="Q3095">
        <v>176.28</v>
      </c>
      <c r="R3095">
        <v>999</v>
      </c>
      <c r="S3095">
        <v>0</v>
      </c>
      <c r="U3095">
        <v>6092</v>
      </c>
      <c r="V3095">
        <v>1.31</v>
      </c>
      <c r="W3095">
        <v>1.1599999999999999</v>
      </c>
      <c r="X3095">
        <v>-4.2000000000000003E-2</v>
      </c>
      <c r="Y3095" t="s">
        <v>200</v>
      </c>
      <c r="Z3095">
        <v>4.26</v>
      </c>
      <c r="AA3095" t="s">
        <v>8023</v>
      </c>
      <c r="AB3095">
        <v>293.89019789999998</v>
      </c>
      <c r="AC3095" t="s">
        <v>10597</v>
      </c>
      <c r="AD3095">
        <v>42.527941300000002</v>
      </c>
      <c r="AE3095">
        <v>775.32799999999997</v>
      </c>
      <c r="AF3095">
        <v>13.561</v>
      </c>
      <c r="AG3095">
        <v>12.21</v>
      </c>
      <c r="AH3095">
        <v>13.537599999999999</v>
      </c>
    </row>
    <row r="3096" spans="1:34" x14ac:dyDescent="0.25">
      <c r="A3096" t="s">
        <v>10600</v>
      </c>
      <c r="B3096" t="s">
        <v>10596</v>
      </c>
      <c r="C3096">
        <v>1</v>
      </c>
      <c r="D3096">
        <v>4</v>
      </c>
      <c r="E3096" t="s">
        <v>284</v>
      </c>
      <c r="F3096">
        <v>2014</v>
      </c>
      <c r="G3096" t="s">
        <v>171</v>
      </c>
      <c r="H3096">
        <v>0</v>
      </c>
      <c r="I3096">
        <v>16.259457999999999</v>
      </c>
      <c r="J3096">
        <v>0.13200000000000001</v>
      </c>
      <c r="K3096">
        <v>1.48</v>
      </c>
      <c r="L3096">
        <v>0.13200000000000001</v>
      </c>
      <c r="M3096">
        <v>2.79</v>
      </c>
      <c r="N3096">
        <v>8.7899999999999992E-3</v>
      </c>
      <c r="O3096" t="s">
        <v>614</v>
      </c>
      <c r="P3096">
        <v>0</v>
      </c>
      <c r="Q3096">
        <v>106.34</v>
      </c>
      <c r="R3096">
        <v>880</v>
      </c>
      <c r="S3096">
        <v>0</v>
      </c>
      <c r="U3096">
        <v>6092</v>
      </c>
      <c r="V3096">
        <v>1.31</v>
      </c>
      <c r="W3096">
        <v>1.1599999999999999</v>
      </c>
      <c r="X3096">
        <v>-4.2000000000000003E-2</v>
      </c>
      <c r="Y3096" t="s">
        <v>200</v>
      </c>
      <c r="Z3096">
        <v>4.26</v>
      </c>
      <c r="AA3096" t="s">
        <v>8023</v>
      </c>
      <c r="AB3096">
        <v>293.89019789999998</v>
      </c>
      <c r="AC3096" t="s">
        <v>10597</v>
      </c>
      <c r="AD3096">
        <v>42.527941300000002</v>
      </c>
      <c r="AE3096">
        <v>775.32799999999997</v>
      </c>
      <c r="AF3096">
        <v>13.561</v>
      </c>
      <c r="AG3096">
        <v>12.21</v>
      </c>
      <c r="AH3096">
        <v>13.537599999999999</v>
      </c>
    </row>
    <row r="3097" spans="1:34" x14ac:dyDescent="0.25">
      <c r="A3097" t="s">
        <v>10601</v>
      </c>
      <c r="B3097" t="s">
        <v>10602</v>
      </c>
      <c r="C3097">
        <v>1</v>
      </c>
      <c r="D3097">
        <v>2</v>
      </c>
      <c r="E3097" t="s">
        <v>284</v>
      </c>
      <c r="F3097">
        <v>2014</v>
      </c>
      <c r="G3097" t="s">
        <v>171</v>
      </c>
      <c r="H3097">
        <v>0</v>
      </c>
      <c r="I3097">
        <v>16.087845000000002</v>
      </c>
      <c r="J3097">
        <v>0.122</v>
      </c>
      <c r="K3097">
        <v>2.2599999999999998</v>
      </c>
      <c r="L3097">
        <v>0.20200000000000001</v>
      </c>
      <c r="M3097">
        <v>5.73</v>
      </c>
      <c r="N3097">
        <v>1.7999999999999999E-2</v>
      </c>
      <c r="O3097" t="s">
        <v>614</v>
      </c>
      <c r="P3097">
        <v>0</v>
      </c>
      <c r="Q3097">
        <v>48.66</v>
      </c>
      <c r="R3097">
        <v>668</v>
      </c>
      <c r="S3097">
        <v>0</v>
      </c>
      <c r="U3097">
        <v>5513</v>
      </c>
      <c r="V3097">
        <v>0.94</v>
      </c>
      <c r="W3097">
        <v>0.93</v>
      </c>
      <c r="X3097">
        <v>0.11</v>
      </c>
      <c r="Y3097" t="s">
        <v>200</v>
      </c>
      <c r="Z3097">
        <v>4.47</v>
      </c>
      <c r="AA3097" t="s">
        <v>10603</v>
      </c>
      <c r="AB3097">
        <v>291.16945670000001</v>
      </c>
      <c r="AC3097" t="s">
        <v>10604</v>
      </c>
      <c r="AD3097">
        <v>42.640728099999997</v>
      </c>
      <c r="AE3097">
        <v>576.94600000000003</v>
      </c>
      <c r="AF3097">
        <v>14.132</v>
      </c>
      <c r="AG3097">
        <v>12.362</v>
      </c>
      <c r="AH3097">
        <v>13.951700000000001</v>
      </c>
    </row>
    <row r="3098" spans="1:34" x14ac:dyDescent="0.25">
      <c r="A3098" t="s">
        <v>10605</v>
      </c>
      <c r="B3098" t="s">
        <v>10602</v>
      </c>
      <c r="C3098">
        <v>1</v>
      </c>
      <c r="D3098">
        <v>2</v>
      </c>
      <c r="E3098" t="s">
        <v>284</v>
      </c>
      <c r="F3098">
        <v>2014</v>
      </c>
      <c r="G3098" t="s">
        <v>171</v>
      </c>
      <c r="H3098">
        <v>0</v>
      </c>
      <c r="I3098">
        <v>41.749881999999999</v>
      </c>
      <c r="J3098">
        <v>0.23100000000000001</v>
      </c>
      <c r="K3098">
        <v>3.1</v>
      </c>
      <c r="L3098">
        <v>0.27700000000000002</v>
      </c>
      <c r="M3098">
        <v>9.8000000000000007</v>
      </c>
      <c r="N3098">
        <v>3.0800000000000001E-2</v>
      </c>
      <c r="O3098" t="s">
        <v>614</v>
      </c>
      <c r="P3098">
        <v>0</v>
      </c>
      <c r="Q3098">
        <v>13.64</v>
      </c>
      <c r="R3098">
        <v>486</v>
      </c>
      <c r="S3098">
        <v>1</v>
      </c>
      <c r="U3098">
        <v>5513</v>
      </c>
      <c r="V3098">
        <v>0.94</v>
      </c>
      <c r="W3098">
        <v>0.93</v>
      </c>
      <c r="X3098">
        <v>0.11</v>
      </c>
      <c r="Y3098" t="s">
        <v>200</v>
      </c>
      <c r="Z3098">
        <v>4.47</v>
      </c>
      <c r="AA3098" t="s">
        <v>10603</v>
      </c>
      <c r="AB3098">
        <v>291.16945670000001</v>
      </c>
      <c r="AC3098" t="s">
        <v>10604</v>
      </c>
      <c r="AD3098">
        <v>42.640728099999997</v>
      </c>
      <c r="AE3098">
        <v>576.94600000000003</v>
      </c>
      <c r="AF3098">
        <v>14.132</v>
      </c>
      <c r="AG3098">
        <v>12.362</v>
      </c>
      <c r="AH3098">
        <v>13.951700000000001</v>
      </c>
    </row>
    <row r="3099" spans="1:34" x14ac:dyDescent="0.25">
      <c r="A3099" t="s">
        <v>10606</v>
      </c>
      <c r="B3099" t="s">
        <v>10607</v>
      </c>
      <c r="C3099">
        <v>2</v>
      </c>
      <c r="D3099">
        <v>1</v>
      </c>
      <c r="E3099" t="s">
        <v>284</v>
      </c>
      <c r="F3099">
        <v>2012</v>
      </c>
      <c r="G3099" t="s">
        <v>171</v>
      </c>
      <c r="H3099">
        <v>0</v>
      </c>
      <c r="I3099">
        <v>2.7857799999999999</v>
      </c>
      <c r="J3099">
        <v>4.2716999999999998E-2</v>
      </c>
      <c r="K3099">
        <v>1.639</v>
      </c>
      <c r="L3099">
        <v>0.14599999999999999</v>
      </c>
      <c r="M3099">
        <v>5.08</v>
      </c>
      <c r="N3099">
        <v>1.5980000000000001E-2</v>
      </c>
      <c r="O3099" t="s">
        <v>119</v>
      </c>
      <c r="P3099">
        <v>0.02</v>
      </c>
      <c r="Q3099">
        <v>3021.19</v>
      </c>
      <c r="R3099">
        <v>2025</v>
      </c>
      <c r="S3099">
        <v>0</v>
      </c>
      <c r="T3099" t="s">
        <v>3521</v>
      </c>
      <c r="U3099">
        <v>6305</v>
      </c>
      <c r="V3099">
        <v>1.9</v>
      </c>
      <c r="W3099">
        <v>1.41</v>
      </c>
      <c r="X3099">
        <v>-0.03</v>
      </c>
      <c r="Y3099" t="s">
        <v>77</v>
      </c>
      <c r="Z3099">
        <v>4.03</v>
      </c>
      <c r="AA3099" t="s">
        <v>10608</v>
      </c>
      <c r="AB3099">
        <v>287.3619673</v>
      </c>
      <c r="AC3099" t="s">
        <v>10609</v>
      </c>
      <c r="AD3099">
        <v>38.714138400000003</v>
      </c>
      <c r="AE3099">
        <v>108.52200000000001</v>
      </c>
      <c r="AF3099">
        <v>8.25</v>
      </c>
      <c r="AG3099">
        <v>6.9450000000000003</v>
      </c>
      <c r="AH3099">
        <v>8.1283200000000004</v>
      </c>
    </row>
    <row r="3100" spans="1:34" x14ac:dyDescent="0.25">
      <c r="A3100" t="s">
        <v>10610</v>
      </c>
      <c r="B3100" t="s">
        <v>10611</v>
      </c>
      <c r="C3100">
        <v>1</v>
      </c>
      <c r="D3100">
        <v>2</v>
      </c>
      <c r="E3100" t="s">
        <v>284</v>
      </c>
      <c r="F3100">
        <v>2014</v>
      </c>
      <c r="G3100" t="s">
        <v>171</v>
      </c>
      <c r="H3100">
        <v>0</v>
      </c>
      <c r="I3100">
        <v>2.4532340000000001</v>
      </c>
      <c r="J3100">
        <v>3.2000000000000001E-2</v>
      </c>
      <c r="K3100">
        <v>2.94</v>
      </c>
      <c r="L3100">
        <v>0.26200000000000001</v>
      </c>
      <c r="M3100">
        <v>8.9600000000000009</v>
      </c>
      <c r="N3100">
        <v>2.8199999999999999E-2</v>
      </c>
      <c r="O3100" t="s">
        <v>614</v>
      </c>
      <c r="P3100">
        <v>0</v>
      </c>
      <c r="Q3100">
        <v>122.14</v>
      </c>
      <c r="R3100">
        <v>737</v>
      </c>
      <c r="S3100">
        <v>0</v>
      </c>
      <c r="T3100" t="s">
        <v>818</v>
      </c>
      <c r="U3100">
        <v>4559</v>
      </c>
      <c r="V3100">
        <v>0.65</v>
      </c>
      <c r="W3100">
        <v>0.77</v>
      </c>
      <c r="X3100">
        <v>0.27700000000000002</v>
      </c>
      <c r="Y3100" t="s">
        <v>200</v>
      </c>
      <c r="Z3100">
        <v>4.66</v>
      </c>
      <c r="AA3100" t="s">
        <v>10612</v>
      </c>
      <c r="AB3100">
        <v>292.50341959999997</v>
      </c>
      <c r="AC3100" t="s">
        <v>10613</v>
      </c>
      <c r="AD3100">
        <v>43.083218799999997</v>
      </c>
      <c r="AE3100">
        <v>232.75</v>
      </c>
      <c r="AF3100">
        <v>14.125999999999999</v>
      </c>
      <c r="AG3100">
        <v>11.313000000000001</v>
      </c>
      <c r="AH3100">
        <v>13.8043</v>
      </c>
    </row>
    <row r="3101" spans="1:34" x14ac:dyDescent="0.25">
      <c r="A3101" t="s">
        <v>10614</v>
      </c>
      <c r="B3101" t="s">
        <v>10611</v>
      </c>
      <c r="C3101">
        <v>1</v>
      </c>
      <c r="D3101">
        <v>2</v>
      </c>
      <c r="E3101" t="s">
        <v>284</v>
      </c>
      <c r="F3101">
        <v>2014</v>
      </c>
      <c r="G3101" t="s">
        <v>171</v>
      </c>
      <c r="H3101">
        <v>0</v>
      </c>
      <c r="I3101">
        <v>7.9725130000000002</v>
      </c>
      <c r="J3101">
        <v>7.0000000000000007E-2</v>
      </c>
      <c r="K3101">
        <v>3.62</v>
      </c>
      <c r="L3101">
        <v>0.32300000000000001</v>
      </c>
      <c r="M3101">
        <v>12.8</v>
      </c>
      <c r="N3101">
        <v>4.0099999999999997E-2</v>
      </c>
      <c r="O3101" t="s">
        <v>614</v>
      </c>
      <c r="P3101">
        <v>0</v>
      </c>
      <c r="Q3101">
        <v>25.44</v>
      </c>
      <c r="R3101">
        <v>497</v>
      </c>
      <c r="S3101">
        <v>1</v>
      </c>
      <c r="T3101" t="s">
        <v>818</v>
      </c>
      <c r="U3101">
        <v>4559</v>
      </c>
      <c r="V3101">
        <v>0.65</v>
      </c>
      <c r="W3101">
        <v>0.77</v>
      </c>
      <c r="X3101">
        <v>0.27700000000000002</v>
      </c>
      <c r="Y3101" t="s">
        <v>200</v>
      </c>
      <c r="Z3101">
        <v>4.66</v>
      </c>
      <c r="AA3101" t="s">
        <v>10612</v>
      </c>
      <c r="AB3101">
        <v>292.50341959999997</v>
      </c>
      <c r="AC3101" t="s">
        <v>10613</v>
      </c>
      <c r="AD3101">
        <v>43.083218799999997</v>
      </c>
      <c r="AE3101">
        <v>232.75</v>
      </c>
      <c r="AF3101">
        <v>14.125999999999999</v>
      </c>
      <c r="AG3101">
        <v>11.313000000000001</v>
      </c>
      <c r="AH3101">
        <v>13.8043</v>
      </c>
    </row>
    <row r="3102" spans="1:34" x14ac:dyDescent="0.25">
      <c r="A3102" t="s">
        <v>10615</v>
      </c>
      <c r="B3102" t="s">
        <v>10616</v>
      </c>
      <c r="C3102">
        <v>1</v>
      </c>
      <c r="D3102">
        <v>2</v>
      </c>
      <c r="E3102" t="s">
        <v>284</v>
      </c>
      <c r="F3102">
        <v>2014</v>
      </c>
      <c r="G3102" t="s">
        <v>171</v>
      </c>
      <c r="H3102">
        <v>0</v>
      </c>
      <c r="I3102">
        <v>4.1385750000000003</v>
      </c>
      <c r="J3102">
        <v>4.8000000000000001E-2</v>
      </c>
      <c r="K3102">
        <v>1.26</v>
      </c>
      <c r="L3102">
        <v>0.112</v>
      </c>
      <c r="M3102">
        <v>2.13</v>
      </c>
      <c r="N3102">
        <v>6.6899999999999998E-3</v>
      </c>
      <c r="O3102" t="s">
        <v>614</v>
      </c>
      <c r="P3102">
        <v>0</v>
      </c>
      <c r="Q3102">
        <v>158.19</v>
      </c>
      <c r="R3102">
        <v>954</v>
      </c>
      <c r="S3102">
        <v>0</v>
      </c>
      <c r="U3102">
        <v>5123</v>
      </c>
      <c r="V3102">
        <v>0.82</v>
      </c>
      <c r="W3102">
        <v>0.9</v>
      </c>
      <c r="X3102">
        <v>0.151</v>
      </c>
      <c r="Y3102" t="s">
        <v>200</v>
      </c>
      <c r="Z3102">
        <v>4.55</v>
      </c>
      <c r="AA3102" t="s">
        <v>10617</v>
      </c>
      <c r="AB3102">
        <v>285.43911830000002</v>
      </c>
      <c r="AC3102" t="s">
        <v>10618</v>
      </c>
      <c r="AD3102">
        <v>43.168505099999997</v>
      </c>
      <c r="AE3102">
        <v>309.35300000000001</v>
      </c>
      <c r="AF3102">
        <v>13.448</v>
      </c>
      <c r="AG3102">
        <v>11.446999999999999</v>
      </c>
      <c r="AH3102">
        <v>13.273199999999999</v>
      </c>
    </row>
    <row r="3103" spans="1:34" x14ac:dyDescent="0.25">
      <c r="A3103" t="s">
        <v>10619</v>
      </c>
      <c r="B3103" t="s">
        <v>10616</v>
      </c>
      <c r="C3103">
        <v>1</v>
      </c>
      <c r="D3103">
        <v>2</v>
      </c>
      <c r="E3103" t="s">
        <v>284</v>
      </c>
      <c r="F3103">
        <v>2014</v>
      </c>
      <c r="G3103" t="s">
        <v>171</v>
      </c>
      <c r="H3103">
        <v>0</v>
      </c>
      <c r="I3103">
        <v>6.0404499999999999</v>
      </c>
      <c r="J3103">
        <v>6.2E-2</v>
      </c>
      <c r="K3103">
        <v>1.29</v>
      </c>
      <c r="L3103">
        <v>0.115</v>
      </c>
      <c r="M3103">
        <v>18.3</v>
      </c>
      <c r="N3103">
        <v>5.8000000000000003E-2</v>
      </c>
      <c r="O3103" t="s">
        <v>119</v>
      </c>
      <c r="P3103">
        <v>0</v>
      </c>
      <c r="Q3103">
        <v>95.44</v>
      </c>
      <c r="R3103">
        <v>841</v>
      </c>
      <c r="S3103">
        <v>0</v>
      </c>
      <c r="U3103">
        <v>5123</v>
      </c>
      <c r="V3103">
        <v>0.82</v>
      </c>
      <c r="W3103">
        <v>0.9</v>
      </c>
      <c r="X3103">
        <v>0.151</v>
      </c>
      <c r="Y3103" t="s">
        <v>200</v>
      </c>
      <c r="Z3103">
        <v>4.55</v>
      </c>
      <c r="AA3103" t="s">
        <v>10617</v>
      </c>
      <c r="AB3103">
        <v>285.43911830000002</v>
      </c>
      <c r="AC3103" t="s">
        <v>10618</v>
      </c>
      <c r="AD3103">
        <v>43.168505099999997</v>
      </c>
      <c r="AE3103">
        <v>309.35300000000001</v>
      </c>
      <c r="AF3103">
        <v>13.448</v>
      </c>
      <c r="AG3103">
        <v>11.446999999999999</v>
      </c>
      <c r="AH3103">
        <v>13.273199999999999</v>
      </c>
    </row>
    <row r="3104" spans="1:34" x14ac:dyDescent="0.25">
      <c r="A3104" t="s">
        <v>10620</v>
      </c>
      <c r="B3104" t="s">
        <v>10621</v>
      </c>
      <c r="C3104">
        <v>1</v>
      </c>
      <c r="D3104">
        <v>2</v>
      </c>
      <c r="E3104" t="s">
        <v>284</v>
      </c>
      <c r="F3104">
        <v>2014</v>
      </c>
      <c r="G3104" t="s">
        <v>171</v>
      </c>
      <c r="H3104">
        <v>0</v>
      </c>
      <c r="I3104">
        <v>16.257581999999999</v>
      </c>
      <c r="J3104">
        <v>0.13300000000000001</v>
      </c>
      <c r="K3104">
        <v>1.0900000000000001</v>
      </c>
      <c r="L3104">
        <v>9.7000000000000003E-2</v>
      </c>
      <c r="M3104">
        <v>1.32</v>
      </c>
      <c r="N3104">
        <v>4.1599999999999996E-3</v>
      </c>
      <c r="O3104" t="s">
        <v>614</v>
      </c>
      <c r="P3104">
        <v>0</v>
      </c>
      <c r="Q3104">
        <v>133.87</v>
      </c>
      <c r="R3104">
        <v>830</v>
      </c>
      <c r="S3104">
        <v>0</v>
      </c>
      <c r="U3104">
        <v>5852</v>
      </c>
      <c r="V3104">
        <v>1.46</v>
      </c>
      <c r="W3104">
        <v>1.17</v>
      </c>
      <c r="X3104">
        <v>0.11600000000000001</v>
      </c>
      <c r="Y3104" t="s">
        <v>200</v>
      </c>
      <c r="Z3104">
        <v>4.18</v>
      </c>
      <c r="AA3104" t="s">
        <v>10622</v>
      </c>
      <c r="AB3104">
        <v>287.62081649999999</v>
      </c>
      <c r="AC3104" t="s">
        <v>10623</v>
      </c>
      <c r="AD3104">
        <v>43.141623899999999</v>
      </c>
      <c r="AE3104">
        <v>687.19399999999996</v>
      </c>
      <c r="AF3104">
        <v>13.129</v>
      </c>
      <c r="AG3104">
        <v>11.62</v>
      </c>
      <c r="AH3104">
        <v>12.9872</v>
      </c>
    </row>
    <row r="3105" spans="1:34" x14ac:dyDescent="0.25">
      <c r="A3105" t="s">
        <v>10624</v>
      </c>
      <c r="B3105" t="s">
        <v>10621</v>
      </c>
      <c r="C3105">
        <v>1</v>
      </c>
      <c r="D3105">
        <v>2</v>
      </c>
      <c r="E3105" t="s">
        <v>284</v>
      </c>
      <c r="F3105">
        <v>2014</v>
      </c>
      <c r="G3105" t="s">
        <v>171</v>
      </c>
      <c r="H3105">
        <v>0</v>
      </c>
      <c r="I3105">
        <v>31.805174000000001</v>
      </c>
      <c r="J3105">
        <v>0.20699999999999999</v>
      </c>
      <c r="K3105">
        <v>2.74</v>
      </c>
      <c r="L3105">
        <v>0.24399999999999999</v>
      </c>
      <c r="M3105">
        <v>7.95</v>
      </c>
      <c r="N3105">
        <v>2.5000000000000001E-2</v>
      </c>
      <c r="O3105" t="s">
        <v>614</v>
      </c>
      <c r="P3105">
        <v>0</v>
      </c>
      <c r="Q3105">
        <v>54.66</v>
      </c>
      <c r="R3105">
        <v>664</v>
      </c>
      <c r="S3105">
        <v>0</v>
      </c>
      <c r="U3105">
        <v>5852</v>
      </c>
      <c r="V3105">
        <v>1.46</v>
      </c>
      <c r="W3105">
        <v>1.17</v>
      </c>
      <c r="X3105">
        <v>0.11600000000000001</v>
      </c>
      <c r="Y3105" t="s">
        <v>200</v>
      </c>
      <c r="Z3105">
        <v>4.18</v>
      </c>
      <c r="AA3105" t="s">
        <v>10622</v>
      </c>
      <c r="AB3105">
        <v>287.62081649999999</v>
      </c>
      <c r="AC3105" t="s">
        <v>10623</v>
      </c>
      <c r="AD3105">
        <v>43.141623899999999</v>
      </c>
      <c r="AE3105">
        <v>687.19399999999996</v>
      </c>
      <c r="AF3105">
        <v>13.129</v>
      </c>
      <c r="AG3105">
        <v>11.62</v>
      </c>
      <c r="AH3105">
        <v>12.9872</v>
      </c>
    </row>
    <row r="3106" spans="1:34" x14ac:dyDescent="0.25">
      <c r="A3106" t="s">
        <v>10625</v>
      </c>
      <c r="B3106" t="s">
        <v>10626</v>
      </c>
      <c r="C3106">
        <v>1</v>
      </c>
      <c r="D3106">
        <v>2</v>
      </c>
      <c r="E3106" t="s">
        <v>284</v>
      </c>
      <c r="F3106">
        <v>2014</v>
      </c>
      <c r="G3106" t="s">
        <v>171</v>
      </c>
      <c r="H3106">
        <v>0</v>
      </c>
      <c r="I3106">
        <v>2.4623599999999999</v>
      </c>
      <c r="J3106">
        <v>3.5999999999999997E-2</v>
      </c>
      <c r="K3106">
        <v>1.62</v>
      </c>
      <c r="L3106">
        <v>0.14499999999999999</v>
      </c>
      <c r="M3106">
        <v>3.26</v>
      </c>
      <c r="N3106">
        <v>1.0200000000000001E-2</v>
      </c>
      <c r="O3106" t="s">
        <v>614</v>
      </c>
      <c r="P3106">
        <v>0</v>
      </c>
      <c r="Q3106">
        <v>833.47</v>
      </c>
      <c r="R3106">
        <v>1326</v>
      </c>
      <c r="S3106">
        <v>0</v>
      </c>
      <c r="U3106">
        <v>5696</v>
      </c>
      <c r="V3106">
        <v>1.2</v>
      </c>
      <c r="W3106">
        <v>1.07</v>
      </c>
      <c r="X3106">
        <v>0.157</v>
      </c>
      <c r="Y3106" t="s">
        <v>200</v>
      </c>
      <c r="Z3106">
        <v>4.3099999999999996</v>
      </c>
      <c r="AA3106" t="s">
        <v>10627</v>
      </c>
      <c r="AB3106">
        <v>290.8241931</v>
      </c>
      <c r="AC3106" t="s">
        <v>10628</v>
      </c>
      <c r="AD3106">
        <v>44.647283199999997</v>
      </c>
      <c r="AE3106">
        <v>634.93899999999996</v>
      </c>
      <c r="AF3106">
        <v>13.705</v>
      </c>
      <c r="AG3106">
        <v>12.122</v>
      </c>
      <c r="AH3106">
        <v>13.6023</v>
      </c>
    </row>
    <row r="3107" spans="1:34" x14ac:dyDescent="0.25">
      <c r="A3107" t="s">
        <v>10629</v>
      </c>
      <c r="B3107" t="s">
        <v>10626</v>
      </c>
      <c r="C3107">
        <v>1</v>
      </c>
      <c r="D3107">
        <v>2</v>
      </c>
      <c r="E3107" t="s">
        <v>284</v>
      </c>
      <c r="F3107">
        <v>2014</v>
      </c>
      <c r="G3107" t="s">
        <v>171</v>
      </c>
      <c r="H3107">
        <v>0</v>
      </c>
      <c r="I3107">
        <v>4.8229620000000004</v>
      </c>
      <c r="J3107">
        <v>5.7000000000000002E-2</v>
      </c>
      <c r="K3107">
        <v>2.34</v>
      </c>
      <c r="L3107">
        <v>0.20899999999999999</v>
      </c>
      <c r="M3107">
        <v>6.08</v>
      </c>
      <c r="N3107">
        <v>1.9099999999999999E-2</v>
      </c>
      <c r="O3107" t="s">
        <v>614</v>
      </c>
      <c r="P3107">
        <v>0</v>
      </c>
      <c r="Q3107">
        <v>339.54</v>
      </c>
      <c r="R3107">
        <v>1060</v>
      </c>
      <c r="S3107">
        <v>0</v>
      </c>
      <c r="U3107">
        <v>5696</v>
      </c>
      <c r="V3107">
        <v>1.2</v>
      </c>
      <c r="W3107">
        <v>1.07</v>
      </c>
      <c r="X3107">
        <v>0.157</v>
      </c>
      <c r="Y3107" t="s">
        <v>200</v>
      </c>
      <c r="Z3107">
        <v>4.3099999999999996</v>
      </c>
      <c r="AA3107" t="s">
        <v>10627</v>
      </c>
      <c r="AB3107">
        <v>290.8241931</v>
      </c>
      <c r="AC3107" t="s">
        <v>10628</v>
      </c>
      <c r="AD3107">
        <v>44.647283199999997</v>
      </c>
      <c r="AE3107">
        <v>634.93899999999996</v>
      </c>
      <c r="AF3107">
        <v>13.705</v>
      </c>
      <c r="AG3107">
        <v>12.122</v>
      </c>
      <c r="AH3107">
        <v>13.6023</v>
      </c>
    </row>
    <row r="3108" spans="1:34" x14ac:dyDescent="0.25">
      <c r="A3108" t="s">
        <v>10630</v>
      </c>
      <c r="B3108" t="s">
        <v>10631</v>
      </c>
      <c r="C3108">
        <v>1</v>
      </c>
      <c r="D3108">
        <v>2</v>
      </c>
      <c r="E3108" t="s">
        <v>284</v>
      </c>
      <c r="F3108">
        <v>2014</v>
      </c>
      <c r="G3108" t="s">
        <v>171</v>
      </c>
      <c r="H3108">
        <v>0</v>
      </c>
      <c r="I3108">
        <v>15.660544</v>
      </c>
      <c r="J3108">
        <v>0.13</v>
      </c>
      <c r="K3108">
        <v>2.61</v>
      </c>
      <c r="L3108">
        <v>0.23300000000000001</v>
      </c>
      <c r="M3108">
        <v>7.32</v>
      </c>
      <c r="N3108">
        <v>2.3E-2</v>
      </c>
      <c r="O3108" t="s">
        <v>614</v>
      </c>
      <c r="P3108">
        <v>0</v>
      </c>
      <c r="Q3108">
        <v>196.4</v>
      </c>
      <c r="R3108">
        <v>758</v>
      </c>
      <c r="S3108">
        <v>0</v>
      </c>
      <c r="U3108">
        <v>6169</v>
      </c>
      <c r="V3108">
        <v>1.35</v>
      </c>
      <c r="W3108">
        <v>1.1100000000000001</v>
      </c>
      <c r="X3108">
        <v>-9.0999999999999998E-2</v>
      </c>
      <c r="Y3108" t="s">
        <v>200</v>
      </c>
      <c r="Z3108">
        <v>4.25</v>
      </c>
      <c r="AA3108" t="s">
        <v>10632</v>
      </c>
      <c r="AB3108">
        <v>284.75484990000001</v>
      </c>
      <c r="AC3108" t="s">
        <v>10633</v>
      </c>
      <c r="AD3108">
        <v>44.956049999999998</v>
      </c>
      <c r="AE3108">
        <v>1208.44</v>
      </c>
      <c r="AF3108">
        <v>14.057</v>
      </c>
      <c r="AG3108">
        <v>12.606999999999999</v>
      </c>
      <c r="AH3108">
        <v>13.905799999999999</v>
      </c>
    </row>
    <row r="3109" spans="1:34" x14ac:dyDescent="0.25">
      <c r="A3109" t="s">
        <v>10634</v>
      </c>
      <c r="B3109" t="s">
        <v>10631</v>
      </c>
      <c r="C3109">
        <v>1</v>
      </c>
      <c r="D3109">
        <v>2</v>
      </c>
      <c r="E3109" t="s">
        <v>284</v>
      </c>
      <c r="F3109">
        <v>2014</v>
      </c>
      <c r="G3109" t="s">
        <v>171</v>
      </c>
      <c r="H3109">
        <v>0</v>
      </c>
      <c r="I3109">
        <v>28.779800000000002</v>
      </c>
      <c r="J3109">
        <v>0.19400000000000001</v>
      </c>
      <c r="K3109">
        <v>2.13</v>
      </c>
      <c r="L3109">
        <v>0.19</v>
      </c>
      <c r="M3109">
        <v>5.18</v>
      </c>
      <c r="N3109">
        <v>1.6299999999999999E-2</v>
      </c>
      <c r="O3109" t="s">
        <v>614</v>
      </c>
      <c r="P3109">
        <v>0</v>
      </c>
      <c r="Q3109">
        <v>87.24</v>
      </c>
      <c r="R3109">
        <v>619</v>
      </c>
      <c r="S3109">
        <v>0</v>
      </c>
      <c r="U3109">
        <v>6169</v>
      </c>
      <c r="V3109">
        <v>1.35</v>
      </c>
      <c r="W3109">
        <v>1.1100000000000001</v>
      </c>
      <c r="X3109">
        <v>-9.0999999999999998E-2</v>
      </c>
      <c r="Y3109" t="s">
        <v>200</v>
      </c>
      <c r="Z3109">
        <v>4.25</v>
      </c>
      <c r="AA3109" t="s">
        <v>10632</v>
      </c>
      <c r="AB3109">
        <v>284.75484990000001</v>
      </c>
      <c r="AC3109" t="s">
        <v>10633</v>
      </c>
      <c r="AD3109">
        <v>44.956049999999998</v>
      </c>
      <c r="AE3109">
        <v>1208.44</v>
      </c>
      <c r="AF3109">
        <v>14.057</v>
      </c>
      <c r="AG3109">
        <v>12.606999999999999</v>
      </c>
      <c r="AH3109">
        <v>13.905799999999999</v>
      </c>
    </row>
    <row r="3110" spans="1:34" x14ac:dyDescent="0.25">
      <c r="A3110" t="s">
        <v>10635</v>
      </c>
      <c r="B3110" t="s">
        <v>10636</v>
      </c>
      <c r="C3110">
        <v>1</v>
      </c>
      <c r="D3110">
        <v>4</v>
      </c>
      <c r="E3110" t="s">
        <v>284</v>
      </c>
      <c r="F3110">
        <v>2014</v>
      </c>
      <c r="G3110" t="s">
        <v>171</v>
      </c>
      <c r="H3110">
        <v>0</v>
      </c>
      <c r="I3110">
        <v>9.3606719999999992</v>
      </c>
      <c r="J3110">
        <v>8.4000000000000005E-2</v>
      </c>
      <c r="K3110">
        <v>1.62</v>
      </c>
      <c r="L3110">
        <v>0.14499999999999999</v>
      </c>
      <c r="M3110">
        <v>3.26</v>
      </c>
      <c r="N3110">
        <v>1.0200000000000001E-2</v>
      </c>
      <c r="O3110" t="s">
        <v>614</v>
      </c>
      <c r="P3110">
        <v>0</v>
      </c>
      <c r="Q3110">
        <v>105.07</v>
      </c>
      <c r="R3110">
        <v>784</v>
      </c>
      <c r="S3110">
        <v>0</v>
      </c>
      <c r="U3110">
        <v>5739</v>
      </c>
      <c r="V3110">
        <v>1.03</v>
      </c>
      <c r="W3110">
        <v>0.94</v>
      </c>
      <c r="X3110">
        <v>-0.443</v>
      </c>
      <c r="Y3110" t="s">
        <v>200</v>
      </c>
      <c r="Z3110">
        <v>4.3600000000000003</v>
      </c>
      <c r="AA3110" t="s">
        <v>10637</v>
      </c>
      <c r="AB3110">
        <v>294.97353129999999</v>
      </c>
      <c r="AC3110" t="s">
        <v>10638</v>
      </c>
      <c r="AD3110">
        <v>45.213686699999997</v>
      </c>
      <c r="AE3110">
        <v>485.99700000000001</v>
      </c>
      <c r="AF3110">
        <v>13.678000000000001</v>
      </c>
      <c r="AG3110">
        <v>11.996</v>
      </c>
      <c r="AH3110">
        <v>13.5549</v>
      </c>
    </row>
    <row r="3111" spans="1:34" x14ac:dyDescent="0.25">
      <c r="A3111" t="s">
        <v>10639</v>
      </c>
      <c r="B3111" t="s">
        <v>10636</v>
      </c>
      <c r="C3111">
        <v>1</v>
      </c>
      <c r="D3111">
        <v>4</v>
      </c>
      <c r="E3111" t="s">
        <v>284</v>
      </c>
      <c r="F3111">
        <v>2014</v>
      </c>
      <c r="G3111" t="s">
        <v>171</v>
      </c>
      <c r="H3111">
        <v>0</v>
      </c>
      <c r="I3111">
        <v>14.667108000000001</v>
      </c>
      <c r="J3111">
        <v>0.113</v>
      </c>
      <c r="K3111">
        <v>1.77</v>
      </c>
      <c r="L3111">
        <v>0.158</v>
      </c>
      <c r="M3111">
        <v>3.78</v>
      </c>
      <c r="N3111">
        <v>1.1900000000000001E-2</v>
      </c>
      <c r="O3111" t="s">
        <v>614</v>
      </c>
      <c r="P3111">
        <v>0</v>
      </c>
      <c r="Q3111">
        <v>57.69</v>
      </c>
      <c r="R3111">
        <v>675</v>
      </c>
      <c r="S3111">
        <v>0</v>
      </c>
      <c r="U3111">
        <v>5739</v>
      </c>
      <c r="V3111">
        <v>1.03</v>
      </c>
      <c r="W3111">
        <v>0.94</v>
      </c>
      <c r="X3111">
        <v>-0.443</v>
      </c>
      <c r="Y3111" t="s">
        <v>200</v>
      </c>
      <c r="Z3111">
        <v>4.3600000000000003</v>
      </c>
      <c r="AA3111" t="s">
        <v>10637</v>
      </c>
      <c r="AB3111">
        <v>294.97353129999999</v>
      </c>
      <c r="AC3111" t="s">
        <v>10638</v>
      </c>
      <c r="AD3111">
        <v>45.213686699999997</v>
      </c>
      <c r="AE3111">
        <v>485.99700000000001</v>
      </c>
      <c r="AF3111">
        <v>13.678000000000001</v>
      </c>
      <c r="AG3111">
        <v>11.996</v>
      </c>
      <c r="AH3111">
        <v>13.5549</v>
      </c>
    </row>
    <row r="3112" spans="1:34" x14ac:dyDescent="0.25">
      <c r="A3112" t="s">
        <v>10640</v>
      </c>
      <c r="B3112" t="s">
        <v>10636</v>
      </c>
      <c r="C3112">
        <v>1</v>
      </c>
      <c r="D3112">
        <v>4</v>
      </c>
      <c r="E3112" t="s">
        <v>284</v>
      </c>
      <c r="F3112">
        <v>2014</v>
      </c>
      <c r="G3112" t="s">
        <v>171</v>
      </c>
      <c r="H3112">
        <v>0</v>
      </c>
      <c r="I3112">
        <v>30.864422999999999</v>
      </c>
      <c r="J3112">
        <v>0.185</v>
      </c>
      <c r="K3112">
        <v>2.39</v>
      </c>
      <c r="L3112">
        <v>0.21299999999999999</v>
      </c>
      <c r="M3112">
        <v>23.6</v>
      </c>
      <c r="N3112">
        <v>7.3999999999999996E-2</v>
      </c>
      <c r="O3112" t="s">
        <v>119</v>
      </c>
      <c r="P3112">
        <v>0</v>
      </c>
      <c r="Q3112">
        <v>21.4</v>
      </c>
      <c r="R3112">
        <v>527</v>
      </c>
      <c r="S3112">
        <v>1</v>
      </c>
      <c r="U3112">
        <v>5739</v>
      </c>
      <c r="V3112">
        <v>1.03</v>
      </c>
      <c r="W3112">
        <v>0.94</v>
      </c>
      <c r="X3112">
        <v>-0.443</v>
      </c>
      <c r="Y3112" t="s">
        <v>200</v>
      </c>
      <c r="Z3112">
        <v>4.3600000000000003</v>
      </c>
      <c r="AA3112" t="s">
        <v>10637</v>
      </c>
      <c r="AB3112">
        <v>294.97353129999999</v>
      </c>
      <c r="AC3112" t="s">
        <v>10638</v>
      </c>
      <c r="AD3112">
        <v>45.213686699999997</v>
      </c>
      <c r="AE3112">
        <v>485.99700000000001</v>
      </c>
      <c r="AF3112">
        <v>13.678000000000001</v>
      </c>
      <c r="AG3112">
        <v>11.996</v>
      </c>
      <c r="AH3112">
        <v>13.5549</v>
      </c>
    </row>
    <row r="3113" spans="1:34" x14ac:dyDescent="0.25">
      <c r="A3113" t="s">
        <v>10641</v>
      </c>
      <c r="B3113" t="s">
        <v>10636</v>
      </c>
      <c r="C3113">
        <v>1</v>
      </c>
      <c r="D3113">
        <v>4</v>
      </c>
      <c r="E3113" t="s">
        <v>284</v>
      </c>
      <c r="F3113">
        <v>2014</v>
      </c>
      <c r="G3113" t="s">
        <v>171</v>
      </c>
      <c r="H3113">
        <v>0</v>
      </c>
      <c r="I3113">
        <v>68.161010000000005</v>
      </c>
      <c r="J3113">
        <v>0.314</v>
      </c>
      <c r="K3113">
        <v>1.75</v>
      </c>
      <c r="L3113">
        <v>0.156</v>
      </c>
      <c r="M3113">
        <v>3.71</v>
      </c>
      <c r="N3113">
        <v>1.17E-2</v>
      </c>
      <c r="O3113" t="s">
        <v>614</v>
      </c>
      <c r="P3113">
        <v>0</v>
      </c>
      <c r="Q3113">
        <v>7.44</v>
      </c>
      <c r="R3113">
        <v>405</v>
      </c>
      <c r="S3113">
        <v>0</v>
      </c>
      <c r="U3113">
        <v>5739</v>
      </c>
      <c r="V3113">
        <v>1.03</v>
      </c>
      <c r="W3113">
        <v>0.94</v>
      </c>
      <c r="X3113">
        <v>-0.443</v>
      </c>
      <c r="Y3113" t="s">
        <v>200</v>
      </c>
      <c r="Z3113">
        <v>4.3600000000000003</v>
      </c>
      <c r="AA3113" t="s">
        <v>10637</v>
      </c>
      <c r="AB3113">
        <v>294.97353129999999</v>
      </c>
      <c r="AC3113" t="s">
        <v>10638</v>
      </c>
      <c r="AD3113">
        <v>45.213686699999997</v>
      </c>
      <c r="AE3113">
        <v>485.99700000000001</v>
      </c>
      <c r="AF3113">
        <v>13.678000000000001</v>
      </c>
      <c r="AG3113">
        <v>11.996</v>
      </c>
      <c r="AH3113">
        <v>13.5549</v>
      </c>
    </row>
    <row r="3114" spans="1:34" x14ac:dyDescent="0.25">
      <c r="A3114" t="s">
        <v>10642</v>
      </c>
      <c r="B3114" t="s">
        <v>10643</v>
      </c>
      <c r="C3114">
        <v>1</v>
      </c>
      <c r="D3114">
        <v>2</v>
      </c>
      <c r="E3114" t="s">
        <v>284</v>
      </c>
      <c r="F3114">
        <v>2014</v>
      </c>
      <c r="G3114" t="s">
        <v>171</v>
      </c>
      <c r="H3114">
        <v>0</v>
      </c>
      <c r="I3114">
        <v>7.6936410000000004</v>
      </c>
      <c r="J3114">
        <v>7.9000000000000001E-2</v>
      </c>
      <c r="K3114">
        <v>2.35</v>
      </c>
      <c r="L3114">
        <v>0.21</v>
      </c>
      <c r="M3114">
        <v>6.12</v>
      </c>
      <c r="N3114">
        <v>1.9300000000000001E-2</v>
      </c>
      <c r="O3114" t="s">
        <v>614</v>
      </c>
      <c r="P3114">
        <v>0</v>
      </c>
      <c r="Q3114">
        <v>540.03</v>
      </c>
      <c r="R3114">
        <v>1069</v>
      </c>
      <c r="S3114">
        <v>0</v>
      </c>
      <c r="U3114">
        <v>6091</v>
      </c>
      <c r="V3114">
        <v>1.26</v>
      </c>
      <c r="W3114">
        <v>1.1100000000000001</v>
      </c>
      <c r="X3114">
        <v>-0.14899999999999999</v>
      </c>
      <c r="Y3114" t="s">
        <v>200</v>
      </c>
      <c r="Z3114">
        <v>4.28</v>
      </c>
      <c r="AA3114" t="s">
        <v>10644</v>
      </c>
      <c r="AB3114">
        <v>293.7280695</v>
      </c>
      <c r="AC3114" t="s">
        <v>10645</v>
      </c>
      <c r="AD3114">
        <v>46.1291139</v>
      </c>
      <c r="AE3114">
        <v>1187.47</v>
      </c>
      <c r="AF3114">
        <v>14.054</v>
      </c>
      <c r="AG3114">
        <v>12.621</v>
      </c>
      <c r="AH3114">
        <v>13.960699999999999</v>
      </c>
    </row>
    <row r="3115" spans="1:34" x14ac:dyDescent="0.25">
      <c r="A3115" t="s">
        <v>10646</v>
      </c>
      <c r="B3115" t="s">
        <v>10643</v>
      </c>
      <c r="C3115">
        <v>1</v>
      </c>
      <c r="D3115">
        <v>2</v>
      </c>
      <c r="E3115" t="s">
        <v>284</v>
      </c>
      <c r="F3115">
        <v>2014</v>
      </c>
      <c r="G3115" t="s">
        <v>171</v>
      </c>
      <c r="H3115">
        <v>0</v>
      </c>
      <c r="I3115">
        <v>17.406669000000001</v>
      </c>
      <c r="J3115">
        <v>0.13600000000000001</v>
      </c>
      <c r="K3115">
        <v>3.04</v>
      </c>
      <c r="L3115">
        <v>0.27100000000000002</v>
      </c>
      <c r="M3115">
        <v>9.48</v>
      </c>
      <c r="N3115">
        <v>2.98E-2</v>
      </c>
      <c r="O3115" t="s">
        <v>614</v>
      </c>
      <c r="P3115">
        <v>0</v>
      </c>
      <c r="Q3115">
        <v>182.06</v>
      </c>
      <c r="R3115">
        <v>814</v>
      </c>
      <c r="S3115">
        <v>0</v>
      </c>
      <c r="U3115">
        <v>6091</v>
      </c>
      <c r="V3115">
        <v>1.26</v>
      </c>
      <c r="W3115">
        <v>1.1100000000000001</v>
      </c>
      <c r="X3115">
        <v>-0.14899999999999999</v>
      </c>
      <c r="Y3115" t="s">
        <v>200</v>
      </c>
      <c r="Z3115">
        <v>4.28</v>
      </c>
      <c r="AA3115" t="s">
        <v>10644</v>
      </c>
      <c r="AB3115">
        <v>293.7280695</v>
      </c>
      <c r="AC3115" t="s">
        <v>10645</v>
      </c>
      <c r="AD3115">
        <v>46.1291139</v>
      </c>
      <c r="AE3115">
        <v>1187.47</v>
      </c>
      <c r="AF3115">
        <v>14.054</v>
      </c>
      <c r="AG3115">
        <v>12.621</v>
      </c>
      <c r="AH3115">
        <v>13.960699999999999</v>
      </c>
    </row>
    <row r="3116" spans="1:34" x14ac:dyDescent="0.25">
      <c r="A3116" t="s">
        <v>10647</v>
      </c>
      <c r="B3116" t="s">
        <v>10648</v>
      </c>
      <c r="C3116">
        <v>1</v>
      </c>
      <c r="D3116">
        <v>3</v>
      </c>
      <c r="E3116" t="s">
        <v>284</v>
      </c>
      <c r="F3116">
        <v>2014</v>
      </c>
      <c r="G3116" t="s">
        <v>171</v>
      </c>
      <c r="H3116">
        <v>0</v>
      </c>
      <c r="I3116">
        <v>5.374943</v>
      </c>
      <c r="J3116">
        <v>6.5000000000000002E-2</v>
      </c>
      <c r="K3116">
        <v>2.23</v>
      </c>
      <c r="L3116">
        <v>0.19900000000000001</v>
      </c>
      <c r="M3116">
        <v>5.6</v>
      </c>
      <c r="N3116">
        <v>1.7600000000000001E-2</v>
      </c>
      <c r="O3116" t="s">
        <v>614</v>
      </c>
      <c r="P3116">
        <v>0</v>
      </c>
      <c r="Q3116">
        <v>1366.48</v>
      </c>
      <c r="R3116">
        <v>1413</v>
      </c>
      <c r="S3116">
        <v>0</v>
      </c>
      <c r="U3116">
        <v>6171</v>
      </c>
      <c r="V3116">
        <v>1.8</v>
      </c>
      <c r="W3116">
        <v>1.1399999999999999</v>
      </c>
      <c r="X3116">
        <v>0.09</v>
      </c>
      <c r="Y3116" t="s">
        <v>77</v>
      </c>
      <c r="Z3116">
        <v>4.03</v>
      </c>
      <c r="AA3116" t="s">
        <v>10649</v>
      </c>
      <c r="AB3116">
        <v>293.03773310000003</v>
      </c>
      <c r="AC3116" t="s">
        <v>10650</v>
      </c>
      <c r="AD3116">
        <v>46.277522300000001</v>
      </c>
      <c r="AE3116">
        <v>1104.6400000000001</v>
      </c>
      <c r="AF3116">
        <v>13.154999999999999</v>
      </c>
      <c r="AG3116">
        <v>12.103</v>
      </c>
      <c r="AH3116">
        <v>13.120699999999999</v>
      </c>
    </row>
    <row r="3117" spans="1:34" x14ac:dyDescent="0.25">
      <c r="A3117" t="s">
        <v>10651</v>
      </c>
      <c r="B3117" t="s">
        <v>10648</v>
      </c>
      <c r="C3117">
        <v>1</v>
      </c>
      <c r="D3117">
        <v>3</v>
      </c>
      <c r="E3117" t="s">
        <v>284</v>
      </c>
      <c r="F3117">
        <v>2014</v>
      </c>
      <c r="G3117" t="s">
        <v>171</v>
      </c>
      <c r="H3117">
        <v>0</v>
      </c>
      <c r="I3117">
        <v>8.5860040000000009</v>
      </c>
      <c r="J3117">
        <v>8.8999999999999996E-2</v>
      </c>
      <c r="K3117">
        <v>1.85</v>
      </c>
      <c r="L3117">
        <v>0.16500000000000001</v>
      </c>
      <c r="M3117">
        <v>4.08</v>
      </c>
      <c r="N3117">
        <v>1.2800000000000001E-2</v>
      </c>
      <c r="O3117" t="s">
        <v>614</v>
      </c>
      <c r="P3117">
        <v>0</v>
      </c>
      <c r="Q3117">
        <v>730.81</v>
      </c>
      <c r="R3117">
        <v>1208</v>
      </c>
      <c r="S3117">
        <v>0</v>
      </c>
      <c r="U3117">
        <v>6171</v>
      </c>
      <c r="V3117">
        <v>1.8</v>
      </c>
      <c r="W3117">
        <v>1.1399999999999999</v>
      </c>
      <c r="X3117">
        <v>0.09</v>
      </c>
      <c r="Y3117" t="s">
        <v>77</v>
      </c>
      <c r="Z3117">
        <v>4.03</v>
      </c>
      <c r="AA3117" t="s">
        <v>10649</v>
      </c>
      <c r="AB3117">
        <v>293.03773310000003</v>
      </c>
      <c r="AC3117" t="s">
        <v>10650</v>
      </c>
      <c r="AD3117">
        <v>46.277522300000001</v>
      </c>
      <c r="AE3117">
        <v>1104.6400000000001</v>
      </c>
      <c r="AF3117">
        <v>13.154999999999999</v>
      </c>
      <c r="AG3117">
        <v>12.103</v>
      </c>
      <c r="AH3117">
        <v>13.120699999999999</v>
      </c>
    </row>
    <row r="3118" spans="1:34" x14ac:dyDescent="0.25">
      <c r="A3118" t="s">
        <v>10652</v>
      </c>
      <c r="B3118" t="s">
        <v>10648</v>
      </c>
      <c r="C3118">
        <v>1</v>
      </c>
      <c r="D3118">
        <v>3</v>
      </c>
      <c r="E3118" t="s">
        <v>284</v>
      </c>
      <c r="F3118">
        <v>2016</v>
      </c>
      <c r="G3118" t="s">
        <v>171</v>
      </c>
      <c r="H3118">
        <v>0</v>
      </c>
      <c r="I3118">
        <v>3.8868952499999998</v>
      </c>
      <c r="J3118">
        <v>5.0500000000000003E-2</v>
      </c>
      <c r="K3118">
        <v>1.32</v>
      </c>
      <c r="L3118">
        <v>0.11799999999999999</v>
      </c>
      <c r="M3118">
        <v>2.2999999999999998</v>
      </c>
      <c r="N3118">
        <v>7.2399999999999999E-3</v>
      </c>
      <c r="O3118" t="s">
        <v>614</v>
      </c>
      <c r="P3118">
        <v>0</v>
      </c>
      <c r="Q3118">
        <v>2099.75</v>
      </c>
      <c r="R3118">
        <v>1574</v>
      </c>
      <c r="S3118">
        <v>0</v>
      </c>
      <c r="U3118">
        <v>6341</v>
      </c>
      <c r="V3118">
        <v>1.76</v>
      </c>
      <c r="W3118">
        <v>1.37</v>
      </c>
      <c r="X3118">
        <v>0.09</v>
      </c>
      <c r="Y3118" t="s">
        <v>77</v>
      </c>
      <c r="Z3118">
        <v>4.08</v>
      </c>
      <c r="AA3118" t="s">
        <v>10649</v>
      </c>
      <c r="AB3118">
        <v>293.03773310000003</v>
      </c>
      <c r="AC3118" t="s">
        <v>10650</v>
      </c>
      <c r="AD3118">
        <v>46.277522300000001</v>
      </c>
      <c r="AE3118">
        <v>1104.6400000000001</v>
      </c>
      <c r="AF3118">
        <v>13.154999999999999</v>
      </c>
      <c r="AG3118">
        <v>12.103</v>
      </c>
      <c r="AH3118">
        <v>13.120699999999999</v>
      </c>
    </row>
    <row r="3119" spans="1:34" x14ac:dyDescent="0.25">
      <c r="A3119" t="s">
        <v>10653</v>
      </c>
      <c r="B3119" t="s">
        <v>10654</v>
      </c>
      <c r="C3119">
        <v>1</v>
      </c>
      <c r="D3119">
        <v>3</v>
      </c>
      <c r="E3119" t="s">
        <v>284</v>
      </c>
      <c r="F3119">
        <v>2014</v>
      </c>
      <c r="G3119" t="s">
        <v>171</v>
      </c>
      <c r="H3119">
        <v>0</v>
      </c>
      <c r="I3119">
        <v>3.6193369999999998</v>
      </c>
      <c r="J3119">
        <v>4.5999999999999999E-2</v>
      </c>
      <c r="K3119">
        <v>1.48</v>
      </c>
      <c r="L3119">
        <v>0.13200000000000001</v>
      </c>
      <c r="M3119">
        <v>2.79</v>
      </c>
      <c r="N3119">
        <v>8.7899999999999992E-3</v>
      </c>
      <c r="O3119" t="s">
        <v>614</v>
      </c>
      <c r="P3119">
        <v>0</v>
      </c>
      <c r="Q3119">
        <v>460.66</v>
      </c>
      <c r="R3119">
        <v>1156</v>
      </c>
      <c r="S3119">
        <v>0</v>
      </c>
      <c r="U3119">
        <v>5502</v>
      </c>
      <c r="V3119">
        <v>1.06</v>
      </c>
      <c r="W3119">
        <v>1.02</v>
      </c>
      <c r="X3119">
        <v>0.31</v>
      </c>
      <c r="Y3119" t="s">
        <v>77</v>
      </c>
      <c r="Z3119">
        <v>4.3899999999999997</v>
      </c>
      <c r="AA3119" t="s">
        <v>10655</v>
      </c>
      <c r="AB3119">
        <v>295.41287849999998</v>
      </c>
      <c r="AC3119" t="s">
        <v>10656</v>
      </c>
      <c r="AD3119">
        <v>46.266580099999999</v>
      </c>
      <c r="AE3119">
        <v>656.38</v>
      </c>
      <c r="AF3119">
        <v>14.035</v>
      </c>
      <c r="AG3119">
        <v>12.311</v>
      </c>
      <c r="AH3119">
        <v>13.9069</v>
      </c>
    </row>
    <row r="3120" spans="1:34" x14ac:dyDescent="0.25">
      <c r="A3120" t="s">
        <v>10657</v>
      </c>
      <c r="B3120" t="s">
        <v>10654</v>
      </c>
      <c r="C3120">
        <v>1</v>
      </c>
      <c r="D3120">
        <v>3</v>
      </c>
      <c r="E3120" t="s">
        <v>284</v>
      </c>
      <c r="F3120">
        <v>2014</v>
      </c>
      <c r="G3120" t="s">
        <v>171</v>
      </c>
      <c r="H3120">
        <v>0</v>
      </c>
      <c r="I3120">
        <v>44.699576</v>
      </c>
      <c r="J3120">
        <v>0.248</v>
      </c>
      <c r="K3120">
        <v>3.14</v>
      </c>
      <c r="L3120">
        <v>0.28000000000000003</v>
      </c>
      <c r="M3120">
        <v>10</v>
      </c>
      <c r="N3120">
        <v>3.15E-2</v>
      </c>
      <c r="O3120" t="s">
        <v>614</v>
      </c>
      <c r="P3120">
        <v>0</v>
      </c>
      <c r="Q3120">
        <v>16.149999999999999</v>
      </c>
      <c r="R3120">
        <v>500</v>
      </c>
      <c r="S3120">
        <v>0</v>
      </c>
      <c r="U3120">
        <v>5502</v>
      </c>
      <c r="V3120">
        <v>1.06</v>
      </c>
      <c r="W3120">
        <v>1.02</v>
      </c>
      <c r="X3120">
        <v>0.31</v>
      </c>
      <c r="Y3120" t="s">
        <v>77</v>
      </c>
      <c r="Z3120">
        <v>4.3899999999999997</v>
      </c>
      <c r="AA3120" t="s">
        <v>10655</v>
      </c>
      <c r="AB3120">
        <v>295.41287849999998</v>
      </c>
      <c r="AC3120" t="s">
        <v>10656</v>
      </c>
      <c r="AD3120">
        <v>46.266580099999999</v>
      </c>
      <c r="AE3120">
        <v>656.38</v>
      </c>
      <c r="AF3120">
        <v>14.035</v>
      </c>
      <c r="AG3120">
        <v>12.311</v>
      </c>
      <c r="AH3120">
        <v>13.9069</v>
      </c>
    </row>
    <row r="3121" spans="1:34" x14ac:dyDescent="0.25">
      <c r="A3121" t="s">
        <v>10658</v>
      </c>
      <c r="B3121" t="s">
        <v>10654</v>
      </c>
      <c r="C3121">
        <v>1</v>
      </c>
      <c r="D3121">
        <v>3</v>
      </c>
      <c r="E3121" t="s">
        <v>284</v>
      </c>
      <c r="F3121">
        <v>2016</v>
      </c>
      <c r="G3121" t="s">
        <v>171</v>
      </c>
      <c r="H3121">
        <v>0</v>
      </c>
      <c r="I3121">
        <v>124.5244647</v>
      </c>
      <c r="J3121">
        <v>0.48649999999999999</v>
      </c>
      <c r="K3121">
        <v>2.66</v>
      </c>
      <c r="L3121">
        <v>0.23699999999999999</v>
      </c>
      <c r="M3121">
        <v>7.56</v>
      </c>
      <c r="N3121">
        <v>2.3800000000000002E-2</v>
      </c>
      <c r="O3121" t="s">
        <v>614</v>
      </c>
      <c r="P3121">
        <v>0</v>
      </c>
      <c r="Q3121">
        <v>4.12</v>
      </c>
      <c r="R3121">
        <v>356</v>
      </c>
      <c r="S3121">
        <v>0</v>
      </c>
      <c r="U3121">
        <v>5542</v>
      </c>
      <c r="V3121">
        <v>1.02</v>
      </c>
      <c r="W3121">
        <v>1.01</v>
      </c>
      <c r="X3121">
        <v>0.31</v>
      </c>
      <c r="Y3121" t="s">
        <v>77</v>
      </c>
      <c r="Z3121">
        <v>4.42</v>
      </c>
      <c r="AA3121" t="s">
        <v>10655</v>
      </c>
      <c r="AB3121">
        <v>295.41287849999998</v>
      </c>
      <c r="AC3121" t="s">
        <v>10656</v>
      </c>
      <c r="AD3121">
        <v>46.266580099999999</v>
      </c>
      <c r="AE3121">
        <v>656.38</v>
      </c>
      <c r="AF3121">
        <v>14.035</v>
      </c>
      <c r="AG3121">
        <v>12.311</v>
      </c>
      <c r="AH3121">
        <v>13.9069</v>
      </c>
    </row>
    <row r="3122" spans="1:34" x14ac:dyDescent="0.25">
      <c r="A3122" t="s">
        <v>10659</v>
      </c>
      <c r="B3122" t="s">
        <v>10660</v>
      </c>
      <c r="C3122">
        <v>1</v>
      </c>
      <c r="D3122">
        <v>3</v>
      </c>
      <c r="E3122" t="s">
        <v>284</v>
      </c>
      <c r="F3122">
        <v>2014</v>
      </c>
      <c r="G3122" t="s">
        <v>171</v>
      </c>
      <c r="H3122">
        <v>0</v>
      </c>
      <c r="I3122">
        <v>4.5855119999999996</v>
      </c>
      <c r="J3122">
        <v>5.7000000000000002E-2</v>
      </c>
      <c r="K3122">
        <v>2.95</v>
      </c>
      <c r="L3122">
        <v>0.26300000000000001</v>
      </c>
      <c r="M3122">
        <v>9.01</v>
      </c>
      <c r="N3122">
        <v>2.8299999999999999E-2</v>
      </c>
      <c r="O3122" t="s">
        <v>614</v>
      </c>
      <c r="P3122">
        <v>0</v>
      </c>
      <c r="Q3122">
        <v>456.73</v>
      </c>
      <c r="R3122">
        <v>1307</v>
      </c>
      <c r="S3122">
        <v>0</v>
      </c>
      <c r="U3122">
        <v>5786</v>
      </c>
      <c r="V3122">
        <v>1.49</v>
      </c>
      <c r="W3122">
        <v>1.17</v>
      </c>
      <c r="X3122">
        <v>0.36099999999999999</v>
      </c>
      <c r="Y3122" t="s">
        <v>200</v>
      </c>
      <c r="Z3122">
        <v>4.16</v>
      </c>
      <c r="AA3122" t="s">
        <v>10661</v>
      </c>
      <c r="AB3122">
        <v>288.73894810000002</v>
      </c>
      <c r="AC3122" t="s">
        <v>10662</v>
      </c>
      <c r="AD3122">
        <v>46.762592900000001</v>
      </c>
      <c r="AE3122">
        <v>787.07</v>
      </c>
      <c r="AF3122">
        <v>13.823</v>
      </c>
      <c r="AG3122">
        <v>12.388999999999999</v>
      </c>
      <c r="AH3122">
        <v>13.7179</v>
      </c>
    </row>
    <row r="3123" spans="1:34" x14ac:dyDescent="0.25">
      <c r="A3123" t="s">
        <v>10663</v>
      </c>
      <c r="B3123" t="s">
        <v>10660</v>
      </c>
      <c r="C3123">
        <v>1</v>
      </c>
      <c r="D3123">
        <v>3</v>
      </c>
      <c r="E3123" t="s">
        <v>284</v>
      </c>
      <c r="F3123">
        <v>2014</v>
      </c>
      <c r="G3123" t="s">
        <v>171</v>
      </c>
      <c r="H3123">
        <v>0</v>
      </c>
      <c r="I3123">
        <v>22.714613</v>
      </c>
      <c r="J3123">
        <v>0.16500000000000001</v>
      </c>
      <c r="K3123">
        <v>3.58</v>
      </c>
      <c r="L3123">
        <v>0.31900000000000001</v>
      </c>
      <c r="M3123">
        <v>12.5</v>
      </c>
      <c r="N3123">
        <v>3.9399999999999998E-2</v>
      </c>
      <c r="O3123" t="s">
        <v>614</v>
      </c>
      <c r="P3123">
        <v>0</v>
      </c>
      <c r="Q3123">
        <v>54.1</v>
      </c>
      <c r="R3123">
        <v>766</v>
      </c>
      <c r="S3123">
        <v>0</v>
      </c>
      <c r="U3123">
        <v>5786</v>
      </c>
      <c r="V3123">
        <v>1.49</v>
      </c>
      <c r="W3123">
        <v>1.17</v>
      </c>
      <c r="X3123">
        <v>0.36099999999999999</v>
      </c>
      <c r="Y3123" t="s">
        <v>200</v>
      </c>
      <c r="Z3123">
        <v>4.16</v>
      </c>
      <c r="AA3123" t="s">
        <v>10661</v>
      </c>
      <c r="AB3123">
        <v>288.73894810000002</v>
      </c>
      <c r="AC3123" t="s">
        <v>10662</v>
      </c>
      <c r="AD3123">
        <v>46.762592900000001</v>
      </c>
      <c r="AE3123">
        <v>787.07</v>
      </c>
      <c r="AF3123">
        <v>13.823</v>
      </c>
      <c r="AG3123">
        <v>12.388999999999999</v>
      </c>
      <c r="AH3123">
        <v>13.7179</v>
      </c>
    </row>
    <row r="3124" spans="1:34" x14ac:dyDescent="0.25">
      <c r="A3124" t="s">
        <v>10664</v>
      </c>
      <c r="B3124" t="s">
        <v>10660</v>
      </c>
      <c r="C3124">
        <v>1</v>
      </c>
      <c r="D3124">
        <v>3</v>
      </c>
      <c r="E3124" t="s">
        <v>284</v>
      </c>
      <c r="F3124">
        <v>2014</v>
      </c>
      <c r="G3124" t="s">
        <v>171</v>
      </c>
      <c r="H3124">
        <v>0</v>
      </c>
      <c r="I3124">
        <v>47.903644999999997</v>
      </c>
      <c r="J3124">
        <v>0.27200000000000002</v>
      </c>
      <c r="K3124">
        <v>2.81</v>
      </c>
      <c r="L3124">
        <v>0.251</v>
      </c>
      <c r="M3124">
        <v>19.100000000000001</v>
      </c>
      <c r="N3124">
        <v>0.06</v>
      </c>
      <c r="O3124" t="s">
        <v>119</v>
      </c>
      <c r="P3124">
        <v>0</v>
      </c>
      <c r="Q3124">
        <v>20.010000000000002</v>
      </c>
      <c r="R3124">
        <v>598</v>
      </c>
      <c r="S3124">
        <v>0</v>
      </c>
      <c r="U3124">
        <v>5786</v>
      </c>
      <c r="V3124">
        <v>1.49</v>
      </c>
      <c r="W3124">
        <v>1.17</v>
      </c>
      <c r="X3124">
        <v>0.36099999999999999</v>
      </c>
      <c r="Y3124" t="s">
        <v>200</v>
      </c>
      <c r="Z3124">
        <v>4.16</v>
      </c>
      <c r="AA3124" t="s">
        <v>10661</v>
      </c>
      <c r="AB3124">
        <v>288.73894810000002</v>
      </c>
      <c r="AC3124" t="s">
        <v>10662</v>
      </c>
      <c r="AD3124">
        <v>46.762592900000001</v>
      </c>
      <c r="AE3124">
        <v>787.07</v>
      </c>
      <c r="AF3124">
        <v>13.823</v>
      </c>
      <c r="AG3124">
        <v>12.388999999999999</v>
      </c>
      <c r="AH3124">
        <v>13.7179</v>
      </c>
    </row>
    <row r="3125" spans="1:34" x14ac:dyDescent="0.25">
      <c r="A3125" t="s">
        <v>10665</v>
      </c>
      <c r="B3125" t="s">
        <v>10666</v>
      </c>
      <c r="C3125">
        <v>1</v>
      </c>
      <c r="D3125">
        <v>1</v>
      </c>
      <c r="E3125" t="s">
        <v>284</v>
      </c>
      <c r="F3125">
        <v>2011</v>
      </c>
      <c r="G3125" t="s">
        <v>171</v>
      </c>
      <c r="H3125">
        <v>0</v>
      </c>
      <c r="I3125">
        <v>289.8623</v>
      </c>
      <c r="J3125">
        <v>0.84899999999999998</v>
      </c>
      <c r="K3125">
        <v>2.38</v>
      </c>
      <c r="L3125">
        <v>0.21199999999999999</v>
      </c>
      <c r="M3125">
        <v>36</v>
      </c>
      <c r="N3125">
        <v>0.113</v>
      </c>
      <c r="O3125" t="s">
        <v>119</v>
      </c>
      <c r="P3125">
        <v>0</v>
      </c>
      <c r="Q3125">
        <v>0.96</v>
      </c>
      <c r="R3125">
        <v>262</v>
      </c>
      <c r="S3125">
        <v>0</v>
      </c>
      <c r="T3125" t="s">
        <v>236</v>
      </c>
      <c r="U3125">
        <v>5518</v>
      </c>
      <c r="V3125">
        <v>0.98</v>
      </c>
      <c r="W3125">
        <v>0.97</v>
      </c>
      <c r="X3125">
        <v>-0.28999999999999998</v>
      </c>
      <c r="Y3125" t="s">
        <v>77</v>
      </c>
      <c r="Z3125">
        <v>4.4400000000000004</v>
      </c>
      <c r="AA3125" t="s">
        <v>10667</v>
      </c>
      <c r="AB3125">
        <v>289.2172051</v>
      </c>
      <c r="AC3125" t="s">
        <v>10668</v>
      </c>
      <c r="AD3125">
        <v>47.884142699999998</v>
      </c>
      <c r="AE3125">
        <v>194.642</v>
      </c>
      <c r="AF3125">
        <v>11.750999999999999</v>
      </c>
      <c r="AG3125">
        <v>10.151999999999999</v>
      </c>
      <c r="AH3125">
        <v>11.644399999999999</v>
      </c>
    </row>
    <row r="3126" spans="1:34" x14ac:dyDescent="0.25">
      <c r="A3126" t="s">
        <v>10669</v>
      </c>
      <c r="B3126" t="s">
        <v>10670</v>
      </c>
      <c r="C3126">
        <v>1</v>
      </c>
      <c r="D3126">
        <v>4</v>
      </c>
      <c r="E3126" t="s">
        <v>284</v>
      </c>
      <c r="F3126">
        <v>2014</v>
      </c>
      <c r="G3126" t="s">
        <v>171</v>
      </c>
      <c r="H3126">
        <v>0</v>
      </c>
      <c r="I3126">
        <v>4.1598069999999998</v>
      </c>
      <c r="J3126">
        <v>4.5999999999999999E-2</v>
      </c>
      <c r="K3126">
        <v>0.81</v>
      </c>
      <c r="L3126">
        <v>7.1999999999999995E-2</v>
      </c>
      <c r="M3126">
        <v>0.45700000000000002</v>
      </c>
      <c r="N3126">
        <v>1.4400000000000001E-3</v>
      </c>
      <c r="O3126" t="s">
        <v>614</v>
      </c>
      <c r="P3126">
        <v>0</v>
      </c>
      <c r="Q3126">
        <v>105</v>
      </c>
      <c r="R3126">
        <v>759</v>
      </c>
      <c r="S3126">
        <v>0</v>
      </c>
      <c r="U3126">
        <v>4632</v>
      </c>
      <c r="V3126">
        <v>0.67</v>
      </c>
      <c r="W3126">
        <v>0.65</v>
      </c>
      <c r="X3126">
        <v>-0.17399999999999999</v>
      </c>
      <c r="Y3126" t="s">
        <v>200</v>
      </c>
      <c r="Z3126">
        <v>4.6500000000000004</v>
      </c>
      <c r="AA3126" t="s">
        <v>10671</v>
      </c>
      <c r="AB3126">
        <v>291.50604320000002</v>
      </c>
      <c r="AC3126" t="s">
        <v>10672</v>
      </c>
      <c r="AD3126">
        <v>46.895626200000002</v>
      </c>
      <c r="AE3126">
        <v>171.10900000000001</v>
      </c>
      <c r="AF3126">
        <v>13.048999999999999</v>
      </c>
      <c r="AG3126">
        <v>10.55</v>
      </c>
      <c r="AH3126">
        <v>12.8566</v>
      </c>
    </row>
    <row r="3127" spans="1:34" x14ac:dyDescent="0.25">
      <c r="A3127" t="s">
        <v>10673</v>
      </c>
      <c r="B3127" t="s">
        <v>10670</v>
      </c>
      <c r="C3127">
        <v>1</v>
      </c>
      <c r="D3127">
        <v>4</v>
      </c>
      <c r="E3127" t="s">
        <v>284</v>
      </c>
      <c r="F3127">
        <v>2014</v>
      </c>
      <c r="G3127" t="s">
        <v>171</v>
      </c>
      <c r="H3127">
        <v>0</v>
      </c>
      <c r="I3127">
        <v>9.0341989999999992</v>
      </c>
      <c r="J3127">
        <v>7.5999999999999998E-2</v>
      </c>
      <c r="K3127">
        <v>1.57</v>
      </c>
      <c r="L3127">
        <v>0.14000000000000001</v>
      </c>
      <c r="M3127">
        <v>3.09</v>
      </c>
      <c r="N3127">
        <v>9.7199999999999995E-3</v>
      </c>
      <c r="O3127" t="s">
        <v>614</v>
      </c>
      <c r="P3127">
        <v>0</v>
      </c>
      <c r="Q3127">
        <v>37.32</v>
      </c>
      <c r="R3127">
        <v>586</v>
      </c>
      <c r="S3127">
        <v>0</v>
      </c>
      <c r="U3127">
        <v>4632</v>
      </c>
      <c r="V3127">
        <v>0.67</v>
      </c>
      <c r="W3127">
        <v>0.65</v>
      </c>
      <c r="X3127">
        <v>-0.17399999999999999</v>
      </c>
      <c r="Y3127" t="s">
        <v>200</v>
      </c>
      <c r="Z3127">
        <v>4.6500000000000004</v>
      </c>
      <c r="AA3127" t="s">
        <v>10671</v>
      </c>
      <c r="AB3127">
        <v>291.50604320000002</v>
      </c>
      <c r="AC3127" t="s">
        <v>10672</v>
      </c>
      <c r="AD3127">
        <v>46.895626200000002</v>
      </c>
      <c r="AE3127">
        <v>171.10900000000001</v>
      </c>
      <c r="AF3127">
        <v>13.048999999999999</v>
      </c>
      <c r="AG3127">
        <v>10.55</v>
      </c>
      <c r="AH3127">
        <v>12.8566</v>
      </c>
    </row>
    <row r="3128" spans="1:34" x14ac:dyDescent="0.25">
      <c r="A3128" t="s">
        <v>10674</v>
      </c>
      <c r="B3128" t="s">
        <v>10670</v>
      </c>
      <c r="C3128">
        <v>1</v>
      </c>
      <c r="D3128">
        <v>4</v>
      </c>
      <c r="E3128" t="s">
        <v>284</v>
      </c>
      <c r="F3128">
        <v>2014</v>
      </c>
      <c r="G3128" t="s">
        <v>171</v>
      </c>
      <c r="H3128">
        <v>0</v>
      </c>
      <c r="I3128">
        <v>28.122396999999999</v>
      </c>
      <c r="J3128">
        <v>0.16300000000000001</v>
      </c>
      <c r="K3128">
        <v>0.98</v>
      </c>
      <c r="L3128">
        <v>8.6999999999999994E-2</v>
      </c>
      <c r="M3128">
        <v>0.90400000000000003</v>
      </c>
      <c r="N3128">
        <v>2.8400000000000001E-3</v>
      </c>
      <c r="O3128" t="s">
        <v>614</v>
      </c>
      <c r="P3128">
        <v>0</v>
      </c>
      <c r="Q3128">
        <v>8.2100000000000009</v>
      </c>
      <c r="R3128">
        <v>401</v>
      </c>
      <c r="S3128">
        <v>0</v>
      </c>
      <c r="U3128">
        <v>4632</v>
      </c>
      <c r="V3128">
        <v>0.67</v>
      </c>
      <c r="W3128">
        <v>0.65</v>
      </c>
      <c r="X3128">
        <v>-0.17399999999999999</v>
      </c>
      <c r="Y3128" t="s">
        <v>200</v>
      </c>
      <c r="Z3128">
        <v>4.6500000000000004</v>
      </c>
      <c r="AA3128" t="s">
        <v>10671</v>
      </c>
      <c r="AB3128">
        <v>291.50604320000002</v>
      </c>
      <c r="AC3128" t="s">
        <v>10672</v>
      </c>
      <c r="AD3128">
        <v>46.895626200000002</v>
      </c>
      <c r="AE3128">
        <v>171.10900000000001</v>
      </c>
      <c r="AF3128">
        <v>13.048999999999999</v>
      </c>
      <c r="AG3128">
        <v>10.55</v>
      </c>
      <c r="AH3128">
        <v>12.8566</v>
      </c>
    </row>
    <row r="3129" spans="1:34" x14ac:dyDescent="0.25">
      <c r="A3129" t="s">
        <v>10675</v>
      </c>
      <c r="B3129" t="s">
        <v>10670</v>
      </c>
      <c r="C3129">
        <v>1</v>
      </c>
      <c r="D3129">
        <v>4</v>
      </c>
      <c r="E3129" t="s">
        <v>284</v>
      </c>
      <c r="F3129">
        <v>2014</v>
      </c>
      <c r="G3129" t="s">
        <v>171</v>
      </c>
      <c r="H3129">
        <v>0</v>
      </c>
      <c r="I3129">
        <v>45.902732999999998</v>
      </c>
      <c r="J3129">
        <v>0.22600000000000001</v>
      </c>
      <c r="K3129">
        <v>1.33</v>
      </c>
      <c r="L3129">
        <v>0.11899999999999999</v>
      </c>
      <c r="M3129">
        <v>2.33</v>
      </c>
      <c r="N3129">
        <v>7.3299999999999997E-3</v>
      </c>
      <c r="O3129" t="s">
        <v>614</v>
      </c>
      <c r="P3129">
        <v>0</v>
      </c>
      <c r="Q3129">
        <v>4.2699999999999996</v>
      </c>
      <c r="R3129">
        <v>341</v>
      </c>
      <c r="S3129">
        <v>0</v>
      </c>
      <c r="U3129">
        <v>4632</v>
      </c>
      <c r="V3129">
        <v>0.67</v>
      </c>
      <c r="W3129">
        <v>0.65</v>
      </c>
      <c r="X3129">
        <v>-0.17399999999999999</v>
      </c>
      <c r="Y3129" t="s">
        <v>200</v>
      </c>
      <c r="Z3129">
        <v>4.6500000000000004</v>
      </c>
      <c r="AA3129" t="s">
        <v>10671</v>
      </c>
      <c r="AB3129">
        <v>291.50604320000002</v>
      </c>
      <c r="AC3129" t="s">
        <v>10672</v>
      </c>
      <c r="AD3129">
        <v>46.895626200000002</v>
      </c>
      <c r="AE3129">
        <v>171.10900000000001</v>
      </c>
      <c r="AF3129">
        <v>13.048999999999999</v>
      </c>
      <c r="AG3129">
        <v>10.55</v>
      </c>
      <c r="AH3129">
        <v>12.8566</v>
      </c>
    </row>
    <row r="3130" spans="1:34" x14ac:dyDescent="0.25">
      <c r="A3130" t="s">
        <v>10676</v>
      </c>
      <c r="B3130" t="s">
        <v>10677</v>
      </c>
      <c r="C3130">
        <v>1</v>
      </c>
      <c r="D3130">
        <v>4</v>
      </c>
      <c r="E3130" t="s">
        <v>284</v>
      </c>
      <c r="F3130">
        <v>2014</v>
      </c>
      <c r="G3130" t="s">
        <v>171</v>
      </c>
      <c r="H3130">
        <v>0</v>
      </c>
      <c r="I3130">
        <v>2.795906</v>
      </c>
      <c r="J3130">
        <v>3.6999999999999998E-2</v>
      </c>
      <c r="K3130">
        <v>1.71</v>
      </c>
      <c r="L3130">
        <v>0.153</v>
      </c>
      <c r="M3130">
        <v>3.57</v>
      </c>
      <c r="N3130">
        <v>1.12E-2</v>
      </c>
      <c r="O3130" t="s">
        <v>614</v>
      </c>
      <c r="P3130">
        <v>0</v>
      </c>
      <c r="Q3130">
        <v>308.88</v>
      </c>
      <c r="R3130">
        <v>1090</v>
      </c>
      <c r="S3130">
        <v>0</v>
      </c>
      <c r="U3130">
        <v>5243</v>
      </c>
      <c r="V3130">
        <v>0.82</v>
      </c>
      <c r="W3130">
        <v>0.82</v>
      </c>
      <c r="X3130">
        <v>6.2E-2</v>
      </c>
      <c r="Y3130" t="s">
        <v>200</v>
      </c>
      <c r="Z3130">
        <v>4.54</v>
      </c>
      <c r="AA3130" t="s">
        <v>10678</v>
      </c>
      <c r="AB3130">
        <v>296.65474769999997</v>
      </c>
      <c r="AC3130" t="s">
        <v>10679</v>
      </c>
      <c r="AD3130">
        <v>46.835224199999999</v>
      </c>
      <c r="AE3130">
        <v>385.23099999999999</v>
      </c>
      <c r="AF3130">
        <v>13.97</v>
      </c>
      <c r="AG3130">
        <v>11.9</v>
      </c>
      <c r="AH3130">
        <v>13.7486</v>
      </c>
    </row>
    <row r="3131" spans="1:34" x14ac:dyDescent="0.25">
      <c r="A3131" t="s">
        <v>10680</v>
      </c>
      <c r="B3131" t="s">
        <v>10677</v>
      </c>
      <c r="C3131">
        <v>1</v>
      </c>
      <c r="D3131">
        <v>4</v>
      </c>
      <c r="E3131" t="s">
        <v>284</v>
      </c>
      <c r="F3131">
        <v>2014</v>
      </c>
      <c r="G3131" t="s">
        <v>171</v>
      </c>
      <c r="H3131">
        <v>0</v>
      </c>
      <c r="I3131">
        <v>5.6905859999999997</v>
      </c>
      <c r="J3131">
        <v>5.8999999999999997E-2</v>
      </c>
      <c r="K3131">
        <v>2.93</v>
      </c>
      <c r="L3131">
        <v>0.26100000000000001</v>
      </c>
      <c r="M3131">
        <v>15.1</v>
      </c>
      <c r="N3131">
        <v>4.8000000000000001E-2</v>
      </c>
      <c r="O3131" t="s">
        <v>119</v>
      </c>
      <c r="P3131">
        <v>0</v>
      </c>
      <c r="Q3131">
        <v>119.84</v>
      </c>
      <c r="R3131">
        <v>860</v>
      </c>
      <c r="S3131">
        <v>0</v>
      </c>
      <c r="U3131">
        <v>5243</v>
      </c>
      <c r="V3131">
        <v>0.82</v>
      </c>
      <c r="W3131">
        <v>0.82</v>
      </c>
      <c r="X3131">
        <v>6.2E-2</v>
      </c>
      <c r="Y3131" t="s">
        <v>200</v>
      </c>
      <c r="Z3131">
        <v>4.54</v>
      </c>
      <c r="AA3131" t="s">
        <v>10678</v>
      </c>
      <c r="AB3131">
        <v>296.65474769999997</v>
      </c>
      <c r="AC3131" t="s">
        <v>10679</v>
      </c>
      <c r="AD3131">
        <v>46.835224199999999</v>
      </c>
      <c r="AE3131">
        <v>385.23099999999999</v>
      </c>
      <c r="AF3131">
        <v>13.97</v>
      </c>
      <c r="AG3131">
        <v>11.9</v>
      </c>
      <c r="AH3131">
        <v>13.7486</v>
      </c>
    </row>
    <row r="3132" spans="1:34" x14ac:dyDescent="0.25">
      <c r="A3132" t="s">
        <v>10681</v>
      </c>
      <c r="B3132" t="s">
        <v>10677</v>
      </c>
      <c r="C3132">
        <v>1</v>
      </c>
      <c r="D3132">
        <v>4</v>
      </c>
      <c r="E3132" t="s">
        <v>284</v>
      </c>
      <c r="F3132">
        <v>2014</v>
      </c>
      <c r="G3132" t="s">
        <v>171</v>
      </c>
      <c r="H3132">
        <v>0</v>
      </c>
      <c r="I3132">
        <v>10.04156</v>
      </c>
      <c r="J3132">
        <v>8.6999999999999994E-2</v>
      </c>
      <c r="K3132">
        <v>2.73</v>
      </c>
      <c r="L3132">
        <v>0.24399999999999999</v>
      </c>
      <c r="M3132">
        <v>7.9</v>
      </c>
      <c r="N3132">
        <v>2.4899999999999999E-2</v>
      </c>
      <c r="O3132" t="s">
        <v>614</v>
      </c>
      <c r="P3132">
        <v>0</v>
      </c>
      <c r="Q3132">
        <v>56.29</v>
      </c>
      <c r="R3132">
        <v>712</v>
      </c>
      <c r="S3132">
        <v>0</v>
      </c>
      <c r="U3132">
        <v>5243</v>
      </c>
      <c r="V3132">
        <v>0.82</v>
      </c>
      <c r="W3132">
        <v>0.82</v>
      </c>
      <c r="X3132">
        <v>6.2E-2</v>
      </c>
      <c r="Y3132" t="s">
        <v>200</v>
      </c>
      <c r="Z3132">
        <v>4.54</v>
      </c>
      <c r="AA3132" t="s">
        <v>10678</v>
      </c>
      <c r="AB3132">
        <v>296.65474769999997</v>
      </c>
      <c r="AC3132" t="s">
        <v>10679</v>
      </c>
      <c r="AD3132">
        <v>46.835224199999999</v>
      </c>
      <c r="AE3132">
        <v>385.23099999999999</v>
      </c>
      <c r="AF3132">
        <v>13.97</v>
      </c>
      <c r="AG3132">
        <v>11.9</v>
      </c>
      <c r="AH3132">
        <v>13.7486</v>
      </c>
    </row>
    <row r="3133" spans="1:34" x14ac:dyDescent="0.25">
      <c r="A3133" t="s">
        <v>10682</v>
      </c>
      <c r="B3133" t="s">
        <v>10677</v>
      </c>
      <c r="C3133">
        <v>1</v>
      </c>
      <c r="D3133">
        <v>4</v>
      </c>
      <c r="E3133" t="s">
        <v>284</v>
      </c>
      <c r="F3133">
        <v>2014</v>
      </c>
      <c r="G3133" t="s">
        <v>171</v>
      </c>
      <c r="H3133">
        <v>0</v>
      </c>
      <c r="I3133">
        <v>18.369917000000001</v>
      </c>
      <c r="J3133">
        <v>0.13</v>
      </c>
      <c r="K3133">
        <v>2.63</v>
      </c>
      <c r="L3133">
        <v>0.23499999999999999</v>
      </c>
      <c r="M3133">
        <v>7.41</v>
      </c>
      <c r="N3133">
        <v>2.3300000000000001E-2</v>
      </c>
      <c r="O3133" t="s">
        <v>614</v>
      </c>
      <c r="P3133">
        <v>0</v>
      </c>
      <c r="Q3133">
        <v>25.16</v>
      </c>
      <c r="R3133">
        <v>582</v>
      </c>
      <c r="S3133">
        <v>1</v>
      </c>
      <c r="U3133">
        <v>5243</v>
      </c>
      <c r="V3133">
        <v>0.82</v>
      </c>
      <c r="W3133">
        <v>0.82</v>
      </c>
      <c r="X3133">
        <v>6.2E-2</v>
      </c>
      <c r="Y3133" t="s">
        <v>200</v>
      </c>
      <c r="Z3133">
        <v>4.54</v>
      </c>
      <c r="AA3133" t="s">
        <v>10678</v>
      </c>
      <c r="AB3133">
        <v>296.65474769999997</v>
      </c>
      <c r="AC3133" t="s">
        <v>10679</v>
      </c>
      <c r="AD3133">
        <v>46.835224199999999</v>
      </c>
      <c r="AE3133">
        <v>385.23099999999999</v>
      </c>
      <c r="AF3133">
        <v>13.97</v>
      </c>
      <c r="AG3133">
        <v>11.9</v>
      </c>
      <c r="AH3133">
        <v>13.7486</v>
      </c>
    </row>
    <row r="3134" spans="1:34" x14ac:dyDescent="0.25">
      <c r="A3134" t="s">
        <v>10683</v>
      </c>
      <c r="B3134" t="s">
        <v>10684</v>
      </c>
      <c r="C3134">
        <v>1</v>
      </c>
      <c r="D3134">
        <v>3</v>
      </c>
      <c r="E3134" t="s">
        <v>284</v>
      </c>
      <c r="F3134">
        <v>2014</v>
      </c>
      <c r="G3134" t="s">
        <v>171</v>
      </c>
      <c r="H3134">
        <v>0</v>
      </c>
      <c r="I3134">
        <v>3.9369809999999998</v>
      </c>
      <c r="J3134">
        <v>4.8000000000000001E-2</v>
      </c>
      <c r="K3134">
        <v>3.16</v>
      </c>
      <c r="L3134">
        <v>0.28199999999999997</v>
      </c>
      <c r="M3134">
        <v>10.1</v>
      </c>
      <c r="N3134">
        <v>3.1899999999999998E-2</v>
      </c>
      <c r="O3134" t="s">
        <v>614</v>
      </c>
      <c r="P3134">
        <v>0</v>
      </c>
      <c r="Q3134">
        <v>206.77</v>
      </c>
      <c r="R3134">
        <v>1004</v>
      </c>
      <c r="S3134">
        <v>0</v>
      </c>
      <c r="U3134">
        <v>5433</v>
      </c>
      <c r="V3134">
        <v>0.87</v>
      </c>
      <c r="W3134">
        <v>0.88</v>
      </c>
      <c r="X3134">
        <v>0.05</v>
      </c>
      <c r="Y3134" t="s">
        <v>77</v>
      </c>
      <c r="Z3134">
        <v>4.55</v>
      </c>
      <c r="AA3134" t="s">
        <v>10685</v>
      </c>
      <c r="AB3134">
        <v>287.90608850000001</v>
      </c>
      <c r="AC3134" t="s">
        <v>10686</v>
      </c>
      <c r="AD3134">
        <v>46.937747899999998</v>
      </c>
      <c r="AE3134">
        <v>758.85400000000004</v>
      </c>
      <c r="AF3134">
        <v>15.407</v>
      </c>
      <c r="AG3134">
        <v>13.234999999999999</v>
      </c>
      <c r="AH3134">
        <v>15.0603</v>
      </c>
    </row>
    <row r="3135" spans="1:34" x14ac:dyDescent="0.25">
      <c r="A3135" t="s">
        <v>10687</v>
      </c>
      <c r="B3135" t="s">
        <v>10684</v>
      </c>
      <c r="C3135">
        <v>1</v>
      </c>
      <c r="D3135">
        <v>3</v>
      </c>
      <c r="E3135" t="s">
        <v>284</v>
      </c>
      <c r="F3135">
        <v>2014</v>
      </c>
      <c r="G3135" t="s">
        <v>171</v>
      </c>
      <c r="H3135">
        <v>0</v>
      </c>
      <c r="I3135">
        <v>10.08881</v>
      </c>
      <c r="J3135">
        <v>9.0999999999999998E-2</v>
      </c>
      <c r="K3135">
        <v>4.6399999999999997</v>
      </c>
      <c r="L3135">
        <v>0.41399999999999998</v>
      </c>
      <c r="M3135">
        <v>19.399999999999999</v>
      </c>
      <c r="N3135">
        <v>6.1199999999999997E-2</v>
      </c>
      <c r="O3135" t="s">
        <v>614</v>
      </c>
      <c r="P3135">
        <v>0</v>
      </c>
      <c r="Q3135">
        <v>59.08</v>
      </c>
      <c r="R3135">
        <v>734</v>
      </c>
      <c r="S3135">
        <v>1</v>
      </c>
      <c r="U3135">
        <v>5433</v>
      </c>
      <c r="V3135">
        <v>0.87</v>
      </c>
      <c r="W3135">
        <v>0.88</v>
      </c>
      <c r="X3135">
        <v>0.05</v>
      </c>
      <c r="Y3135" t="s">
        <v>77</v>
      </c>
      <c r="Z3135">
        <v>4.55</v>
      </c>
      <c r="AA3135" t="s">
        <v>10685</v>
      </c>
      <c r="AB3135">
        <v>287.90608850000001</v>
      </c>
      <c r="AC3135" t="s">
        <v>10686</v>
      </c>
      <c r="AD3135">
        <v>46.937747899999998</v>
      </c>
      <c r="AE3135">
        <v>758.85400000000004</v>
      </c>
      <c r="AF3135">
        <v>15.407</v>
      </c>
      <c r="AG3135">
        <v>13.234999999999999</v>
      </c>
      <c r="AH3135">
        <v>15.0603</v>
      </c>
    </row>
    <row r="3136" spans="1:34" x14ac:dyDescent="0.25">
      <c r="A3136" t="s">
        <v>10688</v>
      </c>
      <c r="B3136" t="s">
        <v>10684</v>
      </c>
      <c r="C3136">
        <v>1</v>
      </c>
      <c r="D3136">
        <v>3</v>
      </c>
      <c r="E3136" t="s">
        <v>284</v>
      </c>
      <c r="F3136">
        <v>2014</v>
      </c>
      <c r="G3136" t="s">
        <v>171</v>
      </c>
      <c r="H3136">
        <v>0</v>
      </c>
      <c r="I3136">
        <v>28.081911999999999</v>
      </c>
      <c r="J3136">
        <v>0.18</v>
      </c>
      <c r="K3136">
        <v>3.69</v>
      </c>
      <c r="L3136">
        <v>0.32900000000000001</v>
      </c>
      <c r="M3136">
        <v>13.2</v>
      </c>
      <c r="N3136">
        <v>4.1500000000000002E-2</v>
      </c>
      <c r="O3136" t="s">
        <v>614</v>
      </c>
      <c r="P3136">
        <v>0</v>
      </c>
      <c r="Q3136">
        <v>15.09</v>
      </c>
      <c r="R3136">
        <v>522</v>
      </c>
      <c r="S3136">
        <v>1</v>
      </c>
      <c r="U3136">
        <v>5433</v>
      </c>
      <c r="V3136">
        <v>0.87</v>
      </c>
      <c r="W3136">
        <v>0.88</v>
      </c>
      <c r="X3136">
        <v>0.05</v>
      </c>
      <c r="Y3136" t="s">
        <v>77</v>
      </c>
      <c r="Z3136">
        <v>4.55</v>
      </c>
      <c r="AA3136" t="s">
        <v>10685</v>
      </c>
      <c r="AB3136">
        <v>287.90608850000001</v>
      </c>
      <c r="AC3136" t="s">
        <v>10686</v>
      </c>
      <c r="AD3136">
        <v>46.937747899999998</v>
      </c>
      <c r="AE3136">
        <v>758.85400000000004</v>
      </c>
      <c r="AF3136">
        <v>15.407</v>
      </c>
      <c r="AG3136">
        <v>13.234999999999999</v>
      </c>
      <c r="AH3136">
        <v>15.0603</v>
      </c>
    </row>
    <row r="3137" spans="1:34" x14ac:dyDescent="0.25">
      <c r="A3137" t="s">
        <v>10689</v>
      </c>
      <c r="B3137" t="s">
        <v>10690</v>
      </c>
      <c r="C3137">
        <v>1</v>
      </c>
      <c r="D3137">
        <v>4</v>
      </c>
      <c r="E3137" t="s">
        <v>284</v>
      </c>
      <c r="F3137">
        <v>2014</v>
      </c>
      <c r="G3137" t="s">
        <v>171</v>
      </c>
      <c r="H3137">
        <v>0</v>
      </c>
      <c r="I3137">
        <v>7.3844900000000004</v>
      </c>
      <c r="J3137">
        <v>7.5600000000000001E-2</v>
      </c>
      <c r="K3137">
        <v>2.99</v>
      </c>
      <c r="L3137">
        <v>0.26700000000000002</v>
      </c>
      <c r="M3137">
        <v>7.4</v>
      </c>
      <c r="N3137">
        <v>2.3279999999999999E-2</v>
      </c>
      <c r="O3137" t="s">
        <v>119</v>
      </c>
      <c r="P3137">
        <v>7.8E-2</v>
      </c>
      <c r="Q3137">
        <v>444.05</v>
      </c>
      <c r="R3137">
        <v>1042</v>
      </c>
      <c r="S3137">
        <v>1</v>
      </c>
      <c r="U3137">
        <v>5803</v>
      </c>
      <c r="V3137">
        <v>1.72</v>
      </c>
      <c r="W3137">
        <v>1.1200000000000001</v>
      </c>
      <c r="X3137">
        <v>0.19</v>
      </c>
      <c r="Y3137" t="s">
        <v>200</v>
      </c>
      <c r="Z3137">
        <v>4.46</v>
      </c>
      <c r="AA3137" t="s">
        <v>10691</v>
      </c>
      <c r="AB3137">
        <v>298.3183909</v>
      </c>
      <c r="AC3137" t="s">
        <v>10692</v>
      </c>
      <c r="AD3137">
        <v>47.279482399999999</v>
      </c>
      <c r="AE3137">
        <v>1859.71</v>
      </c>
      <c r="AF3137">
        <v>15.69</v>
      </c>
      <c r="AG3137">
        <v>13.632999999999999</v>
      </c>
      <c r="AH3137">
        <v>15.395099999999999</v>
      </c>
    </row>
    <row r="3138" spans="1:34" x14ac:dyDescent="0.25">
      <c r="A3138" t="s">
        <v>10693</v>
      </c>
      <c r="B3138" t="s">
        <v>10690</v>
      </c>
      <c r="C3138">
        <v>1</v>
      </c>
      <c r="D3138">
        <v>4</v>
      </c>
      <c r="E3138" t="s">
        <v>284</v>
      </c>
      <c r="F3138">
        <v>2014</v>
      </c>
      <c r="G3138" t="s">
        <v>171</v>
      </c>
      <c r="H3138">
        <v>0</v>
      </c>
      <c r="I3138">
        <v>9.8456399999999995</v>
      </c>
      <c r="J3138">
        <v>9.1600000000000001E-2</v>
      </c>
      <c r="K3138">
        <v>3.44</v>
      </c>
      <c r="L3138">
        <v>0.307</v>
      </c>
      <c r="M3138">
        <v>5.0999999999999996</v>
      </c>
      <c r="N3138">
        <v>1.6049999999999998E-2</v>
      </c>
      <c r="O3138" t="s">
        <v>119</v>
      </c>
      <c r="P3138">
        <v>0.15</v>
      </c>
      <c r="Q3138">
        <v>302.47000000000003</v>
      </c>
      <c r="R3138">
        <v>947</v>
      </c>
      <c r="S3138">
        <v>1</v>
      </c>
      <c r="U3138">
        <v>5803</v>
      </c>
      <c r="V3138">
        <v>1.72</v>
      </c>
      <c r="W3138">
        <v>1.1200000000000001</v>
      </c>
      <c r="X3138">
        <v>0.19</v>
      </c>
      <c r="Y3138" t="s">
        <v>200</v>
      </c>
      <c r="Z3138">
        <v>4.46</v>
      </c>
      <c r="AA3138" t="s">
        <v>10691</v>
      </c>
      <c r="AB3138">
        <v>298.3183909</v>
      </c>
      <c r="AC3138" t="s">
        <v>10692</v>
      </c>
      <c r="AD3138">
        <v>47.279482399999999</v>
      </c>
      <c r="AE3138">
        <v>1859.71</v>
      </c>
      <c r="AF3138">
        <v>15.69</v>
      </c>
      <c r="AG3138">
        <v>13.632999999999999</v>
      </c>
      <c r="AH3138">
        <v>15.395099999999999</v>
      </c>
    </row>
    <row r="3139" spans="1:34" x14ac:dyDescent="0.25">
      <c r="A3139" t="s">
        <v>10694</v>
      </c>
      <c r="B3139" t="s">
        <v>10690</v>
      </c>
      <c r="C3139">
        <v>1</v>
      </c>
      <c r="D3139">
        <v>4</v>
      </c>
      <c r="E3139" t="s">
        <v>284</v>
      </c>
      <c r="F3139">
        <v>2014</v>
      </c>
      <c r="G3139" t="s">
        <v>171</v>
      </c>
      <c r="H3139">
        <v>0</v>
      </c>
      <c r="I3139">
        <v>14.788690000000001</v>
      </c>
      <c r="J3139">
        <v>0.1201</v>
      </c>
      <c r="K3139">
        <v>5.24</v>
      </c>
      <c r="L3139">
        <v>0.46700000000000003</v>
      </c>
      <c r="M3139">
        <v>8</v>
      </c>
      <c r="N3139">
        <v>2.5170000000000001E-2</v>
      </c>
      <c r="O3139" t="s">
        <v>119</v>
      </c>
      <c r="P3139">
        <v>3.6999999999999998E-2</v>
      </c>
      <c r="Q3139">
        <v>175.95</v>
      </c>
      <c r="R3139">
        <v>827</v>
      </c>
      <c r="S3139">
        <v>1</v>
      </c>
      <c r="U3139">
        <v>5803</v>
      </c>
      <c r="V3139">
        <v>1.72</v>
      </c>
      <c r="W3139">
        <v>1.1200000000000001</v>
      </c>
      <c r="X3139">
        <v>0.19</v>
      </c>
      <c r="Y3139" t="s">
        <v>200</v>
      </c>
      <c r="Z3139">
        <v>4.46</v>
      </c>
      <c r="AA3139" t="s">
        <v>10691</v>
      </c>
      <c r="AB3139">
        <v>298.3183909</v>
      </c>
      <c r="AC3139" t="s">
        <v>10692</v>
      </c>
      <c r="AD3139">
        <v>47.279482399999999</v>
      </c>
      <c r="AE3139">
        <v>1859.71</v>
      </c>
      <c r="AF3139">
        <v>15.69</v>
      </c>
      <c r="AG3139">
        <v>13.632999999999999</v>
      </c>
      <c r="AH3139">
        <v>15.395099999999999</v>
      </c>
    </row>
    <row r="3140" spans="1:34" x14ac:dyDescent="0.25">
      <c r="A3140" t="s">
        <v>10695</v>
      </c>
      <c r="B3140" t="s">
        <v>10690</v>
      </c>
      <c r="C3140">
        <v>1</v>
      </c>
      <c r="D3140">
        <v>4</v>
      </c>
      <c r="E3140" t="s">
        <v>284</v>
      </c>
      <c r="F3140">
        <v>2014</v>
      </c>
      <c r="G3140" t="s">
        <v>171</v>
      </c>
      <c r="H3140">
        <v>0</v>
      </c>
      <c r="I3140">
        <v>19.725670000000001</v>
      </c>
      <c r="J3140">
        <v>0.14549999999999999</v>
      </c>
      <c r="K3140">
        <v>4.5999999999999996</v>
      </c>
      <c r="L3140">
        <v>0.41</v>
      </c>
      <c r="M3140">
        <v>4.8</v>
      </c>
      <c r="N3140">
        <v>1.5100000000000001E-2</v>
      </c>
      <c r="O3140" t="s">
        <v>119</v>
      </c>
      <c r="P3140">
        <v>5.0999999999999997E-2</v>
      </c>
      <c r="Q3140">
        <v>119.88</v>
      </c>
      <c r="R3140">
        <v>751</v>
      </c>
      <c r="S3140">
        <v>1</v>
      </c>
      <c r="U3140">
        <v>5803</v>
      </c>
      <c r="V3140">
        <v>1.72</v>
      </c>
      <c r="W3140">
        <v>1.1200000000000001</v>
      </c>
      <c r="X3140">
        <v>0.19</v>
      </c>
      <c r="Y3140" t="s">
        <v>200</v>
      </c>
      <c r="Z3140">
        <v>4.46</v>
      </c>
      <c r="AA3140" t="s">
        <v>10691</v>
      </c>
      <c r="AB3140">
        <v>298.3183909</v>
      </c>
      <c r="AC3140" t="s">
        <v>10692</v>
      </c>
      <c r="AD3140">
        <v>47.279482399999999</v>
      </c>
      <c r="AE3140">
        <v>1859.71</v>
      </c>
      <c r="AF3140">
        <v>15.69</v>
      </c>
      <c r="AG3140">
        <v>13.632999999999999</v>
      </c>
      <c r="AH3140">
        <v>15.395099999999999</v>
      </c>
    </row>
    <row r="3141" spans="1:34" x14ac:dyDescent="0.25">
      <c r="A3141" t="s">
        <v>10696</v>
      </c>
      <c r="B3141" t="s">
        <v>10697</v>
      </c>
      <c r="C3141">
        <v>1</v>
      </c>
      <c r="D3141">
        <v>4</v>
      </c>
      <c r="E3141" t="s">
        <v>284</v>
      </c>
      <c r="F3141">
        <v>2014</v>
      </c>
      <c r="G3141" t="s">
        <v>171</v>
      </c>
      <c r="H3141">
        <v>0</v>
      </c>
      <c r="I3141">
        <v>3.132924</v>
      </c>
      <c r="J3141">
        <v>3.7999999999999999E-2</v>
      </c>
      <c r="K3141">
        <v>1.39</v>
      </c>
      <c r="L3141">
        <v>0.124</v>
      </c>
      <c r="M3141">
        <v>2.5099999999999998</v>
      </c>
      <c r="N3141">
        <v>7.9000000000000008E-3</v>
      </c>
      <c r="O3141" t="s">
        <v>614</v>
      </c>
      <c r="P3141">
        <v>0</v>
      </c>
      <c r="Q3141">
        <v>201.49</v>
      </c>
      <c r="R3141">
        <v>937</v>
      </c>
      <c r="S3141">
        <v>0</v>
      </c>
      <c r="U3141">
        <v>5018</v>
      </c>
      <c r="V3141">
        <v>0.68</v>
      </c>
      <c r="W3141">
        <v>0.82</v>
      </c>
      <c r="X3141">
        <v>-0.27</v>
      </c>
      <c r="Y3141" t="s">
        <v>77</v>
      </c>
      <c r="Z3141">
        <v>4.6399999999999997</v>
      </c>
      <c r="AA3141" t="s">
        <v>10698</v>
      </c>
      <c r="AB3141">
        <v>290.93426790000001</v>
      </c>
      <c r="AC3141" t="s">
        <v>10699</v>
      </c>
      <c r="AD3141">
        <v>47.357541400000002</v>
      </c>
      <c r="AE3141">
        <v>782.08799999999997</v>
      </c>
      <c r="AF3141">
        <v>15.801</v>
      </c>
      <c r="AG3141">
        <v>13.702999999999999</v>
      </c>
      <c r="AH3141">
        <v>15.6358</v>
      </c>
    </row>
    <row r="3142" spans="1:34" x14ac:dyDescent="0.25">
      <c r="A3142" t="s">
        <v>10700</v>
      </c>
      <c r="B3142" t="s">
        <v>10697</v>
      </c>
      <c r="C3142">
        <v>1</v>
      </c>
      <c r="D3142">
        <v>4</v>
      </c>
      <c r="E3142" t="s">
        <v>284</v>
      </c>
      <c r="F3142">
        <v>2014</v>
      </c>
      <c r="G3142" t="s">
        <v>171</v>
      </c>
      <c r="H3142">
        <v>0</v>
      </c>
      <c r="I3142">
        <v>5.9250030000000002</v>
      </c>
      <c r="J3142">
        <v>5.8000000000000003E-2</v>
      </c>
      <c r="K3142">
        <v>3.12</v>
      </c>
      <c r="L3142">
        <v>0.27800000000000002</v>
      </c>
      <c r="M3142">
        <v>9.91</v>
      </c>
      <c r="N3142">
        <v>3.1199999999999999E-2</v>
      </c>
      <c r="O3142" t="s">
        <v>614</v>
      </c>
      <c r="P3142">
        <v>0</v>
      </c>
      <c r="Q3142">
        <v>86.33</v>
      </c>
      <c r="R3142">
        <v>758</v>
      </c>
      <c r="S3142">
        <v>0</v>
      </c>
      <c r="U3142">
        <v>5018</v>
      </c>
      <c r="V3142">
        <v>0.68</v>
      </c>
      <c r="W3142">
        <v>0.82</v>
      </c>
      <c r="X3142">
        <v>-0.27</v>
      </c>
      <c r="Y3142" t="s">
        <v>77</v>
      </c>
      <c r="Z3142">
        <v>4.6399999999999997</v>
      </c>
      <c r="AA3142" t="s">
        <v>10698</v>
      </c>
      <c r="AB3142">
        <v>290.93426790000001</v>
      </c>
      <c r="AC3142" t="s">
        <v>10699</v>
      </c>
      <c r="AD3142">
        <v>47.357541400000002</v>
      </c>
      <c r="AE3142">
        <v>782.08799999999997</v>
      </c>
      <c r="AF3142">
        <v>15.801</v>
      </c>
      <c r="AG3142">
        <v>13.702999999999999</v>
      </c>
      <c r="AH3142">
        <v>15.6358</v>
      </c>
    </row>
    <row r="3143" spans="1:34" x14ac:dyDescent="0.25">
      <c r="A3143" t="s">
        <v>10701</v>
      </c>
      <c r="B3143" t="s">
        <v>10697</v>
      </c>
      <c r="C3143">
        <v>1</v>
      </c>
      <c r="D3143">
        <v>4</v>
      </c>
      <c r="E3143" t="s">
        <v>284</v>
      </c>
      <c r="F3143">
        <v>2014</v>
      </c>
      <c r="G3143" t="s">
        <v>171</v>
      </c>
      <c r="H3143">
        <v>0</v>
      </c>
      <c r="I3143">
        <v>11.349392999999999</v>
      </c>
      <c r="J3143">
        <v>8.8999999999999996E-2</v>
      </c>
      <c r="K3143">
        <v>2.2999999999999998</v>
      </c>
      <c r="L3143">
        <v>0.20499999999999999</v>
      </c>
      <c r="M3143">
        <v>5.9</v>
      </c>
      <c r="N3143">
        <v>1.8599999999999998E-2</v>
      </c>
      <c r="O3143" t="s">
        <v>614</v>
      </c>
      <c r="P3143">
        <v>0</v>
      </c>
      <c r="Q3143">
        <v>36.29</v>
      </c>
      <c r="R3143">
        <v>610</v>
      </c>
      <c r="S3143">
        <v>0</v>
      </c>
      <c r="U3143">
        <v>5018</v>
      </c>
      <c r="V3143">
        <v>0.68</v>
      </c>
      <c r="W3143">
        <v>0.82</v>
      </c>
      <c r="X3143">
        <v>-0.27</v>
      </c>
      <c r="Y3143" t="s">
        <v>77</v>
      </c>
      <c r="Z3143">
        <v>4.6399999999999997</v>
      </c>
      <c r="AA3143" t="s">
        <v>10698</v>
      </c>
      <c r="AB3143">
        <v>290.93426790000001</v>
      </c>
      <c r="AC3143" t="s">
        <v>10699</v>
      </c>
      <c r="AD3143">
        <v>47.357541400000002</v>
      </c>
      <c r="AE3143">
        <v>782.08799999999997</v>
      </c>
      <c r="AF3143">
        <v>15.801</v>
      </c>
      <c r="AG3143">
        <v>13.702999999999999</v>
      </c>
      <c r="AH3143">
        <v>15.6358</v>
      </c>
    </row>
    <row r="3144" spans="1:34" x14ac:dyDescent="0.25">
      <c r="A3144" t="s">
        <v>10702</v>
      </c>
      <c r="B3144" t="s">
        <v>10697</v>
      </c>
      <c r="C3144">
        <v>1</v>
      </c>
      <c r="D3144">
        <v>4</v>
      </c>
      <c r="E3144" t="s">
        <v>284</v>
      </c>
      <c r="F3144">
        <v>2014</v>
      </c>
      <c r="G3144" t="s">
        <v>171</v>
      </c>
      <c r="H3144">
        <v>0</v>
      </c>
      <c r="I3144">
        <v>18.643577000000001</v>
      </c>
      <c r="J3144">
        <v>0.124</v>
      </c>
      <c r="K3144">
        <v>1.97</v>
      </c>
      <c r="L3144">
        <v>0.17599999999999999</v>
      </c>
      <c r="M3144">
        <v>4.54</v>
      </c>
      <c r="N3144">
        <v>1.43E-2</v>
      </c>
      <c r="O3144" t="s">
        <v>614</v>
      </c>
      <c r="P3144">
        <v>0</v>
      </c>
      <c r="Q3144">
        <v>18.73</v>
      </c>
      <c r="R3144">
        <v>517</v>
      </c>
      <c r="S3144">
        <v>0</v>
      </c>
      <c r="U3144">
        <v>5018</v>
      </c>
      <c r="V3144">
        <v>0.68</v>
      </c>
      <c r="W3144">
        <v>0.82</v>
      </c>
      <c r="X3144">
        <v>-0.27</v>
      </c>
      <c r="Y3144" t="s">
        <v>77</v>
      </c>
      <c r="Z3144">
        <v>4.6399999999999997</v>
      </c>
      <c r="AA3144" t="s">
        <v>10698</v>
      </c>
      <c r="AB3144">
        <v>290.93426790000001</v>
      </c>
      <c r="AC3144" t="s">
        <v>10699</v>
      </c>
      <c r="AD3144">
        <v>47.357541400000002</v>
      </c>
      <c r="AE3144">
        <v>782.08799999999997</v>
      </c>
      <c r="AF3144">
        <v>15.801</v>
      </c>
      <c r="AG3144">
        <v>13.702999999999999</v>
      </c>
      <c r="AH3144">
        <v>15.6358</v>
      </c>
    </row>
    <row r="3145" spans="1:34" x14ac:dyDescent="0.25">
      <c r="A3145" t="s">
        <v>10703</v>
      </c>
      <c r="B3145" t="s">
        <v>10704</v>
      </c>
      <c r="C3145">
        <v>1</v>
      </c>
      <c r="D3145">
        <v>2</v>
      </c>
      <c r="E3145" t="s">
        <v>284</v>
      </c>
      <c r="F3145">
        <v>2014</v>
      </c>
      <c r="G3145" t="s">
        <v>171</v>
      </c>
      <c r="H3145">
        <v>0</v>
      </c>
      <c r="I3145">
        <v>6.7389749999999999</v>
      </c>
      <c r="J3145">
        <v>5.6000000000000001E-2</v>
      </c>
      <c r="K3145">
        <v>1.2</v>
      </c>
      <c r="L3145">
        <v>0.107</v>
      </c>
      <c r="M3145">
        <v>1.87</v>
      </c>
      <c r="N3145">
        <v>5.8799999999999998E-3</v>
      </c>
      <c r="O3145" t="s">
        <v>614</v>
      </c>
      <c r="P3145">
        <v>0</v>
      </c>
      <c r="Q3145">
        <v>38.880000000000003</v>
      </c>
      <c r="R3145">
        <v>579</v>
      </c>
      <c r="S3145">
        <v>0</v>
      </c>
      <c r="T3145" t="s">
        <v>1013</v>
      </c>
      <c r="U3145">
        <v>3682</v>
      </c>
      <c r="V3145">
        <v>0.48</v>
      </c>
      <c r="W3145">
        <v>0.59</v>
      </c>
      <c r="X3145">
        <v>-0.04</v>
      </c>
      <c r="Y3145" t="s">
        <v>77</v>
      </c>
      <c r="Z3145">
        <v>4.78</v>
      </c>
      <c r="AA3145" t="s">
        <v>10705</v>
      </c>
      <c r="AB3145">
        <v>292.19398460000002</v>
      </c>
      <c r="AC3145" t="s">
        <v>10706</v>
      </c>
      <c r="AD3145">
        <v>47.4570808</v>
      </c>
      <c r="AE3145">
        <v>561.101</v>
      </c>
      <c r="AF3145">
        <v>16.294</v>
      </c>
      <c r="AG3145">
        <v>13.253</v>
      </c>
      <c r="AH3145">
        <v>15.9504</v>
      </c>
    </row>
    <row r="3146" spans="1:34" x14ac:dyDescent="0.25">
      <c r="A3146" t="s">
        <v>10707</v>
      </c>
      <c r="B3146" t="s">
        <v>10704</v>
      </c>
      <c r="C3146">
        <v>1</v>
      </c>
      <c r="D3146">
        <v>2</v>
      </c>
      <c r="E3146" t="s">
        <v>284</v>
      </c>
      <c r="F3146">
        <v>2014</v>
      </c>
      <c r="G3146" t="s">
        <v>171</v>
      </c>
      <c r="H3146">
        <v>0</v>
      </c>
      <c r="I3146">
        <v>18.794233999999999</v>
      </c>
      <c r="J3146">
        <v>0.111</v>
      </c>
      <c r="K3146">
        <v>1.84</v>
      </c>
      <c r="L3146">
        <v>0.16400000000000001</v>
      </c>
      <c r="M3146">
        <v>4.04</v>
      </c>
      <c r="N3146">
        <v>1.2699999999999999E-2</v>
      </c>
      <c r="O3146" t="s">
        <v>614</v>
      </c>
      <c r="P3146">
        <v>0</v>
      </c>
      <c r="Q3146">
        <v>9.9</v>
      </c>
      <c r="R3146">
        <v>412</v>
      </c>
      <c r="S3146">
        <v>0</v>
      </c>
      <c r="T3146" t="s">
        <v>1013</v>
      </c>
      <c r="U3146">
        <v>3682</v>
      </c>
      <c r="V3146">
        <v>0.48</v>
      </c>
      <c r="W3146">
        <v>0.59</v>
      </c>
      <c r="X3146">
        <v>-0.04</v>
      </c>
      <c r="Y3146" t="s">
        <v>77</v>
      </c>
      <c r="Z3146">
        <v>4.78</v>
      </c>
      <c r="AA3146" t="s">
        <v>10705</v>
      </c>
      <c r="AB3146">
        <v>292.19398460000002</v>
      </c>
      <c r="AC3146" t="s">
        <v>10706</v>
      </c>
      <c r="AD3146">
        <v>47.4570808</v>
      </c>
      <c r="AE3146">
        <v>561.101</v>
      </c>
      <c r="AF3146">
        <v>16.294</v>
      </c>
      <c r="AG3146">
        <v>13.253</v>
      </c>
      <c r="AH3146">
        <v>15.9504</v>
      </c>
    </row>
    <row r="3147" spans="1:34" x14ac:dyDescent="0.25">
      <c r="A3147" t="s">
        <v>10708</v>
      </c>
      <c r="B3147" t="s">
        <v>10709</v>
      </c>
      <c r="C3147">
        <v>1</v>
      </c>
      <c r="D3147">
        <v>3</v>
      </c>
      <c r="E3147" t="s">
        <v>284</v>
      </c>
      <c r="F3147">
        <v>2014</v>
      </c>
      <c r="G3147" t="s">
        <v>171</v>
      </c>
      <c r="H3147">
        <v>0</v>
      </c>
      <c r="I3147">
        <v>3.9409969999999999</v>
      </c>
      <c r="J3147">
        <v>4.7E-2</v>
      </c>
      <c r="K3147">
        <v>1.55</v>
      </c>
      <c r="L3147">
        <v>0.13800000000000001</v>
      </c>
      <c r="M3147">
        <v>24</v>
      </c>
      <c r="N3147">
        <v>7.5999999999999998E-2</v>
      </c>
      <c r="O3147" t="s">
        <v>119</v>
      </c>
      <c r="P3147">
        <v>0</v>
      </c>
      <c r="Q3147">
        <v>270.39999999999998</v>
      </c>
      <c r="R3147">
        <v>1018</v>
      </c>
      <c r="S3147">
        <v>0</v>
      </c>
      <c r="U3147">
        <v>5571</v>
      </c>
      <c r="V3147">
        <v>0.8</v>
      </c>
      <c r="W3147">
        <v>0.91</v>
      </c>
      <c r="X3147">
        <v>0.16</v>
      </c>
      <c r="Y3147" t="s">
        <v>77</v>
      </c>
      <c r="Z3147">
        <v>4.59</v>
      </c>
      <c r="AA3147" t="s">
        <v>10710</v>
      </c>
      <c r="AB3147">
        <v>292.37609420000001</v>
      </c>
      <c r="AC3147" t="s">
        <v>10711</v>
      </c>
      <c r="AD3147">
        <v>47.880959599999997</v>
      </c>
      <c r="AE3147">
        <v>980.13800000000003</v>
      </c>
      <c r="AF3147">
        <v>15.563000000000001</v>
      </c>
      <c r="AG3147">
        <v>13.632999999999999</v>
      </c>
      <c r="AH3147">
        <v>15.4026</v>
      </c>
    </row>
    <row r="3148" spans="1:34" x14ac:dyDescent="0.25">
      <c r="A3148" t="s">
        <v>10712</v>
      </c>
      <c r="B3148" t="s">
        <v>10709</v>
      </c>
      <c r="C3148">
        <v>1</v>
      </c>
      <c r="D3148">
        <v>3</v>
      </c>
      <c r="E3148" t="s">
        <v>284</v>
      </c>
      <c r="F3148">
        <v>2014</v>
      </c>
      <c r="G3148" t="s">
        <v>171</v>
      </c>
      <c r="H3148">
        <v>0</v>
      </c>
      <c r="I3148">
        <v>5.3495549999999996</v>
      </c>
      <c r="J3148">
        <v>5.8000000000000003E-2</v>
      </c>
      <c r="K3148">
        <v>2.27</v>
      </c>
      <c r="L3148">
        <v>0.20300000000000001</v>
      </c>
      <c r="M3148">
        <v>45.2</v>
      </c>
      <c r="N3148">
        <v>0.14199999999999999</v>
      </c>
      <c r="O3148" t="s">
        <v>119</v>
      </c>
      <c r="P3148">
        <v>0</v>
      </c>
      <c r="Q3148">
        <v>180.51</v>
      </c>
      <c r="R3148">
        <v>919</v>
      </c>
      <c r="S3148">
        <v>0</v>
      </c>
      <c r="U3148">
        <v>5571</v>
      </c>
      <c r="V3148">
        <v>0.8</v>
      </c>
      <c r="W3148">
        <v>0.91</v>
      </c>
      <c r="X3148">
        <v>0.16</v>
      </c>
      <c r="Y3148" t="s">
        <v>77</v>
      </c>
      <c r="Z3148">
        <v>4.59</v>
      </c>
      <c r="AA3148" t="s">
        <v>10710</v>
      </c>
      <c r="AB3148">
        <v>292.37609420000001</v>
      </c>
      <c r="AC3148" t="s">
        <v>10711</v>
      </c>
      <c r="AD3148">
        <v>47.880959599999997</v>
      </c>
      <c r="AE3148">
        <v>980.13800000000003</v>
      </c>
      <c r="AF3148">
        <v>15.563000000000001</v>
      </c>
      <c r="AG3148">
        <v>13.632999999999999</v>
      </c>
      <c r="AH3148">
        <v>15.4026</v>
      </c>
    </row>
    <row r="3149" spans="1:34" x14ac:dyDescent="0.25">
      <c r="A3149" t="s">
        <v>10713</v>
      </c>
      <c r="B3149" t="s">
        <v>10709</v>
      </c>
      <c r="C3149">
        <v>1</v>
      </c>
      <c r="D3149">
        <v>3</v>
      </c>
      <c r="E3149" t="s">
        <v>284</v>
      </c>
      <c r="F3149">
        <v>2014</v>
      </c>
      <c r="G3149" t="s">
        <v>171</v>
      </c>
      <c r="H3149">
        <v>0</v>
      </c>
      <c r="I3149">
        <v>8.1090440000000008</v>
      </c>
      <c r="J3149">
        <v>7.5999999999999998E-2</v>
      </c>
      <c r="K3149">
        <v>1.22</v>
      </c>
      <c r="L3149">
        <v>0.109</v>
      </c>
      <c r="M3149">
        <v>1.98</v>
      </c>
      <c r="N3149">
        <v>6.2399999999999999E-3</v>
      </c>
      <c r="O3149" t="s">
        <v>614</v>
      </c>
      <c r="P3149">
        <v>0</v>
      </c>
      <c r="Q3149">
        <v>103.64</v>
      </c>
      <c r="R3149">
        <v>800</v>
      </c>
      <c r="S3149">
        <v>0</v>
      </c>
      <c r="U3149">
        <v>5571</v>
      </c>
      <c r="V3149">
        <v>0.8</v>
      </c>
      <c r="W3149">
        <v>0.91</v>
      </c>
      <c r="X3149">
        <v>0.16</v>
      </c>
      <c r="Y3149" t="s">
        <v>77</v>
      </c>
      <c r="Z3149">
        <v>4.59</v>
      </c>
      <c r="AA3149" t="s">
        <v>10710</v>
      </c>
      <c r="AB3149">
        <v>292.37609420000001</v>
      </c>
      <c r="AC3149" t="s">
        <v>10711</v>
      </c>
      <c r="AD3149">
        <v>47.880959599999997</v>
      </c>
      <c r="AE3149">
        <v>980.13800000000003</v>
      </c>
      <c r="AF3149">
        <v>15.563000000000001</v>
      </c>
      <c r="AG3149">
        <v>13.632999999999999</v>
      </c>
      <c r="AH3149">
        <v>15.4026</v>
      </c>
    </row>
    <row r="3150" spans="1:34" x14ac:dyDescent="0.25">
      <c r="A3150" t="s">
        <v>10714</v>
      </c>
      <c r="B3150" t="s">
        <v>10715</v>
      </c>
      <c r="C3150">
        <v>1</v>
      </c>
      <c r="D3150">
        <v>2</v>
      </c>
      <c r="E3150" t="s">
        <v>284</v>
      </c>
      <c r="F3150">
        <v>2014</v>
      </c>
      <c r="G3150" t="s">
        <v>171</v>
      </c>
      <c r="H3150">
        <v>0</v>
      </c>
      <c r="I3150">
        <v>9.4880150000000008</v>
      </c>
      <c r="J3150">
        <v>0.09</v>
      </c>
      <c r="K3150">
        <v>3.11</v>
      </c>
      <c r="L3150">
        <v>0.27700000000000002</v>
      </c>
      <c r="M3150">
        <v>9.85</v>
      </c>
      <c r="N3150">
        <v>3.1E-2</v>
      </c>
      <c r="O3150" t="s">
        <v>614</v>
      </c>
      <c r="P3150">
        <v>0</v>
      </c>
      <c r="Q3150">
        <v>104.64</v>
      </c>
      <c r="R3150">
        <v>793</v>
      </c>
      <c r="S3150">
        <v>0</v>
      </c>
      <c r="U3150">
        <v>5854</v>
      </c>
      <c r="V3150">
        <v>1.0900000000000001</v>
      </c>
      <c r="W3150">
        <v>0.92</v>
      </c>
      <c r="X3150">
        <v>8.1000000000000003E-2</v>
      </c>
      <c r="Y3150" t="s">
        <v>200</v>
      </c>
      <c r="Z3150">
        <v>4.4000000000000004</v>
      </c>
      <c r="AA3150" t="s">
        <v>10716</v>
      </c>
      <c r="AB3150">
        <v>291.93427480000003</v>
      </c>
      <c r="AC3150" t="s">
        <v>10717</v>
      </c>
      <c r="AD3150">
        <v>48.141675999999997</v>
      </c>
      <c r="AE3150">
        <v>1083.06</v>
      </c>
      <c r="AF3150">
        <v>15.622999999999999</v>
      </c>
      <c r="AG3150">
        <v>13.648</v>
      </c>
      <c r="AH3150">
        <v>15.323399999999999</v>
      </c>
    </row>
    <row r="3151" spans="1:34" x14ac:dyDescent="0.25">
      <c r="A3151" t="s">
        <v>10718</v>
      </c>
      <c r="B3151" t="s">
        <v>10715</v>
      </c>
      <c r="C3151">
        <v>1</v>
      </c>
      <c r="D3151">
        <v>2</v>
      </c>
      <c r="E3151" t="s">
        <v>284</v>
      </c>
      <c r="F3151">
        <v>2014</v>
      </c>
      <c r="G3151" t="s">
        <v>171</v>
      </c>
      <c r="H3151">
        <v>0</v>
      </c>
      <c r="I3151">
        <v>54.418694000000002</v>
      </c>
      <c r="J3151">
        <v>0.28999999999999998</v>
      </c>
      <c r="K3151">
        <v>3.04</v>
      </c>
      <c r="L3151">
        <v>0.27100000000000002</v>
      </c>
      <c r="M3151">
        <v>9.48</v>
      </c>
      <c r="N3151">
        <v>2.98E-2</v>
      </c>
      <c r="O3151" t="s">
        <v>614</v>
      </c>
      <c r="P3151">
        <v>0</v>
      </c>
      <c r="Q3151">
        <v>10.19</v>
      </c>
      <c r="R3151">
        <v>443</v>
      </c>
      <c r="S3151">
        <v>1</v>
      </c>
      <c r="U3151">
        <v>5854</v>
      </c>
      <c r="V3151">
        <v>1.0900000000000001</v>
      </c>
      <c r="W3151">
        <v>0.92</v>
      </c>
      <c r="X3151">
        <v>8.1000000000000003E-2</v>
      </c>
      <c r="Y3151" t="s">
        <v>200</v>
      </c>
      <c r="Z3151">
        <v>4.4000000000000004</v>
      </c>
      <c r="AA3151" t="s">
        <v>10716</v>
      </c>
      <c r="AB3151">
        <v>291.93427480000003</v>
      </c>
      <c r="AC3151" t="s">
        <v>10717</v>
      </c>
      <c r="AD3151">
        <v>48.141675999999997</v>
      </c>
      <c r="AE3151">
        <v>1083.06</v>
      </c>
      <c r="AF3151">
        <v>15.622999999999999</v>
      </c>
      <c r="AG3151">
        <v>13.648</v>
      </c>
      <c r="AH3151">
        <v>15.323399999999999</v>
      </c>
    </row>
    <row r="3152" spans="1:34" x14ac:dyDescent="0.25">
      <c r="A3152" t="s">
        <v>10719</v>
      </c>
      <c r="B3152" t="s">
        <v>10720</v>
      </c>
      <c r="C3152">
        <v>1</v>
      </c>
      <c r="D3152">
        <v>3</v>
      </c>
      <c r="E3152" t="s">
        <v>284</v>
      </c>
      <c r="F3152">
        <v>2014</v>
      </c>
      <c r="G3152" t="s">
        <v>171</v>
      </c>
      <c r="H3152">
        <v>0</v>
      </c>
      <c r="I3152">
        <v>2.5665460000000002</v>
      </c>
      <c r="J3152">
        <v>3.7999999999999999E-2</v>
      </c>
      <c r="K3152">
        <v>1.53</v>
      </c>
      <c r="L3152">
        <v>0.13600000000000001</v>
      </c>
      <c r="M3152">
        <v>2.96</v>
      </c>
      <c r="N3152">
        <v>9.2999999999999992E-3</v>
      </c>
      <c r="O3152" t="s">
        <v>614</v>
      </c>
      <c r="P3152">
        <v>0</v>
      </c>
      <c r="Q3152">
        <v>863.78</v>
      </c>
      <c r="R3152">
        <v>1360</v>
      </c>
      <c r="S3152">
        <v>0</v>
      </c>
      <c r="U3152">
        <v>6043</v>
      </c>
      <c r="V3152">
        <v>1.01</v>
      </c>
      <c r="W3152">
        <v>0.95</v>
      </c>
      <c r="X3152">
        <v>-0.03</v>
      </c>
      <c r="Y3152" t="s">
        <v>77</v>
      </c>
      <c r="Z3152">
        <v>4.47</v>
      </c>
      <c r="AA3152" t="s">
        <v>10721</v>
      </c>
      <c r="AB3152">
        <v>296.28608530000002</v>
      </c>
      <c r="AC3152" t="s">
        <v>10722</v>
      </c>
      <c r="AD3152">
        <v>48.224632800000002</v>
      </c>
      <c r="AE3152">
        <v>1644.61</v>
      </c>
      <c r="AF3152">
        <v>15.901999999999999</v>
      </c>
      <c r="AG3152">
        <v>14.132</v>
      </c>
      <c r="AH3152">
        <v>15.7042</v>
      </c>
    </row>
    <row r="3153" spans="1:34" x14ac:dyDescent="0.25">
      <c r="A3153" t="s">
        <v>10723</v>
      </c>
      <c r="B3153" t="s">
        <v>10720</v>
      </c>
      <c r="C3153">
        <v>1</v>
      </c>
      <c r="D3153">
        <v>3</v>
      </c>
      <c r="E3153" t="s">
        <v>284</v>
      </c>
      <c r="F3153">
        <v>2014</v>
      </c>
      <c r="G3153" t="s">
        <v>171</v>
      </c>
      <c r="H3153">
        <v>0</v>
      </c>
      <c r="I3153">
        <v>4.1344440000000002</v>
      </c>
      <c r="J3153">
        <v>5.1999999999999998E-2</v>
      </c>
      <c r="K3153">
        <v>2.7</v>
      </c>
      <c r="L3153">
        <v>0.24099999999999999</v>
      </c>
      <c r="M3153">
        <v>7.75</v>
      </c>
      <c r="N3153">
        <v>2.4400000000000002E-2</v>
      </c>
      <c r="O3153" t="s">
        <v>614</v>
      </c>
      <c r="P3153">
        <v>0</v>
      </c>
      <c r="Q3153">
        <v>457.32</v>
      </c>
      <c r="R3153">
        <v>1160</v>
      </c>
      <c r="S3153">
        <v>0</v>
      </c>
      <c r="U3153">
        <v>6043</v>
      </c>
      <c r="V3153">
        <v>1.01</v>
      </c>
      <c r="W3153">
        <v>0.95</v>
      </c>
      <c r="X3153">
        <v>-0.03</v>
      </c>
      <c r="Y3153" t="s">
        <v>77</v>
      </c>
      <c r="Z3153">
        <v>4.47</v>
      </c>
      <c r="AA3153" t="s">
        <v>10721</v>
      </c>
      <c r="AB3153">
        <v>296.28608530000002</v>
      </c>
      <c r="AC3153" t="s">
        <v>10722</v>
      </c>
      <c r="AD3153">
        <v>48.224632800000002</v>
      </c>
      <c r="AE3153">
        <v>1644.61</v>
      </c>
      <c r="AF3153">
        <v>15.901999999999999</v>
      </c>
      <c r="AG3153">
        <v>14.132</v>
      </c>
      <c r="AH3153">
        <v>15.7042</v>
      </c>
    </row>
    <row r="3154" spans="1:34" x14ac:dyDescent="0.25">
      <c r="A3154" t="s">
        <v>10724</v>
      </c>
      <c r="B3154" t="s">
        <v>10720</v>
      </c>
      <c r="C3154">
        <v>1</v>
      </c>
      <c r="D3154">
        <v>3</v>
      </c>
      <c r="E3154" t="s">
        <v>284</v>
      </c>
      <c r="F3154">
        <v>2014</v>
      </c>
      <c r="G3154" t="s">
        <v>171</v>
      </c>
      <c r="H3154">
        <v>0</v>
      </c>
      <c r="I3154">
        <v>11.094286</v>
      </c>
      <c r="J3154">
        <v>0.10100000000000001</v>
      </c>
      <c r="K3154">
        <v>4.04</v>
      </c>
      <c r="L3154">
        <v>0.36</v>
      </c>
      <c r="M3154">
        <v>15.4</v>
      </c>
      <c r="N3154">
        <v>4.8300000000000003E-2</v>
      </c>
      <c r="O3154" t="s">
        <v>614</v>
      </c>
      <c r="P3154">
        <v>0</v>
      </c>
      <c r="Q3154">
        <v>122.78</v>
      </c>
      <c r="R3154">
        <v>835</v>
      </c>
      <c r="S3154">
        <v>0</v>
      </c>
      <c r="U3154">
        <v>6043</v>
      </c>
      <c r="V3154">
        <v>1.01</v>
      </c>
      <c r="W3154">
        <v>0.95</v>
      </c>
      <c r="X3154">
        <v>-0.03</v>
      </c>
      <c r="Y3154" t="s">
        <v>77</v>
      </c>
      <c r="Z3154">
        <v>4.47</v>
      </c>
      <c r="AA3154" t="s">
        <v>10721</v>
      </c>
      <c r="AB3154">
        <v>296.28608530000002</v>
      </c>
      <c r="AC3154" t="s">
        <v>10722</v>
      </c>
      <c r="AD3154">
        <v>48.224632800000002</v>
      </c>
      <c r="AE3154">
        <v>1644.61</v>
      </c>
      <c r="AF3154">
        <v>15.901999999999999</v>
      </c>
      <c r="AG3154">
        <v>14.132</v>
      </c>
      <c r="AH3154">
        <v>15.7042</v>
      </c>
    </row>
    <row r="3155" spans="1:34" x14ac:dyDescent="0.25">
      <c r="A3155" t="s">
        <v>10725</v>
      </c>
      <c r="B3155" t="s">
        <v>10726</v>
      </c>
      <c r="C3155">
        <v>1</v>
      </c>
      <c r="D3155">
        <v>3</v>
      </c>
      <c r="E3155" t="s">
        <v>284</v>
      </c>
      <c r="F3155">
        <v>2014</v>
      </c>
      <c r="G3155" t="s">
        <v>171</v>
      </c>
      <c r="H3155">
        <v>0</v>
      </c>
      <c r="I3155">
        <v>6.2529719999999998</v>
      </c>
      <c r="J3155">
        <v>6.2E-2</v>
      </c>
      <c r="K3155">
        <v>2.2000000000000002</v>
      </c>
      <c r="L3155">
        <v>0.19600000000000001</v>
      </c>
      <c r="M3155">
        <v>5.48</v>
      </c>
      <c r="N3155">
        <v>1.72E-2</v>
      </c>
      <c r="O3155" t="s">
        <v>614</v>
      </c>
      <c r="P3155">
        <v>0</v>
      </c>
      <c r="Q3155">
        <v>76.22</v>
      </c>
      <c r="R3155">
        <v>823</v>
      </c>
      <c r="S3155">
        <v>0</v>
      </c>
      <c r="U3155">
        <v>5120</v>
      </c>
      <c r="V3155">
        <v>0.73</v>
      </c>
      <c r="W3155">
        <v>0.8</v>
      </c>
      <c r="X3155">
        <v>0.16</v>
      </c>
      <c r="Y3155" t="s">
        <v>77</v>
      </c>
      <c r="Z3155">
        <v>4.63</v>
      </c>
      <c r="AA3155" t="s">
        <v>10727</v>
      </c>
      <c r="AB3155">
        <v>286.99947580000003</v>
      </c>
      <c r="AC3155" t="s">
        <v>10728</v>
      </c>
      <c r="AD3155">
        <v>48.375786699999999</v>
      </c>
      <c r="AE3155">
        <v>826.26499999999999</v>
      </c>
      <c r="AF3155">
        <v>16.22</v>
      </c>
      <c r="AG3155">
        <v>13.785</v>
      </c>
      <c r="AH3155">
        <v>15.826499999999999</v>
      </c>
    </row>
    <row r="3156" spans="1:34" x14ac:dyDescent="0.25">
      <c r="A3156" t="s">
        <v>10729</v>
      </c>
      <c r="B3156" t="s">
        <v>10726</v>
      </c>
      <c r="C3156">
        <v>1</v>
      </c>
      <c r="D3156">
        <v>3</v>
      </c>
      <c r="E3156" t="s">
        <v>284</v>
      </c>
      <c r="F3156">
        <v>2014</v>
      </c>
      <c r="G3156" t="s">
        <v>171</v>
      </c>
      <c r="H3156">
        <v>0</v>
      </c>
      <c r="I3156">
        <v>16.068638</v>
      </c>
      <c r="J3156">
        <v>0.11700000000000001</v>
      </c>
      <c r="K3156">
        <v>4.92</v>
      </c>
      <c r="L3156">
        <v>0.439</v>
      </c>
      <c r="M3156">
        <v>21.5</v>
      </c>
      <c r="N3156">
        <v>6.7599999999999993E-2</v>
      </c>
      <c r="O3156" t="s">
        <v>614</v>
      </c>
      <c r="P3156">
        <v>0</v>
      </c>
      <c r="Q3156">
        <v>21.64</v>
      </c>
      <c r="R3156">
        <v>600</v>
      </c>
      <c r="S3156">
        <v>0</v>
      </c>
      <c r="U3156">
        <v>5120</v>
      </c>
      <c r="V3156">
        <v>0.73</v>
      </c>
      <c r="W3156">
        <v>0.8</v>
      </c>
      <c r="X3156">
        <v>0.16</v>
      </c>
      <c r="Y3156" t="s">
        <v>77</v>
      </c>
      <c r="Z3156">
        <v>4.63</v>
      </c>
      <c r="AA3156" t="s">
        <v>10727</v>
      </c>
      <c r="AB3156">
        <v>286.99947580000003</v>
      </c>
      <c r="AC3156" t="s">
        <v>10728</v>
      </c>
      <c r="AD3156">
        <v>48.375786699999999</v>
      </c>
      <c r="AE3156">
        <v>826.26499999999999</v>
      </c>
      <c r="AF3156">
        <v>16.22</v>
      </c>
      <c r="AG3156">
        <v>13.785</v>
      </c>
      <c r="AH3156">
        <v>15.826499999999999</v>
      </c>
    </row>
    <row r="3157" spans="1:34" x14ac:dyDescent="0.25">
      <c r="A3157" t="s">
        <v>10730</v>
      </c>
      <c r="B3157" t="s">
        <v>10726</v>
      </c>
      <c r="C3157">
        <v>1</v>
      </c>
      <c r="D3157">
        <v>3</v>
      </c>
      <c r="E3157" t="s">
        <v>284</v>
      </c>
      <c r="F3157">
        <v>2014</v>
      </c>
      <c r="G3157" t="s">
        <v>171</v>
      </c>
      <c r="H3157">
        <v>0</v>
      </c>
      <c r="I3157">
        <v>41.194912000000002</v>
      </c>
      <c r="J3157">
        <v>0.22</v>
      </c>
      <c r="K3157">
        <v>3.85</v>
      </c>
      <c r="L3157">
        <v>0.34300000000000003</v>
      </c>
      <c r="M3157">
        <v>14.2</v>
      </c>
      <c r="N3157">
        <v>4.4499999999999998E-2</v>
      </c>
      <c r="O3157" t="s">
        <v>614</v>
      </c>
      <c r="P3157">
        <v>0</v>
      </c>
      <c r="Q3157">
        <v>6.16</v>
      </c>
      <c r="R3157">
        <v>439</v>
      </c>
      <c r="S3157">
        <v>1</v>
      </c>
      <c r="U3157">
        <v>5120</v>
      </c>
      <c r="V3157">
        <v>0.73</v>
      </c>
      <c r="W3157">
        <v>0.8</v>
      </c>
      <c r="X3157">
        <v>0.16</v>
      </c>
      <c r="Y3157" t="s">
        <v>77</v>
      </c>
      <c r="Z3157">
        <v>4.63</v>
      </c>
      <c r="AA3157" t="s">
        <v>10727</v>
      </c>
      <c r="AB3157">
        <v>286.99947580000003</v>
      </c>
      <c r="AC3157" t="s">
        <v>10728</v>
      </c>
      <c r="AD3157">
        <v>48.375786699999999</v>
      </c>
      <c r="AE3157">
        <v>826.26499999999999</v>
      </c>
      <c r="AF3157">
        <v>16.22</v>
      </c>
      <c r="AG3157">
        <v>13.785</v>
      </c>
      <c r="AH3157">
        <v>15.826499999999999</v>
      </c>
    </row>
    <row r="3158" spans="1:34" x14ac:dyDescent="0.25">
      <c r="A3158" t="s">
        <v>10731</v>
      </c>
      <c r="B3158" t="s">
        <v>10732</v>
      </c>
      <c r="C3158">
        <v>1</v>
      </c>
      <c r="D3158">
        <v>3</v>
      </c>
      <c r="E3158" t="s">
        <v>284</v>
      </c>
      <c r="F3158">
        <v>2011</v>
      </c>
      <c r="G3158" t="s">
        <v>171</v>
      </c>
      <c r="H3158">
        <v>0</v>
      </c>
      <c r="I3158">
        <v>7.1073000000000004</v>
      </c>
      <c r="J3158">
        <v>7.4999999999999997E-2</v>
      </c>
      <c r="K3158">
        <v>1.9</v>
      </c>
      <c r="L3158">
        <v>0.17</v>
      </c>
      <c r="M3158">
        <v>254.3</v>
      </c>
      <c r="N3158">
        <v>0.8</v>
      </c>
      <c r="O3158" t="s">
        <v>119</v>
      </c>
      <c r="P3158">
        <v>0.06</v>
      </c>
      <c r="Q3158">
        <v>446.11</v>
      </c>
      <c r="R3158">
        <v>1157</v>
      </c>
      <c r="S3158">
        <v>1</v>
      </c>
      <c r="U3158">
        <v>5760</v>
      </c>
      <c r="V3158">
        <v>1.52</v>
      </c>
      <c r="W3158">
        <v>1.1100000000000001</v>
      </c>
      <c r="X3158">
        <v>-0.09</v>
      </c>
      <c r="Y3158" t="s">
        <v>200</v>
      </c>
      <c r="Z3158">
        <v>4</v>
      </c>
      <c r="AA3158" t="s">
        <v>10733</v>
      </c>
      <c r="AB3158">
        <v>294.21891310000001</v>
      </c>
      <c r="AC3158" t="s">
        <v>10734</v>
      </c>
      <c r="AD3158">
        <v>49.4792536</v>
      </c>
      <c r="AE3158">
        <v>835.75599999999997</v>
      </c>
      <c r="AF3158">
        <v>13.567</v>
      </c>
      <c r="AG3158">
        <v>11.997999999999999</v>
      </c>
      <c r="AH3158">
        <v>13.4015</v>
      </c>
    </row>
    <row r="3159" spans="1:34" x14ac:dyDescent="0.25">
      <c r="A3159" t="s">
        <v>10735</v>
      </c>
      <c r="B3159" t="s">
        <v>10732</v>
      </c>
      <c r="C3159">
        <v>1</v>
      </c>
      <c r="D3159">
        <v>3</v>
      </c>
      <c r="E3159" t="s">
        <v>284</v>
      </c>
      <c r="F3159">
        <v>2011</v>
      </c>
      <c r="G3159" t="s">
        <v>171</v>
      </c>
      <c r="H3159">
        <v>0</v>
      </c>
      <c r="I3159">
        <v>10.742100000000001</v>
      </c>
      <c r="J3159">
        <v>9.9000000000000005E-2</v>
      </c>
      <c r="K3159">
        <v>3.2</v>
      </c>
      <c r="L3159">
        <v>0.28499999999999998</v>
      </c>
      <c r="M3159">
        <v>858.1</v>
      </c>
      <c r="N3159">
        <v>2.7</v>
      </c>
      <c r="O3159" t="s">
        <v>119</v>
      </c>
      <c r="P3159">
        <v>0.02</v>
      </c>
      <c r="Q3159">
        <v>257.39</v>
      </c>
      <c r="R3159">
        <v>1008</v>
      </c>
      <c r="S3159">
        <v>1</v>
      </c>
      <c r="U3159">
        <v>5760</v>
      </c>
      <c r="V3159">
        <v>1.52</v>
      </c>
      <c r="W3159">
        <v>1.1100000000000001</v>
      </c>
      <c r="X3159">
        <v>-0.09</v>
      </c>
      <c r="Y3159" t="s">
        <v>200</v>
      </c>
      <c r="Z3159">
        <v>4</v>
      </c>
      <c r="AA3159" t="s">
        <v>10733</v>
      </c>
      <c r="AB3159">
        <v>294.21891310000001</v>
      </c>
      <c r="AC3159" t="s">
        <v>10734</v>
      </c>
      <c r="AD3159">
        <v>49.4792536</v>
      </c>
      <c r="AE3159">
        <v>835.75599999999997</v>
      </c>
      <c r="AF3159">
        <v>13.567</v>
      </c>
      <c r="AG3159">
        <v>11.997999999999999</v>
      </c>
      <c r="AH3159">
        <v>13.4015</v>
      </c>
    </row>
    <row r="3160" spans="1:34" x14ac:dyDescent="0.25">
      <c r="A3160" t="s">
        <v>10736</v>
      </c>
      <c r="B3160" t="s">
        <v>10732</v>
      </c>
      <c r="C3160">
        <v>1</v>
      </c>
      <c r="D3160">
        <v>3</v>
      </c>
      <c r="E3160" t="s">
        <v>284</v>
      </c>
      <c r="F3160">
        <v>2014</v>
      </c>
      <c r="G3160" t="s">
        <v>171</v>
      </c>
      <c r="H3160">
        <v>0</v>
      </c>
      <c r="I3160">
        <v>15.274298999999999</v>
      </c>
      <c r="J3160">
        <v>0.124</v>
      </c>
      <c r="K3160">
        <v>2.2000000000000002</v>
      </c>
      <c r="L3160">
        <v>0.19600000000000001</v>
      </c>
      <c r="M3160">
        <v>17.600000000000001</v>
      </c>
      <c r="N3160">
        <v>5.5E-2</v>
      </c>
      <c r="O3160" t="s">
        <v>119</v>
      </c>
      <c r="P3160">
        <v>0.08</v>
      </c>
      <c r="Q3160">
        <v>161.04</v>
      </c>
      <c r="R3160">
        <v>896</v>
      </c>
      <c r="S3160">
        <v>1</v>
      </c>
      <c r="U3160">
        <v>5828</v>
      </c>
      <c r="V3160">
        <v>1.55</v>
      </c>
      <c r="W3160">
        <v>1.1000000000000001</v>
      </c>
      <c r="X3160">
        <v>-0.112</v>
      </c>
      <c r="Y3160" t="s">
        <v>200</v>
      </c>
      <c r="Z3160">
        <v>4.09</v>
      </c>
      <c r="AA3160" t="s">
        <v>10733</v>
      </c>
      <c r="AB3160">
        <v>294.21891310000001</v>
      </c>
      <c r="AC3160" t="s">
        <v>10734</v>
      </c>
      <c r="AD3160">
        <v>49.4792536</v>
      </c>
      <c r="AE3160">
        <v>835.75599999999997</v>
      </c>
      <c r="AF3160">
        <v>13.567</v>
      </c>
      <c r="AG3160">
        <v>11.997999999999999</v>
      </c>
      <c r="AH3160">
        <v>13.4015</v>
      </c>
    </row>
    <row r="3161" spans="1:34" x14ac:dyDescent="0.25">
      <c r="A3161" t="s">
        <v>10737</v>
      </c>
      <c r="B3161" t="s">
        <v>10738</v>
      </c>
      <c r="C3161">
        <v>1</v>
      </c>
      <c r="D3161">
        <v>2</v>
      </c>
      <c r="E3161" t="s">
        <v>284</v>
      </c>
      <c r="F3161">
        <v>2014</v>
      </c>
      <c r="G3161" t="s">
        <v>171</v>
      </c>
      <c r="H3161">
        <v>0</v>
      </c>
      <c r="I3161">
        <v>32.625554999999999</v>
      </c>
      <c r="J3161">
        <v>0.191</v>
      </c>
      <c r="K3161">
        <v>4.26</v>
      </c>
      <c r="L3161">
        <v>0.38</v>
      </c>
      <c r="M3161">
        <v>16.8</v>
      </c>
      <c r="N3161">
        <v>5.2900000000000003E-2</v>
      </c>
      <c r="O3161" t="s">
        <v>614</v>
      </c>
      <c r="P3161">
        <v>0</v>
      </c>
      <c r="Q3161">
        <v>11.82</v>
      </c>
      <c r="R3161">
        <v>506</v>
      </c>
      <c r="S3161">
        <v>1</v>
      </c>
      <c r="U3161">
        <v>5588</v>
      </c>
      <c r="V3161">
        <v>0.82</v>
      </c>
      <c r="W3161">
        <v>0.84</v>
      </c>
      <c r="X3161">
        <v>-0.14000000000000001</v>
      </c>
      <c r="Y3161" t="s">
        <v>77</v>
      </c>
      <c r="Z3161">
        <v>4.55</v>
      </c>
      <c r="AA3161" t="s">
        <v>10739</v>
      </c>
      <c r="AB3161">
        <v>285.71856819999999</v>
      </c>
      <c r="AC3161" t="s">
        <v>10740</v>
      </c>
      <c r="AD3161">
        <v>48.505803800000002</v>
      </c>
      <c r="AE3161">
        <v>740.75400000000002</v>
      </c>
      <c r="AF3161">
        <v>15.263999999999999</v>
      </c>
      <c r="AG3161">
        <v>13.298999999999999</v>
      </c>
      <c r="AH3161">
        <v>15.073</v>
      </c>
    </row>
    <row r="3162" spans="1:34" x14ac:dyDescent="0.25">
      <c r="A3162" t="s">
        <v>10741</v>
      </c>
      <c r="B3162" t="s">
        <v>10738</v>
      </c>
      <c r="C3162">
        <v>1</v>
      </c>
      <c r="D3162">
        <v>2</v>
      </c>
      <c r="E3162" t="s">
        <v>284</v>
      </c>
      <c r="F3162">
        <v>2014</v>
      </c>
      <c r="G3162" t="s">
        <v>171</v>
      </c>
      <c r="H3162">
        <v>0</v>
      </c>
      <c r="I3162">
        <v>91.773241999999996</v>
      </c>
      <c r="J3162">
        <v>0.38</v>
      </c>
      <c r="K3162">
        <v>2.04</v>
      </c>
      <c r="L3162">
        <v>0.182</v>
      </c>
      <c r="M3162">
        <v>4.82</v>
      </c>
      <c r="N3162">
        <v>1.52E-2</v>
      </c>
      <c r="O3162" t="s">
        <v>614</v>
      </c>
      <c r="P3162">
        <v>0</v>
      </c>
      <c r="Q3162">
        <v>2.98</v>
      </c>
      <c r="R3162">
        <v>359</v>
      </c>
      <c r="S3162">
        <v>1</v>
      </c>
      <c r="U3162">
        <v>5588</v>
      </c>
      <c r="V3162">
        <v>0.82</v>
      </c>
      <c r="W3162">
        <v>0.84</v>
      </c>
      <c r="X3162">
        <v>-0.14000000000000001</v>
      </c>
      <c r="Y3162" t="s">
        <v>77</v>
      </c>
      <c r="Z3162">
        <v>4.55</v>
      </c>
      <c r="AA3162" t="s">
        <v>10739</v>
      </c>
      <c r="AB3162">
        <v>285.71856819999999</v>
      </c>
      <c r="AC3162" t="s">
        <v>10740</v>
      </c>
      <c r="AD3162">
        <v>48.505803800000002</v>
      </c>
      <c r="AE3162">
        <v>740.75400000000002</v>
      </c>
      <c r="AF3162">
        <v>15.263999999999999</v>
      </c>
      <c r="AG3162">
        <v>13.298999999999999</v>
      </c>
      <c r="AH3162">
        <v>15.073</v>
      </c>
    </row>
    <row r="3163" spans="1:34" x14ac:dyDescent="0.25">
      <c r="A3163" t="s">
        <v>10742</v>
      </c>
      <c r="B3163" t="s">
        <v>10743</v>
      </c>
      <c r="C3163">
        <v>1</v>
      </c>
      <c r="D3163">
        <v>2</v>
      </c>
      <c r="E3163" t="s">
        <v>284</v>
      </c>
      <c r="F3163">
        <v>2014</v>
      </c>
      <c r="G3163" t="s">
        <v>171</v>
      </c>
      <c r="H3163">
        <v>0</v>
      </c>
      <c r="I3163">
        <v>10.065275</v>
      </c>
      <c r="J3163">
        <v>7.3999999999999996E-2</v>
      </c>
      <c r="K3163">
        <v>1.73</v>
      </c>
      <c r="L3163">
        <v>0.154</v>
      </c>
      <c r="M3163">
        <v>35.4</v>
      </c>
      <c r="N3163">
        <v>0.111</v>
      </c>
      <c r="O3163" t="s">
        <v>119</v>
      </c>
      <c r="P3163">
        <v>0</v>
      </c>
      <c r="Q3163">
        <v>14.88</v>
      </c>
      <c r="R3163">
        <v>488</v>
      </c>
      <c r="S3163">
        <v>0</v>
      </c>
      <c r="T3163" t="s">
        <v>1013</v>
      </c>
      <c r="U3163">
        <v>3767</v>
      </c>
      <c r="V3163">
        <v>0.49</v>
      </c>
      <c r="W3163">
        <v>0.57999999999999996</v>
      </c>
      <c r="X3163">
        <v>-0.1</v>
      </c>
      <c r="Y3163" t="s">
        <v>77</v>
      </c>
      <c r="Z3163">
        <v>4.78</v>
      </c>
      <c r="AA3163" t="s">
        <v>10744</v>
      </c>
      <c r="AB3163">
        <v>293.9733913</v>
      </c>
      <c r="AC3163" t="s">
        <v>10745</v>
      </c>
      <c r="AD3163">
        <v>50.531846000000002</v>
      </c>
      <c r="AE3163">
        <v>316.61799999999999</v>
      </c>
      <c r="AF3163">
        <v>15.813000000000001</v>
      </c>
      <c r="AG3163">
        <v>12.589</v>
      </c>
      <c r="AH3163">
        <v>15.3896</v>
      </c>
    </row>
    <row r="3164" spans="1:34" x14ac:dyDescent="0.25">
      <c r="A3164" t="s">
        <v>10746</v>
      </c>
      <c r="B3164" t="s">
        <v>10743</v>
      </c>
      <c r="C3164">
        <v>1</v>
      </c>
      <c r="D3164">
        <v>2</v>
      </c>
      <c r="E3164" t="s">
        <v>284</v>
      </c>
      <c r="F3164">
        <v>2014</v>
      </c>
      <c r="G3164" t="s">
        <v>171</v>
      </c>
      <c r="H3164">
        <v>0</v>
      </c>
      <c r="I3164">
        <v>19.271566</v>
      </c>
      <c r="J3164">
        <v>0.114</v>
      </c>
      <c r="K3164">
        <v>1.93</v>
      </c>
      <c r="L3164">
        <v>0.17199999999999999</v>
      </c>
      <c r="M3164">
        <v>24.1</v>
      </c>
      <c r="N3164">
        <v>7.5999999999999998E-2</v>
      </c>
      <c r="O3164" t="s">
        <v>119</v>
      </c>
      <c r="P3164">
        <v>0</v>
      </c>
      <c r="Q3164">
        <v>6.27</v>
      </c>
      <c r="R3164">
        <v>393</v>
      </c>
      <c r="S3164">
        <v>1</v>
      </c>
      <c r="T3164" t="s">
        <v>1013</v>
      </c>
      <c r="U3164">
        <v>3767</v>
      </c>
      <c r="V3164">
        <v>0.49</v>
      </c>
      <c r="W3164">
        <v>0.57999999999999996</v>
      </c>
      <c r="X3164">
        <v>-0.1</v>
      </c>
      <c r="Y3164" t="s">
        <v>77</v>
      </c>
      <c r="Z3164">
        <v>4.78</v>
      </c>
      <c r="AA3164" t="s">
        <v>10744</v>
      </c>
      <c r="AB3164">
        <v>293.9733913</v>
      </c>
      <c r="AC3164" t="s">
        <v>10745</v>
      </c>
      <c r="AD3164">
        <v>50.531846000000002</v>
      </c>
      <c r="AE3164">
        <v>316.61799999999999</v>
      </c>
      <c r="AF3164">
        <v>15.813000000000001</v>
      </c>
      <c r="AG3164">
        <v>12.589</v>
      </c>
      <c r="AH3164">
        <v>15.3896</v>
      </c>
    </row>
    <row r="3165" spans="1:34" x14ac:dyDescent="0.25">
      <c r="A3165" t="s">
        <v>10747</v>
      </c>
      <c r="B3165" t="s">
        <v>10748</v>
      </c>
      <c r="C3165">
        <v>1</v>
      </c>
      <c r="D3165">
        <v>2</v>
      </c>
      <c r="E3165" t="s">
        <v>284</v>
      </c>
      <c r="F3165">
        <v>2014</v>
      </c>
      <c r="G3165" t="s">
        <v>171</v>
      </c>
      <c r="H3165">
        <v>0</v>
      </c>
      <c r="I3165">
        <v>4.431222</v>
      </c>
      <c r="J3165">
        <v>5.3999999999999999E-2</v>
      </c>
      <c r="K3165">
        <v>3.08</v>
      </c>
      <c r="L3165">
        <v>0.27500000000000002</v>
      </c>
      <c r="M3165">
        <v>9.69</v>
      </c>
      <c r="N3165">
        <v>3.0499999999999999E-2</v>
      </c>
      <c r="O3165" t="s">
        <v>614</v>
      </c>
      <c r="P3165">
        <v>0</v>
      </c>
      <c r="Q3165">
        <v>410.58</v>
      </c>
      <c r="R3165">
        <v>1104</v>
      </c>
      <c r="S3165">
        <v>0</v>
      </c>
      <c r="U3165">
        <v>5847</v>
      </c>
      <c r="V3165">
        <v>0.97</v>
      </c>
      <c r="W3165">
        <v>0.97</v>
      </c>
      <c r="X3165">
        <v>0.03</v>
      </c>
      <c r="Y3165" t="s">
        <v>77</v>
      </c>
      <c r="Z3165">
        <v>4.5</v>
      </c>
      <c r="AA3165" t="s">
        <v>10749</v>
      </c>
      <c r="AB3165">
        <v>295.81616680000002</v>
      </c>
      <c r="AC3165" t="s">
        <v>10750</v>
      </c>
      <c r="AD3165">
        <v>51.121724899999997</v>
      </c>
      <c r="AE3165">
        <v>1349.13</v>
      </c>
      <c r="AF3165">
        <v>15.565</v>
      </c>
      <c r="AG3165">
        <v>13.765000000000001</v>
      </c>
      <c r="AH3165">
        <v>15.3201</v>
      </c>
    </row>
    <row r="3166" spans="1:34" x14ac:dyDescent="0.25">
      <c r="A3166" t="s">
        <v>10751</v>
      </c>
      <c r="B3166" t="s">
        <v>10748</v>
      </c>
      <c r="C3166">
        <v>1</v>
      </c>
      <c r="D3166">
        <v>2</v>
      </c>
      <c r="E3166" t="s">
        <v>284</v>
      </c>
      <c r="F3166">
        <v>2014</v>
      </c>
      <c r="G3166" t="s">
        <v>171</v>
      </c>
      <c r="H3166">
        <v>0</v>
      </c>
      <c r="I3166">
        <v>11.379348999999999</v>
      </c>
      <c r="J3166">
        <v>0.10100000000000001</v>
      </c>
      <c r="K3166">
        <v>3.83</v>
      </c>
      <c r="L3166">
        <v>0.34200000000000003</v>
      </c>
      <c r="M3166">
        <v>14</v>
      </c>
      <c r="N3166">
        <v>4.4200000000000003E-2</v>
      </c>
      <c r="O3166" t="s">
        <v>614</v>
      </c>
      <c r="P3166">
        <v>0</v>
      </c>
      <c r="Q3166">
        <v>116.52</v>
      </c>
      <c r="R3166">
        <v>806</v>
      </c>
      <c r="S3166">
        <v>0</v>
      </c>
      <c r="U3166">
        <v>5847</v>
      </c>
      <c r="V3166">
        <v>0.97</v>
      </c>
      <c r="W3166">
        <v>0.97</v>
      </c>
      <c r="X3166">
        <v>0.03</v>
      </c>
      <c r="Y3166" t="s">
        <v>77</v>
      </c>
      <c r="Z3166">
        <v>4.5</v>
      </c>
      <c r="AA3166" t="s">
        <v>10749</v>
      </c>
      <c r="AB3166">
        <v>295.81616680000002</v>
      </c>
      <c r="AC3166" t="s">
        <v>10750</v>
      </c>
      <c r="AD3166">
        <v>51.121724899999997</v>
      </c>
      <c r="AE3166">
        <v>1349.13</v>
      </c>
      <c r="AF3166">
        <v>15.565</v>
      </c>
      <c r="AG3166">
        <v>13.765000000000001</v>
      </c>
      <c r="AH3166">
        <v>15.3201</v>
      </c>
    </row>
    <row r="3167" spans="1:34" x14ac:dyDescent="0.25">
      <c r="A3167" t="s">
        <v>10752</v>
      </c>
      <c r="B3167" t="s">
        <v>10753</v>
      </c>
      <c r="C3167">
        <v>1</v>
      </c>
      <c r="D3167">
        <v>2</v>
      </c>
      <c r="E3167" t="s">
        <v>284</v>
      </c>
      <c r="F3167">
        <v>2014</v>
      </c>
      <c r="G3167" t="s">
        <v>171</v>
      </c>
      <c r="H3167">
        <v>0</v>
      </c>
      <c r="I3167">
        <v>8.4723819999999996</v>
      </c>
      <c r="J3167">
        <v>7.6999999999999999E-2</v>
      </c>
      <c r="K3167">
        <v>2.4300000000000002</v>
      </c>
      <c r="L3167">
        <v>0.217</v>
      </c>
      <c r="M3167">
        <v>6.48</v>
      </c>
      <c r="N3167">
        <v>2.0400000000000001E-2</v>
      </c>
      <c r="O3167" t="s">
        <v>614</v>
      </c>
      <c r="P3167">
        <v>0</v>
      </c>
      <c r="Q3167">
        <v>85.13</v>
      </c>
      <c r="R3167">
        <v>751</v>
      </c>
      <c r="S3167">
        <v>0</v>
      </c>
      <c r="U3167">
        <v>5360</v>
      </c>
      <c r="V3167">
        <v>0.76</v>
      </c>
      <c r="W3167">
        <v>0.85</v>
      </c>
      <c r="X3167">
        <v>-0.09</v>
      </c>
      <c r="Y3167" t="s">
        <v>77</v>
      </c>
      <c r="Z3167">
        <v>4.6100000000000003</v>
      </c>
      <c r="AA3167" t="s">
        <v>10754</v>
      </c>
      <c r="AB3167">
        <v>296.36650539999999</v>
      </c>
      <c r="AC3167" t="s">
        <v>10755</v>
      </c>
      <c r="AD3167">
        <v>51.319454800000003</v>
      </c>
      <c r="AE3167">
        <v>856.41700000000003</v>
      </c>
      <c r="AF3167">
        <v>15.477</v>
      </c>
      <c r="AG3167">
        <v>13.452999999999999</v>
      </c>
      <c r="AH3167">
        <v>15.3263</v>
      </c>
    </row>
    <row r="3168" spans="1:34" x14ac:dyDescent="0.25">
      <c r="A3168" t="s">
        <v>10756</v>
      </c>
      <c r="B3168" t="s">
        <v>10753</v>
      </c>
      <c r="C3168">
        <v>1</v>
      </c>
      <c r="D3168">
        <v>2</v>
      </c>
      <c r="E3168" t="s">
        <v>284</v>
      </c>
      <c r="F3168">
        <v>2014</v>
      </c>
      <c r="G3168" t="s">
        <v>171</v>
      </c>
      <c r="H3168">
        <v>0</v>
      </c>
      <c r="I3168">
        <v>60.418954999999997</v>
      </c>
      <c r="J3168">
        <v>0.28699999999999998</v>
      </c>
      <c r="K3168">
        <v>2.71</v>
      </c>
      <c r="L3168">
        <v>0.24199999999999999</v>
      </c>
      <c r="M3168">
        <v>7.8</v>
      </c>
      <c r="N3168">
        <v>2.4500000000000001E-2</v>
      </c>
      <c r="O3168" t="s">
        <v>614</v>
      </c>
      <c r="P3168">
        <v>0</v>
      </c>
      <c r="Q3168">
        <v>6.2</v>
      </c>
      <c r="R3168">
        <v>390</v>
      </c>
      <c r="S3168">
        <v>1</v>
      </c>
      <c r="U3168">
        <v>5360</v>
      </c>
      <c r="V3168">
        <v>0.76</v>
      </c>
      <c r="W3168">
        <v>0.85</v>
      </c>
      <c r="X3168">
        <v>-0.09</v>
      </c>
      <c r="Y3168" t="s">
        <v>77</v>
      </c>
      <c r="Z3168">
        <v>4.6100000000000003</v>
      </c>
      <c r="AA3168" t="s">
        <v>10754</v>
      </c>
      <c r="AB3168">
        <v>296.36650539999999</v>
      </c>
      <c r="AC3168" t="s">
        <v>10755</v>
      </c>
      <c r="AD3168">
        <v>51.319454800000003</v>
      </c>
      <c r="AE3168">
        <v>856.41700000000003</v>
      </c>
      <c r="AF3168">
        <v>15.477</v>
      </c>
      <c r="AG3168">
        <v>13.452999999999999</v>
      </c>
      <c r="AH3168">
        <v>15.3263</v>
      </c>
    </row>
    <row r="3169" spans="1:34" x14ac:dyDescent="0.25">
      <c r="A3169" t="s">
        <v>10757</v>
      </c>
      <c r="B3169" t="s">
        <v>10758</v>
      </c>
      <c r="C3169">
        <v>1</v>
      </c>
      <c r="D3169">
        <v>2</v>
      </c>
      <c r="E3169" t="s">
        <v>284</v>
      </c>
      <c r="F3169">
        <v>2014</v>
      </c>
      <c r="G3169" t="s">
        <v>171</v>
      </c>
      <c r="H3169">
        <v>0</v>
      </c>
      <c r="I3169">
        <v>2.711506</v>
      </c>
      <c r="J3169">
        <v>0.04</v>
      </c>
      <c r="K3169">
        <v>3.7</v>
      </c>
      <c r="L3169">
        <v>0.33</v>
      </c>
      <c r="M3169">
        <v>13.2</v>
      </c>
      <c r="N3169">
        <v>4.1599999999999998E-2</v>
      </c>
      <c r="O3169" t="s">
        <v>614</v>
      </c>
      <c r="P3169">
        <v>0</v>
      </c>
      <c r="Q3169">
        <v>1007.72</v>
      </c>
      <c r="R3169">
        <v>1420</v>
      </c>
      <c r="S3169">
        <v>0</v>
      </c>
      <c r="U3169">
        <v>6224</v>
      </c>
      <c r="V3169">
        <v>1.1100000000000001</v>
      </c>
      <c r="W3169">
        <v>1.1100000000000001</v>
      </c>
      <c r="X3169">
        <v>0.09</v>
      </c>
      <c r="Y3169" t="s">
        <v>77</v>
      </c>
      <c r="Z3169">
        <v>4.42</v>
      </c>
      <c r="AA3169" t="s">
        <v>10759</v>
      </c>
      <c r="AB3169">
        <v>291.6535379</v>
      </c>
      <c r="AC3169" t="s">
        <v>10760</v>
      </c>
      <c r="AD3169">
        <v>38.4946597</v>
      </c>
      <c r="AE3169">
        <v>1733.1</v>
      </c>
      <c r="AF3169">
        <v>15.747</v>
      </c>
      <c r="AG3169">
        <v>14.065</v>
      </c>
      <c r="AH3169">
        <v>15.5014</v>
      </c>
    </row>
    <row r="3170" spans="1:34" x14ac:dyDescent="0.25">
      <c r="A3170" t="s">
        <v>10761</v>
      </c>
      <c r="B3170" t="s">
        <v>10758</v>
      </c>
      <c r="C3170">
        <v>1</v>
      </c>
      <c r="D3170">
        <v>2</v>
      </c>
      <c r="E3170" t="s">
        <v>284</v>
      </c>
      <c r="F3170">
        <v>2014</v>
      </c>
      <c r="G3170" t="s">
        <v>171</v>
      </c>
      <c r="H3170">
        <v>0</v>
      </c>
      <c r="I3170">
        <v>7.2120499999999996</v>
      </c>
      <c r="J3170">
        <v>7.6999999999999999E-2</v>
      </c>
      <c r="K3170">
        <v>3.51</v>
      </c>
      <c r="L3170">
        <v>0.313</v>
      </c>
      <c r="M3170">
        <v>12.1</v>
      </c>
      <c r="N3170">
        <v>3.8100000000000002E-2</v>
      </c>
      <c r="O3170" t="s">
        <v>614</v>
      </c>
      <c r="P3170">
        <v>0</v>
      </c>
      <c r="Q3170">
        <v>273.3</v>
      </c>
      <c r="R3170">
        <v>1025</v>
      </c>
      <c r="S3170">
        <v>0</v>
      </c>
      <c r="U3170">
        <v>6224</v>
      </c>
      <c r="V3170">
        <v>1.1100000000000001</v>
      </c>
      <c r="W3170">
        <v>1.1100000000000001</v>
      </c>
      <c r="X3170">
        <v>0.09</v>
      </c>
      <c r="Y3170" t="s">
        <v>77</v>
      </c>
      <c r="Z3170">
        <v>4.42</v>
      </c>
      <c r="AA3170" t="s">
        <v>10759</v>
      </c>
      <c r="AB3170">
        <v>291.6535379</v>
      </c>
      <c r="AC3170" t="s">
        <v>10760</v>
      </c>
      <c r="AD3170">
        <v>38.4946597</v>
      </c>
      <c r="AE3170">
        <v>1733.1</v>
      </c>
      <c r="AF3170">
        <v>15.747</v>
      </c>
      <c r="AG3170">
        <v>14.065</v>
      </c>
      <c r="AH3170">
        <v>15.5014</v>
      </c>
    </row>
    <row r="3171" spans="1:34" x14ac:dyDescent="0.25">
      <c r="A3171" t="s">
        <v>10762</v>
      </c>
      <c r="B3171" t="s">
        <v>10763</v>
      </c>
      <c r="C3171">
        <v>1</v>
      </c>
      <c r="D3171">
        <v>4</v>
      </c>
      <c r="E3171" t="s">
        <v>284</v>
      </c>
      <c r="F3171">
        <v>2014</v>
      </c>
      <c r="G3171" t="s">
        <v>171</v>
      </c>
      <c r="H3171">
        <v>0</v>
      </c>
      <c r="I3171">
        <v>3.3402219999999998</v>
      </c>
      <c r="J3171">
        <v>3.6999999999999998E-2</v>
      </c>
      <c r="K3171">
        <v>2.23</v>
      </c>
      <c r="L3171">
        <v>0.19900000000000001</v>
      </c>
      <c r="M3171">
        <v>5.6</v>
      </c>
      <c r="N3171">
        <v>1.7600000000000001E-2</v>
      </c>
      <c r="O3171" t="s">
        <v>614</v>
      </c>
      <c r="P3171">
        <v>0</v>
      </c>
      <c r="Q3171">
        <v>44</v>
      </c>
      <c r="R3171">
        <v>731</v>
      </c>
      <c r="S3171">
        <v>0</v>
      </c>
      <c r="T3171" t="s">
        <v>818</v>
      </c>
      <c r="U3171">
        <v>4255</v>
      </c>
      <c r="V3171">
        <v>0.55000000000000004</v>
      </c>
      <c r="W3171">
        <v>0.57999999999999996</v>
      </c>
      <c r="X3171">
        <v>-0.51</v>
      </c>
      <c r="Y3171" t="s">
        <v>77</v>
      </c>
      <c r="Z3171">
        <v>4.7300000000000004</v>
      </c>
      <c r="AA3171" t="s">
        <v>10764</v>
      </c>
      <c r="AB3171">
        <v>286.07907790000002</v>
      </c>
      <c r="AC3171" t="s">
        <v>10765</v>
      </c>
      <c r="AD3171">
        <v>39.278236999999997</v>
      </c>
      <c r="AE3171">
        <v>428.01799999999997</v>
      </c>
      <c r="AF3171">
        <v>16.567</v>
      </c>
      <c r="AG3171">
        <v>13.116</v>
      </c>
      <c r="AH3171">
        <v>15.9695</v>
      </c>
    </row>
    <row r="3172" spans="1:34" x14ac:dyDescent="0.25">
      <c r="A3172" t="s">
        <v>10766</v>
      </c>
      <c r="B3172" t="s">
        <v>10763</v>
      </c>
      <c r="C3172">
        <v>1</v>
      </c>
      <c r="D3172">
        <v>4</v>
      </c>
      <c r="E3172" t="s">
        <v>284</v>
      </c>
      <c r="F3172">
        <v>2014</v>
      </c>
      <c r="G3172" t="s">
        <v>171</v>
      </c>
      <c r="H3172">
        <v>0</v>
      </c>
      <c r="I3172">
        <v>7.8249040000000001</v>
      </c>
      <c r="J3172">
        <v>6.5000000000000002E-2</v>
      </c>
      <c r="K3172">
        <v>1.28</v>
      </c>
      <c r="L3172">
        <v>0.114</v>
      </c>
      <c r="M3172">
        <v>2.1800000000000002</v>
      </c>
      <c r="N3172">
        <v>6.8700000000000002E-3</v>
      </c>
      <c r="O3172" t="s">
        <v>614</v>
      </c>
      <c r="P3172">
        <v>0</v>
      </c>
      <c r="Q3172">
        <v>14.2</v>
      </c>
      <c r="R3172">
        <v>555</v>
      </c>
      <c r="S3172">
        <v>0</v>
      </c>
      <c r="T3172" t="s">
        <v>818</v>
      </c>
      <c r="U3172">
        <v>4255</v>
      </c>
      <c r="V3172">
        <v>0.55000000000000004</v>
      </c>
      <c r="W3172">
        <v>0.57999999999999996</v>
      </c>
      <c r="X3172">
        <v>-0.51</v>
      </c>
      <c r="Y3172" t="s">
        <v>77</v>
      </c>
      <c r="Z3172">
        <v>4.7300000000000004</v>
      </c>
      <c r="AA3172" t="s">
        <v>10764</v>
      </c>
      <c r="AB3172">
        <v>286.07907790000002</v>
      </c>
      <c r="AC3172" t="s">
        <v>10765</v>
      </c>
      <c r="AD3172">
        <v>39.278236999999997</v>
      </c>
      <c r="AE3172">
        <v>428.01799999999997</v>
      </c>
      <c r="AF3172">
        <v>16.567</v>
      </c>
      <c r="AG3172">
        <v>13.116</v>
      </c>
      <c r="AH3172">
        <v>15.9695</v>
      </c>
    </row>
    <row r="3173" spans="1:34" x14ac:dyDescent="0.25">
      <c r="A3173" t="s">
        <v>10767</v>
      </c>
      <c r="B3173" t="s">
        <v>10763</v>
      </c>
      <c r="C3173">
        <v>1</v>
      </c>
      <c r="D3173">
        <v>4</v>
      </c>
      <c r="E3173" t="s">
        <v>284</v>
      </c>
      <c r="F3173">
        <v>2014</v>
      </c>
      <c r="G3173" t="s">
        <v>171</v>
      </c>
      <c r="H3173">
        <v>0</v>
      </c>
      <c r="I3173">
        <v>20.060548000000001</v>
      </c>
      <c r="J3173">
        <v>0.122</v>
      </c>
      <c r="K3173">
        <v>2.0499999999999998</v>
      </c>
      <c r="L3173">
        <v>0.183</v>
      </c>
      <c r="M3173">
        <v>4.8600000000000003</v>
      </c>
      <c r="N3173">
        <v>1.5299999999999999E-2</v>
      </c>
      <c r="O3173" t="s">
        <v>614</v>
      </c>
      <c r="P3173">
        <v>0</v>
      </c>
      <c r="Q3173">
        <v>4.03</v>
      </c>
      <c r="R3173">
        <v>401</v>
      </c>
      <c r="S3173">
        <v>0</v>
      </c>
      <c r="T3173" t="s">
        <v>818</v>
      </c>
      <c r="U3173">
        <v>4255</v>
      </c>
      <c r="V3173">
        <v>0.55000000000000004</v>
      </c>
      <c r="W3173">
        <v>0.57999999999999996</v>
      </c>
      <c r="X3173">
        <v>-0.51</v>
      </c>
      <c r="Y3173" t="s">
        <v>77</v>
      </c>
      <c r="Z3173">
        <v>4.7300000000000004</v>
      </c>
      <c r="AA3173" t="s">
        <v>10764</v>
      </c>
      <c r="AB3173">
        <v>286.07907790000002</v>
      </c>
      <c r="AC3173" t="s">
        <v>10765</v>
      </c>
      <c r="AD3173">
        <v>39.278236999999997</v>
      </c>
      <c r="AE3173">
        <v>428.01799999999997</v>
      </c>
      <c r="AF3173">
        <v>16.567</v>
      </c>
      <c r="AG3173">
        <v>13.116</v>
      </c>
      <c r="AH3173">
        <v>15.9695</v>
      </c>
    </row>
    <row r="3174" spans="1:34" x14ac:dyDescent="0.25">
      <c r="A3174" t="s">
        <v>10768</v>
      </c>
      <c r="B3174" t="s">
        <v>10763</v>
      </c>
      <c r="C3174">
        <v>1</v>
      </c>
      <c r="D3174">
        <v>4</v>
      </c>
      <c r="E3174" t="s">
        <v>284</v>
      </c>
      <c r="F3174">
        <v>2014</v>
      </c>
      <c r="G3174" t="s">
        <v>171</v>
      </c>
      <c r="H3174">
        <v>0</v>
      </c>
      <c r="I3174">
        <v>46.183669000000002</v>
      </c>
      <c r="J3174">
        <v>0.21299999999999999</v>
      </c>
      <c r="K3174">
        <v>2.2200000000000002</v>
      </c>
      <c r="L3174">
        <v>0.19800000000000001</v>
      </c>
      <c r="M3174">
        <v>5.56</v>
      </c>
      <c r="N3174">
        <v>1.7500000000000002E-2</v>
      </c>
      <c r="O3174" t="s">
        <v>614</v>
      </c>
      <c r="P3174">
        <v>0</v>
      </c>
      <c r="Q3174">
        <v>1.33</v>
      </c>
      <c r="R3174">
        <v>306</v>
      </c>
      <c r="S3174">
        <v>0</v>
      </c>
      <c r="T3174" t="s">
        <v>818</v>
      </c>
      <c r="U3174">
        <v>4255</v>
      </c>
      <c r="V3174">
        <v>0.55000000000000004</v>
      </c>
      <c r="W3174">
        <v>0.57999999999999996</v>
      </c>
      <c r="X3174">
        <v>-0.51</v>
      </c>
      <c r="Y3174" t="s">
        <v>77</v>
      </c>
      <c r="Z3174">
        <v>4.7300000000000004</v>
      </c>
      <c r="AA3174" t="s">
        <v>10764</v>
      </c>
      <c r="AB3174">
        <v>286.07907790000002</v>
      </c>
      <c r="AC3174" t="s">
        <v>10765</v>
      </c>
      <c r="AD3174">
        <v>39.278236999999997</v>
      </c>
      <c r="AE3174">
        <v>428.01799999999997</v>
      </c>
      <c r="AF3174">
        <v>16.567</v>
      </c>
      <c r="AG3174">
        <v>13.116</v>
      </c>
      <c r="AH3174">
        <v>15.9695</v>
      </c>
    </row>
    <row r="3175" spans="1:34" x14ac:dyDescent="0.25">
      <c r="A3175" t="s">
        <v>10769</v>
      </c>
      <c r="B3175" t="s">
        <v>10770</v>
      </c>
      <c r="C3175">
        <v>1</v>
      </c>
      <c r="D3175">
        <v>2</v>
      </c>
      <c r="E3175" t="s">
        <v>284</v>
      </c>
      <c r="F3175">
        <v>2014</v>
      </c>
      <c r="G3175" t="s">
        <v>171</v>
      </c>
      <c r="H3175">
        <v>0</v>
      </c>
      <c r="I3175">
        <v>8.2956109999999992</v>
      </c>
      <c r="J3175">
        <v>6.5000000000000002E-2</v>
      </c>
      <c r="K3175">
        <v>1.57</v>
      </c>
      <c r="L3175">
        <v>0.14000000000000001</v>
      </c>
      <c r="M3175">
        <v>3.09</v>
      </c>
      <c r="N3175">
        <v>9.7199999999999995E-3</v>
      </c>
      <c r="O3175" t="s">
        <v>614</v>
      </c>
      <c r="P3175">
        <v>0</v>
      </c>
      <c r="Q3175">
        <v>15.63</v>
      </c>
      <c r="R3175">
        <v>469</v>
      </c>
      <c r="S3175">
        <v>0</v>
      </c>
      <c r="T3175" t="s">
        <v>1013</v>
      </c>
      <c r="U3175">
        <v>3750</v>
      </c>
      <c r="V3175">
        <v>0.51</v>
      </c>
      <c r="W3175">
        <v>0.6</v>
      </c>
      <c r="X3175">
        <v>-0.05</v>
      </c>
      <c r="Y3175" t="s">
        <v>77</v>
      </c>
      <c r="Z3175">
        <v>4.75</v>
      </c>
      <c r="AA3175" t="s">
        <v>10771</v>
      </c>
      <c r="AB3175">
        <v>283.86642849999998</v>
      </c>
      <c r="AC3175" t="s">
        <v>10772</v>
      </c>
      <c r="AD3175">
        <v>39.898192799999997</v>
      </c>
      <c r="AE3175">
        <v>288.76299999999998</v>
      </c>
      <c r="AF3175">
        <v>16.013999999999999</v>
      </c>
      <c r="AG3175">
        <v>12.311999999999999</v>
      </c>
      <c r="AH3175">
        <v>15.3743</v>
      </c>
    </row>
    <row r="3176" spans="1:34" x14ac:dyDescent="0.25">
      <c r="A3176" t="s">
        <v>10773</v>
      </c>
      <c r="B3176" t="s">
        <v>10770</v>
      </c>
      <c r="C3176">
        <v>1</v>
      </c>
      <c r="D3176">
        <v>2</v>
      </c>
      <c r="E3176" t="s">
        <v>284</v>
      </c>
      <c r="F3176">
        <v>2014</v>
      </c>
      <c r="G3176" t="s">
        <v>171</v>
      </c>
      <c r="H3176">
        <v>0</v>
      </c>
      <c r="I3176">
        <v>23.968126999999999</v>
      </c>
      <c r="J3176">
        <v>0.13200000000000001</v>
      </c>
      <c r="K3176">
        <v>2</v>
      </c>
      <c r="L3176">
        <v>0.17799999999999999</v>
      </c>
      <c r="M3176">
        <v>4.66</v>
      </c>
      <c r="N3176">
        <v>1.47E-2</v>
      </c>
      <c r="O3176" t="s">
        <v>614</v>
      </c>
      <c r="P3176">
        <v>0</v>
      </c>
      <c r="Q3176">
        <v>3.8</v>
      </c>
      <c r="R3176">
        <v>329</v>
      </c>
      <c r="S3176">
        <v>0</v>
      </c>
      <c r="T3176" t="s">
        <v>1013</v>
      </c>
      <c r="U3176">
        <v>3750</v>
      </c>
      <c r="V3176">
        <v>0.51</v>
      </c>
      <c r="W3176">
        <v>0.6</v>
      </c>
      <c r="X3176">
        <v>-0.05</v>
      </c>
      <c r="Y3176" t="s">
        <v>77</v>
      </c>
      <c r="Z3176">
        <v>4.75</v>
      </c>
      <c r="AA3176" t="s">
        <v>10771</v>
      </c>
      <c r="AB3176">
        <v>283.86642849999998</v>
      </c>
      <c r="AC3176" t="s">
        <v>10772</v>
      </c>
      <c r="AD3176">
        <v>39.898192799999997</v>
      </c>
      <c r="AE3176">
        <v>288.76299999999998</v>
      </c>
      <c r="AF3176">
        <v>16.013999999999999</v>
      </c>
      <c r="AG3176">
        <v>12.311999999999999</v>
      </c>
      <c r="AH3176">
        <v>15.3743</v>
      </c>
    </row>
    <row r="3177" spans="1:34" x14ac:dyDescent="0.25">
      <c r="A3177" t="s">
        <v>10774</v>
      </c>
      <c r="B3177" t="s">
        <v>10775</v>
      </c>
      <c r="C3177">
        <v>1</v>
      </c>
      <c r="D3177">
        <v>2</v>
      </c>
      <c r="E3177" t="s">
        <v>284</v>
      </c>
      <c r="F3177">
        <v>2014</v>
      </c>
      <c r="G3177" t="s">
        <v>171</v>
      </c>
      <c r="H3177">
        <v>0</v>
      </c>
      <c r="I3177">
        <v>4.7151059999999996</v>
      </c>
      <c r="J3177">
        <v>0.05</v>
      </c>
      <c r="K3177">
        <v>1.41</v>
      </c>
      <c r="L3177">
        <v>0.126</v>
      </c>
      <c r="M3177">
        <v>2.57</v>
      </c>
      <c r="N3177">
        <v>8.09E-3</v>
      </c>
      <c r="O3177" t="s">
        <v>614</v>
      </c>
      <c r="P3177">
        <v>0</v>
      </c>
      <c r="Q3177">
        <v>124.96</v>
      </c>
      <c r="R3177">
        <v>823</v>
      </c>
      <c r="S3177">
        <v>0</v>
      </c>
      <c r="U3177">
        <v>4861</v>
      </c>
      <c r="V3177">
        <v>0.72</v>
      </c>
      <c r="W3177">
        <v>0.7</v>
      </c>
      <c r="X3177">
        <v>0.03</v>
      </c>
      <c r="Y3177" t="s">
        <v>77</v>
      </c>
      <c r="Z3177">
        <v>4.58</v>
      </c>
      <c r="AA3177" t="s">
        <v>10776</v>
      </c>
      <c r="AB3177">
        <v>283.2213438</v>
      </c>
      <c r="AC3177" t="s">
        <v>10777</v>
      </c>
      <c r="AD3177">
        <v>40.421762000000001</v>
      </c>
      <c r="AE3177">
        <v>657.822</v>
      </c>
      <c r="AF3177">
        <v>15.689</v>
      </c>
      <c r="AG3177">
        <v>13.172000000000001</v>
      </c>
      <c r="AH3177">
        <v>15.283200000000001</v>
      </c>
    </row>
    <row r="3178" spans="1:34" x14ac:dyDescent="0.25">
      <c r="A3178" t="s">
        <v>10778</v>
      </c>
      <c r="B3178" t="s">
        <v>10775</v>
      </c>
      <c r="C3178">
        <v>1</v>
      </c>
      <c r="D3178">
        <v>2</v>
      </c>
      <c r="E3178" t="s">
        <v>284</v>
      </c>
      <c r="F3178">
        <v>2014</v>
      </c>
      <c r="G3178" t="s">
        <v>171</v>
      </c>
      <c r="H3178">
        <v>0</v>
      </c>
      <c r="I3178">
        <v>8.1036359999999998</v>
      </c>
      <c r="J3178">
        <v>7.0999999999999994E-2</v>
      </c>
      <c r="K3178">
        <v>2.08</v>
      </c>
      <c r="L3178">
        <v>0.186</v>
      </c>
      <c r="M3178">
        <v>4.9800000000000004</v>
      </c>
      <c r="N3178">
        <v>1.5699999999999999E-2</v>
      </c>
      <c r="O3178" t="s">
        <v>614</v>
      </c>
      <c r="P3178">
        <v>0</v>
      </c>
      <c r="Q3178">
        <v>60.64</v>
      </c>
      <c r="R3178">
        <v>687</v>
      </c>
      <c r="S3178">
        <v>0</v>
      </c>
      <c r="U3178">
        <v>4861</v>
      </c>
      <c r="V3178">
        <v>0.72</v>
      </c>
      <c r="W3178">
        <v>0.7</v>
      </c>
      <c r="X3178">
        <v>0.03</v>
      </c>
      <c r="Y3178" t="s">
        <v>77</v>
      </c>
      <c r="Z3178">
        <v>4.58</v>
      </c>
      <c r="AA3178" t="s">
        <v>10776</v>
      </c>
      <c r="AB3178">
        <v>283.2213438</v>
      </c>
      <c r="AC3178" t="s">
        <v>10777</v>
      </c>
      <c r="AD3178">
        <v>40.421762000000001</v>
      </c>
      <c r="AE3178">
        <v>657.822</v>
      </c>
      <c r="AF3178">
        <v>15.689</v>
      </c>
      <c r="AG3178">
        <v>13.172000000000001</v>
      </c>
      <c r="AH3178">
        <v>15.283200000000001</v>
      </c>
    </row>
    <row r="3179" spans="1:34" x14ac:dyDescent="0.25">
      <c r="A3179" t="s">
        <v>10779</v>
      </c>
      <c r="B3179" t="s">
        <v>10780</v>
      </c>
      <c r="C3179">
        <v>1</v>
      </c>
      <c r="D3179">
        <v>5</v>
      </c>
      <c r="E3179" t="s">
        <v>284</v>
      </c>
      <c r="F3179">
        <v>2014</v>
      </c>
      <c r="G3179" t="s">
        <v>171</v>
      </c>
      <c r="H3179">
        <v>0</v>
      </c>
      <c r="I3179">
        <v>2.0908760000000002</v>
      </c>
      <c r="J3179">
        <v>3.4000000000000002E-2</v>
      </c>
      <c r="K3179">
        <v>1.73</v>
      </c>
      <c r="L3179">
        <v>0.154</v>
      </c>
      <c r="M3179">
        <v>3.64</v>
      </c>
      <c r="N3179">
        <v>1.15E-2</v>
      </c>
      <c r="O3179" t="s">
        <v>614</v>
      </c>
      <c r="P3179">
        <v>0</v>
      </c>
      <c r="Q3179">
        <v>2500.59</v>
      </c>
      <c r="R3179">
        <v>1642</v>
      </c>
      <c r="S3179">
        <v>0</v>
      </c>
      <c r="U3179">
        <v>5751</v>
      </c>
      <c r="V3179">
        <v>1.43</v>
      </c>
      <c r="W3179">
        <v>1.06</v>
      </c>
      <c r="X3179">
        <v>0.23</v>
      </c>
      <c r="Y3179" t="s">
        <v>77</v>
      </c>
      <c r="Z3179">
        <v>4.1900000000000004</v>
      </c>
      <c r="AA3179" t="s">
        <v>10781</v>
      </c>
      <c r="AB3179">
        <v>287.89710659999997</v>
      </c>
      <c r="AC3179" t="s">
        <v>10782</v>
      </c>
      <c r="AD3179">
        <v>40.6378141</v>
      </c>
      <c r="AE3179">
        <v>1798.75</v>
      </c>
      <c r="AF3179">
        <v>15.297000000000001</v>
      </c>
      <c r="AG3179">
        <v>13.512</v>
      </c>
      <c r="AH3179">
        <v>15.0243</v>
      </c>
    </row>
    <row r="3180" spans="1:34" x14ac:dyDescent="0.25">
      <c r="A3180" t="s">
        <v>10783</v>
      </c>
      <c r="B3180" t="s">
        <v>10780</v>
      </c>
      <c r="C3180">
        <v>1</v>
      </c>
      <c r="D3180">
        <v>5</v>
      </c>
      <c r="E3180" t="s">
        <v>284</v>
      </c>
      <c r="F3180">
        <v>2014</v>
      </c>
      <c r="G3180" t="s">
        <v>171</v>
      </c>
      <c r="H3180">
        <v>0</v>
      </c>
      <c r="I3180">
        <v>6.1555569999999999</v>
      </c>
      <c r="J3180">
        <v>6.9000000000000006E-2</v>
      </c>
      <c r="K3180">
        <v>2.39</v>
      </c>
      <c r="L3180">
        <v>0.21299999999999999</v>
      </c>
      <c r="M3180">
        <v>6.3</v>
      </c>
      <c r="N3180">
        <v>1.9800000000000002E-2</v>
      </c>
      <c r="O3180" t="s">
        <v>614</v>
      </c>
      <c r="P3180">
        <v>0</v>
      </c>
      <c r="Q3180">
        <v>592.29999999999995</v>
      </c>
      <c r="R3180">
        <v>1146</v>
      </c>
      <c r="S3180">
        <v>0</v>
      </c>
      <c r="U3180">
        <v>5751</v>
      </c>
      <c r="V3180">
        <v>1.43</v>
      </c>
      <c r="W3180">
        <v>1.06</v>
      </c>
      <c r="X3180">
        <v>0.23</v>
      </c>
      <c r="Y3180" t="s">
        <v>77</v>
      </c>
      <c r="Z3180">
        <v>4.1900000000000004</v>
      </c>
      <c r="AA3180" t="s">
        <v>10781</v>
      </c>
      <c r="AB3180">
        <v>287.89710659999997</v>
      </c>
      <c r="AC3180" t="s">
        <v>10782</v>
      </c>
      <c r="AD3180">
        <v>40.6378141</v>
      </c>
      <c r="AE3180">
        <v>1798.75</v>
      </c>
      <c r="AF3180">
        <v>15.297000000000001</v>
      </c>
      <c r="AG3180">
        <v>13.512</v>
      </c>
      <c r="AH3180">
        <v>15.0243</v>
      </c>
    </row>
    <row r="3181" spans="1:34" x14ac:dyDescent="0.25">
      <c r="A3181" t="s">
        <v>10784</v>
      </c>
      <c r="B3181" t="s">
        <v>10780</v>
      </c>
      <c r="C3181">
        <v>1</v>
      </c>
      <c r="D3181">
        <v>5</v>
      </c>
      <c r="E3181" t="s">
        <v>284</v>
      </c>
      <c r="F3181">
        <v>2014</v>
      </c>
      <c r="G3181" t="s">
        <v>171</v>
      </c>
      <c r="H3181">
        <v>0</v>
      </c>
      <c r="I3181">
        <v>13.233549</v>
      </c>
      <c r="J3181">
        <v>0.115</v>
      </c>
      <c r="K3181">
        <v>3.07</v>
      </c>
      <c r="L3181">
        <v>0.27400000000000002</v>
      </c>
      <c r="M3181">
        <v>9.64</v>
      </c>
      <c r="N3181">
        <v>3.0300000000000001E-2</v>
      </c>
      <c r="O3181" t="s">
        <v>614</v>
      </c>
      <c r="P3181">
        <v>0</v>
      </c>
      <c r="Q3181">
        <v>213.48</v>
      </c>
      <c r="R3181">
        <v>888</v>
      </c>
      <c r="S3181">
        <v>0</v>
      </c>
      <c r="U3181">
        <v>5751</v>
      </c>
      <c r="V3181">
        <v>1.43</v>
      </c>
      <c r="W3181">
        <v>1.06</v>
      </c>
      <c r="X3181">
        <v>0.23</v>
      </c>
      <c r="Y3181" t="s">
        <v>77</v>
      </c>
      <c r="Z3181">
        <v>4.1900000000000004</v>
      </c>
      <c r="AA3181" t="s">
        <v>10781</v>
      </c>
      <c r="AB3181">
        <v>287.89710659999997</v>
      </c>
      <c r="AC3181" t="s">
        <v>10782</v>
      </c>
      <c r="AD3181">
        <v>40.6378141</v>
      </c>
      <c r="AE3181">
        <v>1798.75</v>
      </c>
      <c r="AF3181">
        <v>15.297000000000001</v>
      </c>
      <c r="AG3181">
        <v>13.512</v>
      </c>
      <c r="AH3181">
        <v>15.0243</v>
      </c>
    </row>
    <row r="3182" spans="1:34" x14ac:dyDescent="0.25">
      <c r="A3182" t="s">
        <v>10785</v>
      </c>
      <c r="B3182" t="s">
        <v>10780</v>
      </c>
      <c r="C3182">
        <v>1</v>
      </c>
      <c r="D3182">
        <v>5</v>
      </c>
      <c r="E3182" t="s">
        <v>284</v>
      </c>
      <c r="F3182">
        <v>2013</v>
      </c>
      <c r="G3182" t="s">
        <v>171</v>
      </c>
      <c r="H3182">
        <v>0</v>
      </c>
      <c r="I3182">
        <v>23.654</v>
      </c>
      <c r="J3182">
        <v>0.1658</v>
      </c>
      <c r="K3182">
        <v>5.6</v>
      </c>
      <c r="L3182">
        <v>0.5</v>
      </c>
      <c r="M3182">
        <v>169.7</v>
      </c>
      <c r="N3182">
        <v>0.53400000000000003</v>
      </c>
      <c r="O3182" t="s">
        <v>119</v>
      </c>
      <c r="P3182">
        <v>0</v>
      </c>
      <c r="Q3182">
        <v>98.46</v>
      </c>
      <c r="R3182">
        <v>731</v>
      </c>
      <c r="S3182">
        <v>1</v>
      </c>
      <c r="U3182">
        <v>5732</v>
      </c>
      <c r="V3182">
        <v>0.96</v>
      </c>
      <c r="W3182">
        <v>1.06</v>
      </c>
      <c r="X3182">
        <v>0.23</v>
      </c>
      <c r="Y3182" t="s">
        <v>77</v>
      </c>
      <c r="Z3182">
        <v>4.49</v>
      </c>
      <c r="AA3182" t="s">
        <v>10781</v>
      </c>
      <c r="AB3182">
        <v>287.89710659999997</v>
      </c>
      <c r="AC3182" t="s">
        <v>10782</v>
      </c>
      <c r="AD3182">
        <v>40.6378141</v>
      </c>
      <c r="AE3182">
        <v>1798.75</v>
      </c>
      <c r="AF3182">
        <v>15.297000000000001</v>
      </c>
      <c r="AG3182">
        <v>13.512</v>
      </c>
      <c r="AH3182">
        <v>15.0243</v>
      </c>
    </row>
    <row r="3183" spans="1:34" x14ac:dyDescent="0.25">
      <c r="A3183" t="s">
        <v>10786</v>
      </c>
      <c r="B3183" t="s">
        <v>10780</v>
      </c>
      <c r="C3183">
        <v>1</v>
      </c>
      <c r="D3183">
        <v>5</v>
      </c>
      <c r="E3183" t="s">
        <v>284</v>
      </c>
      <c r="F3183">
        <v>2013</v>
      </c>
      <c r="G3183" t="s">
        <v>171</v>
      </c>
      <c r="H3183">
        <v>0</v>
      </c>
      <c r="I3183">
        <v>50.447000000000003</v>
      </c>
      <c r="J3183">
        <v>0.2747</v>
      </c>
      <c r="K3183">
        <v>2</v>
      </c>
      <c r="L3183">
        <v>0.17799999999999999</v>
      </c>
      <c r="M3183">
        <v>13.5</v>
      </c>
      <c r="N3183">
        <v>4.2000000000000003E-2</v>
      </c>
      <c r="O3183" t="s">
        <v>119</v>
      </c>
      <c r="P3183">
        <v>0</v>
      </c>
      <c r="Q3183">
        <v>35.869999999999997</v>
      </c>
      <c r="R3183">
        <v>568</v>
      </c>
      <c r="S3183">
        <v>1</v>
      </c>
      <c r="U3183">
        <v>5732</v>
      </c>
      <c r="V3183">
        <v>0.96</v>
      </c>
      <c r="W3183">
        <v>1.06</v>
      </c>
      <c r="X3183">
        <v>0.23</v>
      </c>
      <c r="Y3183" t="s">
        <v>77</v>
      </c>
      <c r="Z3183">
        <v>4.49</v>
      </c>
      <c r="AA3183" t="s">
        <v>10781</v>
      </c>
      <c r="AB3183">
        <v>287.89710659999997</v>
      </c>
      <c r="AC3183" t="s">
        <v>10782</v>
      </c>
      <c r="AD3183">
        <v>40.6378141</v>
      </c>
      <c r="AE3183">
        <v>1798.75</v>
      </c>
      <c r="AF3183">
        <v>15.297000000000001</v>
      </c>
      <c r="AG3183">
        <v>13.512</v>
      </c>
      <c r="AH3183">
        <v>15.0243</v>
      </c>
    </row>
    <row r="3184" spans="1:34" x14ac:dyDescent="0.25">
      <c r="A3184" t="s">
        <v>10787</v>
      </c>
      <c r="B3184" t="s">
        <v>10788</v>
      </c>
      <c r="C3184">
        <v>1</v>
      </c>
      <c r="D3184">
        <v>2</v>
      </c>
      <c r="E3184" t="s">
        <v>284</v>
      </c>
      <c r="F3184">
        <v>2014</v>
      </c>
      <c r="G3184" t="s">
        <v>171</v>
      </c>
      <c r="H3184">
        <v>0</v>
      </c>
      <c r="I3184">
        <v>11.763051000000001</v>
      </c>
      <c r="J3184">
        <v>9.5000000000000001E-2</v>
      </c>
      <c r="K3184">
        <v>2.33</v>
      </c>
      <c r="L3184">
        <v>0.20799999999999999</v>
      </c>
      <c r="M3184">
        <v>6.04</v>
      </c>
      <c r="N3184">
        <v>1.9E-2</v>
      </c>
      <c r="O3184" t="s">
        <v>614</v>
      </c>
      <c r="P3184">
        <v>0</v>
      </c>
      <c r="Q3184">
        <v>34.75</v>
      </c>
      <c r="R3184">
        <v>616</v>
      </c>
      <c r="S3184">
        <v>0</v>
      </c>
      <c r="U3184">
        <v>4914</v>
      </c>
      <c r="V3184">
        <v>0.76</v>
      </c>
      <c r="W3184">
        <v>0.76</v>
      </c>
      <c r="X3184">
        <v>0.09</v>
      </c>
      <c r="Y3184" t="s">
        <v>77</v>
      </c>
      <c r="Z3184">
        <v>4.58</v>
      </c>
      <c r="AA3184" t="s">
        <v>10789</v>
      </c>
      <c r="AB3184">
        <v>294.20205049999998</v>
      </c>
      <c r="AC3184" t="s">
        <v>10790</v>
      </c>
      <c r="AD3184">
        <v>40.663331300000003</v>
      </c>
      <c r="AE3184">
        <v>648.10900000000004</v>
      </c>
      <c r="AF3184">
        <v>15.252000000000001</v>
      </c>
      <c r="AG3184">
        <v>13.132999999999999</v>
      </c>
      <c r="AH3184">
        <v>15.2333</v>
      </c>
    </row>
    <row r="3185" spans="1:34" x14ac:dyDescent="0.25">
      <c r="A3185" t="s">
        <v>10791</v>
      </c>
      <c r="B3185" t="s">
        <v>10788</v>
      </c>
      <c r="C3185">
        <v>1</v>
      </c>
      <c r="D3185">
        <v>2</v>
      </c>
      <c r="E3185" t="s">
        <v>284</v>
      </c>
      <c r="F3185">
        <v>2014</v>
      </c>
      <c r="G3185" t="s">
        <v>171</v>
      </c>
      <c r="H3185">
        <v>0</v>
      </c>
      <c r="I3185">
        <v>56.228098000000003</v>
      </c>
      <c r="J3185">
        <v>0.26800000000000002</v>
      </c>
      <c r="K3185">
        <v>2.5099999999999998</v>
      </c>
      <c r="L3185">
        <v>0.224</v>
      </c>
      <c r="M3185">
        <v>6.85</v>
      </c>
      <c r="N3185">
        <v>2.1499999999999998E-2</v>
      </c>
      <c r="O3185" t="s">
        <v>614</v>
      </c>
      <c r="P3185">
        <v>0</v>
      </c>
      <c r="Q3185">
        <v>4.32</v>
      </c>
      <c r="R3185">
        <v>366</v>
      </c>
      <c r="S3185">
        <v>0</v>
      </c>
      <c r="U3185">
        <v>4914</v>
      </c>
      <c r="V3185">
        <v>0.76</v>
      </c>
      <c r="W3185">
        <v>0.76</v>
      </c>
      <c r="X3185">
        <v>0.09</v>
      </c>
      <c r="Y3185" t="s">
        <v>77</v>
      </c>
      <c r="Z3185">
        <v>4.58</v>
      </c>
      <c r="AA3185" t="s">
        <v>10789</v>
      </c>
      <c r="AB3185">
        <v>294.20205049999998</v>
      </c>
      <c r="AC3185" t="s">
        <v>10790</v>
      </c>
      <c r="AD3185">
        <v>40.663331300000003</v>
      </c>
      <c r="AE3185">
        <v>648.10900000000004</v>
      </c>
      <c r="AF3185">
        <v>15.252000000000001</v>
      </c>
      <c r="AG3185">
        <v>13.132999999999999</v>
      </c>
      <c r="AH3185">
        <v>15.2333</v>
      </c>
    </row>
    <row r="3186" spans="1:34" x14ac:dyDescent="0.25">
      <c r="A3186" t="s">
        <v>10792</v>
      </c>
      <c r="B3186" t="s">
        <v>10793</v>
      </c>
      <c r="C3186">
        <v>1</v>
      </c>
      <c r="D3186">
        <v>4</v>
      </c>
      <c r="E3186" t="s">
        <v>284</v>
      </c>
      <c r="F3186">
        <v>2011</v>
      </c>
      <c r="G3186" t="s">
        <v>171</v>
      </c>
      <c r="H3186">
        <v>0</v>
      </c>
      <c r="I3186">
        <v>8.1453000000000007</v>
      </c>
      <c r="J3186">
        <v>0.08</v>
      </c>
      <c r="K3186">
        <v>2.4</v>
      </c>
      <c r="L3186">
        <v>0.214</v>
      </c>
      <c r="M3186">
        <v>508.5</v>
      </c>
      <c r="N3186">
        <v>1.6</v>
      </c>
      <c r="O3186" t="s">
        <v>119</v>
      </c>
      <c r="P3186">
        <v>0</v>
      </c>
      <c r="Q3186">
        <v>252.25</v>
      </c>
      <c r="R3186">
        <v>1050</v>
      </c>
      <c r="S3186">
        <v>1</v>
      </c>
      <c r="U3186">
        <v>5800</v>
      </c>
      <c r="V3186">
        <v>1.07</v>
      </c>
      <c r="W3186">
        <v>1.03</v>
      </c>
      <c r="X3186">
        <v>-0.24</v>
      </c>
      <c r="Y3186" t="s">
        <v>200</v>
      </c>
      <c r="Z3186">
        <v>4.34</v>
      </c>
      <c r="AA3186" t="s">
        <v>10794</v>
      </c>
      <c r="AB3186">
        <v>290.4132621</v>
      </c>
      <c r="AC3186" t="s">
        <v>10795</v>
      </c>
      <c r="AD3186">
        <v>38.343728300000002</v>
      </c>
      <c r="AE3186">
        <v>1156.81</v>
      </c>
      <c r="AF3186">
        <v>15.04</v>
      </c>
      <c r="AG3186">
        <v>13.372</v>
      </c>
      <c r="AH3186">
        <v>14.923400000000001</v>
      </c>
    </row>
    <row r="3187" spans="1:34" x14ac:dyDescent="0.25">
      <c r="A3187" t="s">
        <v>10796</v>
      </c>
      <c r="B3187" t="s">
        <v>10793</v>
      </c>
      <c r="C3187">
        <v>1</v>
      </c>
      <c r="D3187">
        <v>4</v>
      </c>
      <c r="E3187" t="s">
        <v>284</v>
      </c>
      <c r="F3187">
        <v>2011</v>
      </c>
      <c r="G3187" t="s">
        <v>171</v>
      </c>
      <c r="H3187">
        <v>0</v>
      </c>
      <c r="I3187">
        <v>12.333500000000001</v>
      </c>
      <c r="J3187">
        <v>0.106</v>
      </c>
      <c r="K3187">
        <v>2.8</v>
      </c>
      <c r="L3187">
        <v>0.25</v>
      </c>
      <c r="M3187">
        <v>508.5</v>
      </c>
      <c r="N3187">
        <v>1.6</v>
      </c>
      <c r="O3187" t="s">
        <v>119</v>
      </c>
      <c r="P3187">
        <v>0</v>
      </c>
      <c r="Q3187">
        <v>144.83000000000001</v>
      </c>
      <c r="R3187">
        <v>915</v>
      </c>
      <c r="S3187">
        <v>1</v>
      </c>
      <c r="U3187">
        <v>5800</v>
      </c>
      <c r="V3187">
        <v>1.07</v>
      </c>
      <c r="W3187">
        <v>1.03</v>
      </c>
      <c r="X3187">
        <v>-0.24</v>
      </c>
      <c r="Y3187" t="s">
        <v>200</v>
      </c>
      <c r="Z3187">
        <v>4.34</v>
      </c>
      <c r="AA3187" t="s">
        <v>10794</v>
      </c>
      <c r="AB3187">
        <v>290.4132621</v>
      </c>
      <c r="AC3187" t="s">
        <v>10795</v>
      </c>
      <c r="AD3187">
        <v>38.343728300000002</v>
      </c>
      <c r="AE3187">
        <v>1156.81</v>
      </c>
      <c r="AF3187">
        <v>15.04</v>
      </c>
      <c r="AG3187">
        <v>13.372</v>
      </c>
      <c r="AH3187">
        <v>14.923400000000001</v>
      </c>
    </row>
    <row r="3188" spans="1:34" x14ac:dyDescent="0.25">
      <c r="A3188" t="s">
        <v>10797</v>
      </c>
      <c r="B3188" t="s">
        <v>10793</v>
      </c>
      <c r="C3188">
        <v>1</v>
      </c>
      <c r="D3188">
        <v>4</v>
      </c>
      <c r="E3188" t="s">
        <v>284</v>
      </c>
      <c r="F3188">
        <v>2014</v>
      </c>
      <c r="G3188" t="s">
        <v>171</v>
      </c>
      <c r="H3188">
        <v>0</v>
      </c>
      <c r="I3188">
        <v>4.2443840000000002</v>
      </c>
      <c r="J3188">
        <v>5.0999999999999997E-2</v>
      </c>
      <c r="K3188">
        <v>1.67</v>
      </c>
      <c r="L3188">
        <v>0.14899999999999999</v>
      </c>
      <c r="M3188">
        <v>3.43</v>
      </c>
      <c r="N3188">
        <v>1.0800000000000001E-2</v>
      </c>
      <c r="O3188" t="s">
        <v>614</v>
      </c>
      <c r="P3188">
        <v>0</v>
      </c>
      <c r="Q3188">
        <v>601.89</v>
      </c>
      <c r="R3188">
        <v>1305</v>
      </c>
      <c r="S3188">
        <v>0</v>
      </c>
      <c r="U3188">
        <v>5897</v>
      </c>
      <c r="V3188">
        <v>1.29</v>
      </c>
      <c r="W3188">
        <v>0.98</v>
      </c>
      <c r="X3188">
        <v>-7.0999999999999994E-2</v>
      </c>
      <c r="Y3188" t="s">
        <v>200</v>
      </c>
      <c r="Z3188">
        <v>4.2</v>
      </c>
      <c r="AA3188" t="s">
        <v>10794</v>
      </c>
      <c r="AB3188">
        <v>290.4132621</v>
      </c>
      <c r="AC3188" t="s">
        <v>10795</v>
      </c>
      <c r="AD3188">
        <v>38.343728300000002</v>
      </c>
      <c r="AE3188">
        <v>1156.81</v>
      </c>
      <c r="AF3188">
        <v>15.04</v>
      </c>
      <c r="AG3188">
        <v>13.372</v>
      </c>
      <c r="AH3188">
        <v>14.923400000000001</v>
      </c>
    </row>
    <row r="3189" spans="1:34" x14ac:dyDescent="0.25">
      <c r="A3189" t="s">
        <v>10798</v>
      </c>
      <c r="B3189" t="s">
        <v>10793</v>
      </c>
      <c r="C3189">
        <v>1</v>
      </c>
      <c r="D3189">
        <v>4</v>
      </c>
      <c r="E3189" t="s">
        <v>284</v>
      </c>
      <c r="F3189">
        <v>2014</v>
      </c>
      <c r="G3189" t="s">
        <v>171</v>
      </c>
      <c r="H3189">
        <v>0</v>
      </c>
      <c r="I3189">
        <v>18.998355</v>
      </c>
      <c r="J3189">
        <v>0.13800000000000001</v>
      </c>
      <c r="K3189">
        <v>2.78</v>
      </c>
      <c r="L3189">
        <v>0.248</v>
      </c>
      <c r="M3189">
        <v>8.15</v>
      </c>
      <c r="N3189">
        <v>2.5600000000000001E-2</v>
      </c>
      <c r="O3189" t="s">
        <v>614</v>
      </c>
      <c r="P3189">
        <v>0</v>
      </c>
      <c r="Q3189">
        <v>81.510000000000005</v>
      </c>
      <c r="R3189">
        <v>792</v>
      </c>
      <c r="S3189">
        <v>0</v>
      </c>
      <c r="U3189">
        <v>5897</v>
      </c>
      <c r="V3189">
        <v>1.29</v>
      </c>
      <c r="W3189">
        <v>0.98</v>
      </c>
      <c r="X3189">
        <v>-7.0999999999999994E-2</v>
      </c>
      <c r="Y3189" t="s">
        <v>200</v>
      </c>
      <c r="Z3189">
        <v>4.2</v>
      </c>
      <c r="AA3189" t="s">
        <v>10794</v>
      </c>
      <c r="AB3189">
        <v>290.4132621</v>
      </c>
      <c r="AC3189" t="s">
        <v>10795</v>
      </c>
      <c r="AD3189">
        <v>38.343728300000002</v>
      </c>
      <c r="AE3189">
        <v>1156.81</v>
      </c>
      <c r="AF3189">
        <v>15.04</v>
      </c>
      <c r="AG3189">
        <v>13.372</v>
      </c>
      <c r="AH3189">
        <v>14.923400000000001</v>
      </c>
    </row>
    <row r="3190" spans="1:34" x14ac:dyDescent="0.25">
      <c r="A3190" t="s">
        <v>10799</v>
      </c>
      <c r="B3190" t="s">
        <v>10800</v>
      </c>
      <c r="C3190">
        <v>1</v>
      </c>
      <c r="D3190">
        <v>2</v>
      </c>
      <c r="E3190" t="s">
        <v>284</v>
      </c>
      <c r="F3190">
        <v>2014</v>
      </c>
      <c r="G3190" t="s">
        <v>171</v>
      </c>
      <c r="H3190">
        <v>0</v>
      </c>
      <c r="I3190">
        <v>4.144495</v>
      </c>
      <c r="J3190">
        <v>4.8000000000000001E-2</v>
      </c>
      <c r="K3190">
        <v>1.37</v>
      </c>
      <c r="L3190">
        <v>0.122</v>
      </c>
      <c r="M3190">
        <v>2.4500000000000002</v>
      </c>
      <c r="N3190">
        <v>7.7099999999999998E-3</v>
      </c>
      <c r="O3190" t="s">
        <v>614</v>
      </c>
      <c r="P3190">
        <v>0</v>
      </c>
      <c r="Q3190">
        <v>142.74</v>
      </c>
      <c r="R3190">
        <v>864</v>
      </c>
      <c r="S3190">
        <v>0</v>
      </c>
      <c r="U3190">
        <v>4985</v>
      </c>
      <c r="V3190">
        <v>0.74</v>
      </c>
      <c r="W3190">
        <v>0.75</v>
      </c>
      <c r="X3190">
        <v>0.18</v>
      </c>
      <c r="Y3190" t="s">
        <v>77</v>
      </c>
      <c r="Z3190">
        <v>4.63</v>
      </c>
      <c r="AA3190" t="s">
        <v>10801</v>
      </c>
      <c r="AB3190">
        <v>291.15876350000002</v>
      </c>
      <c r="AC3190" t="s">
        <v>10802</v>
      </c>
      <c r="AD3190">
        <v>40.750210799999998</v>
      </c>
      <c r="AE3190">
        <v>746.92700000000002</v>
      </c>
      <c r="AF3190">
        <v>15.952999999999999</v>
      </c>
      <c r="AG3190">
        <v>13.464</v>
      </c>
      <c r="AH3190">
        <v>15.6622</v>
      </c>
    </row>
    <row r="3191" spans="1:34" x14ac:dyDescent="0.25">
      <c r="A3191" t="s">
        <v>10803</v>
      </c>
      <c r="B3191" t="s">
        <v>10800</v>
      </c>
      <c r="C3191">
        <v>1</v>
      </c>
      <c r="D3191">
        <v>2</v>
      </c>
      <c r="E3191" t="s">
        <v>284</v>
      </c>
      <c r="F3191">
        <v>2014</v>
      </c>
      <c r="G3191" t="s">
        <v>171</v>
      </c>
      <c r="H3191">
        <v>0</v>
      </c>
      <c r="I3191">
        <v>7.9535280000000004</v>
      </c>
      <c r="J3191">
        <v>7.3999999999999996E-2</v>
      </c>
      <c r="K3191">
        <v>2.2000000000000002</v>
      </c>
      <c r="L3191">
        <v>0.19600000000000001</v>
      </c>
      <c r="M3191">
        <v>102.3</v>
      </c>
      <c r="N3191">
        <v>0.32200000000000001</v>
      </c>
      <c r="O3191" t="s">
        <v>119</v>
      </c>
      <c r="P3191">
        <v>0</v>
      </c>
      <c r="Q3191">
        <v>59.84</v>
      </c>
      <c r="R3191">
        <v>696</v>
      </c>
      <c r="S3191">
        <v>0</v>
      </c>
      <c r="U3191">
        <v>4985</v>
      </c>
      <c r="V3191">
        <v>0.74</v>
      </c>
      <c r="W3191">
        <v>0.75</v>
      </c>
      <c r="X3191">
        <v>0.18</v>
      </c>
      <c r="Y3191" t="s">
        <v>77</v>
      </c>
      <c r="Z3191">
        <v>4.63</v>
      </c>
      <c r="AA3191" t="s">
        <v>10801</v>
      </c>
      <c r="AB3191">
        <v>291.15876350000002</v>
      </c>
      <c r="AC3191" t="s">
        <v>10802</v>
      </c>
      <c r="AD3191">
        <v>40.750210799999998</v>
      </c>
      <c r="AE3191">
        <v>746.92700000000002</v>
      </c>
      <c r="AF3191">
        <v>15.952999999999999</v>
      </c>
      <c r="AG3191">
        <v>13.464</v>
      </c>
      <c r="AH3191">
        <v>15.6622</v>
      </c>
    </row>
    <row r="3192" spans="1:34" x14ac:dyDescent="0.25">
      <c r="A3192" t="s">
        <v>10804</v>
      </c>
      <c r="B3192" t="s">
        <v>10805</v>
      </c>
      <c r="C3192">
        <v>1</v>
      </c>
      <c r="D3192">
        <v>2</v>
      </c>
      <c r="E3192" t="s">
        <v>284</v>
      </c>
      <c r="F3192">
        <v>2014</v>
      </c>
      <c r="G3192" t="s">
        <v>171</v>
      </c>
      <c r="H3192">
        <v>0</v>
      </c>
      <c r="I3192">
        <v>12.718092</v>
      </c>
      <c r="J3192">
        <v>9.4E-2</v>
      </c>
      <c r="K3192">
        <v>2.33</v>
      </c>
      <c r="L3192">
        <v>0.20799999999999999</v>
      </c>
      <c r="M3192">
        <v>6.04</v>
      </c>
      <c r="N3192">
        <v>1.9E-2</v>
      </c>
      <c r="O3192" t="s">
        <v>614</v>
      </c>
      <c r="P3192">
        <v>0</v>
      </c>
      <c r="Q3192">
        <v>23.6</v>
      </c>
      <c r="R3192">
        <v>562</v>
      </c>
      <c r="S3192">
        <v>0</v>
      </c>
      <c r="U3192">
        <v>4699</v>
      </c>
      <c r="V3192">
        <v>0.67</v>
      </c>
      <c r="W3192">
        <v>0.67</v>
      </c>
      <c r="X3192">
        <v>3.1E-2</v>
      </c>
      <c r="Y3192" t="s">
        <v>200</v>
      </c>
      <c r="Z3192">
        <v>4.63</v>
      </c>
      <c r="AA3192" t="s">
        <v>10806</v>
      </c>
      <c r="AB3192">
        <v>292.91311209999998</v>
      </c>
      <c r="AC3192" t="s">
        <v>10807</v>
      </c>
      <c r="AD3192">
        <v>41.060978599999999</v>
      </c>
      <c r="AE3192">
        <v>512</v>
      </c>
      <c r="AF3192">
        <v>15.708</v>
      </c>
      <c r="AG3192">
        <v>12.881</v>
      </c>
      <c r="AH3192">
        <v>15.3871</v>
      </c>
    </row>
    <row r="3193" spans="1:34" x14ac:dyDescent="0.25">
      <c r="A3193" t="s">
        <v>10808</v>
      </c>
      <c r="B3193" t="s">
        <v>10805</v>
      </c>
      <c r="C3193">
        <v>1</v>
      </c>
      <c r="D3193">
        <v>2</v>
      </c>
      <c r="E3193" t="s">
        <v>284</v>
      </c>
      <c r="F3193">
        <v>2014</v>
      </c>
      <c r="G3193" t="s">
        <v>171</v>
      </c>
      <c r="H3193">
        <v>0</v>
      </c>
      <c r="I3193">
        <v>36.065978000000001</v>
      </c>
      <c r="J3193">
        <v>0.189</v>
      </c>
      <c r="K3193">
        <v>2.57</v>
      </c>
      <c r="L3193">
        <v>0.22900000000000001</v>
      </c>
      <c r="M3193">
        <v>7.13</v>
      </c>
      <c r="N3193">
        <v>2.24E-2</v>
      </c>
      <c r="O3193" t="s">
        <v>614</v>
      </c>
      <c r="P3193">
        <v>0</v>
      </c>
      <c r="Q3193">
        <v>5.88</v>
      </c>
      <c r="R3193">
        <v>397</v>
      </c>
      <c r="S3193">
        <v>0</v>
      </c>
      <c r="U3193">
        <v>4699</v>
      </c>
      <c r="V3193">
        <v>0.67</v>
      </c>
      <c r="W3193">
        <v>0.67</v>
      </c>
      <c r="X3193">
        <v>3.1E-2</v>
      </c>
      <c r="Y3193" t="s">
        <v>200</v>
      </c>
      <c r="Z3193">
        <v>4.63</v>
      </c>
      <c r="AA3193" t="s">
        <v>10806</v>
      </c>
      <c r="AB3193">
        <v>292.91311209999998</v>
      </c>
      <c r="AC3193" t="s">
        <v>10807</v>
      </c>
      <c r="AD3193">
        <v>41.060978599999999</v>
      </c>
      <c r="AE3193">
        <v>512</v>
      </c>
      <c r="AF3193">
        <v>15.708</v>
      </c>
      <c r="AG3193">
        <v>12.881</v>
      </c>
      <c r="AH3193">
        <v>15.3871</v>
      </c>
    </row>
    <row r="3194" spans="1:34" x14ac:dyDescent="0.25">
      <c r="A3194" t="s">
        <v>10809</v>
      </c>
      <c r="B3194" t="s">
        <v>10810</v>
      </c>
      <c r="C3194">
        <v>1</v>
      </c>
      <c r="D3194">
        <v>2</v>
      </c>
      <c r="E3194" t="s">
        <v>284</v>
      </c>
      <c r="F3194">
        <v>2014</v>
      </c>
      <c r="G3194" t="s">
        <v>171</v>
      </c>
      <c r="H3194">
        <v>0</v>
      </c>
      <c r="I3194">
        <v>8.2039500000000007</v>
      </c>
      <c r="J3194">
        <v>7.4999999999999997E-2</v>
      </c>
      <c r="K3194">
        <v>2.61</v>
      </c>
      <c r="L3194">
        <v>0.23300000000000001</v>
      </c>
      <c r="M3194">
        <v>7.32</v>
      </c>
      <c r="N3194">
        <v>2.3E-2</v>
      </c>
      <c r="O3194" t="s">
        <v>614</v>
      </c>
      <c r="P3194">
        <v>0</v>
      </c>
      <c r="Q3194">
        <v>43.77</v>
      </c>
      <c r="R3194">
        <v>742</v>
      </c>
      <c r="S3194">
        <v>0</v>
      </c>
      <c r="U3194">
        <v>5020</v>
      </c>
      <c r="V3194">
        <v>0.85</v>
      </c>
      <c r="W3194">
        <v>0.81</v>
      </c>
      <c r="X3194">
        <v>0.01</v>
      </c>
      <c r="Y3194" t="s">
        <v>77</v>
      </c>
      <c r="Z3194">
        <v>4.49</v>
      </c>
      <c r="AA3194" t="s">
        <v>10811</v>
      </c>
      <c r="AB3194">
        <v>286.5656932</v>
      </c>
      <c r="AC3194" t="s">
        <v>10812</v>
      </c>
      <c r="AD3194">
        <v>41.808416800000003</v>
      </c>
      <c r="AE3194">
        <v>600.24099999999999</v>
      </c>
      <c r="AF3194">
        <v>15.489000000000001</v>
      </c>
      <c r="AG3194">
        <v>13.238</v>
      </c>
      <c r="AH3194">
        <v>15.349399999999999</v>
      </c>
    </row>
    <row r="3195" spans="1:34" x14ac:dyDescent="0.25">
      <c r="A3195" t="s">
        <v>10813</v>
      </c>
      <c r="B3195" t="s">
        <v>10810</v>
      </c>
      <c r="C3195">
        <v>1</v>
      </c>
      <c r="D3195">
        <v>2</v>
      </c>
      <c r="E3195" t="s">
        <v>284</v>
      </c>
      <c r="F3195">
        <v>2014</v>
      </c>
      <c r="G3195" t="s">
        <v>171</v>
      </c>
      <c r="H3195">
        <v>0</v>
      </c>
      <c r="I3195">
        <v>14.496480999999999</v>
      </c>
      <c r="J3195">
        <v>0.109</v>
      </c>
      <c r="K3195">
        <v>2</v>
      </c>
      <c r="L3195">
        <v>0.17799999999999999</v>
      </c>
      <c r="M3195">
        <v>4.66</v>
      </c>
      <c r="N3195">
        <v>1.47E-2</v>
      </c>
      <c r="O3195" t="s">
        <v>614</v>
      </c>
      <c r="P3195">
        <v>0</v>
      </c>
      <c r="Q3195">
        <v>20.5</v>
      </c>
      <c r="R3195">
        <v>613</v>
      </c>
      <c r="S3195">
        <v>0</v>
      </c>
      <c r="U3195">
        <v>5020</v>
      </c>
      <c r="V3195">
        <v>0.85</v>
      </c>
      <c r="W3195">
        <v>0.81</v>
      </c>
      <c r="X3195">
        <v>0.01</v>
      </c>
      <c r="Y3195" t="s">
        <v>77</v>
      </c>
      <c r="Z3195">
        <v>4.49</v>
      </c>
      <c r="AA3195" t="s">
        <v>10811</v>
      </c>
      <c r="AB3195">
        <v>286.5656932</v>
      </c>
      <c r="AC3195" t="s">
        <v>10812</v>
      </c>
      <c r="AD3195">
        <v>41.808416800000003</v>
      </c>
      <c r="AE3195">
        <v>600.24099999999999</v>
      </c>
      <c r="AF3195">
        <v>15.489000000000001</v>
      </c>
      <c r="AG3195">
        <v>13.238</v>
      </c>
      <c r="AH3195">
        <v>15.349399999999999</v>
      </c>
    </row>
    <row r="3196" spans="1:34" x14ac:dyDescent="0.25">
      <c r="A3196" t="s">
        <v>10814</v>
      </c>
      <c r="B3196" t="s">
        <v>10815</v>
      </c>
      <c r="C3196">
        <v>1</v>
      </c>
      <c r="D3196">
        <v>2</v>
      </c>
      <c r="E3196" t="s">
        <v>284</v>
      </c>
      <c r="F3196">
        <v>2014</v>
      </c>
      <c r="G3196" t="s">
        <v>171</v>
      </c>
      <c r="H3196">
        <v>0</v>
      </c>
      <c r="I3196">
        <v>5.7154420000000004</v>
      </c>
      <c r="J3196">
        <v>6.2E-2</v>
      </c>
      <c r="K3196">
        <v>2.4500000000000002</v>
      </c>
      <c r="L3196">
        <v>0.219</v>
      </c>
      <c r="M3196">
        <v>6.57</v>
      </c>
      <c r="N3196">
        <v>2.07E-2</v>
      </c>
      <c r="O3196" t="s">
        <v>614</v>
      </c>
      <c r="P3196">
        <v>0</v>
      </c>
      <c r="Q3196">
        <v>115.5</v>
      </c>
      <c r="R3196">
        <v>850</v>
      </c>
      <c r="S3196">
        <v>0</v>
      </c>
      <c r="U3196">
        <v>5228</v>
      </c>
      <c r="V3196">
        <v>0.84</v>
      </c>
      <c r="W3196">
        <v>0.83</v>
      </c>
      <c r="X3196">
        <v>0.01</v>
      </c>
      <c r="Y3196" t="s">
        <v>77</v>
      </c>
      <c r="Z3196">
        <v>4.57</v>
      </c>
      <c r="AA3196" t="s">
        <v>10816</v>
      </c>
      <c r="AB3196">
        <v>285.11048190000002</v>
      </c>
      <c r="AC3196" t="s">
        <v>10817</v>
      </c>
      <c r="AD3196">
        <v>42.033961900000001</v>
      </c>
      <c r="AE3196">
        <v>693.86</v>
      </c>
      <c r="AF3196">
        <v>15.159000000000001</v>
      </c>
      <c r="AG3196">
        <v>13.064</v>
      </c>
      <c r="AH3196">
        <v>15.0573</v>
      </c>
    </row>
    <row r="3197" spans="1:34" x14ac:dyDescent="0.25">
      <c r="A3197" t="s">
        <v>10818</v>
      </c>
      <c r="B3197" t="s">
        <v>10815</v>
      </c>
      <c r="C3197">
        <v>1</v>
      </c>
      <c r="D3197">
        <v>2</v>
      </c>
      <c r="E3197" t="s">
        <v>284</v>
      </c>
      <c r="F3197">
        <v>2014</v>
      </c>
      <c r="G3197" t="s">
        <v>171</v>
      </c>
      <c r="H3197">
        <v>0</v>
      </c>
      <c r="I3197">
        <v>20.026218</v>
      </c>
      <c r="J3197">
        <v>0.14199999999999999</v>
      </c>
      <c r="K3197">
        <v>1.99</v>
      </c>
      <c r="L3197">
        <v>0.17799999999999999</v>
      </c>
      <c r="M3197">
        <v>4.62</v>
      </c>
      <c r="N3197">
        <v>1.4500000000000001E-2</v>
      </c>
      <c r="O3197" t="s">
        <v>614</v>
      </c>
      <c r="P3197">
        <v>0</v>
      </c>
      <c r="Q3197">
        <v>21.72</v>
      </c>
      <c r="R3197">
        <v>559</v>
      </c>
      <c r="S3197">
        <v>0</v>
      </c>
      <c r="U3197">
        <v>5228</v>
      </c>
      <c r="V3197">
        <v>0.84</v>
      </c>
      <c r="W3197">
        <v>0.83</v>
      </c>
      <c r="X3197">
        <v>0.01</v>
      </c>
      <c r="Y3197" t="s">
        <v>77</v>
      </c>
      <c r="Z3197">
        <v>4.57</v>
      </c>
      <c r="AA3197" t="s">
        <v>10816</v>
      </c>
      <c r="AB3197">
        <v>285.11048190000002</v>
      </c>
      <c r="AC3197" t="s">
        <v>10817</v>
      </c>
      <c r="AD3197">
        <v>42.033961900000001</v>
      </c>
      <c r="AE3197">
        <v>693.86</v>
      </c>
      <c r="AF3197">
        <v>15.159000000000001</v>
      </c>
      <c r="AG3197">
        <v>13.064</v>
      </c>
      <c r="AH3197">
        <v>15.0573</v>
      </c>
    </row>
    <row r="3198" spans="1:34" x14ac:dyDescent="0.25">
      <c r="A3198" t="s">
        <v>10819</v>
      </c>
      <c r="B3198" t="s">
        <v>10820</v>
      </c>
      <c r="C3198">
        <v>1</v>
      </c>
      <c r="D3198">
        <v>3</v>
      </c>
      <c r="E3198" t="s">
        <v>284</v>
      </c>
      <c r="F3198">
        <v>2014</v>
      </c>
      <c r="G3198" t="s">
        <v>171</v>
      </c>
      <c r="H3198">
        <v>0</v>
      </c>
      <c r="I3198">
        <v>4.3117919999999996</v>
      </c>
      <c r="J3198">
        <v>0.05</v>
      </c>
      <c r="K3198">
        <v>2.76</v>
      </c>
      <c r="L3198">
        <v>0.246</v>
      </c>
      <c r="M3198">
        <v>8.0500000000000007</v>
      </c>
      <c r="N3198">
        <v>2.53E-2</v>
      </c>
      <c r="O3198" t="s">
        <v>614</v>
      </c>
      <c r="P3198">
        <v>0</v>
      </c>
      <c r="Q3198">
        <v>242.47</v>
      </c>
      <c r="R3198">
        <v>1038</v>
      </c>
      <c r="S3198">
        <v>0</v>
      </c>
      <c r="U3198">
        <v>5554</v>
      </c>
      <c r="V3198">
        <v>0.8</v>
      </c>
      <c r="W3198">
        <v>0.96</v>
      </c>
      <c r="X3198">
        <v>0.16</v>
      </c>
      <c r="Y3198" t="s">
        <v>77</v>
      </c>
      <c r="Z3198">
        <v>4.58</v>
      </c>
      <c r="AA3198" t="s">
        <v>10821</v>
      </c>
      <c r="AB3198">
        <v>287.24264099999999</v>
      </c>
      <c r="AC3198" t="s">
        <v>10822</v>
      </c>
      <c r="AD3198">
        <v>42.301418499999997</v>
      </c>
      <c r="AE3198">
        <v>1036.49</v>
      </c>
      <c r="AF3198">
        <v>15.747</v>
      </c>
      <c r="AG3198">
        <v>13.73</v>
      </c>
      <c r="AH3198">
        <v>15.545500000000001</v>
      </c>
    </row>
    <row r="3199" spans="1:34" x14ac:dyDescent="0.25">
      <c r="A3199" t="s">
        <v>10823</v>
      </c>
      <c r="B3199" t="s">
        <v>10820</v>
      </c>
      <c r="C3199">
        <v>1</v>
      </c>
      <c r="D3199">
        <v>3</v>
      </c>
      <c r="E3199" t="s">
        <v>284</v>
      </c>
      <c r="F3199">
        <v>2014</v>
      </c>
      <c r="G3199" t="s">
        <v>171</v>
      </c>
      <c r="H3199">
        <v>0</v>
      </c>
      <c r="I3199">
        <v>9.7672919999999994</v>
      </c>
      <c r="J3199">
        <v>8.6999999999999994E-2</v>
      </c>
      <c r="K3199">
        <v>2.0499999999999998</v>
      </c>
      <c r="L3199">
        <v>0.183</v>
      </c>
      <c r="M3199">
        <v>4.8600000000000003</v>
      </c>
      <c r="N3199">
        <v>1.5299999999999999E-2</v>
      </c>
      <c r="O3199" t="s">
        <v>614</v>
      </c>
      <c r="P3199">
        <v>0</v>
      </c>
      <c r="Q3199">
        <v>81.569999999999993</v>
      </c>
      <c r="R3199">
        <v>791</v>
      </c>
      <c r="S3199">
        <v>0</v>
      </c>
      <c r="U3199">
        <v>5554</v>
      </c>
      <c r="V3199">
        <v>0.8</v>
      </c>
      <c r="W3199">
        <v>0.96</v>
      </c>
      <c r="X3199">
        <v>0.16</v>
      </c>
      <c r="Y3199" t="s">
        <v>77</v>
      </c>
      <c r="Z3199">
        <v>4.58</v>
      </c>
      <c r="AA3199" t="s">
        <v>10821</v>
      </c>
      <c r="AB3199">
        <v>287.24264099999999</v>
      </c>
      <c r="AC3199" t="s">
        <v>10822</v>
      </c>
      <c r="AD3199">
        <v>42.301418499999997</v>
      </c>
      <c r="AE3199">
        <v>1036.49</v>
      </c>
      <c r="AF3199">
        <v>15.747</v>
      </c>
      <c r="AG3199">
        <v>13.73</v>
      </c>
      <c r="AH3199">
        <v>15.545500000000001</v>
      </c>
    </row>
    <row r="3200" spans="1:34" x14ac:dyDescent="0.25">
      <c r="A3200" t="s">
        <v>10824</v>
      </c>
      <c r="B3200" t="s">
        <v>10820</v>
      </c>
      <c r="C3200">
        <v>1</v>
      </c>
      <c r="D3200">
        <v>3</v>
      </c>
      <c r="E3200" t="s">
        <v>284</v>
      </c>
      <c r="F3200">
        <v>2014</v>
      </c>
      <c r="G3200" t="s">
        <v>171</v>
      </c>
      <c r="H3200">
        <v>0</v>
      </c>
      <c r="I3200">
        <v>20.050401000000001</v>
      </c>
      <c r="J3200">
        <v>0.14000000000000001</v>
      </c>
      <c r="K3200">
        <v>2.31</v>
      </c>
      <c r="L3200">
        <v>0.20599999999999999</v>
      </c>
      <c r="M3200">
        <v>15.2</v>
      </c>
      <c r="N3200">
        <v>4.8000000000000001E-2</v>
      </c>
      <c r="O3200" t="s">
        <v>119</v>
      </c>
      <c r="P3200">
        <v>0</v>
      </c>
      <c r="Q3200">
        <v>31.27</v>
      </c>
      <c r="R3200">
        <v>622</v>
      </c>
      <c r="S3200">
        <v>0</v>
      </c>
      <c r="U3200">
        <v>5554</v>
      </c>
      <c r="V3200">
        <v>0.8</v>
      </c>
      <c r="W3200">
        <v>0.96</v>
      </c>
      <c r="X3200">
        <v>0.16</v>
      </c>
      <c r="Y3200" t="s">
        <v>77</v>
      </c>
      <c r="Z3200">
        <v>4.58</v>
      </c>
      <c r="AA3200" t="s">
        <v>10821</v>
      </c>
      <c r="AB3200">
        <v>287.24264099999999</v>
      </c>
      <c r="AC3200" t="s">
        <v>10822</v>
      </c>
      <c r="AD3200">
        <v>42.301418499999997</v>
      </c>
      <c r="AE3200">
        <v>1036.49</v>
      </c>
      <c r="AF3200">
        <v>15.747</v>
      </c>
      <c r="AG3200">
        <v>13.73</v>
      </c>
      <c r="AH3200">
        <v>15.545500000000001</v>
      </c>
    </row>
    <row r="3201" spans="1:34" x14ac:dyDescent="0.25">
      <c r="A3201" t="s">
        <v>10825</v>
      </c>
      <c r="B3201" t="s">
        <v>10826</v>
      </c>
      <c r="C3201">
        <v>1</v>
      </c>
      <c r="D3201">
        <v>4</v>
      </c>
      <c r="E3201" t="s">
        <v>284</v>
      </c>
      <c r="F3201">
        <v>2014</v>
      </c>
      <c r="G3201" t="s">
        <v>171</v>
      </c>
      <c r="H3201">
        <v>0</v>
      </c>
      <c r="I3201">
        <v>7.4901900000000001</v>
      </c>
      <c r="J3201">
        <v>7.0999999999999994E-2</v>
      </c>
      <c r="K3201">
        <v>2.57</v>
      </c>
      <c r="L3201">
        <v>0.22900000000000001</v>
      </c>
      <c r="M3201">
        <v>7.13</v>
      </c>
      <c r="N3201">
        <v>2.24E-2</v>
      </c>
      <c r="O3201" t="s">
        <v>614</v>
      </c>
      <c r="P3201">
        <v>0</v>
      </c>
      <c r="Q3201">
        <v>77.75</v>
      </c>
      <c r="R3201">
        <v>753</v>
      </c>
      <c r="S3201">
        <v>1</v>
      </c>
      <c r="U3201">
        <v>5100</v>
      </c>
      <c r="V3201">
        <v>0.8</v>
      </c>
      <c r="W3201">
        <v>0.86</v>
      </c>
      <c r="X3201">
        <v>0.05</v>
      </c>
      <c r="Y3201" t="s">
        <v>77</v>
      </c>
      <c r="Z3201">
        <v>4.5599999999999996</v>
      </c>
      <c r="AA3201" t="s">
        <v>10827</v>
      </c>
      <c r="AB3201">
        <v>291.63899720000001</v>
      </c>
      <c r="AC3201" t="s">
        <v>10828</v>
      </c>
      <c r="AD3201">
        <v>42.436348199999998</v>
      </c>
      <c r="AE3201">
        <v>861.52700000000004</v>
      </c>
      <c r="AF3201">
        <v>15.545999999999999</v>
      </c>
      <c r="AG3201">
        <v>13.638999999999999</v>
      </c>
      <c r="AH3201">
        <v>15.5969</v>
      </c>
    </row>
    <row r="3202" spans="1:34" x14ac:dyDescent="0.25">
      <c r="A3202" t="s">
        <v>10829</v>
      </c>
      <c r="B3202" t="s">
        <v>10826</v>
      </c>
      <c r="C3202">
        <v>1</v>
      </c>
      <c r="D3202">
        <v>4</v>
      </c>
      <c r="E3202" t="s">
        <v>284</v>
      </c>
      <c r="F3202">
        <v>2014</v>
      </c>
      <c r="G3202" t="s">
        <v>171</v>
      </c>
      <c r="H3202">
        <v>0</v>
      </c>
      <c r="I3202">
        <v>17.460812000000001</v>
      </c>
      <c r="J3202">
        <v>0.124</v>
      </c>
      <c r="K3202">
        <v>2.1800000000000002</v>
      </c>
      <c r="L3202">
        <v>0.19400000000000001</v>
      </c>
      <c r="M3202">
        <v>225.6</v>
      </c>
      <c r="N3202">
        <v>0.71</v>
      </c>
      <c r="O3202" t="s">
        <v>119</v>
      </c>
      <c r="P3202">
        <v>0</v>
      </c>
      <c r="Q3202">
        <v>25.15</v>
      </c>
      <c r="R3202">
        <v>568</v>
      </c>
      <c r="S3202">
        <v>1</v>
      </c>
      <c r="U3202">
        <v>5100</v>
      </c>
      <c r="V3202">
        <v>0.8</v>
      </c>
      <c r="W3202">
        <v>0.86</v>
      </c>
      <c r="X3202">
        <v>0.05</v>
      </c>
      <c r="Y3202" t="s">
        <v>77</v>
      </c>
      <c r="Z3202">
        <v>4.5599999999999996</v>
      </c>
      <c r="AA3202" t="s">
        <v>10827</v>
      </c>
      <c r="AB3202">
        <v>291.63899720000001</v>
      </c>
      <c r="AC3202" t="s">
        <v>10828</v>
      </c>
      <c r="AD3202">
        <v>42.436348199999998</v>
      </c>
      <c r="AE3202">
        <v>861.52700000000004</v>
      </c>
      <c r="AF3202">
        <v>15.545999999999999</v>
      </c>
      <c r="AG3202">
        <v>13.638999999999999</v>
      </c>
      <c r="AH3202">
        <v>15.5969</v>
      </c>
    </row>
    <row r="3203" spans="1:34" x14ac:dyDescent="0.25">
      <c r="A3203" t="s">
        <v>10830</v>
      </c>
      <c r="B3203" t="s">
        <v>10826</v>
      </c>
      <c r="C3203">
        <v>1</v>
      </c>
      <c r="D3203">
        <v>4</v>
      </c>
      <c r="E3203" t="s">
        <v>284</v>
      </c>
      <c r="F3203">
        <v>2014</v>
      </c>
      <c r="G3203" t="s">
        <v>171</v>
      </c>
      <c r="H3203">
        <v>0</v>
      </c>
      <c r="I3203">
        <v>36.277107999999998</v>
      </c>
      <c r="J3203">
        <v>0.20200000000000001</v>
      </c>
      <c r="K3203">
        <v>3.03</v>
      </c>
      <c r="L3203">
        <v>0.27</v>
      </c>
      <c r="M3203">
        <v>21.6</v>
      </c>
      <c r="N3203">
        <v>6.8000000000000005E-2</v>
      </c>
      <c r="O3203" t="s">
        <v>119</v>
      </c>
      <c r="P3203">
        <v>0</v>
      </c>
      <c r="Q3203">
        <v>9.49</v>
      </c>
      <c r="R3203">
        <v>445</v>
      </c>
      <c r="S3203">
        <v>1</v>
      </c>
      <c r="U3203">
        <v>5100</v>
      </c>
      <c r="V3203">
        <v>0.8</v>
      </c>
      <c r="W3203">
        <v>0.86</v>
      </c>
      <c r="X3203">
        <v>0.05</v>
      </c>
      <c r="Y3203" t="s">
        <v>77</v>
      </c>
      <c r="Z3203">
        <v>4.5599999999999996</v>
      </c>
      <c r="AA3203" t="s">
        <v>10827</v>
      </c>
      <c r="AB3203">
        <v>291.63899720000001</v>
      </c>
      <c r="AC3203" t="s">
        <v>10828</v>
      </c>
      <c r="AD3203">
        <v>42.436348199999998</v>
      </c>
      <c r="AE3203">
        <v>861.52700000000004</v>
      </c>
      <c r="AF3203">
        <v>15.545999999999999</v>
      </c>
      <c r="AG3203">
        <v>13.638999999999999</v>
      </c>
      <c r="AH3203">
        <v>15.5969</v>
      </c>
    </row>
    <row r="3204" spans="1:34" x14ac:dyDescent="0.25">
      <c r="A3204" t="s">
        <v>10831</v>
      </c>
      <c r="B3204" t="s">
        <v>10826</v>
      </c>
      <c r="C3204">
        <v>1</v>
      </c>
      <c r="D3204">
        <v>4</v>
      </c>
      <c r="E3204" t="s">
        <v>284</v>
      </c>
      <c r="F3204">
        <v>2016</v>
      </c>
      <c r="G3204" t="s">
        <v>171</v>
      </c>
      <c r="H3204">
        <v>0</v>
      </c>
      <c r="I3204">
        <v>3.2198210600000001</v>
      </c>
      <c r="J3204">
        <v>0.04</v>
      </c>
      <c r="K3204">
        <v>1.75</v>
      </c>
      <c r="L3204">
        <v>0.156</v>
      </c>
      <c r="M3204">
        <v>3.71</v>
      </c>
      <c r="N3204">
        <v>1.17E-2</v>
      </c>
      <c r="O3204" t="s">
        <v>614</v>
      </c>
      <c r="P3204">
        <v>0</v>
      </c>
      <c r="Q3204">
        <v>240.15</v>
      </c>
      <c r="R3204">
        <v>998</v>
      </c>
      <c r="S3204">
        <v>0</v>
      </c>
      <c r="U3204">
        <v>5174</v>
      </c>
      <c r="V3204">
        <v>0.8</v>
      </c>
      <c r="W3204">
        <v>0.86</v>
      </c>
      <c r="X3204">
        <v>0.05</v>
      </c>
      <c r="Y3204" t="s">
        <v>77</v>
      </c>
      <c r="Z3204">
        <v>4.57</v>
      </c>
      <c r="AA3204" t="s">
        <v>10827</v>
      </c>
      <c r="AB3204">
        <v>291.63899720000001</v>
      </c>
      <c r="AC3204" t="s">
        <v>10828</v>
      </c>
      <c r="AD3204">
        <v>42.436348199999998</v>
      </c>
      <c r="AE3204">
        <v>861.52700000000004</v>
      </c>
      <c r="AF3204">
        <v>15.545999999999999</v>
      </c>
      <c r="AG3204">
        <v>13.638999999999999</v>
      </c>
      <c r="AH3204">
        <v>15.5969</v>
      </c>
    </row>
    <row r="3205" spans="1:34" x14ac:dyDescent="0.25">
      <c r="A3205" t="s">
        <v>10832</v>
      </c>
      <c r="B3205" t="s">
        <v>10833</v>
      </c>
      <c r="C3205">
        <v>1</v>
      </c>
      <c r="D3205">
        <v>2</v>
      </c>
      <c r="E3205" t="s">
        <v>284</v>
      </c>
      <c r="F3205">
        <v>2014</v>
      </c>
      <c r="G3205" t="s">
        <v>171</v>
      </c>
      <c r="H3205">
        <v>0</v>
      </c>
      <c r="I3205">
        <v>4.60182</v>
      </c>
      <c r="J3205">
        <v>5.1999999999999998E-2</v>
      </c>
      <c r="K3205">
        <v>2.34</v>
      </c>
      <c r="L3205">
        <v>0.20899999999999999</v>
      </c>
      <c r="M3205">
        <v>6.08</v>
      </c>
      <c r="N3205">
        <v>1.9099999999999999E-2</v>
      </c>
      <c r="O3205" t="s">
        <v>614</v>
      </c>
      <c r="P3205">
        <v>0</v>
      </c>
      <c r="Q3205">
        <v>141.61000000000001</v>
      </c>
      <c r="R3205">
        <v>896</v>
      </c>
      <c r="S3205">
        <v>0</v>
      </c>
      <c r="U3205">
        <v>5206</v>
      </c>
      <c r="V3205">
        <v>0.83</v>
      </c>
      <c r="W3205">
        <v>0.79</v>
      </c>
      <c r="X3205">
        <v>0.16</v>
      </c>
      <c r="Y3205" t="s">
        <v>77</v>
      </c>
      <c r="Z3205">
        <v>4.5599999999999996</v>
      </c>
      <c r="AA3205" t="s">
        <v>10834</v>
      </c>
      <c r="AB3205">
        <v>296.4834007</v>
      </c>
      <c r="AC3205" t="s">
        <v>10835</v>
      </c>
      <c r="AD3205">
        <v>42.663380600000004</v>
      </c>
      <c r="AE3205">
        <v>626.07799999999997</v>
      </c>
      <c r="AF3205">
        <v>15.196999999999999</v>
      </c>
      <c r="AG3205">
        <v>13.038</v>
      </c>
      <c r="AH3205">
        <v>15.042199999999999</v>
      </c>
    </row>
    <row r="3206" spans="1:34" x14ac:dyDescent="0.25">
      <c r="A3206" t="s">
        <v>10836</v>
      </c>
      <c r="B3206" t="s">
        <v>10833</v>
      </c>
      <c r="C3206">
        <v>1</v>
      </c>
      <c r="D3206">
        <v>2</v>
      </c>
      <c r="E3206" t="s">
        <v>284</v>
      </c>
      <c r="F3206">
        <v>2014</v>
      </c>
      <c r="G3206" t="s">
        <v>171</v>
      </c>
      <c r="H3206">
        <v>0</v>
      </c>
      <c r="I3206">
        <v>11.187161</v>
      </c>
      <c r="J3206">
        <v>9.5000000000000001E-2</v>
      </c>
      <c r="K3206">
        <v>1.5</v>
      </c>
      <c r="L3206">
        <v>0.13400000000000001</v>
      </c>
      <c r="M3206">
        <v>2.86</v>
      </c>
      <c r="N3206">
        <v>8.9899999999999997E-3</v>
      </c>
      <c r="O3206" t="s">
        <v>614</v>
      </c>
      <c r="P3206">
        <v>0</v>
      </c>
      <c r="Q3206">
        <v>43.21</v>
      </c>
      <c r="R3206">
        <v>667</v>
      </c>
      <c r="S3206">
        <v>0</v>
      </c>
      <c r="U3206">
        <v>5206</v>
      </c>
      <c r="V3206">
        <v>0.83</v>
      </c>
      <c r="W3206">
        <v>0.79</v>
      </c>
      <c r="X3206">
        <v>0.16</v>
      </c>
      <c r="Y3206" t="s">
        <v>77</v>
      </c>
      <c r="Z3206">
        <v>4.5599999999999996</v>
      </c>
      <c r="AA3206" t="s">
        <v>10834</v>
      </c>
      <c r="AB3206">
        <v>296.4834007</v>
      </c>
      <c r="AC3206" t="s">
        <v>10835</v>
      </c>
      <c r="AD3206">
        <v>42.663380600000004</v>
      </c>
      <c r="AE3206">
        <v>626.07799999999997</v>
      </c>
      <c r="AF3206">
        <v>15.196999999999999</v>
      </c>
      <c r="AG3206">
        <v>13.038</v>
      </c>
      <c r="AH3206">
        <v>15.042199999999999</v>
      </c>
    </row>
    <row r="3207" spans="1:34" x14ac:dyDescent="0.25">
      <c r="A3207" t="s">
        <v>10837</v>
      </c>
      <c r="B3207" t="s">
        <v>10838</v>
      </c>
      <c r="C3207">
        <v>1</v>
      </c>
      <c r="D3207">
        <v>3</v>
      </c>
      <c r="E3207" t="s">
        <v>284</v>
      </c>
      <c r="F3207">
        <v>2014</v>
      </c>
      <c r="G3207" t="s">
        <v>171</v>
      </c>
      <c r="H3207">
        <v>0</v>
      </c>
      <c r="I3207">
        <v>3.33616</v>
      </c>
      <c r="J3207">
        <v>4.2000000000000003E-2</v>
      </c>
      <c r="K3207">
        <v>1.64</v>
      </c>
      <c r="L3207">
        <v>0.14599999999999999</v>
      </c>
      <c r="M3207">
        <v>3.33</v>
      </c>
      <c r="N3207">
        <v>1.0500000000000001E-2</v>
      </c>
      <c r="O3207" t="s">
        <v>614</v>
      </c>
      <c r="P3207">
        <v>0</v>
      </c>
      <c r="Q3207">
        <v>216.11</v>
      </c>
      <c r="R3207">
        <v>970</v>
      </c>
      <c r="S3207">
        <v>1</v>
      </c>
      <c r="U3207">
        <v>5100</v>
      </c>
      <c r="V3207">
        <v>0.77</v>
      </c>
      <c r="W3207">
        <v>0.84</v>
      </c>
      <c r="X3207">
        <v>0.05</v>
      </c>
      <c r="Y3207" t="s">
        <v>77</v>
      </c>
      <c r="Z3207">
        <v>4.6100000000000003</v>
      </c>
      <c r="AA3207" t="s">
        <v>10839</v>
      </c>
      <c r="AB3207">
        <v>288.64256089999998</v>
      </c>
      <c r="AC3207" t="s">
        <v>10840</v>
      </c>
      <c r="AD3207">
        <v>43.039376900000001</v>
      </c>
      <c r="AE3207">
        <v>663.71100000000001</v>
      </c>
      <c r="AF3207">
        <v>15.199</v>
      </c>
      <c r="AG3207">
        <v>13.051</v>
      </c>
      <c r="AH3207">
        <v>15.0473</v>
      </c>
    </row>
    <row r="3208" spans="1:34" x14ac:dyDescent="0.25">
      <c r="A3208" t="s">
        <v>10841</v>
      </c>
      <c r="B3208" t="s">
        <v>10838</v>
      </c>
      <c r="C3208">
        <v>1</v>
      </c>
      <c r="D3208">
        <v>3</v>
      </c>
      <c r="E3208" t="s">
        <v>284</v>
      </c>
      <c r="F3208">
        <v>2014</v>
      </c>
      <c r="G3208" t="s">
        <v>171</v>
      </c>
      <c r="H3208">
        <v>0</v>
      </c>
      <c r="I3208">
        <v>9.4394519999999993</v>
      </c>
      <c r="J3208">
        <v>8.4000000000000005E-2</v>
      </c>
      <c r="K3208">
        <v>4.09</v>
      </c>
      <c r="L3208">
        <v>0.36499999999999999</v>
      </c>
      <c r="M3208">
        <v>15.7</v>
      </c>
      <c r="N3208">
        <v>4.9399999999999999E-2</v>
      </c>
      <c r="O3208" t="s">
        <v>614</v>
      </c>
      <c r="P3208">
        <v>0</v>
      </c>
      <c r="Q3208">
        <v>53.9</v>
      </c>
      <c r="R3208">
        <v>686</v>
      </c>
      <c r="S3208">
        <v>1</v>
      </c>
      <c r="U3208">
        <v>5100</v>
      </c>
      <c r="V3208">
        <v>0.77</v>
      </c>
      <c r="W3208">
        <v>0.84</v>
      </c>
      <c r="X3208">
        <v>0.05</v>
      </c>
      <c r="Y3208" t="s">
        <v>77</v>
      </c>
      <c r="Z3208">
        <v>4.6100000000000003</v>
      </c>
      <c r="AA3208" t="s">
        <v>10839</v>
      </c>
      <c r="AB3208">
        <v>288.64256089999998</v>
      </c>
      <c r="AC3208" t="s">
        <v>10840</v>
      </c>
      <c r="AD3208">
        <v>43.039376900000001</v>
      </c>
      <c r="AE3208">
        <v>663.71100000000001</v>
      </c>
      <c r="AF3208">
        <v>15.199</v>
      </c>
      <c r="AG3208">
        <v>13.051</v>
      </c>
      <c r="AH3208">
        <v>15.0473</v>
      </c>
    </row>
    <row r="3209" spans="1:34" x14ac:dyDescent="0.25">
      <c r="A3209" t="s">
        <v>10842</v>
      </c>
      <c r="B3209" t="s">
        <v>10838</v>
      </c>
      <c r="C3209">
        <v>1</v>
      </c>
      <c r="D3209">
        <v>3</v>
      </c>
      <c r="E3209" t="s">
        <v>284</v>
      </c>
      <c r="F3209">
        <v>2014</v>
      </c>
      <c r="G3209" t="s">
        <v>171</v>
      </c>
      <c r="H3209">
        <v>0</v>
      </c>
      <c r="I3209">
        <v>20.477912</v>
      </c>
      <c r="J3209">
        <v>0.14000000000000001</v>
      </c>
      <c r="K3209">
        <v>3.94</v>
      </c>
      <c r="L3209">
        <v>0.35199999999999998</v>
      </c>
      <c r="M3209">
        <v>14.7</v>
      </c>
      <c r="N3209">
        <v>4.6300000000000001E-2</v>
      </c>
      <c r="O3209" t="s">
        <v>614</v>
      </c>
      <c r="P3209">
        <v>0</v>
      </c>
      <c r="Q3209">
        <v>19.21</v>
      </c>
      <c r="R3209">
        <v>530</v>
      </c>
      <c r="S3209">
        <v>1</v>
      </c>
      <c r="U3209">
        <v>5100</v>
      </c>
      <c r="V3209">
        <v>0.77</v>
      </c>
      <c r="W3209">
        <v>0.84</v>
      </c>
      <c r="X3209">
        <v>0.05</v>
      </c>
      <c r="Y3209" t="s">
        <v>77</v>
      </c>
      <c r="Z3209">
        <v>4.6100000000000003</v>
      </c>
      <c r="AA3209" t="s">
        <v>10839</v>
      </c>
      <c r="AB3209">
        <v>288.64256089999998</v>
      </c>
      <c r="AC3209" t="s">
        <v>10840</v>
      </c>
      <c r="AD3209">
        <v>43.039376900000001</v>
      </c>
      <c r="AE3209">
        <v>663.71100000000001</v>
      </c>
      <c r="AF3209">
        <v>15.199</v>
      </c>
      <c r="AG3209">
        <v>13.051</v>
      </c>
      <c r="AH3209">
        <v>15.0473</v>
      </c>
    </row>
    <row r="3210" spans="1:34" x14ac:dyDescent="0.25">
      <c r="A3210" t="s">
        <v>10843</v>
      </c>
      <c r="B3210" t="s">
        <v>10844</v>
      </c>
      <c r="C3210">
        <v>1</v>
      </c>
      <c r="D3210">
        <v>2</v>
      </c>
      <c r="E3210" t="s">
        <v>284</v>
      </c>
      <c r="F3210">
        <v>2014</v>
      </c>
      <c r="G3210" t="s">
        <v>171</v>
      </c>
      <c r="H3210">
        <v>0</v>
      </c>
      <c r="I3210">
        <v>6.3082050000000001</v>
      </c>
      <c r="J3210">
        <v>6.6000000000000003E-2</v>
      </c>
      <c r="K3210">
        <v>3.02</v>
      </c>
      <c r="L3210">
        <v>0.26900000000000002</v>
      </c>
      <c r="M3210">
        <v>9.3800000000000008</v>
      </c>
      <c r="N3210">
        <v>2.9499999999999998E-2</v>
      </c>
      <c r="O3210" t="s">
        <v>614</v>
      </c>
      <c r="P3210">
        <v>0</v>
      </c>
      <c r="Q3210">
        <v>79.31</v>
      </c>
      <c r="R3210">
        <v>819</v>
      </c>
      <c r="S3210">
        <v>0</v>
      </c>
      <c r="U3210">
        <v>5190</v>
      </c>
      <c r="V3210">
        <v>0.83</v>
      </c>
      <c r="W3210">
        <v>0.9</v>
      </c>
      <c r="X3210">
        <v>0.2</v>
      </c>
      <c r="Y3210" t="s">
        <v>77</v>
      </c>
      <c r="Z3210">
        <v>4.57</v>
      </c>
      <c r="AA3210" t="s">
        <v>10845</v>
      </c>
      <c r="AB3210">
        <v>293.06131379999999</v>
      </c>
      <c r="AC3210" t="s">
        <v>10846</v>
      </c>
      <c r="AD3210">
        <v>43.581357699999998</v>
      </c>
      <c r="AE3210">
        <v>738.79200000000003</v>
      </c>
      <c r="AF3210">
        <v>15.506</v>
      </c>
      <c r="AG3210">
        <v>13.356999999999999</v>
      </c>
      <c r="AH3210">
        <v>15.2331</v>
      </c>
    </row>
    <row r="3211" spans="1:34" x14ac:dyDescent="0.25">
      <c r="A3211" t="s">
        <v>10847</v>
      </c>
      <c r="B3211" t="s">
        <v>10844</v>
      </c>
      <c r="C3211">
        <v>1</v>
      </c>
      <c r="D3211">
        <v>2</v>
      </c>
      <c r="E3211" t="s">
        <v>284</v>
      </c>
      <c r="F3211">
        <v>2014</v>
      </c>
      <c r="G3211" t="s">
        <v>171</v>
      </c>
      <c r="H3211">
        <v>0</v>
      </c>
      <c r="I3211">
        <v>16.239494000000001</v>
      </c>
      <c r="J3211">
        <v>0.123</v>
      </c>
      <c r="K3211">
        <v>4.07</v>
      </c>
      <c r="L3211">
        <v>0.36299999999999999</v>
      </c>
      <c r="M3211">
        <v>15.6</v>
      </c>
      <c r="N3211">
        <v>4.9000000000000002E-2</v>
      </c>
      <c r="O3211" t="s">
        <v>614</v>
      </c>
      <c r="P3211">
        <v>0</v>
      </c>
      <c r="Q3211">
        <v>22.46</v>
      </c>
      <c r="R3211">
        <v>598</v>
      </c>
      <c r="S3211">
        <v>0</v>
      </c>
      <c r="U3211">
        <v>5190</v>
      </c>
      <c r="V3211">
        <v>0.83</v>
      </c>
      <c r="W3211">
        <v>0.9</v>
      </c>
      <c r="X3211">
        <v>0.2</v>
      </c>
      <c r="Y3211" t="s">
        <v>77</v>
      </c>
      <c r="Z3211">
        <v>4.57</v>
      </c>
      <c r="AA3211" t="s">
        <v>10845</v>
      </c>
      <c r="AB3211">
        <v>293.06131379999999</v>
      </c>
      <c r="AC3211" t="s">
        <v>10846</v>
      </c>
      <c r="AD3211">
        <v>43.581357699999998</v>
      </c>
      <c r="AE3211">
        <v>738.79200000000003</v>
      </c>
      <c r="AF3211">
        <v>15.506</v>
      </c>
      <c r="AG3211">
        <v>13.356999999999999</v>
      </c>
      <c r="AH3211">
        <v>15.2331</v>
      </c>
    </row>
    <row r="3212" spans="1:34" x14ac:dyDescent="0.25">
      <c r="A3212" t="s">
        <v>10848</v>
      </c>
      <c r="B3212" t="s">
        <v>10849</v>
      </c>
      <c r="C3212">
        <v>1</v>
      </c>
      <c r="D3212">
        <v>3</v>
      </c>
      <c r="E3212" t="s">
        <v>284</v>
      </c>
      <c r="F3212">
        <v>2014</v>
      </c>
      <c r="G3212" t="s">
        <v>171</v>
      </c>
      <c r="H3212">
        <v>0</v>
      </c>
      <c r="I3212">
        <v>3.3065389999999999</v>
      </c>
      <c r="J3212">
        <v>3.5000000000000003E-2</v>
      </c>
      <c r="K3212">
        <v>1.0900000000000001</v>
      </c>
      <c r="L3212">
        <v>9.7000000000000003E-2</v>
      </c>
      <c r="M3212">
        <v>1.32</v>
      </c>
      <c r="N3212">
        <v>4.1599999999999996E-3</v>
      </c>
      <c r="O3212" t="s">
        <v>614</v>
      </c>
      <c r="P3212">
        <v>0</v>
      </c>
      <c r="Q3212">
        <v>24.26</v>
      </c>
      <c r="R3212">
        <v>554</v>
      </c>
      <c r="S3212">
        <v>0</v>
      </c>
      <c r="T3212" t="s">
        <v>834</v>
      </c>
      <c r="U3212">
        <v>3568</v>
      </c>
      <c r="V3212">
        <v>0.48</v>
      </c>
      <c r="W3212">
        <v>0.51</v>
      </c>
      <c r="X3212">
        <v>-0.34</v>
      </c>
      <c r="Y3212" t="s">
        <v>77</v>
      </c>
      <c r="Z3212">
        <v>4.78</v>
      </c>
      <c r="AA3212" t="s">
        <v>10850</v>
      </c>
      <c r="AB3212">
        <v>296.98530019999998</v>
      </c>
      <c r="AC3212" t="s">
        <v>10851</v>
      </c>
      <c r="AD3212">
        <v>43.6586043</v>
      </c>
      <c r="AE3212">
        <v>190.40100000000001</v>
      </c>
      <c r="AF3212">
        <v>16.37</v>
      </c>
      <c r="AG3212">
        <v>11.965999999999999</v>
      </c>
      <c r="AH3212">
        <v>15.230499999999999</v>
      </c>
    </row>
    <row r="3213" spans="1:34" x14ac:dyDescent="0.25">
      <c r="A3213" t="s">
        <v>10852</v>
      </c>
      <c r="B3213" t="s">
        <v>10849</v>
      </c>
      <c r="C3213">
        <v>1</v>
      </c>
      <c r="D3213">
        <v>3</v>
      </c>
      <c r="E3213" t="s">
        <v>284</v>
      </c>
      <c r="F3213">
        <v>2014</v>
      </c>
      <c r="G3213" t="s">
        <v>171</v>
      </c>
      <c r="H3213">
        <v>0</v>
      </c>
      <c r="I3213">
        <v>7.113702</v>
      </c>
      <c r="J3213">
        <v>5.8000000000000003E-2</v>
      </c>
      <c r="K3213">
        <v>1.51</v>
      </c>
      <c r="L3213">
        <v>0.13500000000000001</v>
      </c>
      <c r="M3213">
        <v>2.89</v>
      </c>
      <c r="N3213">
        <v>9.0900000000000009E-3</v>
      </c>
      <c r="O3213" t="s">
        <v>614</v>
      </c>
      <c r="P3213">
        <v>0</v>
      </c>
      <c r="Q3213">
        <v>12.53</v>
      </c>
      <c r="R3213">
        <v>429</v>
      </c>
      <c r="S3213">
        <v>0</v>
      </c>
      <c r="T3213" t="s">
        <v>834</v>
      </c>
      <c r="U3213">
        <v>3568</v>
      </c>
      <c r="V3213">
        <v>0.48</v>
      </c>
      <c r="W3213">
        <v>0.51</v>
      </c>
      <c r="X3213">
        <v>-0.34</v>
      </c>
      <c r="Y3213" t="s">
        <v>77</v>
      </c>
      <c r="Z3213">
        <v>4.78</v>
      </c>
      <c r="AA3213" t="s">
        <v>10850</v>
      </c>
      <c r="AB3213">
        <v>296.98530019999998</v>
      </c>
      <c r="AC3213" t="s">
        <v>10851</v>
      </c>
      <c r="AD3213">
        <v>43.6586043</v>
      </c>
      <c r="AE3213">
        <v>190.40100000000001</v>
      </c>
      <c r="AF3213">
        <v>16.37</v>
      </c>
      <c r="AG3213">
        <v>11.965999999999999</v>
      </c>
      <c r="AH3213">
        <v>15.230499999999999</v>
      </c>
    </row>
    <row r="3214" spans="1:34" x14ac:dyDescent="0.25">
      <c r="A3214" t="s">
        <v>10853</v>
      </c>
      <c r="B3214" t="s">
        <v>10849</v>
      </c>
      <c r="C3214">
        <v>1</v>
      </c>
      <c r="D3214">
        <v>3</v>
      </c>
      <c r="E3214" t="s">
        <v>284</v>
      </c>
      <c r="F3214">
        <v>2014</v>
      </c>
      <c r="G3214" t="s">
        <v>171</v>
      </c>
      <c r="H3214">
        <v>0</v>
      </c>
      <c r="I3214">
        <v>15.368459</v>
      </c>
      <c r="J3214">
        <v>9.7000000000000003E-2</v>
      </c>
      <c r="K3214">
        <v>1.57</v>
      </c>
      <c r="L3214">
        <v>0.14000000000000001</v>
      </c>
      <c r="M3214">
        <v>3.09</v>
      </c>
      <c r="N3214">
        <v>9.7199999999999995E-3</v>
      </c>
      <c r="O3214" t="s">
        <v>614</v>
      </c>
      <c r="P3214">
        <v>0</v>
      </c>
      <c r="Q3214">
        <v>4.47</v>
      </c>
      <c r="R3214">
        <v>332</v>
      </c>
      <c r="S3214">
        <v>0</v>
      </c>
      <c r="T3214" t="s">
        <v>834</v>
      </c>
      <c r="U3214">
        <v>3568</v>
      </c>
      <c r="V3214">
        <v>0.48</v>
      </c>
      <c r="W3214">
        <v>0.51</v>
      </c>
      <c r="X3214">
        <v>-0.34</v>
      </c>
      <c r="Y3214" t="s">
        <v>77</v>
      </c>
      <c r="Z3214">
        <v>4.78</v>
      </c>
      <c r="AA3214" t="s">
        <v>10850</v>
      </c>
      <c r="AB3214">
        <v>296.98530019999998</v>
      </c>
      <c r="AC3214" t="s">
        <v>10851</v>
      </c>
      <c r="AD3214">
        <v>43.6586043</v>
      </c>
      <c r="AE3214">
        <v>190.40100000000001</v>
      </c>
      <c r="AF3214">
        <v>16.37</v>
      </c>
      <c r="AG3214">
        <v>11.965999999999999</v>
      </c>
      <c r="AH3214">
        <v>15.230499999999999</v>
      </c>
    </row>
    <row r="3215" spans="1:34" x14ac:dyDescent="0.25">
      <c r="A3215" t="s">
        <v>10854</v>
      </c>
      <c r="B3215" t="s">
        <v>10855</v>
      </c>
      <c r="C3215">
        <v>2</v>
      </c>
      <c r="D3215">
        <v>3</v>
      </c>
      <c r="E3215" t="s">
        <v>284</v>
      </c>
      <c r="F3215">
        <v>2011</v>
      </c>
      <c r="G3215" t="s">
        <v>171</v>
      </c>
      <c r="H3215">
        <v>0</v>
      </c>
      <c r="I3215">
        <v>6.2382970000000002</v>
      </c>
      <c r="J3215">
        <v>6.8500000000000005E-2</v>
      </c>
      <c r="K3215">
        <v>2.7480000000000002</v>
      </c>
      <c r="L3215">
        <v>0.245</v>
      </c>
      <c r="M3215">
        <v>8.6999999999999993</v>
      </c>
      <c r="N3215">
        <v>2.75E-2</v>
      </c>
      <c r="O3215" t="s">
        <v>119</v>
      </c>
      <c r="P3215">
        <v>2.8999999999999998E-3</v>
      </c>
      <c r="Q3215">
        <v>542.96</v>
      </c>
      <c r="R3215">
        <v>1185</v>
      </c>
      <c r="S3215">
        <v>1</v>
      </c>
      <c r="U3215">
        <v>6103</v>
      </c>
      <c r="V3215">
        <v>1.32</v>
      </c>
      <c r="W3215">
        <v>1.17</v>
      </c>
      <c r="X3215">
        <v>0.01</v>
      </c>
      <c r="Y3215" t="s">
        <v>200</v>
      </c>
      <c r="Z3215">
        <v>4.28</v>
      </c>
      <c r="AA3215" t="s">
        <v>10856</v>
      </c>
      <c r="AB3215">
        <v>286.63839050000001</v>
      </c>
      <c r="AC3215" t="s">
        <v>10857</v>
      </c>
      <c r="AD3215">
        <v>39.487903799999998</v>
      </c>
      <c r="AE3215">
        <v>243.249</v>
      </c>
      <c r="AF3215">
        <v>10.769</v>
      </c>
      <c r="AG3215">
        <v>9.4930000000000003</v>
      </c>
      <c r="AH3215">
        <v>10.6319</v>
      </c>
    </row>
    <row r="3216" spans="1:34" x14ac:dyDescent="0.25">
      <c r="A3216" t="s">
        <v>10858</v>
      </c>
      <c r="B3216" t="s">
        <v>10855</v>
      </c>
      <c r="C3216">
        <v>2</v>
      </c>
      <c r="D3216">
        <v>3</v>
      </c>
      <c r="E3216" t="s">
        <v>284</v>
      </c>
      <c r="F3216">
        <v>2011</v>
      </c>
      <c r="G3216" t="s">
        <v>171</v>
      </c>
      <c r="H3216">
        <v>0</v>
      </c>
      <c r="I3216">
        <v>12.720700000000001</v>
      </c>
      <c r="J3216">
        <v>0.1101</v>
      </c>
      <c r="K3216">
        <v>5.2169999999999996</v>
      </c>
      <c r="L3216">
        <v>0.46500000000000002</v>
      </c>
      <c r="M3216">
        <v>15.2</v>
      </c>
      <c r="N3216">
        <v>4.7899999999999998E-2</v>
      </c>
      <c r="O3216" t="s">
        <v>119</v>
      </c>
      <c r="P3216">
        <v>6.1000000000000004E-3</v>
      </c>
      <c r="Q3216">
        <v>210.17</v>
      </c>
      <c r="R3216">
        <v>934</v>
      </c>
      <c r="S3216">
        <v>1</v>
      </c>
      <c r="U3216">
        <v>6354</v>
      </c>
      <c r="V3216">
        <v>1.32</v>
      </c>
      <c r="W3216">
        <v>1.17</v>
      </c>
      <c r="X3216">
        <v>0.11</v>
      </c>
      <c r="Y3216" t="s">
        <v>77</v>
      </c>
      <c r="Z3216">
        <v>4.29</v>
      </c>
      <c r="AA3216" t="s">
        <v>10856</v>
      </c>
      <c r="AB3216">
        <v>286.63839050000001</v>
      </c>
      <c r="AC3216" t="s">
        <v>10857</v>
      </c>
      <c r="AD3216">
        <v>39.487903799999998</v>
      </c>
      <c r="AE3216">
        <v>243.249</v>
      </c>
      <c r="AF3216">
        <v>10.769</v>
      </c>
      <c r="AG3216">
        <v>9.4930000000000003</v>
      </c>
      <c r="AH3216">
        <v>10.6319</v>
      </c>
    </row>
    <row r="3217" spans="1:34" x14ac:dyDescent="0.25">
      <c r="A3217" t="s">
        <v>10859</v>
      </c>
      <c r="B3217" t="s">
        <v>10855</v>
      </c>
      <c r="C3217">
        <v>2</v>
      </c>
      <c r="D3217">
        <v>3</v>
      </c>
      <c r="E3217" t="s">
        <v>73</v>
      </c>
      <c r="F3217">
        <v>2014</v>
      </c>
      <c r="G3217" t="s">
        <v>94</v>
      </c>
      <c r="H3217">
        <v>0</v>
      </c>
      <c r="I3217">
        <v>122.4</v>
      </c>
      <c r="K3217">
        <v>10</v>
      </c>
      <c r="L3217">
        <v>0.89400000000000002</v>
      </c>
      <c r="M3217">
        <v>71.900000000000006</v>
      </c>
      <c r="N3217">
        <v>0.22600000000000001</v>
      </c>
      <c r="O3217" t="s">
        <v>119</v>
      </c>
      <c r="P3217">
        <v>0.13</v>
      </c>
      <c r="S3217">
        <v>0</v>
      </c>
      <c r="U3217">
        <v>6270</v>
      </c>
      <c r="V3217">
        <v>1.32</v>
      </c>
      <c r="W3217">
        <v>1.17</v>
      </c>
      <c r="X3217">
        <v>-0.04</v>
      </c>
      <c r="Y3217" t="s">
        <v>77</v>
      </c>
      <c r="Z3217">
        <v>4.28</v>
      </c>
      <c r="AA3217" t="s">
        <v>10856</v>
      </c>
      <c r="AB3217">
        <v>286.63839050000001</v>
      </c>
      <c r="AC3217" t="s">
        <v>10857</v>
      </c>
      <c r="AD3217">
        <v>39.487903799999998</v>
      </c>
      <c r="AE3217">
        <v>243.249</v>
      </c>
      <c r="AF3217">
        <v>10.769</v>
      </c>
      <c r="AG3217">
        <v>9.4930000000000003</v>
      </c>
      <c r="AH3217">
        <v>10.6319</v>
      </c>
    </row>
    <row r="3218" spans="1:34" x14ac:dyDescent="0.25">
      <c r="A3218" t="s">
        <v>10860</v>
      </c>
      <c r="B3218" t="s">
        <v>10861</v>
      </c>
      <c r="C3218">
        <v>1</v>
      </c>
      <c r="D3218">
        <v>3</v>
      </c>
      <c r="E3218" t="s">
        <v>284</v>
      </c>
      <c r="F3218">
        <v>2014</v>
      </c>
      <c r="G3218" t="s">
        <v>171</v>
      </c>
      <c r="H3218">
        <v>0</v>
      </c>
      <c r="I3218">
        <v>4.1481409999999999</v>
      </c>
      <c r="J3218">
        <v>4.8000000000000001E-2</v>
      </c>
      <c r="K3218">
        <v>1.1299999999999999</v>
      </c>
      <c r="L3218">
        <v>0.10100000000000001</v>
      </c>
      <c r="M3218">
        <v>1.51</v>
      </c>
      <c r="N3218">
        <v>4.7400000000000003E-3</v>
      </c>
      <c r="O3218" t="s">
        <v>614</v>
      </c>
      <c r="P3218">
        <v>0</v>
      </c>
      <c r="Q3218">
        <v>148.1</v>
      </c>
      <c r="R3218">
        <v>938</v>
      </c>
      <c r="S3218">
        <v>0</v>
      </c>
      <c r="U3218">
        <v>5160</v>
      </c>
      <c r="V3218">
        <v>0.81</v>
      </c>
      <c r="W3218">
        <v>0.83</v>
      </c>
      <c r="X3218">
        <v>0.02</v>
      </c>
      <c r="Y3218" t="s">
        <v>77</v>
      </c>
      <c r="Z3218">
        <v>4.57</v>
      </c>
      <c r="AA3218" t="s">
        <v>10862</v>
      </c>
      <c r="AB3218">
        <v>289.59476330000001</v>
      </c>
      <c r="AC3218" t="s">
        <v>10863</v>
      </c>
      <c r="AD3218">
        <v>44.141811400000002</v>
      </c>
      <c r="AE3218">
        <v>760.58500000000004</v>
      </c>
      <c r="AF3218">
        <v>15.819000000000001</v>
      </c>
      <c r="AG3218">
        <v>13.483000000000001</v>
      </c>
      <c r="AH3218">
        <v>15.414400000000001</v>
      </c>
    </row>
    <row r="3219" spans="1:34" x14ac:dyDescent="0.25">
      <c r="A3219" t="s">
        <v>10864</v>
      </c>
      <c r="B3219" t="s">
        <v>10861</v>
      </c>
      <c r="C3219">
        <v>1</v>
      </c>
      <c r="D3219">
        <v>3</v>
      </c>
      <c r="E3219" t="s">
        <v>284</v>
      </c>
      <c r="F3219">
        <v>2014</v>
      </c>
      <c r="G3219" t="s">
        <v>171</v>
      </c>
      <c r="H3219">
        <v>0</v>
      </c>
      <c r="I3219">
        <v>7.1568040000000002</v>
      </c>
      <c r="J3219">
        <v>6.9000000000000006E-2</v>
      </c>
      <c r="K3219">
        <v>2.2799999999999998</v>
      </c>
      <c r="L3219">
        <v>0.20300000000000001</v>
      </c>
      <c r="M3219">
        <v>5.82</v>
      </c>
      <c r="N3219">
        <v>1.83E-2</v>
      </c>
      <c r="O3219" t="s">
        <v>614</v>
      </c>
      <c r="P3219">
        <v>0</v>
      </c>
      <c r="Q3219">
        <v>71.5</v>
      </c>
      <c r="R3219">
        <v>782</v>
      </c>
      <c r="S3219">
        <v>0</v>
      </c>
      <c r="U3219">
        <v>5160</v>
      </c>
      <c r="V3219">
        <v>0.81</v>
      </c>
      <c r="W3219">
        <v>0.83</v>
      </c>
      <c r="X3219">
        <v>0.02</v>
      </c>
      <c r="Y3219" t="s">
        <v>77</v>
      </c>
      <c r="Z3219">
        <v>4.57</v>
      </c>
      <c r="AA3219" t="s">
        <v>10862</v>
      </c>
      <c r="AB3219">
        <v>289.59476330000001</v>
      </c>
      <c r="AC3219" t="s">
        <v>10863</v>
      </c>
      <c r="AD3219">
        <v>44.141811400000002</v>
      </c>
      <c r="AE3219">
        <v>760.58500000000004</v>
      </c>
      <c r="AF3219">
        <v>15.819000000000001</v>
      </c>
      <c r="AG3219">
        <v>13.483000000000001</v>
      </c>
      <c r="AH3219">
        <v>15.414400000000001</v>
      </c>
    </row>
    <row r="3220" spans="1:34" x14ac:dyDescent="0.25">
      <c r="A3220" t="s">
        <v>10865</v>
      </c>
      <c r="B3220" t="s">
        <v>10861</v>
      </c>
      <c r="C3220">
        <v>1</v>
      </c>
      <c r="D3220">
        <v>3</v>
      </c>
      <c r="E3220" t="s">
        <v>284</v>
      </c>
      <c r="F3220">
        <v>2014</v>
      </c>
      <c r="G3220" t="s">
        <v>171</v>
      </c>
      <c r="H3220">
        <v>0</v>
      </c>
      <c r="I3220">
        <v>17.648312000000001</v>
      </c>
      <c r="J3220">
        <v>0.127</v>
      </c>
      <c r="K3220">
        <v>2.1800000000000002</v>
      </c>
      <c r="L3220">
        <v>0.19400000000000001</v>
      </c>
      <c r="M3220">
        <v>5.39</v>
      </c>
      <c r="N3220">
        <v>1.7000000000000001E-2</v>
      </c>
      <c r="O3220" t="s">
        <v>614</v>
      </c>
      <c r="P3220">
        <v>0</v>
      </c>
      <c r="Q3220">
        <v>21.46</v>
      </c>
      <c r="R3220">
        <v>579</v>
      </c>
      <c r="S3220">
        <v>0</v>
      </c>
      <c r="U3220">
        <v>5160</v>
      </c>
      <c r="V3220">
        <v>0.81</v>
      </c>
      <c r="W3220">
        <v>0.83</v>
      </c>
      <c r="X3220">
        <v>0.02</v>
      </c>
      <c r="Y3220" t="s">
        <v>77</v>
      </c>
      <c r="Z3220">
        <v>4.57</v>
      </c>
      <c r="AA3220" t="s">
        <v>10862</v>
      </c>
      <c r="AB3220">
        <v>289.59476330000001</v>
      </c>
      <c r="AC3220" t="s">
        <v>10863</v>
      </c>
      <c r="AD3220">
        <v>44.141811400000002</v>
      </c>
      <c r="AE3220">
        <v>760.58500000000004</v>
      </c>
      <c r="AF3220">
        <v>15.819000000000001</v>
      </c>
      <c r="AG3220">
        <v>13.483000000000001</v>
      </c>
      <c r="AH3220">
        <v>15.414400000000001</v>
      </c>
    </row>
    <row r="3221" spans="1:34" x14ac:dyDescent="0.25">
      <c r="A3221" t="s">
        <v>10866</v>
      </c>
      <c r="B3221" t="s">
        <v>10867</v>
      </c>
      <c r="C3221">
        <v>1</v>
      </c>
      <c r="D3221">
        <v>4</v>
      </c>
      <c r="E3221" t="s">
        <v>284</v>
      </c>
      <c r="F3221">
        <v>2014</v>
      </c>
      <c r="G3221" t="s">
        <v>171</v>
      </c>
      <c r="H3221">
        <v>0</v>
      </c>
      <c r="I3221">
        <v>4.7909360000000003</v>
      </c>
      <c r="J3221">
        <v>5.2999999999999999E-2</v>
      </c>
      <c r="K3221">
        <v>1.33</v>
      </c>
      <c r="L3221">
        <v>0.11899999999999999</v>
      </c>
      <c r="M3221">
        <v>2.33</v>
      </c>
      <c r="N3221">
        <v>7.3299999999999997E-3</v>
      </c>
      <c r="O3221" t="s">
        <v>614</v>
      </c>
      <c r="P3221">
        <v>0</v>
      </c>
      <c r="Q3221">
        <v>203.17</v>
      </c>
      <c r="R3221">
        <v>990</v>
      </c>
      <c r="S3221">
        <v>0</v>
      </c>
      <c r="U3221">
        <v>5526</v>
      </c>
      <c r="V3221">
        <v>0.89</v>
      </c>
      <c r="W3221">
        <v>0.95</v>
      </c>
      <c r="X3221">
        <v>-0.02</v>
      </c>
      <c r="Y3221" t="s">
        <v>77</v>
      </c>
      <c r="Z3221">
        <v>4.49</v>
      </c>
      <c r="AA3221" t="s">
        <v>10868</v>
      </c>
      <c r="AB3221">
        <v>296.56621710000002</v>
      </c>
      <c r="AC3221" t="s">
        <v>10869</v>
      </c>
      <c r="AD3221">
        <v>44.1058077</v>
      </c>
      <c r="AE3221">
        <v>924.625</v>
      </c>
      <c r="AF3221">
        <v>15.541</v>
      </c>
      <c r="AG3221">
        <v>13.632</v>
      </c>
      <c r="AH3221">
        <v>15.215999999999999</v>
      </c>
    </row>
    <row r="3222" spans="1:34" x14ac:dyDescent="0.25">
      <c r="A3222" t="s">
        <v>10870</v>
      </c>
      <c r="B3222" t="s">
        <v>10867</v>
      </c>
      <c r="C3222">
        <v>1</v>
      </c>
      <c r="D3222">
        <v>4</v>
      </c>
      <c r="E3222" t="s">
        <v>284</v>
      </c>
      <c r="F3222">
        <v>2014</v>
      </c>
      <c r="G3222" t="s">
        <v>171</v>
      </c>
      <c r="H3222">
        <v>0</v>
      </c>
      <c r="I3222">
        <v>16.514043000000001</v>
      </c>
      <c r="J3222">
        <v>0.122</v>
      </c>
      <c r="K3222">
        <v>2.77</v>
      </c>
      <c r="L3222">
        <v>0.247</v>
      </c>
      <c r="M3222">
        <v>8.1</v>
      </c>
      <c r="N3222">
        <v>2.5499999999999998E-2</v>
      </c>
      <c r="O3222" t="s">
        <v>614</v>
      </c>
      <c r="P3222">
        <v>0</v>
      </c>
      <c r="Q3222">
        <v>38.950000000000003</v>
      </c>
      <c r="R3222">
        <v>655</v>
      </c>
      <c r="S3222">
        <v>0</v>
      </c>
      <c r="U3222">
        <v>5526</v>
      </c>
      <c r="V3222">
        <v>0.89</v>
      </c>
      <c r="W3222">
        <v>0.95</v>
      </c>
      <c r="X3222">
        <v>-0.02</v>
      </c>
      <c r="Y3222" t="s">
        <v>77</v>
      </c>
      <c r="Z3222">
        <v>4.49</v>
      </c>
      <c r="AA3222" t="s">
        <v>10868</v>
      </c>
      <c r="AB3222">
        <v>296.56621710000002</v>
      </c>
      <c r="AC3222" t="s">
        <v>10869</v>
      </c>
      <c r="AD3222">
        <v>44.1058077</v>
      </c>
      <c r="AE3222">
        <v>924.625</v>
      </c>
      <c r="AF3222">
        <v>15.541</v>
      </c>
      <c r="AG3222">
        <v>13.632</v>
      </c>
      <c r="AH3222">
        <v>15.215999999999999</v>
      </c>
    </row>
    <row r="3223" spans="1:34" x14ac:dyDescent="0.25">
      <c r="A3223" t="s">
        <v>10871</v>
      </c>
      <c r="B3223" t="s">
        <v>10867</v>
      </c>
      <c r="C3223">
        <v>1</v>
      </c>
      <c r="D3223">
        <v>4</v>
      </c>
      <c r="E3223" t="s">
        <v>284</v>
      </c>
      <c r="F3223">
        <v>2014</v>
      </c>
      <c r="G3223" t="s">
        <v>171</v>
      </c>
      <c r="H3223">
        <v>0</v>
      </c>
      <c r="I3223">
        <v>30.133001</v>
      </c>
      <c r="J3223">
        <v>0.182</v>
      </c>
      <c r="K3223">
        <v>2.77</v>
      </c>
      <c r="L3223">
        <v>0.247</v>
      </c>
      <c r="M3223">
        <v>8.1</v>
      </c>
      <c r="N3223">
        <v>2.5499999999999998E-2</v>
      </c>
      <c r="O3223" t="s">
        <v>614</v>
      </c>
      <c r="P3223">
        <v>0</v>
      </c>
      <c r="Q3223">
        <v>17.48</v>
      </c>
      <c r="R3223">
        <v>536</v>
      </c>
      <c r="S3223">
        <v>0</v>
      </c>
      <c r="U3223">
        <v>5526</v>
      </c>
      <c r="V3223">
        <v>0.89</v>
      </c>
      <c r="W3223">
        <v>0.95</v>
      </c>
      <c r="X3223">
        <v>-0.02</v>
      </c>
      <c r="Y3223" t="s">
        <v>77</v>
      </c>
      <c r="Z3223">
        <v>4.49</v>
      </c>
      <c r="AA3223" t="s">
        <v>10868</v>
      </c>
      <c r="AB3223">
        <v>296.56621710000002</v>
      </c>
      <c r="AC3223" t="s">
        <v>10869</v>
      </c>
      <c r="AD3223">
        <v>44.1058077</v>
      </c>
      <c r="AE3223">
        <v>924.625</v>
      </c>
      <c r="AF3223">
        <v>15.541</v>
      </c>
      <c r="AG3223">
        <v>13.632</v>
      </c>
      <c r="AH3223">
        <v>15.215999999999999</v>
      </c>
    </row>
    <row r="3224" spans="1:34" x14ac:dyDescent="0.25">
      <c r="A3224" t="s">
        <v>10872</v>
      </c>
      <c r="B3224" t="s">
        <v>10867</v>
      </c>
      <c r="C3224">
        <v>1</v>
      </c>
      <c r="D3224">
        <v>4</v>
      </c>
      <c r="E3224" t="s">
        <v>284</v>
      </c>
      <c r="F3224">
        <v>2014</v>
      </c>
      <c r="G3224" t="s">
        <v>171</v>
      </c>
      <c r="H3224">
        <v>0</v>
      </c>
      <c r="I3224">
        <v>99.640161000000006</v>
      </c>
      <c r="J3224">
        <v>0.40400000000000003</v>
      </c>
      <c r="K3224">
        <v>2.77</v>
      </c>
      <c r="L3224">
        <v>0.247</v>
      </c>
      <c r="M3224">
        <v>8.1</v>
      </c>
      <c r="N3224">
        <v>2.5499999999999998E-2</v>
      </c>
      <c r="O3224" t="s">
        <v>614</v>
      </c>
      <c r="P3224">
        <v>0</v>
      </c>
      <c r="Q3224">
        <v>3.55</v>
      </c>
      <c r="R3224">
        <v>360</v>
      </c>
      <c r="S3224">
        <v>0</v>
      </c>
      <c r="U3224">
        <v>5526</v>
      </c>
      <c r="V3224">
        <v>0.89</v>
      </c>
      <c r="W3224">
        <v>0.95</v>
      </c>
      <c r="X3224">
        <v>-0.02</v>
      </c>
      <c r="Y3224" t="s">
        <v>77</v>
      </c>
      <c r="Z3224">
        <v>4.49</v>
      </c>
      <c r="AA3224" t="s">
        <v>10868</v>
      </c>
      <c r="AB3224">
        <v>296.56621710000002</v>
      </c>
      <c r="AC3224" t="s">
        <v>10869</v>
      </c>
      <c r="AD3224">
        <v>44.1058077</v>
      </c>
      <c r="AE3224">
        <v>924.625</v>
      </c>
      <c r="AF3224">
        <v>15.541</v>
      </c>
      <c r="AG3224">
        <v>13.632</v>
      </c>
      <c r="AH3224">
        <v>15.215999999999999</v>
      </c>
    </row>
    <row r="3225" spans="1:34" x14ac:dyDescent="0.25">
      <c r="A3225" t="s">
        <v>10873</v>
      </c>
      <c r="B3225" t="s">
        <v>10874</v>
      </c>
      <c r="C3225">
        <v>1</v>
      </c>
      <c r="D3225">
        <v>2</v>
      </c>
      <c r="E3225" t="s">
        <v>284</v>
      </c>
      <c r="F3225">
        <v>2014</v>
      </c>
      <c r="G3225" t="s">
        <v>171</v>
      </c>
      <c r="H3225">
        <v>0</v>
      </c>
      <c r="I3225">
        <v>6.6683909999999997</v>
      </c>
      <c r="J3225">
        <v>5.8000000000000003E-2</v>
      </c>
      <c r="K3225">
        <v>1.23</v>
      </c>
      <c r="L3225">
        <v>0.11</v>
      </c>
      <c r="M3225">
        <v>2.04</v>
      </c>
      <c r="N3225">
        <v>6.4200000000000004E-3</v>
      </c>
      <c r="O3225" t="s">
        <v>614</v>
      </c>
      <c r="P3225">
        <v>0</v>
      </c>
      <c r="Q3225">
        <v>39.26</v>
      </c>
      <c r="R3225">
        <v>587</v>
      </c>
      <c r="S3225">
        <v>0</v>
      </c>
      <c r="T3225" t="s">
        <v>818</v>
      </c>
      <c r="U3225">
        <v>4208</v>
      </c>
      <c r="V3225">
        <v>0.55000000000000004</v>
      </c>
      <c r="W3225">
        <v>0.61</v>
      </c>
      <c r="X3225">
        <v>-0.13</v>
      </c>
      <c r="Y3225" t="s">
        <v>77</v>
      </c>
      <c r="Z3225">
        <v>4.72</v>
      </c>
      <c r="AA3225" t="s">
        <v>10875</v>
      </c>
      <c r="AB3225">
        <v>295.57932899999997</v>
      </c>
      <c r="AC3225" t="s">
        <v>10876</v>
      </c>
      <c r="AD3225">
        <v>44.5459052</v>
      </c>
      <c r="AE3225">
        <v>379.42399999999998</v>
      </c>
      <c r="AF3225">
        <v>15.406000000000001</v>
      </c>
      <c r="AG3225">
        <v>12.465999999999999</v>
      </c>
      <c r="AH3225">
        <v>15.029299999999999</v>
      </c>
    </row>
    <row r="3226" spans="1:34" x14ac:dyDescent="0.25">
      <c r="A3226" t="s">
        <v>10877</v>
      </c>
      <c r="B3226" t="s">
        <v>10874</v>
      </c>
      <c r="C3226">
        <v>1</v>
      </c>
      <c r="D3226">
        <v>2</v>
      </c>
      <c r="E3226" t="s">
        <v>284</v>
      </c>
      <c r="F3226">
        <v>2014</v>
      </c>
      <c r="G3226" t="s">
        <v>171</v>
      </c>
      <c r="H3226">
        <v>0</v>
      </c>
      <c r="I3226">
        <v>10.848463000000001</v>
      </c>
      <c r="J3226">
        <v>0.08</v>
      </c>
      <c r="K3226">
        <v>2.15</v>
      </c>
      <c r="L3226">
        <v>0.192</v>
      </c>
      <c r="M3226">
        <v>5.27</v>
      </c>
      <c r="N3226">
        <v>1.66E-2</v>
      </c>
      <c r="O3226" t="s">
        <v>614</v>
      </c>
      <c r="P3226">
        <v>0</v>
      </c>
      <c r="Q3226">
        <v>20.51</v>
      </c>
      <c r="R3226">
        <v>499</v>
      </c>
      <c r="S3226">
        <v>0</v>
      </c>
      <c r="T3226" t="s">
        <v>818</v>
      </c>
      <c r="U3226">
        <v>4208</v>
      </c>
      <c r="V3226">
        <v>0.55000000000000004</v>
      </c>
      <c r="W3226">
        <v>0.61</v>
      </c>
      <c r="X3226">
        <v>-0.13</v>
      </c>
      <c r="Y3226" t="s">
        <v>77</v>
      </c>
      <c r="Z3226">
        <v>4.72</v>
      </c>
      <c r="AA3226" t="s">
        <v>10875</v>
      </c>
      <c r="AB3226">
        <v>295.57932899999997</v>
      </c>
      <c r="AC3226" t="s">
        <v>10876</v>
      </c>
      <c r="AD3226">
        <v>44.5459052</v>
      </c>
      <c r="AE3226">
        <v>379.42399999999998</v>
      </c>
      <c r="AF3226">
        <v>15.406000000000001</v>
      </c>
      <c r="AG3226">
        <v>12.465999999999999</v>
      </c>
      <c r="AH3226">
        <v>15.029299999999999</v>
      </c>
    </row>
    <row r="3227" spans="1:34" x14ac:dyDescent="0.25">
      <c r="A3227" t="s">
        <v>10878</v>
      </c>
      <c r="B3227" t="s">
        <v>10879</v>
      </c>
      <c r="C3227">
        <v>1</v>
      </c>
      <c r="D3227">
        <v>3</v>
      </c>
      <c r="E3227" t="s">
        <v>284</v>
      </c>
      <c r="F3227">
        <v>2014</v>
      </c>
      <c r="G3227" t="s">
        <v>171</v>
      </c>
      <c r="H3227">
        <v>0</v>
      </c>
      <c r="I3227">
        <v>3.7839860000000001</v>
      </c>
      <c r="J3227">
        <v>4.5999999999999999E-2</v>
      </c>
      <c r="K3227">
        <v>1.63</v>
      </c>
      <c r="L3227">
        <v>0.14499999999999999</v>
      </c>
      <c r="M3227">
        <v>3.29</v>
      </c>
      <c r="N3227">
        <v>1.04E-2</v>
      </c>
      <c r="O3227" t="s">
        <v>614</v>
      </c>
      <c r="P3227">
        <v>0</v>
      </c>
      <c r="Q3227">
        <v>194.35</v>
      </c>
      <c r="R3227">
        <v>949</v>
      </c>
      <c r="S3227">
        <v>0</v>
      </c>
      <c r="U3227">
        <v>5208</v>
      </c>
      <c r="V3227">
        <v>0.79</v>
      </c>
      <c r="W3227">
        <v>0.85</v>
      </c>
      <c r="X3227">
        <v>0.03</v>
      </c>
      <c r="Y3227" t="s">
        <v>77</v>
      </c>
      <c r="Z3227">
        <v>4.59</v>
      </c>
      <c r="AA3227" t="s">
        <v>10880</v>
      </c>
      <c r="AB3227">
        <v>291.84193370000003</v>
      </c>
      <c r="AC3227" t="s">
        <v>10881</v>
      </c>
      <c r="AD3227">
        <v>44.858123999999997</v>
      </c>
      <c r="AE3227">
        <v>838.59500000000003</v>
      </c>
      <c r="AF3227">
        <v>15.778</v>
      </c>
      <c r="AG3227">
        <v>13.534000000000001</v>
      </c>
      <c r="AH3227">
        <v>15.5122</v>
      </c>
    </row>
    <row r="3228" spans="1:34" x14ac:dyDescent="0.25">
      <c r="A3228" t="s">
        <v>10882</v>
      </c>
      <c r="B3228" t="s">
        <v>10879</v>
      </c>
      <c r="C3228">
        <v>1</v>
      </c>
      <c r="D3228">
        <v>3</v>
      </c>
      <c r="E3228" t="s">
        <v>284</v>
      </c>
      <c r="F3228">
        <v>2014</v>
      </c>
      <c r="G3228" t="s">
        <v>171</v>
      </c>
      <c r="H3228">
        <v>0</v>
      </c>
      <c r="I3228">
        <v>10.281950999999999</v>
      </c>
      <c r="J3228">
        <v>8.8999999999999996E-2</v>
      </c>
      <c r="K3228">
        <v>2.65</v>
      </c>
      <c r="L3228">
        <v>0.23599999999999999</v>
      </c>
      <c r="M3228">
        <v>7.51</v>
      </c>
      <c r="N3228">
        <v>2.3599999999999999E-2</v>
      </c>
      <c r="O3228" t="s">
        <v>614</v>
      </c>
      <c r="P3228">
        <v>0</v>
      </c>
      <c r="Q3228">
        <v>51.27</v>
      </c>
      <c r="R3228">
        <v>680</v>
      </c>
      <c r="S3228">
        <v>0</v>
      </c>
      <c r="U3228">
        <v>5208</v>
      </c>
      <c r="V3228">
        <v>0.79</v>
      </c>
      <c r="W3228">
        <v>0.85</v>
      </c>
      <c r="X3228">
        <v>0.03</v>
      </c>
      <c r="Y3228" t="s">
        <v>77</v>
      </c>
      <c r="Z3228">
        <v>4.59</v>
      </c>
      <c r="AA3228" t="s">
        <v>10880</v>
      </c>
      <c r="AB3228">
        <v>291.84193370000003</v>
      </c>
      <c r="AC3228" t="s">
        <v>10881</v>
      </c>
      <c r="AD3228">
        <v>44.858123999999997</v>
      </c>
      <c r="AE3228">
        <v>838.59500000000003</v>
      </c>
      <c r="AF3228">
        <v>15.778</v>
      </c>
      <c r="AG3228">
        <v>13.534000000000001</v>
      </c>
      <c r="AH3228">
        <v>15.5122</v>
      </c>
    </row>
    <row r="3229" spans="1:34" x14ac:dyDescent="0.25">
      <c r="A3229" t="s">
        <v>10883</v>
      </c>
      <c r="B3229" t="s">
        <v>10879</v>
      </c>
      <c r="C3229">
        <v>1</v>
      </c>
      <c r="D3229">
        <v>3</v>
      </c>
      <c r="E3229" t="s">
        <v>284</v>
      </c>
      <c r="F3229">
        <v>2014</v>
      </c>
      <c r="G3229" t="s">
        <v>171</v>
      </c>
      <c r="H3229">
        <v>0</v>
      </c>
      <c r="I3229">
        <v>18.119869000000001</v>
      </c>
      <c r="J3229">
        <v>0.13</v>
      </c>
      <c r="K3229">
        <v>3.17</v>
      </c>
      <c r="L3229">
        <v>0.28299999999999997</v>
      </c>
      <c r="M3229">
        <v>10.199999999999999</v>
      </c>
      <c r="N3229">
        <v>3.2000000000000001E-2</v>
      </c>
      <c r="O3229" t="s">
        <v>614</v>
      </c>
      <c r="P3229">
        <v>0</v>
      </c>
      <c r="Q3229">
        <v>24.08</v>
      </c>
      <c r="R3229">
        <v>563</v>
      </c>
      <c r="S3229">
        <v>0</v>
      </c>
      <c r="U3229">
        <v>5208</v>
      </c>
      <c r="V3229">
        <v>0.79</v>
      </c>
      <c r="W3229">
        <v>0.85</v>
      </c>
      <c r="X3229">
        <v>0.03</v>
      </c>
      <c r="Y3229" t="s">
        <v>77</v>
      </c>
      <c r="Z3229">
        <v>4.59</v>
      </c>
      <c r="AA3229" t="s">
        <v>10880</v>
      </c>
      <c r="AB3229">
        <v>291.84193370000003</v>
      </c>
      <c r="AC3229" t="s">
        <v>10881</v>
      </c>
      <c r="AD3229">
        <v>44.858123999999997</v>
      </c>
      <c r="AE3229">
        <v>838.59500000000003</v>
      </c>
      <c r="AF3229">
        <v>15.778</v>
      </c>
      <c r="AG3229">
        <v>13.534000000000001</v>
      </c>
      <c r="AH3229">
        <v>15.5122</v>
      </c>
    </row>
    <row r="3230" spans="1:34" x14ac:dyDescent="0.25">
      <c r="A3230" t="s">
        <v>10884</v>
      </c>
      <c r="B3230" t="s">
        <v>10885</v>
      </c>
      <c r="C3230">
        <v>1</v>
      </c>
      <c r="D3230">
        <v>3</v>
      </c>
      <c r="E3230" t="s">
        <v>284</v>
      </c>
      <c r="F3230">
        <v>2014</v>
      </c>
      <c r="G3230" t="s">
        <v>171</v>
      </c>
      <c r="H3230">
        <v>0</v>
      </c>
      <c r="I3230">
        <v>5.8266619999999998</v>
      </c>
      <c r="J3230">
        <v>6.4000000000000001E-2</v>
      </c>
      <c r="K3230">
        <v>3.87</v>
      </c>
      <c r="L3230">
        <v>0.34499999999999997</v>
      </c>
      <c r="M3230">
        <v>14.3</v>
      </c>
      <c r="N3230">
        <v>4.4900000000000002E-2</v>
      </c>
      <c r="O3230" t="s">
        <v>614</v>
      </c>
      <c r="P3230">
        <v>0</v>
      </c>
      <c r="Q3230">
        <v>184.34</v>
      </c>
      <c r="R3230">
        <v>1013</v>
      </c>
      <c r="S3230">
        <v>0</v>
      </c>
      <c r="U3230">
        <v>5957</v>
      </c>
      <c r="V3230">
        <v>0.91</v>
      </c>
      <c r="W3230">
        <v>0.93</v>
      </c>
      <c r="X3230">
        <v>0.16</v>
      </c>
      <c r="Y3230" t="s">
        <v>77</v>
      </c>
      <c r="Z3230">
        <v>4.5199999999999996</v>
      </c>
      <c r="AA3230" t="s">
        <v>10886</v>
      </c>
      <c r="AB3230">
        <v>288.16465410000001</v>
      </c>
      <c r="AC3230" t="s">
        <v>10887</v>
      </c>
      <c r="AD3230">
        <v>45.816425700000003</v>
      </c>
      <c r="AE3230">
        <v>1389.48</v>
      </c>
      <c r="AF3230">
        <v>16.012</v>
      </c>
      <c r="AG3230">
        <v>14.254</v>
      </c>
      <c r="AH3230">
        <v>15.837899999999999</v>
      </c>
    </row>
    <row r="3231" spans="1:34" x14ac:dyDescent="0.25">
      <c r="A3231" t="s">
        <v>10888</v>
      </c>
      <c r="B3231" t="s">
        <v>10885</v>
      </c>
      <c r="C3231">
        <v>1</v>
      </c>
      <c r="D3231">
        <v>3</v>
      </c>
      <c r="E3231" t="s">
        <v>284</v>
      </c>
      <c r="F3231">
        <v>2014</v>
      </c>
      <c r="G3231" t="s">
        <v>171</v>
      </c>
      <c r="H3231">
        <v>0</v>
      </c>
      <c r="I3231">
        <v>12.412183000000001</v>
      </c>
      <c r="J3231">
        <v>0.105</v>
      </c>
      <c r="K3231">
        <v>2.15</v>
      </c>
      <c r="L3231">
        <v>0.192</v>
      </c>
      <c r="M3231">
        <v>3.2</v>
      </c>
      <c r="N3231">
        <v>0.01</v>
      </c>
      <c r="O3231" t="s">
        <v>119</v>
      </c>
      <c r="P3231">
        <v>0</v>
      </c>
      <c r="Q3231">
        <v>67.22</v>
      </c>
      <c r="R3231">
        <v>787</v>
      </c>
      <c r="S3231">
        <v>0</v>
      </c>
      <c r="U3231">
        <v>5957</v>
      </c>
      <c r="V3231">
        <v>0.91</v>
      </c>
      <c r="W3231">
        <v>0.93</v>
      </c>
      <c r="X3231">
        <v>0.16</v>
      </c>
      <c r="Y3231" t="s">
        <v>77</v>
      </c>
      <c r="Z3231">
        <v>4.5199999999999996</v>
      </c>
      <c r="AA3231" t="s">
        <v>10886</v>
      </c>
      <c r="AB3231">
        <v>288.16465410000001</v>
      </c>
      <c r="AC3231" t="s">
        <v>10887</v>
      </c>
      <c r="AD3231">
        <v>45.816425700000003</v>
      </c>
      <c r="AE3231">
        <v>1389.48</v>
      </c>
      <c r="AF3231">
        <v>16.012</v>
      </c>
      <c r="AG3231">
        <v>14.254</v>
      </c>
      <c r="AH3231">
        <v>15.837899999999999</v>
      </c>
    </row>
    <row r="3232" spans="1:34" x14ac:dyDescent="0.25">
      <c r="A3232" t="s">
        <v>10889</v>
      </c>
      <c r="B3232" t="s">
        <v>10885</v>
      </c>
      <c r="C3232">
        <v>1</v>
      </c>
      <c r="D3232">
        <v>3</v>
      </c>
      <c r="E3232" t="s">
        <v>284</v>
      </c>
      <c r="F3232">
        <v>2014</v>
      </c>
      <c r="G3232" t="s">
        <v>171</v>
      </c>
      <c r="H3232">
        <v>0</v>
      </c>
      <c r="I3232">
        <v>18.746476999999999</v>
      </c>
      <c r="J3232">
        <v>0.13900000000000001</v>
      </c>
      <c r="K3232">
        <v>2.5</v>
      </c>
      <c r="L3232">
        <v>0.223</v>
      </c>
      <c r="M3232">
        <v>6.8</v>
      </c>
      <c r="N3232">
        <v>2.1399999999999999E-2</v>
      </c>
      <c r="O3232" t="s">
        <v>614</v>
      </c>
      <c r="P3232">
        <v>0</v>
      </c>
      <c r="Q3232">
        <v>38.840000000000003</v>
      </c>
      <c r="R3232">
        <v>686</v>
      </c>
      <c r="S3232">
        <v>0</v>
      </c>
      <c r="U3232">
        <v>5957</v>
      </c>
      <c r="V3232">
        <v>0.91</v>
      </c>
      <c r="W3232">
        <v>0.93</v>
      </c>
      <c r="X3232">
        <v>0.16</v>
      </c>
      <c r="Y3232" t="s">
        <v>77</v>
      </c>
      <c r="Z3232">
        <v>4.5199999999999996</v>
      </c>
      <c r="AA3232" t="s">
        <v>10886</v>
      </c>
      <c r="AB3232">
        <v>288.16465410000001</v>
      </c>
      <c r="AC3232" t="s">
        <v>10887</v>
      </c>
      <c r="AD3232">
        <v>45.816425700000003</v>
      </c>
      <c r="AE3232">
        <v>1389.48</v>
      </c>
      <c r="AF3232">
        <v>16.012</v>
      </c>
      <c r="AG3232">
        <v>14.254</v>
      </c>
      <c r="AH3232">
        <v>15.837899999999999</v>
      </c>
    </row>
    <row r="3233" spans="1:34" x14ac:dyDescent="0.25">
      <c r="A3233" t="s">
        <v>10890</v>
      </c>
      <c r="B3233" t="s">
        <v>10891</v>
      </c>
      <c r="C3233">
        <v>1</v>
      </c>
      <c r="D3233">
        <v>3</v>
      </c>
      <c r="E3233" t="s">
        <v>284</v>
      </c>
      <c r="F3233">
        <v>2014</v>
      </c>
      <c r="G3233" t="s">
        <v>171</v>
      </c>
      <c r="H3233">
        <v>0</v>
      </c>
      <c r="I3233">
        <v>5.7146059999999999</v>
      </c>
      <c r="J3233">
        <v>6.3E-2</v>
      </c>
      <c r="K3233">
        <v>1.55</v>
      </c>
      <c r="L3233">
        <v>0.13800000000000001</v>
      </c>
      <c r="M3233">
        <v>3.02</v>
      </c>
      <c r="N3233">
        <v>9.5099999999999994E-3</v>
      </c>
      <c r="O3233" t="s">
        <v>614</v>
      </c>
      <c r="P3233">
        <v>0</v>
      </c>
      <c r="Q3233">
        <v>174.4</v>
      </c>
      <c r="R3233">
        <v>971</v>
      </c>
      <c r="S3233">
        <v>0</v>
      </c>
      <c r="U3233">
        <v>5573</v>
      </c>
      <c r="V3233">
        <v>0.93</v>
      </c>
      <c r="W3233">
        <v>0.87</v>
      </c>
      <c r="X3233">
        <v>0.33900000000000002</v>
      </c>
      <c r="Y3233" t="s">
        <v>200</v>
      </c>
      <c r="Z3233">
        <v>4.5199999999999996</v>
      </c>
      <c r="AA3233" t="s">
        <v>10892</v>
      </c>
      <c r="AB3233">
        <v>296.06427020000001</v>
      </c>
      <c r="AC3233" t="s">
        <v>10893</v>
      </c>
      <c r="AD3233">
        <v>45.976764699999997</v>
      </c>
      <c r="AE3233">
        <v>1052.53</v>
      </c>
      <c r="AF3233">
        <v>15.699</v>
      </c>
      <c r="AG3233">
        <v>13.689</v>
      </c>
      <c r="AH3233">
        <v>15.5283</v>
      </c>
    </row>
    <row r="3234" spans="1:34" x14ac:dyDescent="0.25">
      <c r="A3234" t="s">
        <v>10894</v>
      </c>
      <c r="B3234" t="s">
        <v>10891</v>
      </c>
      <c r="C3234">
        <v>1</v>
      </c>
      <c r="D3234">
        <v>3</v>
      </c>
      <c r="E3234" t="s">
        <v>284</v>
      </c>
      <c r="F3234">
        <v>2014</v>
      </c>
      <c r="G3234" t="s">
        <v>171</v>
      </c>
      <c r="H3234">
        <v>0</v>
      </c>
      <c r="I3234">
        <v>9.9460470000000001</v>
      </c>
      <c r="J3234">
        <v>9.1999999999999998E-2</v>
      </c>
      <c r="K3234">
        <v>2.99</v>
      </c>
      <c r="L3234">
        <v>0.26700000000000002</v>
      </c>
      <c r="M3234">
        <v>9.2200000000000006</v>
      </c>
      <c r="N3234">
        <v>2.9000000000000001E-2</v>
      </c>
      <c r="O3234" t="s">
        <v>614</v>
      </c>
      <c r="P3234">
        <v>0</v>
      </c>
      <c r="Q3234">
        <v>83.26</v>
      </c>
      <c r="R3234">
        <v>807</v>
      </c>
      <c r="S3234">
        <v>0</v>
      </c>
      <c r="U3234">
        <v>5573</v>
      </c>
      <c r="V3234">
        <v>0.93</v>
      </c>
      <c r="W3234">
        <v>0.87</v>
      </c>
      <c r="X3234">
        <v>0.33900000000000002</v>
      </c>
      <c r="Y3234" t="s">
        <v>200</v>
      </c>
      <c r="Z3234">
        <v>4.5199999999999996</v>
      </c>
      <c r="AA3234" t="s">
        <v>10892</v>
      </c>
      <c r="AB3234">
        <v>296.06427020000001</v>
      </c>
      <c r="AC3234" t="s">
        <v>10893</v>
      </c>
      <c r="AD3234">
        <v>45.976764699999997</v>
      </c>
      <c r="AE3234">
        <v>1052.53</v>
      </c>
      <c r="AF3234">
        <v>15.699</v>
      </c>
      <c r="AG3234">
        <v>13.689</v>
      </c>
      <c r="AH3234">
        <v>15.5283</v>
      </c>
    </row>
    <row r="3235" spans="1:34" x14ac:dyDescent="0.25">
      <c r="A3235" t="s">
        <v>10895</v>
      </c>
      <c r="B3235" t="s">
        <v>10891</v>
      </c>
      <c r="C3235">
        <v>1</v>
      </c>
      <c r="D3235">
        <v>3</v>
      </c>
      <c r="E3235" t="s">
        <v>284</v>
      </c>
      <c r="F3235">
        <v>2016</v>
      </c>
      <c r="G3235" t="s">
        <v>171</v>
      </c>
      <c r="H3235">
        <v>0</v>
      </c>
      <c r="I3235">
        <v>1.04562266</v>
      </c>
      <c r="J3235">
        <v>1.9199999999999998E-2</v>
      </c>
      <c r="K3235">
        <v>1.32</v>
      </c>
      <c r="L3235">
        <v>0.11799999999999999</v>
      </c>
      <c r="M3235">
        <v>2.2999999999999998</v>
      </c>
      <c r="N3235">
        <v>7.2399999999999999E-3</v>
      </c>
      <c r="O3235" t="s">
        <v>614</v>
      </c>
      <c r="P3235">
        <v>0</v>
      </c>
      <c r="Q3235">
        <v>1686.09</v>
      </c>
      <c r="R3235">
        <v>1710</v>
      </c>
      <c r="S3235">
        <v>0</v>
      </c>
      <c r="U3235">
        <v>5431</v>
      </c>
      <c r="V3235">
        <v>0.86</v>
      </c>
      <c r="W3235">
        <v>0.9</v>
      </c>
      <c r="X3235">
        <v>0.02</v>
      </c>
      <c r="Y3235" t="s">
        <v>77</v>
      </c>
      <c r="Z3235">
        <v>4.53</v>
      </c>
      <c r="AA3235" t="s">
        <v>10892</v>
      </c>
      <c r="AB3235">
        <v>296.06427020000001</v>
      </c>
      <c r="AC3235" t="s">
        <v>10893</v>
      </c>
      <c r="AD3235">
        <v>45.976764699999997</v>
      </c>
      <c r="AE3235">
        <v>1052.53</v>
      </c>
      <c r="AF3235">
        <v>15.699</v>
      </c>
      <c r="AG3235">
        <v>13.689</v>
      </c>
      <c r="AH3235">
        <v>15.5283</v>
      </c>
    </row>
    <row r="3236" spans="1:34" x14ac:dyDescent="0.25">
      <c r="A3236" t="s">
        <v>10896</v>
      </c>
      <c r="B3236" t="s">
        <v>10897</v>
      </c>
      <c r="C3236">
        <v>1</v>
      </c>
      <c r="D3236">
        <v>4</v>
      </c>
      <c r="E3236" t="s">
        <v>284</v>
      </c>
      <c r="F3236">
        <v>2014</v>
      </c>
      <c r="G3236" t="s">
        <v>171</v>
      </c>
      <c r="H3236">
        <v>0</v>
      </c>
      <c r="I3236">
        <v>1.620493</v>
      </c>
      <c r="J3236">
        <v>2.7E-2</v>
      </c>
      <c r="K3236">
        <v>1.59</v>
      </c>
      <c r="L3236">
        <v>0.14199999999999999</v>
      </c>
      <c r="M3236">
        <v>3.15</v>
      </c>
      <c r="N3236">
        <v>9.9299999999999996E-3</v>
      </c>
      <c r="O3236" t="s">
        <v>614</v>
      </c>
      <c r="P3236">
        <v>0</v>
      </c>
      <c r="Q3236">
        <v>1225.93</v>
      </c>
      <c r="R3236">
        <v>1681</v>
      </c>
      <c r="S3236">
        <v>0</v>
      </c>
      <c r="U3236">
        <v>5551</v>
      </c>
      <c r="V3236">
        <v>1.3</v>
      </c>
      <c r="W3236">
        <v>0.97</v>
      </c>
      <c r="X3236">
        <v>0.12</v>
      </c>
      <c r="Y3236" t="s">
        <v>77</v>
      </c>
      <c r="Z3236">
        <v>4.22</v>
      </c>
      <c r="AA3236" t="s">
        <v>10898</v>
      </c>
      <c r="AB3236">
        <v>292.58042</v>
      </c>
      <c r="AC3236" t="s">
        <v>10899</v>
      </c>
      <c r="AD3236">
        <v>46.097358800000002</v>
      </c>
      <c r="AE3236">
        <v>1026.43</v>
      </c>
      <c r="AF3236">
        <v>15.178000000000001</v>
      </c>
      <c r="AG3236">
        <v>13.423999999999999</v>
      </c>
      <c r="AH3236">
        <v>15.0151</v>
      </c>
    </row>
    <row r="3237" spans="1:34" x14ac:dyDescent="0.25">
      <c r="A3237" t="s">
        <v>10900</v>
      </c>
      <c r="B3237" t="s">
        <v>10897</v>
      </c>
      <c r="C3237">
        <v>1</v>
      </c>
      <c r="D3237">
        <v>4</v>
      </c>
      <c r="E3237" t="s">
        <v>284</v>
      </c>
      <c r="F3237">
        <v>2014</v>
      </c>
      <c r="G3237" t="s">
        <v>171</v>
      </c>
      <c r="H3237">
        <v>0</v>
      </c>
      <c r="I3237">
        <v>3.38802</v>
      </c>
      <c r="J3237">
        <v>4.4999999999999998E-2</v>
      </c>
      <c r="K3237">
        <v>2.15</v>
      </c>
      <c r="L3237">
        <v>0.192</v>
      </c>
      <c r="M3237">
        <v>5.27</v>
      </c>
      <c r="N3237">
        <v>1.66E-2</v>
      </c>
      <c r="O3237" t="s">
        <v>614</v>
      </c>
      <c r="P3237">
        <v>0</v>
      </c>
      <c r="Q3237">
        <v>457.07</v>
      </c>
      <c r="R3237">
        <v>1315</v>
      </c>
      <c r="S3237">
        <v>0</v>
      </c>
      <c r="U3237">
        <v>5551</v>
      </c>
      <c r="V3237">
        <v>1.3</v>
      </c>
      <c r="W3237">
        <v>0.97</v>
      </c>
      <c r="X3237">
        <v>0.12</v>
      </c>
      <c r="Y3237" t="s">
        <v>77</v>
      </c>
      <c r="Z3237">
        <v>4.22</v>
      </c>
      <c r="AA3237" t="s">
        <v>10898</v>
      </c>
      <c r="AB3237">
        <v>292.58042</v>
      </c>
      <c r="AC3237" t="s">
        <v>10899</v>
      </c>
      <c r="AD3237">
        <v>46.097358800000002</v>
      </c>
      <c r="AE3237">
        <v>1026.43</v>
      </c>
      <c r="AF3237">
        <v>15.178000000000001</v>
      </c>
      <c r="AG3237">
        <v>13.423999999999999</v>
      </c>
      <c r="AH3237">
        <v>15.0151</v>
      </c>
    </row>
    <row r="3238" spans="1:34" x14ac:dyDescent="0.25">
      <c r="A3238" t="s">
        <v>10901</v>
      </c>
      <c r="B3238" t="s">
        <v>10897</v>
      </c>
      <c r="C3238">
        <v>1</v>
      </c>
      <c r="D3238">
        <v>4</v>
      </c>
      <c r="E3238" t="s">
        <v>284</v>
      </c>
      <c r="F3238">
        <v>2014</v>
      </c>
      <c r="G3238" t="s">
        <v>171</v>
      </c>
      <c r="H3238">
        <v>0</v>
      </c>
      <c r="I3238">
        <v>5.8391719999999996</v>
      </c>
      <c r="J3238">
        <v>6.4000000000000001E-2</v>
      </c>
      <c r="K3238">
        <v>2.48</v>
      </c>
      <c r="L3238">
        <v>0.221</v>
      </c>
      <c r="M3238">
        <v>6.71</v>
      </c>
      <c r="N3238">
        <v>2.1100000000000001E-2</v>
      </c>
      <c r="O3238" t="s">
        <v>614</v>
      </c>
      <c r="P3238">
        <v>0</v>
      </c>
      <c r="Q3238">
        <v>221.1</v>
      </c>
      <c r="R3238">
        <v>1097</v>
      </c>
      <c r="S3238">
        <v>0</v>
      </c>
      <c r="U3238">
        <v>5551</v>
      </c>
      <c r="V3238">
        <v>1.3</v>
      </c>
      <c r="W3238">
        <v>0.97</v>
      </c>
      <c r="X3238">
        <v>0.12</v>
      </c>
      <c r="Y3238" t="s">
        <v>77</v>
      </c>
      <c r="Z3238">
        <v>4.22</v>
      </c>
      <c r="AA3238" t="s">
        <v>10898</v>
      </c>
      <c r="AB3238">
        <v>292.58042</v>
      </c>
      <c r="AC3238" t="s">
        <v>10899</v>
      </c>
      <c r="AD3238">
        <v>46.097358800000002</v>
      </c>
      <c r="AE3238">
        <v>1026.43</v>
      </c>
      <c r="AF3238">
        <v>15.178000000000001</v>
      </c>
      <c r="AG3238">
        <v>13.423999999999999</v>
      </c>
      <c r="AH3238">
        <v>15.0151</v>
      </c>
    </row>
    <row r="3239" spans="1:34" x14ac:dyDescent="0.25">
      <c r="A3239" t="s">
        <v>10902</v>
      </c>
      <c r="B3239" t="s">
        <v>10897</v>
      </c>
      <c r="C3239">
        <v>1</v>
      </c>
      <c r="D3239">
        <v>4</v>
      </c>
      <c r="E3239" t="s">
        <v>284</v>
      </c>
      <c r="F3239">
        <v>2014</v>
      </c>
      <c r="G3239" t="s">
        <v>171</v>
      </c>
      <c r="H3239">
        <v>0</v>
      </c>
      <c r="I3239">
        <v>10.681571999999999</v>
      </c>
      <c r="J3239">
        <v>9.6000000000000002E-2</v>
      </c>
      <c r="K3239">
        <v>2.35</v>
      </c>
      <c r="L3239">
        <v>0.21</v>
      </c>
      <c r="M3239">
        <v>6.12</v>
      </c>
      <c r="N3239">
        <v>1.9300000000000001E-2</v>
      </c>
      <c r="O3239" t="s">
        <v>614</v>
      </c>
      <c r="P3239">
        <v>0</v>
      </c>
      <c r="Q3239">
        <v>98.9</v>
      </c>
      <c r="R3239">
        <v>897</v>
      </c>
      <c r="S3239">
        <v>0</v>
      </c>
      <c r="U3239">
        <v>5551</v>
      </c>
      <c r="V3239">
        <v>1.3</v>
      </c>
      <c r="W3239">
        <v>0.97</v>
      </c>
      <c r="X3239">
        <v>0.12</v>
      </c>
      <c r="Y3239" t="s">
        <v>77</v>
      </c>
      <c r="Z3239">
        <v>4.22</v>
      </c>
      <c r="AA3239" t="s">
        <v>10898</v>
      </c>
      <c r="AB3239">
        <v>292.58042</v>
      </c>
      <c r="AC3239" t="s">
        <v>10899</v>
      </c>
      <c r="AD3239">
        <v>46.097358800000002</v>
      </c>
      <c r="AE3239">
        <v>1026.43</v>
      </c>
      <c r="AF3239">
        <v>15.178000000000001</v>
      </c>
      <c r="AG3239">
        <v>13.423999999999999</v>
      </c>
      <c r="AH3239">
        <v>15.0151</v>
      </c>
    </row>
    <row r="3240" spans="1:34" x14ac:dyDescent="0.25">
      <c r="A3240" t="s">
        <v>10903</v>
      </c>
      <c r="B3240" t="s">
        <v>10904</v>
      </c>
      <c r="C3240">
        <v>1</v>
      </c>
      <c r="D3240">
        <v>3</v>
      </c>
      <c r="E3240" t="s">
        <v>284</v>
      </c>
      <c r="F3240">
        <v>2014</v>
      </c>
      <c r="G3240" t="s">
        <v>171</v>
      </c>
      <c r="H3240">
        <v>0</v>
      </c>
      <c r="I3240">
        <v>2.3826670000000001</v>
      </c>
      <c r="J3240">
        <v>3.4000000000000002E-2</v>
      </c>
      <c r="K3240">
        <v>2.61</v>
      </c>
      <c r="L3240">
        <v>0.23300000000000001</v>
      </c>
      <c r="M3240">
        <v>7.32</v>
      </c>
      <c r="N3240">
        <v>2.3E-2</v>
      </c>
      <c r="O3240" t="s">
        <v>614</v>
      </c>
      <c r="P3240">
        <v>0</v>
      </c>
      <c r="Q3240">
        <v>553.53</v>
      </c>
      <c r="R3240">
        <v>1237</v>
      </c>
      <c r="S3240">
        <v>0</v>
      </c>
      <c r="U3240">
        <v>5180</v>
      </c>
      <c r="V3240">
        <v>1.04</v>
      </c>
      <c r="W3240">
        <v>0.85</v>
      </c>
      <c r="X3240">
        <v>0.04</v>
      </c>
      <c r="Y3240" t="s">
        <v>77</v>
      </c>
      <c r="Z3240">
        <v>4.3600000000000003</v>
      </c>
      <c r="AA3240" t="s">
        <v>10905</v>
      </c>
      <c r="AB3240">
        <v>297.31599940000001</v>
      </c>
      <c r="AC3240" t="s">
        <v>10906</v>
      </c>
      <c r="AD3240">
        <v>46.0232642</v>
      </c>
      <c r="AE3240">
        <v>780.25599999999997</v>
      </c>
      <c r="AF3240">
        <v>15.651999999999999</v>
      </c>
      <c r="AG3240">
        <v>13.372</v>
      </c>
      <c r="AH3240">
        <v>15.4215</v>
      </c>
    </row>
    <row r="3241" spans="1:34" x14ac:dyDescent="0.25">
      <c r="A3241" t="s">
        <v>10907</v>
      </c>
      <c r="B3241" t="s">
        <v>10904</v>
      </c>
      <c r="C3241">
        <v>1</v>
      </c>
      <c r="D3241">
        <v>3</v>
      </c>
      <c r="E3241" t="s">
        <v>284</v>
      </c>
      <c r="F3241">
        <v>2014</v>
      </c>
      <c r="G3241" t="s">
        <v>171</v>
      </c>
      <c r="H3241">
        <v>0</v>
      </c>
      <c r="I3241">
        <v>6.5814839999999997</v>
      </c>
      <c r="J3241">
        <v>6.6000000000000003E-2</v>
      </c>
      <c r="K3241">
        <v>5.41</v>
      </c>
      <c r="L3241">
        <v>0.48299999999999998</v>
      </c>
      <c r="M3241">
        <v>25.2</v>
      </c>
      <c r="N3241">
        <v>7.9399999999999998E-2</v>
      </c>
      <c r="O3241" t="s">
        <v>614</v>
      </c>
      <c r="P3241">
        <v>0</v>
      </c>
      <c r="Q3241">
        <v>142.63</v>
      </c>
      <c r="R3241">
        <v>881</v>
      </c>
      <c r="S3241">
        <v>0</v>
      </c>
      <c r="U3241">
        <v>5180</v>
      </c>
      <c r="V3241">
        <v>1.04</v>
      </c>
      <c r="W3241">
        <v>0.85</v>
      </c>
      <c r="X3241">
        <v>0.04</v>
      </c>
      <c r="Y3241" t="s">
        <v>77</v>
      </c>
      <c r="Z3241">
        <v>4.3600000000000003</v>
      </c>
      <c r="AA3241" t="s">
        <v>10905</v>
      </c>
      <c r="AB3241">
        <v>297.31599940000001</v>
      </c>
      <c r="AC3241" t="s">
        <v>10906</v>
      </c>
      <c r="AD3241">
        <v>46.0232642</v>
      </c>
      <c r="AE3241">
        <v>780.25599999999997</v>
      </c>
      <c r="AF3241">
        <v>15.651999999999999</v>
      </c>
      <c r="AG3241">
        <v>13.372</v>
      </c>
      <c r="AH3241">
        <v>15.4215</v>
      </c>
    </row>
    <row r="3242" spans="1:34" x14ac:dyDescent="0.25">
      <c r="A3242" t="s">
        <v>10908</v>
      </c>
      <c r="B3242" t="s">
        <v>10904</v>
      </c>
      <c r="C3242">
        <v>1</v>
      </c>
      <c r="D3242">
        <v>3</v>
      </c>
      <c r="E3242" t="s">
        <v>284</v>
      </c>
      <c r="F3242">
        <v>2014</v>
      </c>
      <c r="G3242" t="s">
        <v>171</v>
      </c>
      <c r="H3242">
        <v>0</v>
      </c>
      <c r="I3242">
        <v>24.664550999999999</v>
      </c>
      <c r="J3242">
        <v>0.16</v>
      </c>
      <c r="K3242">
        <v>4.95</v>
      </c>
      <c r="L3242">
        <v>0.442</v>
      </c>
      <c r="M3242">
        <v>21.7</v>
      </c>
      <c r="N3242">
        <v>6.83E-2</v>
      </c>
      <c r="O3242" t="s">
        <v>614</v>
      </c>
      <c r="P3242">
        <v>0</v>
      </c>
      <c r="Q3242">
        <v>24.53</v>
      </c>
      <c r="R3242">
        <v>567</v>
      </c>
      <c r="S3242">
        <v>0</v>
      </c>
      <c r="U3242">
        <v>5180</v>
      </c>
      <c r="V3242">
        <v>1.04</v>
      </c>
      <c r="W3242">
        <v>0.85</v>
      </c>
      <c r="X3242">
        <v>0.04</v>
      </c>
      <c r="Y3242" t="s">
        <v>77</v>
      </c>
      <c r="Z3242">
        <v>4.3600000000000003</v>
      </c>
      <c r="AA3242" t="s">
        <v>10905</v>
      </c>
      <c r="AB3242">
        <v>297.31599940000001</v>
      </c>
      <c r="AC3242" t="s">
        <v>10906</v>
      </c>
      <c r="AD3242">
        <v>46.0232642</v>
      </c>
      <c r="AE3242">
        <v>780.25599999999997</v>
      </c>
      <c r="AF3242">
        <v>15.651999999999999</v>
      </c>
      <c r="AG3242">
        <v>13.372</v>
      </c>
      <c r="AH3242">
        <v>15.4215</v>
      </c>
    </row>
    <row r="3243" spans="1:34" x14ac:dyDescent="0.25">
      <c r="A3243" t="s">
        <v>10909</v>
      </c>
      <c r="B3243" t="s">
        <v>10910</v>
      </c>
      <c r="C3243">
        <v>1</v>
      </c>
      <c r="D3243">
        <v>2</v>
      </c>
      <c r="E3243" t="s">
        <v>284</v>
      </c>
      <c r="F3243">
        <v>2014</v>
      </c>
      <c r="G3243" t="s">
        <v>171</v>
      </c>
      <c r="H3243">
        <v>0</v>
      </c>
      <c r="I3243">
        <v>13.19722</v>
      </c>
      <c r="J3243">
        <v>0.10299999999999999</v>
      </c>
      <c r="K3243">
        <v>4.0599999999999996</v>
      </c>
      <c r="L3243">
        <v>0.36199999999999999</v>
      </c>
      <c r="M3243">
        <v>15.5</v>
      </c>
      <c r="N3243">
        <v>4.8800000000000003E-2</v>
      </c>
      <c r="O3243" t="s">
        <v>614</v>
      </c>
      <c r="P3243">
        <v>0</v>
      </c>
      <c r="Q3243">
        <v>27.79</v>
      </c>
      <c r="R3243">
        <v>642</v>
      </c>
      <c r="S3243">
        <v>0</v>
      </c>
      <c r="U3243">
        <v>4942</v>
      </c>
      <c r="V3243">
        <v>0.92</v>
      </c>
      <c r="W3243">
        <v>0.82</v>
      </c>
      <c r="X3243">
        <v>0.30299999999999999</v>
      </c>
      <c r="Y3243" t="s">
        <v>200</v>
      </c>
      <c r="Z3243">
        <v>4.4400000000000004</v>
      </c>
      <c r="AA3243" t="s">
        <v>10911</v>
      </c>
      <c r="AB3243">
        <v>294.06841159999999</v>
      </c>
      <c r="AC3243" t="s">
        <v>10912</v>
      </c>
      <c r="AD3243">
        <v>46.579135700000002</v>
      </c>
      <c r="AE3243">
        <v>575.98800000000006</v>
      </c>
      <c r="AF3243">
        <v>15.49</v>
      </c>
      <c r="AG3243">
        <v>12.956</v>
      </c>
      <c r="AH3243">
        <v>15.2012</v>
      </c>
    </row>
    <row r="3244" spans="1:34" x14ac:dyDescent="0.25">
      <c r="A3244" t="s">
        <v>10913</v>
      </c>
      <c r="B3244" t="s">
        <v>10910</v>
      </c>
      <c r="C3244">
        <v>1</v>
      </c>
      <c r="D3244">
        <v>2</v>
      </c>
      <c r="E3244" t="s">
        <v>284</v>
      </c>
      <c r="F3244">
        <v>2014</v>
      </c>
      <c r="G3244" t="s">
        <v>171</v>
      </c>
      <c r="H3244">
        <v>0</v>
      </c>
      <c r="I3244">
        <v>33.653078999999998</v>
      </c>
      <c r="J3244">
        <v>0.193</v>
      </c>
      <c r="K3244">
        <v>3.61</v>
      </c>
      <c r="L3244">
        <v>0.32200000000000001</v>
      </c>
      <c r="M3244">
        <v>12.7</v>
      </c>
      <c r="N3244">
        <v>3.9899999999999998E-2</v>
      </c>
      <c r="O3244" t="s">
        <v>614</v>
      </c>
      <c r="P3244">
        <v>0</v>
      </c>
      <c r="Q3244">
        <v>7.99</v>
      </c>
      <c r="R3244">
        <v>470</v>
      </c>
      <c r="S3244">
        <v>0</v>
      </c>
      <c r="U3244">
        <v>4942</v>
      </c>
      <c r="V3244">
        <v>0.92</v>
      </c>
      <c r="W3244">
        <v>0.82</v>
      </c>
      <c r="X3244">
        <v>0.30299999999999999</v>
      </c>
      <c r="Y3244" t="s">
        <v>200</v>
      </c>
      <c r="Z3244">
        <v>4.4400000000000004</v>
      </c>
      <c r="AA3244" t="s">
        <v>10911</v>
      </c>
      <c r="AB3244">
        <v>294.06841159999999</v>
      </c>
      <c r="AC3244" t="s">
        <v>10912</v>
      </c>
      <c r="AD3244">
        <v>46.579135700000002</v>
      </c>
      <c r="AE3244">
        <v>575.98800000000006</v>
      </c>
      <c r="AF3244">
        <v>15.49</v>
      </c>
      <c r="AG3244">
        <v>12.956</v>
      </c>
      <c r="AH3244">
        <v>15.2012</v>
      </c>
    </row>
    <row r="3245" spans="1:34" x14ac:dyDescent="0.25">
      <c r="A3245" t="s">
        <v>10914</v>
      </c>
      <c r="B3245" t="s">
        <v>10915</v>
      </c>
      <c r="C3245">
        <v>1</v>
      </c>
      <c r="D3245">
        <v>2</v>
      </c>
      <c r="E3245" t="s">
        <v>284</v>
      </c>
      <c r="F3245">
        <v>2014</v>
      </c>
      <c r="G3245" t="s">
        <v>171</v>
      </c>
      <c r="H3245">
        <v>0</v>
      </c>
      <c r="I3245">
        <v>8.1153169999999992</v>
      </c>
      <c r="J3245">
        <v>7.9000000000000001E-2</v>
      </c>
      <c r="K3245">
        <v>2.8</v>
      </c>
      <c r="L3245">
        <v>0.25</v>
      </c>
      <c r="M3245">
        <v>8.25</v>
      </c>
      <c r="N3245">
        <v>2.5899999999999999E-2</v>
      </c>
      <c r="O3245" t="s">
        <v>614</v>
      </c>
      <c r="P3245">
        <v>0</v>
      </c>
      <c r="Q3245">
        <v>113.45</v>
      </c>
      <c r="R3245">
        <v>879</v>
      </c>
      <c r="S3245">
        <v>0</v>
      </c>
      <c r="U3245">
        <v>5938</v>
      </c>
      <c r="V3245">
        <v>0.9</v>
      </c>
      <c r="W3245">
        <v>0.93</v>
      </c>
      <c r="X3245">
        <v>-0.03</v>
      </c>
      <c r="Y3245" t="s">
        <v>77</v>
      </c>
      <c r="Z3245">
        <v>4.53</v>
      </c>
      <c r="AA3245" t="s">
        <v>10916</v>
      </c>
      <c r="AB3245">
        <v>288.21197069999999</v>
      </c>
      <c r="AC3245" t="s">
        <v>10917</v>
      </c>
      <c r="AD3245">
        <v>46.615046100000001</v>
      </c>
      <c r="AE3245">
        <v>1002.14</v>
      </c>
      <c r="AF3245">
        <v>15.378</v>
      </c>
      <c r="AG3245">
        <v>13.555</v>
      </c>
      <c r="AH3245">
        <v>15.168900000000001</v>
      </c>
    </row>
    <row r="3246" spans="1:34" x14ac:dyDescent="0.25">
      <c r="A3246" t="s">
        <v>10918</v>
      </c>
      <c r="B3246" t="s">
        <v>10915</v>
      </c>
      <c r="C3246">
        <v>1</v>
      </c>
      <c r="D3246">
        <v>2</v>
      </c>
      <c r="E3246" t="s">
        <v>284</v>
      </c>
      <c r="F3246">
        <v>2014</v>
      </c>
      <c r="G3246" t="s">
        <v>171</v>
      </c>
      <c r="H3246">
        <v>0</v>
      </c>
      <c r="I3246">
        <v>36.924931000000001</v>
      </c>
      <c r="J3246">
        <v>0.217</v>
      </c>
      <c r="K3246">
        <v>2.7</v>
      </c>
      <c r="L3246">
        <v>0.24099999999999999</v>
      </c>
      <c r="M3246">
        <v>7.75</v>
      </c>
      <c r="N3246">
        <v>2.4400000000000002E-2</v>
      </c>
      <c r="O3246" t="s">
        <v>614</v>
      </c>
      <c r="P3246">
        <v>0</v>
      </c>
      <c r="Q3246">
        <v>15.05</v>
      </c>
      <c r="R3246">
        <v>530</v>
      </c>
      <c r="S3246">
        <v>0</v>
      </c>
      <c r="U3246">
        <v>5938</v>
      </c>
      <c r="V3246">
        <v>0.9</v>
      </c>
      <c r="W3246">
        <v>0.93</v>
      </c>
      <c r="X3246">
        <v>-0.03</v>
      </c>
      <c r="Y3246" t="s">
        <v>77</v>
      </c>
      <c r="Z3246">
        <v>4.53</v>
      </c>
      <c r="AA3246" t="s">
        <v>10916</v>
      </c>
      <c r="AB3246">
        <v>288.21197069999999</v>
      </c>
      <c r="AC3246" t="s">
        <v>10917</v>
      </c>
      <c r="AD3246">
        <v>46.615046100000001</v>
      </c>
      <c r="AE3246">
        <v>1002.14</v>
      </c>
      <c r="AF3246">
        <v>15.378</v>
      </c>
      <c r="AG3246">
        <v>13.555</v>
      </c>
      <c r="AH3246">
        <v>15.168900000000001</v>
      </c>
    </row>
    <row r="3247" spans="1:34" x14ac:dyDescent="0.25">
      <c r="A3247" t="s">
        <v>10919</v>
      </c>
      <c r="B3247" t="s">
        <v>10920</v>
      </c>
      <c r="C3247">
        <v>1</v>
      </c>
      <c r="D3247">
        <v>4</v>
      </c>
      <c r="E3247" t="s">
        <v>284</v>
      </c>
      <c r="F3247">
        <v>2011</v>
      </c>
      <c r="G3247" t="s">
        <v>171</v>
      </c>
      <c r="H3247">
        <v>0</v>
      </c>
      <c r="I3247">
        <v>12.28</v>
      </c>
      <c r="J3247">
        <v>8.5510000000000003E-2</v>
      </c>
      <c r="K3247">
        <v>2.78</v>
      </c>
      <c r="L3247">
        <v>0.248</v>
      </c>
      <c r="M3247">
        <v>5.12</v>
      </c>
      <c r="N3247">
        <v>1.6109999999999999E-2</v>
      </c>
      <c r="O3247" t="s">
        <v>119</v>
      </c>
      <c r="P3247">
        <v>0</v>
      </c>
      <c r="Q3247">
        <v>7.6</v>
      </c>
      <c r="R3247">
        <v>431</v>
      </c>
      <c r="S3247">
        <v>1</v>
      </c>
      <c r="T3247" t="s">
        <v>818</v>
      </c>
      <c r="U3247">
        <v>3914</v>
      </c>
      <c r="V3247">
        <v>0.51</v>
      </c>
      <c r="W3247">
        <v>0.54</v>
      </c>
      <c r="X3247">
        <v>-0.13</v>
      </c>
      <c r="Y3247" t="s">
        <v>77</v>
      </c>
      <c r="Z3247">
        <v>4.68</v>
      </c>
      <c r="AA3247" t="s">
        <v>10921</v>
      </c>
      <c r="AB3247">
        <v>284.94106269999997</v>
      </c>
      <c r="AC3247" t="s">
        <v>10922</v>
      </c>
      <c r="AD3247">
        <v>46.566450500000002</v>
      </c>
      <c r="AE3247">
        <v>335.30700000000002</v>
      </c>
      <c r="AF3247">
        <v>15.853</v>
      </c>
      <c r="AG3247">
        <v>12.63</v>
      </c>
      <c r="AH3247">
        <v>15.408899999999999</v>
      </c>
    </row>
    <row r="3248" spans="1:34" x14ac:dyDescent="0.25">
      <c r="A3248" t="s">
        <v>10923</v>
      </c>
      <c r="B3248" t="s">
        <v>10920</v>
      </c>
      <c r="C3248">
        <v>1</v>
      </c>
      <c r="D3248">
        <v>4</v>
      </c>
      <c r="E3248" t="s">
        <v>284</v>
      </c>
      <c r="F3248">
        <v>2011</v>
      </c>
      <c r="G3248" t="s">
        <v>171</v>
      </c>
      <c r="H3248">
        <v>0</v>
      </c>
      <c r="I3248">
        <v>17.2559</v>
      </c>
      <c r="J3248">
        <v>0.10725</v>
      </c>
      <c r="K3248">
        <v>2.72</v>
      </c>
      <c r="L3248">
        <v>0.24299999999999999</v>
      </c>
      <c r="M3248">
        <v>6.2</v>
      </c>
      <c r="N3248">
        <v>1.951E-2</v>
      </c>
      <c r="O3248" t="s">
        <v>119</v>
      </c>
      <c r="P3248">
        <v>0</v>
      </c>
      <c r="Q3248">
        <v>4.82</v>
      </c>
      <c r="R3248">
        <v>385</v>
      </c>
      <c r="S3248">
        <v>1</v>
      </c>
      <c r="T3248" t="s">
        <v>818</v>
      </c>
      <c r="U3248">
        <v>3914</v>
      </c>
      <c r="V3248">
        <v>0.51</v>
      </c>
      <c r="W3248">
        <v>0.54</v>
      </c>
      <c r="X3248">
        <v>-0.13</v>
      </c>
      <c r="Y3248" t="s">
        <v>77</v>
      </c>
      <c r="Z3248">
        <v>4.68</v>
      </c>
      <c r="AA3248" t="s">
        <v>10921</v>
      </c>
      <c r="AB3248">
        <v>284.94106269999997</v>
      </c>
      <c r="AC3248" t="s">
        <v>10922</v>
      </c>
      <c r="AD3248">
        <v>46.566450500000002</v>
      </c>
      <c r="AE3248">
        <v>335.30700000000002</v>
      </c>
      <c r="AF3248">
        <v>15.853</v>
      </c>
      <c r="AG3248">
        <v>12.63</v>
      </c>
      <c r="AH3248">
        <v>15.408899999999999</v>
      </c>
    </row>
    <row r="3249" spans="1:34" x14ac:dyDescent="0.25">
      <c r="A3249" t="s">
        <v>10924</v>
      </c>
      <c r="B3249" t="s">
        <v>10920</v>
      </c>
      <c r="C3249">
        <v>1</v>
      </c>
      <c r="D3249">
        <v>4</v>
      </c>
      <c r="E3249" t="s">
        <v>284</v>
      </c>
      <c r="F3249">
        <v>2014</v>
      </c>
      <c r="G3249" t="s">
        <v>171</v>
      </c>
      <c r="H3249">
        <v>0</v>
      </c>
      <c r="I3249">
        <v>3.5439189999999998</v>
      </c>
      <c r="J3249">
        <v>3.9E-2</v>
      </c>
      <c r="K3249">
        <v>1.07</v>
      </c>
      <c r="L3249">
        <v>9.5000000000000001E-2</v>
      </c>
      <c r="M3249">
        <v>1.24</v>
      </c>
      <c r="N3249">
        <v>3.8999999999999998E-3</v>
      </c>
      <c r="O3249" t="s">
        <v>614</v>
      </c>
      <c r="P3249">
        <v>0</v>
      </c>
      <c r="Q3249">
        <v>31.79</v>
      </c>
      <c r="R3249">
        <v>652</v>
      </c>
      <c r="S3249">
        <v>0</v>
      </c>
      <c r="T3249" t="s">
        <v>818</v>
      </c>
      <c r="U3249">
        <v>4486</v>
      </c>
      <c r="V3249">
        <v>0.56999999999999995</v>
      </c>
      <c r="W3249">
        <v>0.62</v>
      </c>
      <c r="X3249">
        <v>-0.05</v>
      </c>
      <c r="Y3249" t="s">
        <v>77</v>
      </c>
      <c r="Z3249">
        <v>4.7300000000000004</v>
      </c>
      <c r="AA3249" t="s">
        <v>10921</v>
      </c>
      <c r="AB3249">
        <v>284.94106269999997</v>
      </c>
      <c r="AC3249" t="s">
        <v>10922</v>
      </c>
      <c r="AD3249">
        <v>46.566450500000002</v>
      </c>
      <c r="AE3249">
        <v>335.30700000000002</v>
      </c>
      <c r="AF3249">
        <v>15.853</v>
      </c>
      <c r="AG3249">
        <v>12.63</v>
      </c>
      <c r="AH3249">
        <v>15.408899999999999</v>
      </c>
    </row>
    <row r="3250" spans="1:34" x14ac:dyDescent="0.25">
      <c r="A3250" t="s">
        <v>10925</v>
      </c>
      <c r="B3250" t="s">
        <v>10920</v>
      </c>
      <c r="C3250">
        <v>1</v>
      </c>
      <c r="D3250">
        <v>4</v>
      </c>
      <c r="E3250" t="s">
        <v>284</v>
      </c>
      <c r="F3250">
        <v>2014</v>
      </c>
      <c r="G3250" t="s">
        <v>171</v>
      </c>
      <c r="H3250">
        <v>0</v>
      </c>
      <c r="I3250">
        <v>46.827914999999997</v>
      </c>
      <c r="J3250">
        <v>0.22</v>
      </c>
      <c r="K3250">
        <v>2.41</v>
      </c>
      <c r="L3250">
        <v>0.215</v>
      </c>
      <c r="M3250">
        <v>6.39</v>
      </c>
      <c r="N3250">
        <v>2.01E-2</v>
      </c>
      <c r="O3250" t="s">
        <v>614</v>
      </c>
      <c r="P3250">
        <v>0</v>
      </c>
      <c r="Q3250">
        <v>1.75</v>
      </c>
      <c r="R3250">
        <v>276</v>
      </c>
      <c r="S3250">
        <v>0</v>
      </c>
      <c r="T3250" t="s">
        <v>818</v>
      </c>
      <c r="U3250">
        <v>4486</v>
      </c>
      <c r="V3250">
        <v>0.56999999999999995</v>
      </c>
      <c r="W3250">
        <v>0.62</v>
      </c>
      <c r="X3250">
        <v>-0.05</v>
      </c>
      <c r="Y3250" t="s">
        <v>77</v>
      </c>
      <c r="Z3250">
        <v>4.7300000000000004</v>
      </c>
      <c r="AA3250" t="s">
        <v>10921</v>
      </c>
      <c r="AB3250">
        <v>284.94106269999997</v>
      </c>
      <c r="AC3250" t="s">
        <v>10922</v>
      </c>
      <c r="AD3250">
        <v>46.566450500000002</v>
      </c>
      <c r="AE3250">
        <v>335.30700000000002</v>
      </c>
      <c r="AF3250">
        <v>15.853</v>
      </c>
      <c r="AG3250">
        <v>12.63</v>
      </c>
      <c r="AH3250">
        <v>15.408899999999999</v>
      </c>
    </row>
    <row r="3251" spans="1:34" x14ac:dyDescent="0.25">
      <c r="A3251" t="s">
        <v>10926</v>
      </c>
      <c r="B3251" t="s">
        <v>10927</v>
      </c>
      <c r="C3251">
        <v>1</v>
      </c>
      <c r="D3251">
        <v>2</v>
      </c>
      <c r="E3251" t="s">
        <v>284</v>
      </c>
      <c r="F3251">
        <v>2014</v>
      </c>
      <c r="G3251" t="s">
        <v>171</v>
      </c>
      <c r="H3251">
        <v>0</v>
      </c>
      <c r="I3251">
        <v>8.1873989999999992</v>
      </c>
      <c r="J3251">
        <v>7.4999999999999997E-2</v>
      </c>
      <c r="K3251">
        <v>2.0099999999999998</v>
      </c>
      <c r="L3251">
        <v>0.17899999999999999</v>
      </c>
      <c r="M3251">
        <v>4.7</v>
      </c>
      <c r="N3251">
        <v>1.4800000000000001E-2</v>
      </c>
      <c r="O3251" t="s">
        <v>614</v>
      </c>
      <c r="P3251">
        <v>0</v>
      </c>
      <c r="Q3251">
        <v>132.13</v>
      </c>
      <c r="R3251">
        <v>782</v>
      </c>
      <c r="S3251">
        <v>0</v>
      </c>
      <c r="U3251">
        <v>5250</v>
      </c>
      <c r="V3251">
        <v>0.86</v>
      </c>
      <c r="W3251">
        <v>0.92</v>
      </c>
      <c r="X3251">
        <v>0.03</v>
      </c>
      <c r="Y3251" t="s">
        <v>77</v>
      </c>
      <c r="Z3251">
        <v>4.49</v>
      </c>
      <c r="AA3251" t="s">
        <v>10928</v>
      </c>
      <c r="AB3251">
        <v>291.92596579999997</v>
      </c>
      <c r="AC3251" t="s">
        <v>10929</v>
      </c>
      <c r="AD3251">
        <v>38.014052499999998</v>
      </c>
      <c r="AE3251">
        <v>627.36500000000001</v>
      </c>
      <c r="AF3251">
        <v>14.253</v>
      </c>
      <c r="AG3251">
        <v>12.494</v>
      </c>
      <c r="AH3251">
        <v>14.117599999999999</v>
      </c>
    </row>
    <row r="3252" spans="1:34" x14ac:dyDescent="0.25">
      <c r="A3252" t="s">
        <v>10930</v>
      </c>
      <c r="B3252" t="s">
        <v>10927</v>
      </c>
      <c r="C3252">
        <v>1</v>
      </c>
      <c r="D3252">
        <v>2</v>
      </c>
      <c r="E3252" t="s">
        <v>284</v>
      </c>
      <c r="F3252">
        <v>2014</v>
      </c>
      <c r="G3252" t="s">
        <v>171</v>
      </c>
      <c r="H3252">
        <v>0</v>
      </c>
      <c r="I3252">
        <v>76.050178000000002</v>
      </c>
      <c r="J3252">
        <v>0.33200000000000002</v>
      </c>
      <c r="K3252">
        <v>1.74</v>
      </c>
      <c r="L3252">
        <v>0.155</v>
      </c>
      <c r="M3252">
        <v>3.68</v>
      </c>
      <c r="N3252">
        <v>1.1599999999999999E-2</v>
      </c>
      <c r="O3252" t="s">
        <v>614</v>
      </c>
      <c r="P3252">
        <v>0</v>
      </c>
      <c r="Q3252">
        <v>6.78</v>
      </c>
      <c r="R3252">
        <v>372</v>
      </c>
      <c r="S3252">
        <v>0</v>
      </c>
      <c r="U3252">
        <v>5250</v>
      </c>
      <c r="V3252">
        <v>0.86</v>
      </c>
      <c r="W3252">
        <v>0.92</v>
      </c>
      <c r="X3252">
        <v>0.03</v>
      </c>
      <c r="Y3252" t="s">
        <v>77</v>
      </c>
      <c r="Z3252">
        <v>4.49</v>
      </c>
      <c r="AA3252" t="s">
        <v>10928</v>
      </c>
      <c r="AB3252">
        <v>291.92596579999997</v>
      </c>
      <c r="AC3252" t="s">
        <v>10929</v>
      </c>
      <c r="AD3252">
        <v>38.014052499999998</v>
      </c>
      <c r="AE3252">
        <v>627.36500000000001</v>
      </c>
      <c r="AF3252">
        <v>14.253</v>
      </c>
      <c r="AG3252">
        <v>12.494</v>
      </c>
      <c r="AH3252">
        <v>14.117599999999999</v>
      </c>
    </row>
    <row r="3253" spans="1:34" x14ac:dyDescent="0.25">
      <c r="A3253" t="s">
        <v>10931</v>
      </c>
      <c r="B3253" t="s">
        <v>10932</v>
      </c>
      <c r="C3253">
        <v>1</v>
      </c>
      <c r="D3253">
        <v>2</v>
      </c>
      <c r="E3253" t="s">
        <v>284</v>
      </c>
      <c r="F3253">
        <v>2014</v>
      </c>
      <c r="G3253" t="s">
        <v>171</v>
      </c>
      <c r="H3253">
        <v>0</v>
      </c>
      <c r="I3253">
        <v>10.381227000000001</v>
      </c>
      <c r="J3253">
        <v>8.7999999999999995E-2</v>
      </c>
      <c r="K3253">
        <v>2.1800000000000002</v>
      </c>
      <c r="L3253">
        <v>0.19400000000000001</v>
      </c>
      <c r="M3253">
        <v>5.39</v>
      </c>
      <c r="N3253">
        <v>1.7000000000000001E-2</v>
      </c>
      <c r="O3253" t="s">
        <v>614</v>
      </c>
      <c r="P3253">
        <v>0</v>
      </c>
      <c r="Q3253">
        <v>45.78</v>
      </c>
      <c r="R3253">
        <v>672</v>
      </c>
      <c r="S3253">
        <v>0</v>
      </c>
      <c r="U3253">
        <v>5098</v>
      </c>
      <c r="V3253">
        <v>0.79</v>
      </c>
      <c r="W3253">
        <v>0.88</v>
      </c>
      <c r="X3253">
        <v>0.16200000000000001</v>
      </c>
      <c r="Y3253" t="s">
        <v>200</v>
      </c>
      <c r="Z3253">
        <v>4.5599999999999996</v>
      </c>
      <c r="AA3253" t="s">
        <v>10933</v>
      </c>
      <c r="AB3253">
        <v>291.36473330000001</v>
      </c>
      <c r="AC3253" t="s">
        <v>10934</v>
      </c>
      <c r="AD3253">
        <v>37.609239000000002</v>
      </c>
      <c r="AE3253">
        <v>317.49900000000002</v>
      </c>
      <c r="AF3253">
        <v>13.738</v>
      </c>
      <c r="AG3253">
        <v>11.585000000000001</v>
      </c>
      <c r="AH3253">
        <v>13.528700000000001</v>
      </c>
    </row>
    <row r="3254" spans="1:34" x14ac:dyDescent="0.25">
      <c r="A3254" t="s">
        <v>10935</v>
      </c>
      <c r="B3254" t="s">
        <v>10932</v>
      </c>
      <c r="C3254">
        <v>1</v>
      </c>
      <c r="D3254">
        <v>2</v>
      </c>
      <c r="E3254" t="s">
        <v>284</v>
      </c>
      <c r="F3254">
        <v>2014</v>
      </c>
      <c r="G3254" t="s">
        <v>171</v>
      </c>
      <c r="H3254">
        <v>0</v>
      </c>
      <c r="I3254">
        <v>24.570858000000001</v>
      </c>
      <c r="J3254">
        <v>0.156</v>
      </c>
      <c r="K3254">
        <v>2</v>
      </c>
      <c r="L3254">
        <v>0.17799999999999999</v>
      </c>
      <c r="M3254">
        <v>4.66</v>
      </c>
      <c r="N3254">
        <v>1.47E-2</v>
      </c>
      <c r="O3254" t="s">
        <v>614</v>
      </c>
      <c r="P3254">
        <v>0</v>
      </c>
      <c r="Q3254">
        <v>14.51</v>
      </c>
      <c r="R3254">
        <v>505</v>
      </c>
      <c r="S3254">
        <v>0</v>
      </c>
      <c r="U3254">
        <v>5098</v>
      </c>
      <c r="V3254">
        <v>0.79</v>
      </c>
      <c r="W3254">
        <v>0.88</v>
      </c>
      <c r="X3254">
        <v>0.16200000000000001</v>
      </c>
      <c r="Y3254" t="s">
        <v>200</v>
      </c>
      <c r="Z3254">
        <v>4.5599999999999996</v>
      </c>
      <c r="AA3254" t="s">
        <v>10933</v>
      </c>
      <c r="AB3254">
        <v>291.36473330000001</v>
      </c>
      <c r="AC3254" t="s">
        <v>10934</v>
      </c>
      <c r="AD3254">
        <v>37.609239000000002</v>
      </c>
      <c r="AE3254">
        <v>317.49900000000002</v>
      </c>
      <c r="AF3254">
        <v>13.738</v>
      </c>
      <c r="AG3254">
        <v>11.585000000000001</v>
      </c>
      <c r="AH3254">
        <v>13.528700000000001</v>
      </c>
    </row>
    <row r="3255" spans="1:34" x14ac:dyDescent="0.25">
      <c r="A3255" t="s">
        <v>10936</v>
      </c>
      <c r="B3255" t="s">
        <v>10937</v>
      </c>
      <c r="C3255">
        <v>1</v>
      </c>
      <c r="D3255">
        <v>2</v>
      </c>
      <c r="E3255" t="s">
        <v>284</v>
      </c>
      <c r="F3255">
        <v>2014</v>
      </c>
      <c r="G3255" t="s">
        <v>171</v>
      </c>
      <c r="H3255">
        <v>0</v>
      </c>
      <c r="I3255">
        <v>13.060855</v>
      </c>
      <c r="J3255">
        <v>0.108</v>
      </c>
      <c r="K3255">
        <v>1.36</v>
      </c>
      <c r="L3255">
        <v>0.121</v>
      </c>
      <c r="M3255">
        <v>2.42</v>
      </c>
      <c r="N3255">
        <v>7.6099999999999996E-3</v>
      </c>
      <c r="O3255" t="s">
        <v>614</v>
      </c>
      <c r="P3255">
        <v>0</v>
      </c>
      <c r="Q3255">
        <v>50.17</v>
      </c>
      <c r="R3255">
        <v>734</v>
      </c>
      <c r="S3255">
        <v>0</v>
      </c>
      <c r="U3255">
        <v>5841</v>
      </c>
      <c r="V3255">
        <v>0.88</v>
      </c>
      <c r="W3255">
        <v>0.99</v>
      </c>
      <c r="X3255">
        <v>-0.33800000000000002</v>
      </c>
      <c r="Y3255" t="s">
        <v>200</v>
      </c>
      <c r="Z3255">
        <v>4.54</v>
      </c>
      <c r="AA3255" t="s">
        <v>10938</v>
      </c>
      <c r="AB3255">
        <v>290.72871679999997</v>
      </c>
      <c r="AC3255" t="s">
        <v>10939</v>
      </c>
      <c r="AD3255">
        <v>37.252657499999998</v>
      </c>
      <c r="AE3255">
        <v>613.12900000000002</v>
      </c>
      <c r="AF3255">
        <v>14.478</v>
      </c>
      <c r="AG3255">
        <v>12.731999999999999</v>
      </c>
      <c r="AH3255">
        <v>14.2241</v>
      </c>
    </row>
    <row r="3256" spans="1:34" x14ac:dyDescent="0.25">
      <c r="A3256" t="s">
        <v>10940</v>
      </c>
      <c r="B3256" t="s">
        <v>10937</v>
      </c>
      <c r="C3256">
        <v>1</v>
      </c>
      <c r="D3256">
        <v>2</v>
      </c>
      <c r="E3256" t="s">
        <v>284</v>
      </c>
      <c r="F3256">
        <v>2014</v>
      </c>
      <c r="G3256" t="s">
        <v>171</v>
      </c>
      <c r="H3256">
        <v>0</v>
      </c>
      <c r="I3256">
        <v>21.853722000000001</v>
      </c>
      <c r="J3256">
        <v>0.152</v>
      </c>
      <c r="K3256">
        <v>1.64</v>
      </c>
      <c r="L3256">
        <v>0.14599999999999999</v>
      </c>
      <c r="M3256">
        <v>3.33</v>
      </c>
      <c r="N3256">
        <v>1.0500000000000001E-2</v>
      </c>
      <c r="O3256" t="s">
        <v>614</v>
      </c>
      <c r="P3256">
        <v>0</v>
      </c>
      <c r="Q3256">
        <v>25.26</v>
      </c>
      <c r="R3256">
        <v>618</v>
      </c>
      <c r="S3256">
        <v>0</v>
      </c>
      <c r="U3256">
        <v>5841</v>
      </c>
      <c r="V3256">
        <v>0.88</v>
      </c>
      <c r="W3256">
        <v>0.99</v>
      </c>
      <c r="X3256">
        <v>-0.33800000000000002</v>
      </c>
      <c r="Y3256" t="s">
        <v>200</v>
      </c>
      <c r="Z3256">
        <v>4.54</v>
      </c>
      <c r="AA3256" t="s">
        <v>10938</v>
      </c>
      <c r="AB3256">
        <v>290.72871679999997</v>
      </c>
      <c r="AC3256" t="s">
        <v>10939</v>
      </c>
      <c r="AD3256">
        <v>37.252657499999998</v>
      </c>
      <c r="AE3256">
        <v>613.12900000000002</v>
      </c>
      <c r="AF3256">
        <v>14.478</v>
      </c>
      <c r="AG3256">
        <v>12.731999999999999</v>
      </c>
      <c r="AH3256">
        <v>14.2241</v>
      </c>
    </row>
    <row r="3257" spans="1:34" x14ac:dyDescent="0.25">
      <c r="A3257" t="s">
        <v>10941</v>
      </c>
      <c r="B3257" t="s">
        <v>10942</v>
      </c>
      <c r="C3257">
        <v>1</v>
      </c>
      <c r="D3257">
        <v>2</v>
      </c>
      <c r="E3257" t="s">
        <v>284</v>
      </c>
      <c r="F3257">
        <v>2014</v>
      </c>
      <c r="G3257" t="s">
        <v>171</v>
      </c>
      <c r="H3257">
        <v>0</v>
      </c>
      <c r="I3257">
        <v>16.568086999999998</v>
      </c>
      <c r="J3257">
        <v>0.12</v>
      </c>
      <c r="K3257">
        <v>2.67</v>
      </c>
      <c r="L3257">
        <v>0.23799999999999999</v>
      </c>
      <c r="M3257">
        <v>7.61</v>
      </c>
      <c r="N3257">
        <v>2.3900000000000001E-2</v>
      </c>
      <c r="O3257" t="s">
        <v>614</v>
      </c>
      <c r="P3257">
        <v>0</v>
      </c>
      <c r="Q3257">
        <v>24.31</v>
      </c>
      <c r="R3257">
        <v>548</v>
      </c>
      <c r="S3257">
        <v>0</v>
      </c>
      <c r="U3257">
        <v>5265</v>
      </c>
      <c r="V3257">
        <v>0.79</v>
      </c>
      <c r="W3257">
        <v>0.8</v>
      </c>
      <c r="X3257">
        <v>-3.1E-2</v>
      </c>
      <c r="Y3257" t="s">
        <v>200</v>
      </c>
      <c r="Z3257">
        <v>4.58</v>
      </c>
      <c r="AA3257" t="s">
        <v>10943</v>
      </c>
      <c r="AB3257">
        <v>292.4698022</v>
      </c>
      <c r="AC3257" t="s">
        <v>10944</v>
      </c>
      <c r="AD3257">
        <v>37.5677941</v>
      </c>
      <c r="AE3257">
        <v>754.74699999999996</v>
      </c>
      <c r="AF3257">
        <v>15.435</v>
      </c>
      <c r="AG3257">
        <v>13.548</v>
      </c>
      <c r="AH3257">
        <v>15.416700000000001</v>
      </c>
    </row>
    <row r="3258" spans="1:34" x14ac:dyDescent="0.25">
      <c r="A3258" t="s">
        <v>10945</v>
      </c>
      <c r="B3258" t="s">
        <v>10942</v>
      </c>
      <c r="C3258">
        <v>1</v>
      </c>
      <c r="D3258">
        <v>2</v>
      </c>
      <c r="E3258" t="s">
        <v>284</v>
      </c>
      <c r="F3258">
        <v>2014</v>
      </c>
      <c r="G3258" t="s">
        <v>171</v>
      </c>
      <c r="H3258">
        <v>0</v>
      </c>
      <c r="I3258">
        <v>47.332773000000003</v>
      </c>
      <c r="J3258">
        <v>0.24199999999999999</v>
      </c>
      <c r="K3258">
        <v>2.4700000000000002</v>
      </c>
      <c r="L3258">
        <v>0.22</v>
      </c>
      <c r="M3258">
        <v>6.66</v>
      </c>
      <c r="N3258">
        <v>2.1000000000000001E-2</v>
      </c>
      <c r="O3258" t="s">
        <v>614</v>
      </c>
      <c r="P3258">
        <v>0</v>
      </c>
      <c r="Q3258">
        <v>5.99</v>
      </c>
      <c r="R3258">
        <v>386</v>
      </c>
      <c r="S3258">
        <v>0</v>
      </c>
      <c r="U3258">
        <v>5265</v>
      </c>
      <c r="V3258">
        <v>0.79</v>
      </c>
      <c r="W3258">
        <v>0.8</v>
      </c>
      <c r="X3258">
        <v>-3.1E-2</v>
      </c>
      <c r="Y3258" t="s">
        <v>200</v>
      </c>
      <c r="Z3258">
        <v>4.58</v>
      </c>
      <c r="AA3258" t="s">
        <v>10943</v>
      </c>
      <c r="AB3258">
        <v>292.4698022</v>
      </c>
      <c r="AC3258" t="s">
        <v>10944</v>
      </c>
      <c r="AD3258">
        <v>37.5677941</v>
      </c>
      <c r="AE3258">
        <v>754.74699999999996</v>
      </c>
      <c r="AF3258">
        <v>15.435</v>
      </c>
      <c r="AG3258">
        <v>13.548</v>
      </c>
      <c r="AH3258">
        <v>15.416700000000001</v>
      </c>
    </row>
    <row r="3259" spans="1:34" x14ac:dyDescent="0.25">
      <c r="A3259" t="s">
        <v>10946</v>
      </c>
      <c r="B3259" t="s">
        <v>10947</v>
      </c>
      <c r="C3259">
        <v>1</v>
      </c>
      <c r="D3259">
        <v>2</v>
      </c>
      <c r="E3259" t="s">
        <v>284</v>
      </c>
      <c r="F3259">
        <v>2014</v>
      </c>
      <c r="G3259" t="s">
        <v>171</v>
      </c>
      <c r="H3259">
        <v>0</v>
      </c>
      <c r="I3259">
        <v>40.806230999999997</v>
      </c>
      <c r="J3259">
        <v>0.249</v>
      </c>
      <c r="K3259">
        <v>3.33</v>
      </c>
      <c r="L3259">
        <v>0.29699999999999999</v>
      </c>
      <c r="M3259">
        <v>11.1</v>
      </c>
      <c r="N3259">
        <v>3.4799999999999998E-2</v>
      </c>
      <c r="O3259" t="s">
        <v>614</v>
      </c>
      <c r="P3259">
        <v>0</v>
      </c>
      <c r="Q3259">
        <v>79.48</v>
      </c>
      <c r="R3259">
        <v>772</v>
      </c>
      <c r="S3259">
        <v>0</v>
      </c>
      <c r="U3259">
        <v>6158</v>
      </c>
      <c r="V3259">
        <v>1.55</v>
      </c>
      <c r="W3259">
        <v>1.46</v>
      </c>
      <c r="X3259">
        <v>4.7E-2</v>
      </c>
      <c r="Y3259" t="s">
        <v>200</v>
      </c>
      <c r="Z3259">
        <v>4.1500000000000004</v>
      </c>
      <c r="AA3259" t="s">
        <v>10948</v>
      </c>
      <c r="AB3259">
        <v>292.04462799999999</v>
      </c>
      <c r="AC3259" t="s">
        <v>10949</v>
      </c>
      <c r="AD3259">
        <v>37.376186099999998</v>
      </c>
      <c r="AE3259">
        <v>942.173</v>
      </c>
      <c r="AF3259">
        <v>13.15</v>
      </c>
      <c r="AG3259">
        <v>11.590999999999999</v>
      </c>
      <c r="AH3259">
        <v>13.013500000000001</v>
      </c>
    </row>
    <row r="3260" spans="1:34" x14ac:dyDescent="0.25">
      <c r="A3260" t="s">
        <v>10950</v>
      </c>
      <c r="B3260" t="s">
        <v>10947</v>
      </c>
      <c r="C3260">
        <v>1</v>
      </c>
      <c r="D3260">
        <v>2</v>
      </c>
      <c r="E3260" t="s">
        <v>284</v>
      </c>
      <c r="F3260">
        <v>2014</v>
      </c>
      <c r="G3260" t="s">
        <v>171</v>
      </c>
      <c r="H3260">
        <v>0</v>
      </c>
      <c r="I3260">
        <v>140.10126099999999</v>
      </c>
      <c r="J3260">
        <v>0.56599999999999995</v>
      </c>
      <c r="K3260">
        <v>2.83</v>
      </c>
      <c r="L3260">
        <v>0.252</v>
      </c>
      <c r="M3260">
        <v>8.4</v>
      </c>
      <c r="N3260">
        <v>2.64E-2</v>
      </c>
      <c r="O3260" t="s">
        <v>614</v>
      </c>
      <c r="P3260">
        <v>0</v>
      </c>
      <c r="Q3260">
        <v>15.35</v>
      </c>
      <c r="R3260">
        <v>511</v>
      </c>
      <c r="S3260">
        <v>0</v>
      </c>
      <c r="U3260">
        <v>6158</v>
      </c>
      <c r="V3260">
        <v>1.55</v>
      </c>
      <c r="W3260">
        <v>1.46</v>
      </c>
      <c r="X3260">
        <v>4.7E-2</v>
      </c>
      <c r="Y3260" t="s">
        <v>200</v>
      </c>
      <c r="Z3260">
        <v>4.1500000000000004</v>
      </c>
      <c r="AA3260" t="s">
        <v>10948</v>
      </c>
      <c r="AB3260">
        <v>292.04462799999999</v>
      </c>
      <c r="AC3260" t="s">
        <v>10949</v>
      </c>
      <c r="AD3260">
        <v>37.376186099999998</v>
      </c>
      <c r="AE3260">
        <v>942.173</v>
      </c>
      <c r="AF3260">
        <v>13.15</v>
      </c>
      <c r="AG3260">
        <v>11.590999999999999</v>
      </c>
      <c r="AH3260">
        <v>13.013500000000001</v>
      </c>
    </row>
    <row r="3261" spans="1:34" x14ac:dyDescent="0.25">
      <c r="A3261" t="s">
        <v>10951</v>
      </c>
      <c r="B3261" t="s">
        <v>10952</v>
      </c>
      <c r="C3261">
        <v>1</v>
      </c>
      <c r="D3261">
        <v>4</v>
      </c>
      <c r="E3261" t="s">
        <v>284</v>
      </c>
      <c r="F3261">
        <v>2014</v>
      </c>
      <c r="G3261" t="s">
        <v>171</v>
      </c>
      <c r="H3261">
        <v>0</v>
      </c>
      <c r="I3261">
        <v>6.8462620000000003</v>
      </c>
      <c r="J3261">
        <v>6.9000000000000006E-2</v>
      </c>
      <c r="K3261">
        <v>1.86</v>
      </c>
      <c r="L3261">
        <v>0.16600000000000001</v>
      </c>
      <c r="M3261">
        <v>4.12</v>
      </c>
      <c r="N3261">
        <v>1.2999999999999999E-2</v>
      </c>
      <c r="O3261" t="s">
        <v>614</v>
      </c>
      <c r="P3261">
        <v>0</v>
      </c>
      <c r="Q3261">
        <v>220.33</v>
      </c>
      <c r="R3261">
        <v>1022</v>
      </c>
      <c r="S3261">
        <v>0</v>
      </c>
      <c r="U3261">
        <v>5835</v>
      </c>
      <c r="V3261">
        <v>1.1000000000000001</v>
      </c>
      <c r="W3261">
        <v>0.98</v>
      </c>
      <c r="X3261">
        <v>-0.14000000000000001</v>
      </c>
      <c r="Y3261" t="s">
        <v>77</v>
      </c>
      <c r="Z3261">
        <v>4.33</v>
      </c>
      <c r="AA3261" t="s">
        <v>10953</v>
      </c>
      <c r="AB3261">
        <v>290.51047879999999</v>
      </c>
      <c r="AC3261" t="s">
        <v>10954</v>
      </c>
      <c r="AD3261">
        <v>41.244743</v>
      </c>
      <c r="AE3261">
        <v>1280.25</v>
      </c>
      <c r="AF3261">
        <v>15.47</v>
      </c>
      <c r="AG3261">
        <v>13.897</v>
      </c>
      <c r="AH3261">
        <v>15.3522</v>
      </c>
    </row>
    <row r="3262" spans="1:34" x14ac:dyDescent="0.25">
      <c r="A3262" t="s">
        <v>10955</v>
      </c>
      <c r="B3262" t="s">
        <v>10952</v>
      </c>
      <c r="C3262">
        <v>1</v>
      </c>
      <c r="D3262">
        <v>4</v>
      </c>
      <c r="E3262" t="s">
        <v>284</v>
      </c>
      <c r="F3262">
        <v>2014</v>
      </c>
      <c r="G3262" t="s">
        <v>171</v>
      </c>
      <c r="H3262">
        <v>0</v>
      </c>
      <c r="I3262">
        <v>17.028936999999999</v>
      </c>
      <c r="J3262">
        <v>0.127</v>
      </c>
      <c r="K3262">
        <v>2.63</v>
      </c>
      <c r="L3262">
        <v>0.23499999999999999</v>
      </c>
      <c r="M3262">
        <v>7.41</v>
      </c>
      <c r="N3262">
        <v>2.3300000000000001E-2</v>
      </c>
      <c r="O3262" t="s">
        <v>614</v>
      </c>
      <c r="P3262">
        <v>0</v>
      </c>
      <c r="Q3262">
        <v>65.36</v>
      </c>
      <c r="R3262">
        <v>755</v>
      </c>
      <c r="S3262">
        <v>0</v>
      </c>
      <c r="U3262">
        <v>5835</v>
      </c>
      <c r="V3262">
        <v>1.1000000000000001</v>
      </c>
      <c r="W3262">
        <v>0.98</v>
      </c>
      <c r="X3262">
        <v>-0.14000000000000001</v>
      </c>
      <c r="Y3262" t="s">
        <v>77</v>
      </c>
      <c r="Z3262">
        <v>4.33</v>
      </c>
      <c r="AA3262" t="s">
        <v>10953</v>
      </c>
      <c r="AB3262">
        <v>290.51047879999999</v>
      </c>
      <c r="AC3262" t="s">
        <v>10954</v>
      </c>
      <c r="AD3262">
        <v>41.244743</v>
      </c>
      <c r="AE3262">
        <v>1280.25</v>
      </c>
      <c r="AF3262">
        <v>15.47</v>
      </c>
      <c r="AG3262">
        <v>13.897</v>
      </c>
      <c r="AH3262">
        <v>15.3522</v>
      </c>
    </row>
    <row r="3263" spans="1:34" x14ac:dyDescent="0.25">
      <c r="A3263" t="s">
        <v>10956</v>
      </c>
      <c r="B3263" t="s">
        <v>10952</v>
      </c>
      <c r="C3263">
        <v>1</v>
      </c>
      <c r="D3263">
        <v>4</v>
      </c>
      <c r="E3263" t="s">
        <v>284</v>
      </c>
      <c r="F3263">
        <v>2014</v>
      </c>
      <c r="G3263" t="s">
        <v>171</v>
      </c>
      <c r="H3263">
        <v>0</v>
      </c>
      <c r="I3263">
        <v>43.130617000000001</v>
      </c>
      <c r="J3263">
        <v>0.23599999999999999</v>
      </c>
      <c r="K3263">
        <v>2.4900000000000002</v>
      </c>
      <c r="L3263">
        <v>0.222</v>
      </c>
      <c r="M3263">
        <v>6.76</v>
      </c>
      <c r="N3263">
        <v>2.1299999999999999E-2</v>
      </c>
      <c r="O3263" t="s">
        <v>614</v>
      </c>
      <c r="P3263">
        <v>0</v>
      </c>
      <c r="Q3263">
        <v>18.940000000000001</v>
      </c>
      <c r="R3263">
        <v>554</v>
      </c>
      <c r="S3263">
        <v>0</v>
      </c>
      <c r="U3263">
        <v>5835</v>
      </c>
      <c r="V3263">
        <v>1.1000000000000001</v>
      </c>
      <c r="W3263">
        <v>0.98</v>
      </c>
      <c r="X3263">
        <v>-0.14000000000000001</v>
      </c>
      <c r="Y3263" t="s">
        <v>77</v>
      </c>
      <c r="Z3263">
        <v>4.33</v>
      </c>
      <c r="AA3263" t="s">
        <v>10953</v>
      </c>
      <c r="AB3263">
        <v>290.51047879999999</v>
      </c>
      <c r="AC3263" t="s">
        <v>10954</v>
      </c>
      <c r="AD3263">
        <v>41.244743</v>
      </c>
      <c r="AE3263">
        <v>1280.25</v>
      </c>
      <c r="AF3263">
        <v>15.47</v>
      </c>
      <c r="AG3263">
        <v>13.897</v>
      </c>
      <c r="AH3263">
        <v>15.3522</v>
      </c>
    </row>
    <row r="3264" spans="1:34" x14ac:dyDescent="0.25">
      <c r="A3264" t="s">
        <v>10957</v>
      </c>
      <c r="B3264" t="s">
        <v>10952</v>
      </c>
      <c r="C3264">
        <v>1</v>
      </c>
      <c r="D3264">
        <v>4</v>
      </c>
      <c r="E3264" t="s">
        <v>284</v>
      </c>
      <c r="F3264">
        <v>2014</v>
      </c>
      <c r="G3264" t="s">
        <v>171</v>
      </c>
      <c r="H3264">
        <v>0</v>
      </c>
      <c r="I3264">
        <v>67.831023999999999</v>
      </c>
      <c r="J3264">
        <v>0.31900000000000001</v>
      </c>
      <c r="K3264">
        <v>2.59</v>
      </c>
      <c r="L3264">
        <v>0.23100000000000001</v>
      </c>
      <c r="M3264">
        <v>7.22</v>
      </c>
      <c r="N3264">
        <v>2.2700000000000001E-2</v>
      </c>
      <c r="O3264" t="s">
        <v>614</v>
      </c>
      <c r="P3264">
        <v>0</v>
      </c>
      <c r="Q3264">
        <v>10.35</v>
      </c>
      <c r="R3264">
        <v>476</v>
      </c>
      <c r="S3264">
        <v>0</v>
      </c>
      <c r="U3264">
        <v>5835</v>
      </c>
      <c r="V3264">
        <v>1.1000000000000001</v>
      </c>
      <c r="W3264">
        <v>0.98</v>
      </c>
      <c r="X3264">
        <v>-0.14000000000000001</v>
      </c>
      <c r="Y3264" t="s">
        <v>77</v>
      </c>
      <c r="Z3264">
        <v>4.33</v>
      </c>
      <c r="AA3264" t="s">
        <v>10953</v>
      </c>
      <c r="AB3264">
        <v>290.51047879999999</v>
      </c>
      <c r="AC3264" t="s">
        <v>10954</v>
      </c>
      <c r="AD3264">
        <v>41.244743</v>
      </c>
      <c r="AE3264">
        <v>1280.25</v>
      </c>
      <c r="AF3264">
        <v>15.47</v>
      </c>
      <c r="AG3264">
        <v>13.897</v>
      </c>
      <c r="AH3264">
        <v>15.3522</v>
      </c>
    </row>
    <row r="3265" spans="1:34" x14ac:dyDescent="0.25">
      <c r="A3265" t="s">
        <v>10958</v>
      </c>
      <c r="B3265" t="s">
        <v>10959</v>
      </c>
      <c r="C3265">
        <v>1</v>
      </c>
      <c r="D3265">
        <v>2</v>
      </c>
      <c r="E3265" t="s">
        <v>284</v>
      </c>
      <c r="F3265">
        <v>2014</v>
      </c>
      <c r="G3265" t="s">
        <v>171</v>
      </c>
      <c r="H3265">
        <v>0</v>
      </c>
      <c r="I3265">
        <v>6.6183300000000003</v>
      </c>
      <c r="J3265">
        <v>7.0999999999999994E-2</v>
      </c>
      <c r="K3265">
        <v>2.48</v>
      </c>
      <c r="L3265">
        <v>0.221</v>
      </c>
      <c r="M3265">
        <v>6.71</v>
      </c>
      <c r="N3265">
        <v>2.1100000000000001E-2</v>
      </c>
      <c r="O3265" t="s">
        <v>614</v>
      </c>
      <c r="P3265">
        <v>0</v>
      </c>
      <c r="Q3265">
        <v>230.4</v>
      </c>
      <c r="R3265">
        <v>1066</v>
      </c>
      <c r="S3265">
        <v>0</v>
      </c>
      <c r="U3265">
        <v>5885</v>
      </c>
      <c r="V3265">
        <v>1.03</v>
      </c>
      <c r="W3265">
        <v>0.95</v>
      </c>
      <c r="X3265">
        <v>0.16</v>
      </c>
      <c r="Y3265" t="s">
        <v>77</v>
      </c>
      <c r="Z3265">
        <v>4.45</v>
      </c>
      <c r="AA3265" t="s">
        <v>10960</v>
      </c>
      <c r="AB3265">
        <v>294.4843821</v>
      </c>
      <c r="AC3265" t="s">
        <v>10961</v>
      </c>
      <c r="AD3265">
        <v>44.166935500000001</v>
      </c>
      <c r="AE3265">
        <v>1370.79</v>
      </c>
      <c r="AF3265">
        <v>15.787000000000001</v>
      </c>
      <c r="AG3265">
        <v>13.811</v>
      </c>
      <c r="AH3265">
        <v>15.577199999999999</v>
      </c>
    </row>
    <row r="3266" spans="1:34" x14ac:dyDescent="0.25">
      <c r="A3266" t="s">
        <v>10962</v>
      </c>
      <c r="B3266" t="s">
        <v>10959</v>
      </c>
      <c r="C3266">
        <v>1</v>
      </c>
      <c r="D3266">
        <v>2</v>
      </c>
      <c r="E3266" t="s">
        <v>284</v>
      </c>
      <c r="F3266">
        <v>2014</v>
      </c>
      <c r="G3266" t="s">
        <v>171</v>
      </c>
      <c r="H3266">
        <v>0</v>
      </c>
      <c r="I3266">
        <v>107.723601</v>
      </c>
      <c r="J3266">
        <v>0.45700000000000002</v>
      </c>
      <c r="K3266">
        <v>3.89</v>
      </c>
      <c r="L3266">
        <v>0.34699999999999998</v>
      </c>
      <c r="M3266">
        <v>14.4</v>
      </c>
      <c r="N3266">
        <v>4.53E-2</v>
      </c>
      <c r="O3266" t="s">
        <v>614</v>
      </c>
      <c r="P3266">
        <v>0</v>
      </c>
      <c r="Q3266">
        <v>5.59</v>
      </c>
      <c r="R3266">
        <v>421</v>
      </c>
      <c r="S3266">
        <v>0</v>
      </c>
      <c r="U3266">
        <v>5885</v>
      </c>
      <c r="V3266">
        <v>1.03</v>
      </c>
      <c r="W3266">
        <v>0.95</v>
      </c>
      <c r="X3266">
        <v>0.16</v>
      </c>
      <c r="Y3266" t="s">
        <v>77</v>
      </c>
      <c r="Z3266">
        <v>4.45</v>
      </c>
      <c r="AA3266" t="s">
        <v>10960</v>
      </c>
      <c r="AB3266">
        <v>294.4843821</v>
      </c>
      <c r="AC3266" t="s">
        <v>10961</v>
      </c>
      <c r="AD3266">
        <v>44.166935500000001</v>
      </c>
      <c r="AE3266">
        <v>1370.79</v>
      </c>
      <c r="AF3266">
        <v>15.787000000000001</v>
      </c>
      <c r="AG3266">
        <v>13.811</v>
      </c>
      <c r="AH3266">
        <v>15.577199999999999</v>
      </c>
    </row>
    <row r="3267" spans="1:34" x14ac:dyDescent="0.25">
      <c r="A3267" t="s">
        <v>10963</v>
      </c>
      <c r="B3267" t="s">
        <v>10964</v>
      </c>
      <c r="C3267">
        <v>1</v>
      </c>
      <c r="D3267">
        <v>3</v>
      </c>
      <c r="E3267" t="s">
        <v>284</v>
      </c>
      <c r="F3267">
        <v>2014</v>
      </c>
      <c r="G3267" t="s">
        <v>171</v>
      </c>
      <c r="H3267">
        <v>0</v>
      </c>
      <c r="I3267">
        <v>3.3537279999999998</v>
      </c>
      <c r="J3267">
        <v>3.6999999999999998E-2</v>
      </c>
      <c r="K3267">
        <v>1.98</v>
      </c>
      <c r="L3267">
        <v>0.17699999999999999</v>
      </c>
      <c r="M3267">
        <v>37.9</v>
      </c>
      <c r="N3267">
        <v>0.11899999999999999</v>
      </c>
      <c r="O3267" t="s">
        <v>119</v>
      </c>
      <c r="P3267">
        <v>0</v>
      </c>
      <c r="Q3267">
        <v>45.84</v>
      </c>
      <c r="R3267">
        <v>615</v>
      </c>
      <c r="S3267">
        <v>0</v>
      </c>
      <c r="T3267" t="s">
        <v>1013</v>
      </c>
      <c r="U3267">
        <v>4258</v>
      </c>
      <c r="V3267">
        <v>0.56000000000000005</v>
      </c>
      <c r="W3267">
        <v>0.54</v>
      </c>
      <c r="X3267">
        <v>-0.18</v>
      </c>
      <c r="Y3267" t="s">
        <v>77</v>
      </c>
      <c r="Z3267">
        <v>4.7300000000000004</v>
      </c>
      <c r="AA3267" t="s">
        <v>10965</v>
      </c>
      <c r="AB3267">
        <v>299.83056549999998</v>
      </c>
      <c r="AC3267" t="s">
        <v>10966</v>
      </c>
      <c r="AD3267">
        <v>47.157574099999998</v>
      </c>
      <c r="AE3267">
        <v>264.99299999999999</v>
      </c>
      <c r="AF3267">
        <v>16.690000000000001</v>
      </c>
      <c r="AG3267">
        <v>12.484999999999999</v>
      </c>
      <c r="AH3267">
        <v>15.4693</v>
      </c>
    </row>
    <row r="3268" spans="1:34" x14ac:dyDescent="0.25">
      <c r="A3268" t="s">
        <v>10967</v>
      </c>
      <c r="B3268" t="s">
        <v>10964</v>
      </c>
      <c r="C3268">
        <v>1</v>
      </c>
      <c r="D3268">
        <v>3</v>
      </c>
      <c r="E3268" t="s">
        <v>284</v>
      </c>
      <c r="F3268">
        <v>2014</v>
      </c>
      <c r="G3268" t="s">
        <v>171</v>
      </c>
      <c r="H3268">
        <v>0</v>
      </c>
      <c r="I3268">
        <v>6.8774499999999996</v>
      </c>
      <c r="J3268">
        <v>0.06</v>
      </c>
      <c r="K3268">
        <v>2.13</v>
      </c>
      <c r="L3268">
        <v>0.19</v>
      </c>
      <c r="M3268">
        <v>5.18</v>
      </c>
      <c r="N3268">
        <v>1.6299999999999999E-2</v>
      </c>
      <c r="O3268" t="s">
        <v>614</v>
      </c>
      <c r="P3268">
        <v>0</v>
      </c>
      <c r="Q3268">
        <v>17.579999999999998</v>
      </c>
      <c r="R3268">
        <v>484</v>
      </c>
      <c r="S3268">
        <v>0</v>
      </c>
      <c r="T3268" t="s">
        <v>1013</v>
      </c>
      <c r="U3268">
        <v>4258</v>
      </c>
      <c r="V3268">
        <v>0.56000000000000005</v>
      </c>
      <c r="W3268">
        <v>0.54</v>
      </c>
      <c r="X3268">
        <v>-0.18</v>
      </c>
      <c r="Y3268" t="s">
        <v>77</v>
      </c>
      <c r="Z3268">
        <v>4.7300000000000004</v>
      </c>
      <c r="AA3268" t="s">
        <v>10965</v>
      </c>
      <c r="AB3268">
        <v>299.83056549999998</v>
      </c>
      <c r="AC3268" t="s">
        <v>10966</v>
      </c>
      <c r="AD3268">
        <v>47.157574099999998</v>
      </c>
      <c r="AE3268">
        <v>264.99299999999999</v>
      </c>
      <c r="AF3268">
        <v>16.690000000000001</v>
      </c>
      <c r="AG3268">
        <v>12.484999999999999</v>
      </c>
      <c r="AH3268">
        <v>15.4693</v>
      </c>
    </row>
    <row r="3269" spans="1:34" x14ac:dyDescent="0.25">
      <c r="A3269" t="s">
        <v>10968</v>
      </c>
      <c r="B3269" t="s">
        <v>10964</v>
      </c>
      <c r="C3269">
        <v>1</v>
      </c>
      <c r="D3269">
        <v>3</v>
      </c>
      <c r="E3269" t="s">
        <v>284</v>
      </c>
      <c r="F3269">
        <v>2014</v>
      </c>
      <c r="G3269" t="s">
        <v>171</v>
      </c>
      <c r="H3269">
        <v>0</v>
      </c>
      <c r="I3269">
        <v>28.464514999999999</v>
      </c>
      <c r="J3269">
        <v>0.154</v>
      </c>
      <c r="K3269">
        <v>2.27</v>
      </c>
      <c r="L3269">
        <v>0.20300000000000001</v>
      </c>
      <c r="M3269">
        <v>5.77</v>
      </c>
      <c r="N3269">
        <v>1.8200000000000001E-2</v>
      </c>
      <c r="O3269" t="s">
        <v>614</v>
      </c>
      <c r="P3269">
        <v>0</v>
      </c>
      <c r="Q3269">
        <v>2.65</v>
      </c>
      <c r="R3269">
        <v>301</v>
      </c>
      <c r="S3269">
        <v>1</v>
      </c>
      <c r="T3269" t="s">
        <v>1013</v>
      </c>
      <c r="U3269">
        <v>4258</v>
      </c>
      <c r="V3269">
        <v>0.56000000000000005</v>
      </c>
      <c r="W3269">
        <v>0.54</v>
      </c>
      <c r="X3269">
        <v>-0.18</v>
      </c>
      <c r="Y3269" t="s">
        <v>77</v>
      </c>
      <c r="Z3269">
        <v>4.7300000000000004</v>
      </c>
      <c r="AA3269" t="s">
        <v>10965</v>
      </c>
      <c r="AB3269">
        <v>299.83056549999998</v>
      </c>
      <c r="AC3269" t="s">
        <v>10966</v>
      </c>
      <c r="AD3269">
        <v>47.157574099999998</v>
      </c>
      <c r="AE3269">
        <v>264.99299999999999</v>
      </c>
      <c r="AF3269">
        <v>16.690000000000001</v>
      </c>
      <c r="AG3269">
        <v>12.484999999999999</v>
      </c>
      <c r="AH3269">
        <v>15.4693</v>
      </c>
    </row>
    <row r="3270" spans="1:34" x14ac:dyDescent="0.25">
      <c r="A3270" t="s">
        <v>10969</v>
      </c>
      <c r="B3270" t="s">
        <v>10970</v>
      </c>
      <c r="C3270">
        <v>1</v>
      </c>
      <c r="D3270">
        <v>2</v>
      </c>
      <c r="E3270" t="s">
        <v>284</v>
      </c>
      <c r="F3270">
        <v>2014</v>
      </c>
      <c r="G3270" t="s">
        <v>171</v>
      </c>
      <c r="H3270">
        <v>0</v>
      </c>
      <c r="I3270">
        <v>25.934138000000001</v>
      </c>
      <c r="J3270">
        <v>0.18</v>
      </c>
      <c r="K3270">
        <v>2.5499999999999998</v>
      </c>
      <c r="L3270">
        <v>0.22700000000000001</v>
      </c>
      <c r="M3270">
        <v>7.04</v>
      </c>
      <c r="N3270">
        <v>2.2100000000000002E-2</v>
      </c>
      <c r="O3270" t="s">
        <v>614</v>
      </c>
      <c r="P3270">
        <v>0</v>
      </c>
      <c r="Q3270">
        <v>64.930000000000007</v>
      </c>
      <c r="R3270">
        <v>695</v>
      </c>
      <c r="S3270">
        <v>0</v>
      </c>
      <c r="U3270">
        <v>6081</v>
      </c>
      <c r="V3270">
        <v>1.27</v>
      </c>
      <c r="W3270">
        <v>1.1299999999999999</v>
      </c>
      <c r="X3270">
        <v>1E-3</v>
      </c>
      <c r="Y3270" t="s">
        <v>200</v>
      </c>
      <c r="Z3270">
        <v>4.29</v>
      </c>
      <c r="AA3270" t="s">
        <v>10971</v>
      </c>
      <c r="AB3270">
        <v>291.97615589999998</v>
      </c>
      <c r="AC3270" t="s">
        <v>10972</v>
      </c>
      <c r="AD3270">
        <v>38.055032699999998</v>
      </c>
      <c r="AE3270">
        <v>851.87</v>
      </c>
      <c r="AF3270">
        <v>13.843999999999999</v>
      </c>
      <c r="AG3270">
        <v>12.382</v>
      </c>
      <c r="AH3270">
        <v>13.6678</v>
      </c>
    </row>
    <row r="3271" spans="1:34" x14ac:dyDescent="0.25">
      <c r="A3271" t="s">
        <v>10973</v>
      </c>
      <c r="B3271" t="s">
        <v>10970</v>
      </c>
      <c r="C3271">
        <v>1</v>
      </c>
      <c r="D3271">
        <v>2</v>
      </c>
      <c r="E3271" t="s">
        <v>284</v>
      </c>
      <c r="F3271">
        <v>2014</v>
      </c>
      <c r="G3271" t="s">
        <v>171</v>
      </c>
      <c r="H3271">
        <v>0</v>
      </c>
      <c r="I3271">
        <v>83.446393</v>
      </c>
      <c r="J3271">
        <v>0.39100000000000001</v>
      </c>
      <c r="K3271">
        <v>3.38</v>
      </c>
      <c r="L3271">
        <v>0.30199999999999999</v>
      </c>
      <c r="M3271">
        <v>11.4</v>
      </c>
      <c r="N3271">
        <v>3.5700000000000003E-2</v>
      </c>
      <c r="O3271" t="s">
        <v>614</v>
      </c>
      <c r="P3271">
        <v>0</v>
      </c>
      <c r="Q3271">
        <v>13.66</v>
      </c>
      <c r="R3271">
        <v>471</v>
      </c>
      <c r="S3271">
        <v>0</v>
      </c>
      <c r="U3271">
        <v>6081</v>
      </c>
      <c r="V3271">
        <v>1.27</v>
      </c>
      <c r="W3271">
        <v>1.1299999999999999</v>
      </c>
      <c r="X3271">
        <v>1E-3</v>
      </c>
      <c r="Y3271" t="s">
        <v>200</v>
      </c>
      <c r="Z3271">
        <v>4.29</v>
      </c>
      <c r="AA3271" t="s">
        <v>10971</v>
      </c>
      <c r="AB3271">
        <v>291.97615589999998</v>
      </c>
      <c r="AC3271" t="s">
        <v>10972</v>
      </c>
      <c r="AD3271">
        <v>38.055032699999998</v>
      </c>
      <c r="AE3271">
        <v>851.87</v>
      </c>
      <c r="AF3271">
        <v>13.843999999999999</v>
      </c>
      <c r="AG3271">
        <v>12.382</v>
      </c>
      <c r="AH3271">
        <v>13.6678</v>
      </c>
    </row>
    <row r="3272" spans="1:34" x14ac:dyDescent="0.25">
      <c r="A3272" t="s">
        <v>10974</v>
      </c>
      <c r="B3272" t="s">
        <v>10975</v>
      </c>
      <c r="C3272">
        <v>1</v>
      </c>
      <c r="D3272">
        <v>2</v>
      </c>
      <c r="E3272" t="s">
        <v>284</v>
      </c>
      <c r="F3272">
        <v>2014</v>
      </c>
      <c r="G3272" t="s">
        <v>171</v>
      </c>
      <c r="H3272">
        <v>0</v>
      </c>
      <c r="I3272">
        <v>5.3267179999999996</v>
      </c>
      <c r="J3272">
        <v>6.0999999999999999E-2</v>
      </c>
      <c r="K3272">
        <v>2.4700000000000002</v>
      </c>
      <c r="L3272">
        <v>0.22</v>
      </c>
      <c r="M3272">
        <v>6.66</v>
      </c>
      <c r="N3272">
        <v>2.1000000000000001E-2</v>
      </c>
      <c r="O3272" t="s">
        <v>614</v>
      </c>
      <c r="P3272">
        <v>0</v>
      </c>
      <c r="Q3272">
        <v>730.77</v>
      </c>
      <c r="R3272">
        <v>1007</v>
      </c>
      <c r="S3272">
        <v>0</v>
      </c>
      <c r="U3272">
        <v>5847</v>
      </c>
      <c r="V3272">
        <v>0.96</v>
      </c>
      <c r="W3272">
        <v>0.92</v>
      </c>
      <c r="X3272">
        <v>0.02</v>
      </c>
      <c r="Y3272" t="s">
        <v>77</v>
      </c>
      <c r="Z3272">
        <v>4.5</v>
      </c>
      <c r="AA3272" t="s">
        <v>10976</v>
      </c>
      <c r="AB3272">
        <v>290.21514589999998</v>
      </c>
      <c r="AC3272" t="s">
        <v>10977</v>
      </c>
      <c r="AD3272">
        <v>41.775981000000002</v>
      </c>
      <c r="AE3272">
        <v>2257.3200000000002</v>
      </c>
      <c r="AF3272">
        <v>15.646000000000001</v>
      </c>
      <c r="AG3272">
        <v>13.961</v>
      </c>
      <c r="AH3272">
        <v>15.735200000000001</v>
      </c>
    </row>
    <row r="3273" spans="1:34" x14ac:dyDescent="0.25">
      <c r="A3273" t="s">
        <v>10978</v>
      </c>
      <c r="B3273" t="s">
        <v>10975</v>
      </c>
      <c r="C3273">
        <v>1</v>
      </c>
      <c r="D3273">
        <v>2</v>
      </c>
      <c r="E3273" t="s">
        <v>284</v>
      </c>
      <c r="F3273">
        <v>2014</v>
      </c>
      <c r="G3273" t="s">
        <v>171</v>
      </c>
      <c r="H3273">
        <v>0</v>
      </c>
      <c r="I3273">
        <v>8.1278989999999993</v>
      </c>
      <c r="J3273">
        <v>8.1000000000000003E-2</v>
      </c>
      <c r="K3273">
        <v>1.69</v>
      </c>
      <c r="L3273">
        <v>0.151</v>
      </c>
      <c r="M3273">
        <v>3.5</v>
      </c>
      <c r="N3273">
        <v>1.0999999999999999E-2</v>
      </c>
      <c r="O3273" t="s">
        <v>614</v>
      </c>
      <c r="P3273">
        <v>0</v>
      </c>
      <c r="Q3273">
        <v>416.58</v>
      </c>
      <c r="R3273">
        <v>875</v>
      </c>
      <c r="S3273">
        <v>0</v>
      </c>
      <c r="U3273">
        <v>5847</v>
      </c>
      <c r="V3273">
        <v>0.96</v>
      </c>
      <c r="W3273">
        <v>0.92</v>
      </c>
      <c r="X3273">
        <v>0.02</v>
      </c>
      <c r="Y3273" t="s">
        <v>77</v>
      </c>
      <c r="Z3273">
        <v>4.5</v>
      </c>
      <c r="AA3273" t="s">
        <v>10976</v>
      </c>
      <c r="AB3273">
        <v>290.21514589999998</v>
      </c>
      <c r="AC3273" t="s">
        <v>10977</v>
      </c>
      <c r="AD3273">
        <v>41.775981000000002</v>
      </c>
      <c r="AE3273">
        <v>2257.3200000000002</v>
      </c>
      <c r="AF3273">
        <v>15.646000000000001</v>
      </c>
      <c r="AG3273">
        <v>13.961</v>
      </c>
      <c r="AH3273">
        <v>15.735200000000001</v>
      </c>
    </row>
    <row r="3274" spans="1:34" x14ac:dyDescent="0.25">
      <c r="A3274" t="s">
        <v>10979</v>
      </c>
      <c r="B3274" t="s">
        <v>10980</v>
      </c>
      <c r="C3274">
        <v>1</v>
      </c>
      <c r="D3274">
        <v>3</v>
      </c>
      <c r="E3274" t="s">
        <v>284</v>
      </c>
      <c r="F3274">
        <v>2011</v>
      </c>
      <c r="G3274" t="s">
        <v>171</v>
      </c>
      <c r="H3274">
        <v>0</v>
      </c>
      <c r="I3274">
        <v>15.3348</v>
      </c>
      <c r="J3274">
        <v>0.11799999999999999</v>
      </c>
      <c r="K3274">
        <v>4</v>
      </c>
      <c r="L3274">
        <v>0.35699999999999998</v>
      </c>
      <c r="M3274">
        <v>2895.31</v>
      </c>
      <c r="N3274">
        <v>9.11</v>
      </c>
      <c r="O3274" t="s">
        <v>119</v>
      </c>
      <c r="P3274">
        <v>0</v>
      </c>
      <c r="Q3274">
        <v>28.68</v>
      </c>
      <c r="R3274">
        <v>610</v>
      </c>
      <c r="S3274">
        <v>1</v>
      </c>
      <c r="U3274">
        <v>5400</v>
      </c>
      <c r="V3274">
        <v>0.59</v>
      </c>
      <c r="W3274">
        <v>0.65</v>
      </c>
      <c r="X3274">
        <v>0.41</v>
      </c>
      <c r="Y3274" t="s">
        <v>200</v>
      </c>
      <c r="Z3274">
        <v>5.4</v>
      </c>
      <c r="AA3274" t="s">
        <v>10981</v>
      </c>
      <c r="AB3274">
        <v>292.23676080000001</v>
      </c>
      <c r="AC3274" t="s">
        <v>10982</v>
      </c>
      <c r="AD3274">
        <v>41.085870999999997</v>
      </c>
      <c r="AE3274">
        <v>1044.3599999999999</v>
      </c>
      <c r="AF3274">
        <v>15.821999999999999</v>
      </c>
      <c r="AG3274">
        <v>14.118</v>
      </c>
      <c r="AH3274">
        <v>15.8164</v>
      </c>
    </row>
    <row r="3275" spans="1:34" x14ac:dyDescent="0.25">
      <c r="A3275" t="s">
        <v>10983</v>
      </c>
      <c r="B3275" t="s">
        <v>10980</v>
      </c>
      <c r="C3275">
        <v>1</v>
      </c>
      <c r="D3275">
        <v>3</v>
      </c>
      <c r="E3275" t="s">
        <v>284</v>
      </c>
      <c r="F3275">
        <v>2011</v>
      </c>
      <c r="G3275" t="s">
        <v>171</v>
      </c>
      <c r="H3275">
        <v>0</v>
      </c>
      <c r="I3275">
        <v>31.3309</v>
      </c>
      <c r="J3275">
        <v>0.191</v>
      </c>
      <c r="K3275">
        <v>4.9000000000000004</v>
      </c>
      <c r="L3275">
        <v>0.437</v>
      </c>
      <c r="M3275">
        <v>4385.87</v>
      </c>
      <c r="N3275">
        <v>13.8</v>
      </c>
      <c r="O3275" t="s">
        <v>119</v>
      </c>
      <c r="P3275">
        <v>0</v>
      </c>
      <c r="Q3275">
        <v>11.07</v>
      </c>
      <c r="R3275">
        <v>481</v>
      </c>
      <c r="S3275">
        <v>1</v>
      </c>
      <c r="U3275">
        <v>5400</v>
      </c>
      <c r="V3275">
        <v>0.59</v>
      </c>
      <c r="W3275">
        <v>0.65</v>
      </c>
      <c r="X3275">
        <v>0.41</v>
      </c>
      <c r="Y3275" t="s">
        <v>200</v>
      </c>
      <c r="Z3275">
        <v>5.4</v>
      </c>
      <c r="AA3275" t="s">
        <v>10981</v>
      </c>
      <c r="AB3275">
        <v>292.23676080000001</v>
      </c>
      <c r="AC3275" t="s">
        <v>10982</v>
      </c>
      <c r="AD3275">
        <v>41.085870999999997</v>
      </c>
      <c r="AE3275">
        <v>1044.3599999999999</v>
      </c>
      <c r="AF3275">
        <v>15.821999999999999</v>
      </c>
      <c r="AG3275">
        <v>14.118</v>
      </c>
      <c r="AH3275">
        <v>15.8164</v>
      </c>
    </row>
    <row r="3276" spans="1:34" x14ac:dyDescent="0.25">
      <c r="A3276" t="s">
        <v>10984</v>
      </c>
      <c r="B3276" t="s">
        <v>10980</v>
      </c>
      <c r="C3276">
        <v>1</v>
      </c>
      <c r="D3276">
        <v>3</v>
      </c>
      <c r="E3276" t="s">
        <v>284</v>
      </c>
      <c r="F3276">
        <v>2021</v>
      </c>
      <c r="G3276" t="s">
        <v>171</v>
      </c>
      <c r="H3276">
        <v>0</v>
      </c>
      <c r="I3276">
        <v>6.5462899200000004</v>
      </c>
      <c r="J3276">
        <v>6.6799999999999998E-2</v>
      </c>
      <c r="K3276">
        <v>2.706</v>
      </c>
      <c r="L3276">
        <v>0.24099999999999999</v>
      </c>
      <c r="M3276">
        <v>7.78</v>
      </c>
      <c r="N3276">
        <v>2.4500000000000001E-2</v>
      </c>
      <c r="O3276" t="s">
        <v>614</v>
      </c>
      <c r="P3276">
        <v>0</v>
      </c>
      <c r="Q3276">
        <v>115.56</v>
      </c>
      <c r="R3276">
        <v>810</v>
      </c>
      <c r="S3276">
        <v>0</v>
      </c>
      <c r="U3276">
        <v>5251</v>
      </c>
      <c r="V3276">
        <v>0.82</v>
      </c>
      <c r="W3276">
        <v>0.93</v>
      </c>
      <c r="X3276">
        <v>0.21</v>
      </c>
      <c r="Y3276" t="s">
        <v>77</v>
      </c>
      <c r="Z3276">
        <v>4.58</v>
      </c>
      <c r="AA3276" t="s">
        <v>10981</v>
      </c>
      <c r="AB3276">
        <v>292.23676080000001</v>
      </c>
      <c r="AC3276" t="s">
        <v>10982</v>
      </c>
      <c r="AD3276">
        <v>41.085870999999997</v>
      </c>
      <c r="AE3276">
        <v>1044.3599999999999</v>
      </c>
      <c r="AF3276">
        <v>15.821999999999999</v>
      </c>
      <c r="AG3276">
        <v>14.118</v>
      </c>
      <c r="AH3276">
        <v>15.8164</v>
      </c>
    </row>
    <row r="3277" spans="1:34" x14ac:dyDescent="0.25">
      <c r="A3277" t="s">
        <v>10985</v>
      </c>
      <c r="B3277" t="s">
        <v>10986</v>
      </c>
      <c r="C3277">
        <v>1</v>
      </c>
      <c r="D3277">
        <v>2</v>
      </c>
      <c r="E3277" t="s">
        <v>284</v>
      </c>
      <c r="F3277">
        <v>2014</v>
      </c>
      <c r="G3277" t="s">
        <v>171</v>
      </c>
      <c r="H3277">
        <v>0</v>
      </c>
      <c r="I3277">
        <v>11.476094</v>
      </c>
      <c r="J3277">
        <v>0.107</v>
      </c>
      <c r="K3277">
        <v>2.0099999999999998</v>
      </c>
      <c r="L3277">
        <v>0.17899999999999999</v>
      </c>
      <c r="M3277">
        <v>4.7</v>
      </c>
      <c r="N3277">
        <v>1.4800000000000001E-2</v>
      </c>
      <c r="O3277" t="s">
        <v>614</v>
      </c>
      <c r="P3277">
        <v>0</v>
      </c>
      <c r="Q3277">
        <v>178.36</v>
      </c>
      <c r="R3277">
        <v>984</v>
      </c>
      <c r="S3277">
        <v>0</v>
      </c>
      <c r="U3277">
        <v>6067</v>
      </c>
      <c r="V3277">
        <v>1.46</v>
      </c>
      <c r="W3277">
        <v>1.17</v>
      </c>
      <c r="X3277">
        <v>7.0000000000000007E-2</v>
      </c>
      <c r="Y3277" t="s">
        <v>77</v>
      </c>
      <c r="Z3277">
        <v>4.2</v>
      </c>
      <c r="AA3277" t="s">
        <v>10987</v>
      </c>
      <c r="AB3277">
        <v>282.20012070000001</v>
      </c>
      <c r="AC3277" t="s">
        <v>10988</v>
      </c>
      <c r="AD3277">
        <v>44.422279500000002</v>
      </c>
      <c r="AE3277">
        <v>948.78099999999995</v>
      </c>
      <c r="AF3277">
        <v>13.9</v>
      </c>
      <c r="AG3277">
        <v>12.627000000000001</v>
      </c>
      <c r="AH3277">
        <v>13.858599999999999</v>
      </c>
    </row>
    <row r="3278" spans="1:34" x14ac:dyDescent="0.25">
      <c r="A3278" t="s">
        <v>10989</v>
      </c>
      <c r="B3278" t="s">
        <v>10986</v>
      </c>
      <c r="C3278">
        <v>1</v>
      </c>
      <c r="D3278">
        <v>2</v>
      </c>
      <c r="E3278" t="s">
        <v>284</v>
      </c>
      <c r="F3278">
        <v>2014</v>
      </c>
      <c r="G3278" t="s">
        <v>171</v>
      </c>
      <c r="H3278">
        <v>0</v>
      </c>
      <c r="I3278">
        <v>25.262886999999999</v>
      </c>
      <c r="J3278">
        <v>0.18</v>
      </c>
      <c r="K3278">
        <v>1.77</v>
      </c>
      <c r="L3278">
        <v>0.158</v>
      </c>
      <c r="M3278">
        <v>3.78</v>
      </c>
      <c r="N3278">
        <v>1.1900000000000001E-2</v>
      </c>
      <c r="O3278" t="s">
        <v>614</v>
      </c>
      <c r="P3278">
        <v>0</v>
      </c>
      <c r="Q3278">
        <v>62.24</v>
      </c>
      <c r="R3278">
        <v>756</v>
      </c>
      <c r="S3278">
        <v>0</v>
      </c>
      <c r="U3278">
        <v>6067</v>
      </c>
      <c r="V3278">
        <v>1.46</v>
      </c>
      <c r="W3278">
        <v>1.17</v>
      </c>
      <c r="X3278">
        <v>7.0000000000000007E-2</v>
      </c>
      <c r="Y3278" t="s">
        <v>77</v>
      </c>
      <c r="Z3278">
        <v>4.2</v>
      </c>
      <c r="AA3278" t="s">
        <v>10987</v>
      </c>
      <c r="AB3278">
        <v>282.20012070000001</v>
      </c>
      <c r="AC3278" t="s">
        <v>10988</v>
      </c>
      <c r="AD3278">
        <v>44.422279500000002</v>
      </c>
      <c r="AE3278">
        <v>948.78099999999995</v>
      </c>
      <c r="AF3278">
        <v>13.9</v>
      </c>
      <c r="AG3278">
        <v>12.627000000000001</v>
      </c>
      <c r="AH3278">
        <v>13.858599999999999</v>
      </c>
    </row>
    <row r="3279" spans="1:34" x14ac:dyDescent="0.25">
      <c r="A3279" t="s">
        <v>10990</v>
      </c>
      <c r="B3279" t="s">
        <v>10991</v>
      </c>
      <c r="C3279">
        <v>1</v>
      </c>
      <c r="D3279">
        <v>3</v>
      </c>
      <c r="E3279" t="s">
        <v>284</v>
      </c>
      <c r="F3279">
        <v>2014</v>
      </c>
      <c r="G3279" t="s">
        <v>171</v>
      </c>
      <c r="H3279">
        <v>0</v>
      </c>
      <c r="I3279">
        <v>10.43547805</v>
      </c>
      <c r="J3279">
        <v>8.8099999999999998E-2</v>
      </c>
      <c r="K3279">
        <v>1.23</v>
      </c>
      <c r="L3279">
        <v>0.11</v>
      </c>
      <c r="M3279">
        <v>2.04</v>
      </c>
      <c r="N3279">
        <v>6.4200000000000004E-3</v>
      </c>
      <c r="O3279" t="s">
        <v>614</v>
      </c>
      <c r="P3279">
        <v>0</v>
      </c>
      <c r="Q3279">
        <v>75.959999999999994</v>
      </c>
      <c r="R3279">
        <v>759</v>
      </c>
      <c r="S3279">
        <v>0</v>
      </c>
      <c r="U3279">
        <v>5555</v>
      </c>
      <c r="V3279">
        <v>0.87</v>
      </c>
      <c r="W3279">
        <v>0.9</v>
      </c>
      <c r="X3279">
        <v>-0.13</v>
      </c>
      <c r="Y3279" t="s">
        <v>77</v>
      </c>
      <c r="Z3279">
        <v>4.5199999999999996</v>
      </c>
      <c r="AA3279" t="s">
        <v>10992</v>
      </c>
      <c r="AB3279">
        <v>283.00293160000001</v>
      </c>
      <c r="AC3279" t="s">
        <v>10993</v>
      </c>
      <c r="AD3279">
        <v>44.284108000000003</v>
      </c>
      <c r="AE3279">
        <v>404.54199999999997</v>
      </c>
      <c r="AF3279">
        <v>13.577999999999999</v>
      </c>
      <c r="AG3279">
        <v>11.744999999999999</v>
      </c>
      <c r="AH3279">
        <v>13.4284</v>
      </c>
    </row>
    <row r="3280" spans="1:34" x14ac:dyDescent="0.25">
      <c r="A3280" t="s">
        <v>10994</v>
      </c>
      <c r="B3280" t="s">
        <v>10991</v>
      </c>
      <c r="C3280">
        <v>1</v>
      </c>
      <c r="D3280">
        <v>3</v>
      </c>
      <c r="E3280" t="s">
        <v>284</v>
      </c>
      <c r="F3280">
        <v>2014</v>
      </c>
      <c r="G3280" t="s">
        <v>171</v>
      </c>
      <c r="H3280">
        <v>0</v>
      </c>
      <c r="I3280">
        <v>7.4108626700000002</v>
      </c>
      <c r="J3280">
        <v>7.0199999999999999E-2</v>
      </c>
      <c r="K3280">
        <v>0.95</v>
      </c>
      <c r="L3280">
        <v>8.5000000000000006E-2</v>
      </c>
      <c r="M3280">
        <v>0.80900000000000005</v>
      </c>
      <c r="N3280">
        <v>2.5400000000000002E-3</v>
      </c>
      <c r="O3280" t="s">
        <v>614</v>
      </c>
      <c r="P3280">
        <v>0</v>
      </c>
      <c r="Q3280">
        <v>119.63</v>
      </c>
      <c r="R3280">
        <v>850</v>
      </c>
      <c r="S3280">
        <v>0</v>
      </c>
      <c r="U3280">
        <v>5555</v>
      </c>
      <c r="V3280">
        <v>0.87</v>
      </c>
      <c r="W3280">
        <v>0.9</v>
      </c>
      <c r="X3280">
        <v>-0.13</v>
      </c>
      <c r="Y3280" t="s">
        <v>77</v>
      </c>
      <c r="Z3280">
        <v>4.5199999999999996</v>
      </c>
      <c r="AA3280" t="s">
        <v>10992</v>
      </c>
      <c r="AB3280">
        <v>283.00293160000001</v>
      </c>
      <c r="AC3280" t="s">
        <v>10993</v>
      </c>
      <c r="AD3280">
        <v>44.284108000000003</v>
      </c>
      <c r="AE3280">
        <v>404.54199999999997</v>
      </c>
      <c r="AF3280">
        <v>13.577999999999999</v>
      </c>
      <c r="AG3280">
        <v>11.744999999999999</v>
      </c>
      <c r="AH3280">
        <v>13.4284</v>
      </c>
    </row>
    <row r="3281" spans="1:34" x14ac:dyDescent="0.25">
      <c r="A3281" t="s">
        <v>10995</v>
      </c>
      <c r="B3281" t="s">
        <v>10991</v>
      </c>
      <c r="C3281">
        <v>1</v>
      </c>
      <c r="D3281">
        <v>3</v>
      </c>
      <c r="E3281" t="s">
        <v>284</v>
      </c>
      <c r="F3281">
        <v>2016</v>
      </c>
      <c r="G3281" t="s">
        <v>171</v>
      </c>
      <c r="H3281">
        <v>0</v>
      </c>
      <c r="I3281">
        <v>5.2497254099999999</v>
      </c>
      <c r="J3281">
        <v>5.5800000000000002E-2</v>
      </c>
      <c r="K3281">
        <v>0.66</v>
      </c>
      <c r="L3281">
        <v>5.8999999999999997E-2</v>
      </c>
      <c r="M3281">
        <v>0.219</v>
      </c>
      <c r="N3281">
        <v>6.8999999999999997E-4</v>
      </c>
      <c r="O3281" t="s">
        <v>614</v>
      </c>
      <c r="P3281">
        <v>0</v>
      </c>
      <c r="Q3281">
        <v>189.34</v>
      </c>
      <c r="R3281">
        <v>954</v>
      </c>
      <c r="S3281">
        <v>0</v>
      </c>
      <c r="U3281">
        <v>5555</v>
      </c>
      <c r="V3281">
        <v>0.87</v>
      </c>
      <c r="W3281">
        <v>0.9</v>
      </c>
      <c r="X3281">
        <v>-0.13</v>
      </c>
      <c r="Y3281" t="s">
        <v>77</v>
      </c>
      <c r="Z3281">
        <v>4.5199999999999996</v>
      </c>
      <c r="AA3281" t="s">
        <v>10992</v>
      </c>
      <c r="AB3281">
        <v>283.00293160000001</v>
      </c>
      <c r="AC3281" t="s">
        <v>10993</v>
      </c>
      <c r="AD3281">
        <v>44.284108000000003</v>
      </c>
      <c r="AE3281">
        <v>404.54199999999997</v>
      </c>
      <c r="AF3281">
        <v>13.577999999999999</v>
      </c>
      <c r="AG3281">
        <v>11.744999999999999</v>
      </c>
      <c r="AH3281">
        <v>13.4284</v>
      </c>
    </row>
    <row r="3282" spans="1:34" x14ac:dyDescent="0.25">
      <c r="A3282" t="s">
        <v>10996</v>
      </c>
      <c r="B3282" t="s">
        <v>10997</v>
      </c>
      <c r="C3282">
        <v>1</v>
      </c>
      <c r="D3282">
        <v>3</v>
      </c>
      <c r="E3282" t="s">
        <v>284</v>
      </c>
      <c r="F3282">
        <v>2014</v>
      </c>
      <c r="G3282" t="s">
        <v>171</v>
      </c>
      <c r="H3282">
        <v>0</v>
      </c>
      <c r="I3282">
        <v>2.9713530000000001</v>
      </c>
      <c r="J3282">
        <v>3.7999999999999999E-2</v>
      </c>
      <c r="K3282">
        <v>1.43</v>
      </c>
      <c r="L3282">
        <v>0.128</v>
      </c>
      <c r="M3282">
        <v>78</v>
      </c>
      <c r="N3282">
        <v>0.245</v>
      </c>
      <c r="O3282" t="s">
        <v>119</v>
      </c>
      <c r="P3282">
        <v>0</v>
      </c>
      <c r="Q3282">
        <v>801.74</v>
      </c>
      <c r="R3282">
        <v>1200</v>
      </c>
      <c r="S3282">
        <v>0</v>
      </c>
      <c r="U3282">
        <v>5297</v>
      </c>
      <c r="V3282">
        <v>0.93</v>
      </c>
      <c r="W3282">
        <v>0.86</v>
      </c>
      <c r="X3282">
        <v>0.09</v>
      </c>
      <c r="Y3282" t="s">
        <v>200</v>
      </c>
      <c r="Z3282">
        <v>4.43</v>
      </c>
      <c r="AA3282" t="s">
        <v>10998</v>
      </c>
      <c r="AB3282">
        <v>299.12752569999998</v>
      </c>
      <c r="AC3282" t="s">
        <v>10999</v>
      </c>
      <c r="AD3282">
        <v>47.593831899999998</v>
      </c>
      <c r="AE3282">
        <v>889.60799999999995</v>
      </c>
      <c r="AF3282">
        <v>14.811</v>
      </c>
      <c r="AG3282">
        <v>12.708</v>
      </c>
      <c r="AH3282">
        <v>14.6591</v>
      </c>
    </row>
    <row r="3283" spans="1:34" x14ac:dyDescent="0.25">
      <c r="A3283" t="s">
        <v>11000</v>
      </c>
      <c r="B3283" t="s">
        <v>10997</v>
      </c>
      <c r="C3283">
        <v>1</v>
      </c>
      <c r="D3283">
        <v>3</v>
      </c>
      <c r="E3283" t="s">
        <v>284</v>
      </c>
      <c r="F3283">
        <v>2014</v>
      </c>
      <c r="G3283" t="s">
        <v>171</v>
      </c>
      <c r="H3283">
        <v>0</v>
      </c>
      <c r="I3283">
        <v>6.0573420000000002</v>
      </c>
      <c r="J3283">
        <v>6.0999999999999999E-2</v>
      </c>
      <c r="K3283">
        <v>1.79</v>
      </c>
      <c r="L3283">
        <v>0.16</v>
      </c>
      <c r="M3283">
        <v>97.8</v>
      </c>
      <c r="N3283">
        <v>0.308</v>
      </c>
      <c r="O3283" t="s">
        <v>119</v>
      </c>
      <c r="P3283">
        <v>0</v>
      </c>
      <c r="Q3283">
        <v>310.76</v>
      </c>
      <c r="R3283">
        <v>947</v>
      </c>
      <c r="S3283">
        <v>0</v>
      </c>
      <c r="U3283">
        <v>5297</v>
      </c>
      <c r="V3283">
        <v>0.93</v>
      </c>
      <c r="W3283">
        <v>0.86</v>
      </c>
      <c r="X3283">
        <v>0.09</v>
      </c>
      <c r="Y3283" t="s">
        <v>200</v>
      </c>
      <c r="Z3283">
        <v>4.43</v>
      </c>
      <c r="AA3283" t="s">
        <v>10998</v>
      </c>
      <c r="AB3283">
        <v>299.12752569999998</v>
      </c>
      <c r="AC3283" t="s">
        <v>10999</v>
      </c>
      <c r="AD3283">
        <v>47.593831899999998</v>
      </c>
      <c r="AE3283">
        <v>889.60799999999995</v>
      </c>
      <c r="AF3283">
        <v>14.811</v>
      </c>
      <c r="AG3283">
        <v>12.708</v>
      </c>
      <c r="AH3283">
        <v>14.6591</v>
      </c>
    </row>
    <row r="3284" spans="1:34" x14ac:dyDescent="0.25">
      <c r="A3284" t="s">
        <v>11001</v>
      </c>
      <c r="B3284" t="s">
        <v>10997</v>
      </c>
      <c r="C3284">
        <v>1</v>
      </c>
      <c r="D3284">
        <v>3</v>
      </c>
      <c r="E3284" t="s">
        <v>284</v>
      </c>
      <c r="F3284">
        <v>2014</v>
      </c>
      <c r="G3284" t="s">
        <v>171</v>
      </c>
      <c r="H3284">
        <v>0</v>
      </c>
      <c r="I3284">
        <v>10.937303999999999</v>
      </c>
      <c r="J3284">
        <v>9.0999999999999998E-2</v>
      </c>
      <c r="K3284">
        <v>2.25</v>
      </c>
      <c r="L3284">
        <v>0.20100000000000001</v>
      </c>
      <c r="M3284">
        <v>5.69</v>
      </c>
      <c r="N3284">
        <v>1.7899999999999999E-2</v>
      </c>
      <c r="O3284" t="s">
        <v>614</v>
      </c>
      <c r="P3284">
        <v>0</v>
      </c>
      <c r="Q3284">
        <v>141.13</v>
      </c>
      <c r="R3284">
        <v>777</v>
      </c>
      <c r="S3284">
        <v>0</v>
      </c>
      <c r="U3284">
        <v>5297</v>
      </c>
      <c r="V3284">
        <v>0.93</v>
      </c>
      <c r="W3284">
        <v>0.86</v>
      </c>
      <c r="X3284">
        <v>0.09</v>
      </c>
      <c r="Y3284" t="s">
        <v>200</v>
      </c>
      <c r="Z3284">
        <v>4.43</v>
      </c>
      <c r="AA3284" t="s">
        <v>10998</v>
      </c>
      <c r="AB3284">
        <v>299.12752569999998</v>
      </c>
      <c r="AC3284" t="s">
        <v>10999</v>
      </c>
      <c r="AD3284">
        <v>47.593831899999998</v>
      </c>
      <c r="AE3284">
        <v>889.60799999999995</v>
      </c>
      <c r="AF3284">
        <v>14.811</v>
      </c>
      <c r="AG3284">
        <v>12.708</v>
      </c>
      <c r="AH3284">
        <v>14.6591</v>
      </c>
    </row>
    <row r="3285" spans="1:34" x14ac:dyDescent="0.25">
      <c r="A3285" t="s">
        <v>11002</v>
      </c>
      <c r="B3285" t="s">
        <v>11003</v>
      </c>
      <c r="C3285">
        <v>1</v>
      </c>
      <c r="D3285">
        <v>2</v>
      </c>
      <c r="E3285" t="s">
        <v>284</v>
      </c>
      <c r="F3285">
        <v>2014</v>
      </c>
      <c r="G3285" t="s">
        <v>171</v>
      </c>
      <c r="H3285">
        <v>0</v>
      </c>
      <c r="I3285">
        <v>2.9365320000000001</v>
      </c>
      <c r="J3285">
        <v>3.6999999999999998E-2</v>
      </c>
      <c r="K3285">
        <v>1.5</v>
      </c>
      <c r="L3285">
        <v>0.13400000000000001</v>
      </c>
      <c r="M3285">
        <v>2.86</v>
      </c>
      <c r="N3285">
        <v>8.9899999999999997E-3</v>
      </c>
      <c r="O3285" t="s">
        <v>614</v>
      </c>
      <c r="P3285">
        <v>0</v>
      </c>
      <c r="Q3285">
        <v>285.64</v>
      </c>
      <c r="R3285">
        <v>1209</v>
      </c>
      <c r="S3285">
        <v>0</v>
      </c>
      <c r="U3285">
        <v>5626</v>
      </c>
      <c r="V3285">
        <v>0.81</v>
      </c>
      <c r="W3285">
        <v>0.94</v>
      </c>
      <c r="X3285">
        <v>0.14000000000000001</v>
      </c>
      <c r="Y3285" t="s">
        <v>77</v>
      </c>
      <c r="Z3285">
        <v>4.51</v>
      </c>
      <c r="AA3285" t="s">
        <v>11004</v>
      </c>
      <c r="AB3285">
        <v>291.30214580000001</v>
      </c>
      <c r="AC3285" t="s">
        <v>11005</v>
      </c>
      <c r="AD3285">
        <v>47.697657300000003</v>
      </c>
      <c r="AE3285">
        <v>713.96400000000006</v>
      </c>
      <c r="AF3285">
        <v>15.1</v>
      </c>
      <c r="AG3285">
        <v>13.217000000000001</v>
      </c>
      <c r="AH3285">
        <v>14.968299999999999</v>
      </c>
    </row>
    <row r="3286" spans="1:34" x14ac:dyDescent="0.25">
      <c r="A3286" t="s">
        <v>11006</v>
      </c>
      <c r="B3286" t="s">
        <v>11003</v>
      </c>
      <c r="C3286">
        <v>1</v>
      </c>
      <c r="D3286">
        <v>2</v>
      </c>
      <c r="E3286" t="s">
        <v>284</v>
      </c>
      <c r="F3286">
        <v>2014</v>
      </c>
      <c r="G3286" t="s">
        <v>171</v>
      </c>
      <c r="H3286">
        <v>0</v>
      </c>
      <c r="I3286">
        <v>8.0149270000000001</v>
      </c>
      <c r="J3286">
        <v>7.2999999999999995E-2</v>
      </c>
      <c r="K3286">
        <v>1.98</v>
      </c>
      <c r="L3286">
        <v>0.17699999999999999</v>
      </c>
      <c r="M3286">
        <v>4.58</v>
      </c>
      <c r="N3286">
        <v>1.44E-2</v>
      </c>
      <c r="O3286" t="s">
        <v>614</v>
      </c>
      <c r="P3286">
        <v>0</v>
      </c>
      <c r="Q3286">
        <v>74.89</v>
      </c>
      <c r="R3286">
        <v>865</v>
      </c>
      <c r="S3286">
        <v>0</v>
      </c>
      <c r="U3286">
        <v>5626</v>
      </c>
      <c r="V3286">
        <v>0.81</v>
      </c>
      <c r="W3286">
        <v>0.94</v>
      </c>
      <c r="X3286">
        <v>0.14000000000000001</v>
      </c>
      <c r="Y3286" t="s">
        <v>77</v>
      </c>
      <c r="Z3286">
        <v>4.51</v>
      </c>
      <c r="AA3286" t="s">
        <v>11004</v>
      </c>
      <c r="AB3286">
        <v>291.30214580000001</v>
      </c>
      <c r="AC3286" t="s">
        <v>11005</v>
      </c>
      <c r="AD3286">
        <v>47.697657300000003</v>
      </c>
      <c r="AE3286">
        <v>713.96400000000006</v>
      </c>
      <c r="AF3286">
        <v>15.1</v>
      </c>
      <c r="AG3286">
        <v>13.217000000000001</v>
      </c>
      <c r="AH3286">
        <v>14.968299999999999</v>
      </c>
    </row>
    <row r="3287" spans="1:34" x14ac:dyDescent="0.25">
      <c r="A3287" t="s">
        <v>11007</v>
      </c>
      <c r="B3287" t="s">
        <v>11008</v>
      </c>
      <c r="C3287">
        <v>1</v>
      </c>
      <c r="D3287">
        <v>2</v>
      </c>
      <c r="E3287" t="s">
        <v>284</v>
      </c>
      <c r="F3287">
        <v>2014</v>
      </c>
      <c r="G3287" t="s">
        <v>171</v>
      </c>
      <c r="H3287">
        <v>0</v>
      </c>
      <c r="I3287">
        <v>11.634788</v>
      </c>
      <c r="J3287">
        <v>0.10100000000000001</v>
      </c>
      <c r="K3287">
        <v>1.54</v>
      </c>
      <c r="L3287">
        <v>0.13700000000000001</v>
      </c>
      <c r="M3287">
        <v>2.99</v>
      </c>
      <c r="N3287">
        <v>9.4000000000000004E-3</v>
      </c>
      <c r="O3287" t="s">
        <v>614</v>
      </c>
      <c r="P3287">
        <v>0</v>
      </c>
      <c r="Q3287">
        <v>147.81</v>
      </c>
      <c r="R3287">
        <v>961</v>
      </c>
      <c r="S3287">
        <v>0</v>
      </c>
      <c r="U3287">
        <v>6023</v>
      </c>
      <c r="V3287">
        <v>1.01</v>
      </c>
      <c r="W3287">
        <v>1.08</v>
      </c>
      <c r="X3287">
        <v>-0.21099999999999999</v>
      </c>
      <c r="Y3287" t="s">
        <v>200</v>
      </c>
      <c r="Z3287">
        <v>4.4400000000000004</v>
      </c>
      <c r="AA3287" t="s">
        <v>11009</v>
      </c>
      <c r="AB3287">
        <v>292.92279259999998</v>
      </c>
      <c r="AC3287" t="s">
        <v>11010</v>
      </c>
      <c r="AD3287">
        <v>38.4772173</v>
      </c>
      <c r="AE3287">
        <v>1333.62</v>
      </c>
      <c r="AF3287">
        <v>15.238</v>
      </c>
      <c r="AG3287">
        <v>13.456</v>
      </c>
      <c r="AH3287">
        <v>15.0319</v>
      </c>
    </row>
    <row r="3288" spans="1:34" x14ac:dyDescent="0.25">
      <c r="A3288" t="s">
        <v>11011</v>
      </c>
      <c r="B3288" t="s">
        <v>11008</v>
      </c>
      <c r="C3288">
        <v>1</v>
      </c>
      <c r="D3288">
        <v>2</v>
      </c>
      <c r="E3288" t="s">
        <v>284</v>
      </c>
      <c r="F3288">
        <v>2014</v>
      </c>
      <c r="G3288" t="s">
        <v>171</v>
      </c>
      <c r="H3288">
        <v>0</v>
      </c>
      <c r="I3288">
        <v>33.197861000000003</v>
      </c>
      <c r="J3288">
        <v>0.20399999999999999</v>
      </c>
      <c r="K3288">
        <v>1.84</v>
      </c>
      <c r="L3288">
        <v>0.16400000000000001</v>
      </c>
      <c r="M3288">
        <v>4.04</v>
      </c>
      <c r="N3288">
        <v>1.2699999999999999E-2</v>
      </c>
      <c r="O3288" t="s">
        <v>614</v>
      </c>
      <c r="P3288">
        <v>0</v>
      </c>
      <c r="Q3288">
        <v>36.520000000000003</v>
      </c>
      <c r="R3288">
        <v>678</v>
      </c>
      <c r="S3288">
        <v>0</v>
      </c>
      <c r="U3288">
        <v>6023</v>
      </c>
      <c r="V3288">
        <v>1.01</v>
      </c>
      <c r="W3288">
        <v>1.08</v>
      </c>
      <c r="X3288">
        <v>-0.21099999999999999</v>
      </c>
      <c r="Y3288" t="s">
        <v>200</v>
      </c>
      <c r="Z3288">
        <v>4.4400000000000004</v>
      </c>
      <c r="AA3288" t="s">
        <v>11009</v>
      </c>
      <c r="AB3288">
        <v>292.92279259999998</v>
      </c>
      <c r="AC3288" t="s">
        <v>11010</v>
      </c>
      <c r="AD3288">
        <v>38.4772173</v>
      </c>
      <c r="AE3288">
        <v>1333.62</v>
      </c>
      <c r="AF3288">
        <v>15.238</v>
      </c>
      <c r="AG3288">
        <v>13.456</v>
      </c>
      <c r="AH3288">
        <v>15.0319</v>
      </c>
    </row>
    <row r="3289" spans="1:34" x14ac:dyDescent="0.25">
      <c r="A3289" t="s">
        <v>11012</v>
      </c>
      <c r="B3289" t="s">
        <v>11013</v>
      </c>
      <c r="C3289">
        <v>1</v>
      </c>
      <c r="D3289">
        <v>3</v>
      </c>
      <c r="E3289" t="s">
        <v>284</v>
      </c>
      <c r="F3289">
        <v>2014</v>
      </c>
      <c r="G3289" t="s">
        <v>171</v>
      </c>
      <c r="H3289">
        <v>0</v>
      </c>
      <c r="I3289">
        <v>10.300682</v>
      </c>
      <c r="J3289">
        <v>9.8000000000000004E-2</v>
      </c>
      <c r="K3289">
        <v>2.34</v>
      </c>
      <c r="L3289">
        <v>0.20899999999999999</v>
      </c>
      <c r="M3289">
        <v>6.08</v>
      </c>
      <c r="N3289">
        <v>1.9099999999999999E-2</v>
      </c>
      <c r="O3289" t="s">
        <v>614</v>
      </c>
      <c r="P3289">
        <v>0</v>
      </c>
      <c r="Q3289">
        <v>311.76</v>
      </c>
      <c r="R3289">
        <v>1015</v>
      </c>
      <c r="S3289">
        <v>0</v>
      </c>
      <c r="U3289">
        <v>6165</v>
      </c>
      <c r="V3289">
        <v>1.38</v>
      </c>
      <c r="W3289">
        <v>1.1599999999999999</v>
      </c>
      <c r="X3289">
        <v>0</v>
      </c>
      <c r="Y3289" t="s">
        <v>77</v>
      </c>
      <c r="Z3289">
        <v>4.2300000000000004</v>
      </c>
      <c r="AA3289" t="s">
        <v>11014</v>
      </c>
      <c r="AB3289">
        <v>292.47970040000001</v>
      </c>
      <c r="AC3289" t="s">
        <v>11015</v>
      </c>
      <c r="AD3289">
        <v>38.514901799999997</v>
      </c>
      <c r="AE3289">
        <v>2034.25</v>
      </c>
      <c r="AF3289">
        <v>15.289</v>
      </c>
      <c r="AG3289">
        <v>13.957000000000001</v>
      </c>
      <c r="AH3289">
        <v>15.2874</v>
      </c>
    </row>
    <row r="3290" spans="1:34" x14ac:dyDescent="0.25">
      <c r="A3290" t="s">
        <v>11016</v>
      </c>
      <c r="B3290" t="s">
        <v>11013</v>
      </c>
      <c r="C3290">
        <v>1</v>
      </c>
      <c r="D3290">
        <v>3</v>
      </c>
      <c r="E3290" t="s">
        <v>284</v>
      </c>
      <c r="F3290">
        <v>2014</v>
      </c>
      <c r="G3290" t="s">
        <v>171</v>
      </c>
      <c r="H3290">
        <v>0</v>
      </c>
      <c r="I3290">
        <v>16.088134</v>
      </c>
      <c r="J3290">
        <v>0.13200000000000001</v>
      </c>
      <c r="K3290">
        <v>3.38</v>
      </c>
      <c r="L3290">
        <v>0.30199999999999999</v>
      </c>
      <c r="M3290">
        <v>11.4</v>
      </c>
      <c r="N3290">
        <v>3.5700000000000003E-2</v>
      </c>
      <c r="O3290" t="s">
        <v>614</v>
      </c>
      <c r="P3290">
        <v>0</v>
      </c>
      <c r="Q3290">
        <v>171.82</v>
      </c>
      <c r="R3290">
        <v>875</v>
      </c>
      <c r="S3290">
        <v>0</v>
      </c>
      <c r="U3290">
        <v>6165</v>
      </c>
      <c r="V3290">
        <v>1.38</v>
      </c>
      <c r="W3290">
        <v>1.1599999999999999</v>
      </c>
      <c r="X3290">
        <v>0</v>
      </c>
      <c r="Y3290" t="s">
        <v>77</v>
      </c>
      <c r="Z3290">
        <v>4.2300000000000004</v>
      </c>
      <c r="AA3290" t="s">
        <v>11014</v>
      </c>
      <c r="AB3290">
        <v>292.47970040000001</v>
      </c>
      <c r="AC3290" t="s">
        <v>11015</v>
      </c>
      <c r="AD3290">
        <v>38.514901799999997</v>
      </c>
      <c r="AE3290">
        <v>2034.25</v>
      </c>
      <c r="AF3290">
        <v>15.289</v>
      </c>
      <c r="AG3290">
        <v>13.957000000000001</v>
      </c>
      <c r="AH3290">
        <v>15.2874</v>
      </c>
    </row>
    <row r="3291" spans="1:34" x14ac:dyDescent="0.25">
      <c r="A3291" t="s">
        <v>11017</v>
      </c>
      <c r="B3291" t="s">
        <v>11013</v>
      </c>
      <c r="C3291">
        <v>1</v>
      </c>
      <c r="D3291">
        <v>3</v>
      </c>
      <c r="E3291" t="s">
        <v>284</v>
      </c>
      <c r="F3291">
        <v>2014</v>
      </c>
      <c r="G3291" t="s">
        <v>171</v>
      </c>
      <c r="H3291">
        <v>0</v>
      </c>
      <c r="I3291">
        <v>35.676062000000002</v>
      </c>
      <c r="J3291">
        <v>0.224</v>
      </c>
      <c r="K3291">
        <v>3.33</v>
      </c>
      <c r="L3291">
        <v>0.29699999999999999</v>
      </c>
      <c r="M3291">
        <v>11.1</v>
      </c>
      <c r="N3291">
        <v>3.4799999999999998E-2</v>
      </c>
      <c r="O3291" t="s">
        <v>614</v>
      </c>
      <c r="P3291">
        <v>0</v>
      </c>
      <c r="Q3291">
        <v>59.44</v>
      </c>
      <c r="R3291">
        <v>671</v>
      </c>
      <c r="S3291">
        <v>0</v>
      </c>
      <c r="U3291">
        <v>6165</v>
      </c>
      <c r="V3291">
        <v>1.38</v>
      </c>
      <c r="W3291">
        <v>1.1599999999999999</v>
      </c>
      <c r="X3291">
        <v>0</v>
      </c>
      <c r="Y3291" t="s">
        <v>77</v>
      </c>
      <c r="Z3291">
        <v>4.2300000000000004</v>
      </c>
      <c r="AA3291" t="s">
        <v>11014</v>
      </c>
      <c r="AB3291">
        <v>292.47970040000001</v>
      </c>
      <c r="AC3291" t="s">
        <v>11015</v>
      </c>
      <c r="AD3291">
        <v>38.514901799999997</v>
      </c>
      <c r="AE3291">
        <v>2034.25</v>
      </c>
      <c r="AF3291">
        <v>15.289</v>
      </c>
      <c r="AG3291">
        <v>13.957000000000001</v>
      </c>
      <c r="AH3291">
        <v>15.2874</v>
      </c>
    </row>
    <row r="3292" spans="1:34" x14ac:dyDescent="0.25">
      <c r="A3292" t="s">
        <v>11018</v>
      </c>
      <c r="B3292" t="s">
        <v>11019</v>
      </c>
      <c r="C3292">
        <v>1</v>
      </c>
      <c r="D3292">
        <v>3</v>
      </c>
      <c r="E3292" t="s">
        <v>284</v>
      </c>
      <c r="F3292">
        <v>2014</v>
      </c>
      <c r="G3292" t="s">
        <v>171</v>
      </c>
      <c r="H3292">
        <v>0</v>
      </c>
      <c r="I3292">
        <v>14.128410000000001</v>
      </c>
      <c r="J3292">
        <v>0.11899999999999999</v>
      </c>
      <c r="K3292">
        <v>2.87</v>
      </c>
      <c r="L3292">
        <v>0.25600000000000001</v>
      </c>
      <c r="M3292">
        <v>8.6</v>
      </c>
      <c r="N3292">
        <v>2.7099999999999999E-2</v>
      </c>
      <c r="O3292" t="s">
        <v>614</v>
      </c>
      <c r="P3292">
        <v>0</v>
      </c>
      <c r="Q3292">
        <v>58.59</v>
      </c>
      <c r="R3292">
        <v>739</v>
      </c>
      <c r="S3292">
        <v>0</v>
      </c>
      <c r="U3292">
        <v>6105</v>
      </c>
      <c r="V3292">
        <v>1.05</v>
      </c>
      <c r="W3292">
        <v>1.04</v>
      </c>
      <c r="X3292">
        <v>0.02</v>
      </c>
      <c r="Y3292" t="s">
        <v>77</v>
      </c>
      <c r="Z3292">
        <v>4.45</v>
      </c>
      <c r="AA3292" t="s">
        <v>11020</v>
      </c>
      <c r="AB3292">
        <v>293.568197</v>
      </c>
      <c r="AC3292" t="s">
        <v>11021</v>
      </c>
      <c r="AD3292">
        <v>39.036312299999999</v>
      </c>
      <c r="AE3292">
        <v>1144.8599999999999</v>
      </c>
      <c r="AF3292">
        <v>15.481</v>
      </c>
      <c r="AG3292">
        <v>13.837999999999999</v>
      </c>
      <c r="AH3292">
        <v>15.364800000000001</v>
      </c>
    </row>
    <row r="3293" spans="1:34" x14ac:dyDescent="0.25">
      <c r="A3293" t="s">
        <v>11022</v>
      </c>
      <c r="B3293" t="s">
        <v>11019</v>
      </c>
      <c r="C3293">
        <v>1</v>
      </c>
      <c r="D3293">
        <v>3</v>
      </c>
      <c r="E3293" t="s">
        <v>284</v>
      </c>
      <c r="F3293">
        <v>2013</v>
      </c>
      <c r="G3293" t="s">
        <v>171</v>
      </c>
      <c r="H3293">
        <v>0</v>
      </c>
      <c r="I3293">
        <v>31.884</v>
      </c>
      <c r="J3293">
        <v>0.19939999999999999</v>
      </c>
      <c r="K3293">
        <v>2.9</v>
      </c>
      <c r="L3293">
        <v>0.25900000000000001</v>
      </c>
      <c r="M3293">
        <v>16.600000000000001</v>
      </c>
      <c r="N3293">
        <v>5.1999999999999998E-2</v>
      </c>
      <c r="O3293" t="s">
        <v>119</v>
      </c>
      <c r="P3293">
        <v>0</v>
      </c>
      <c r="Q3293">
        <v>19.79</v>
      </c>
      <c r="R3293">
        <v>563</v>
      </c>
      <c r="S3293">
        <v>1</v>
      </c>
      <c r="U3293">
        <v>5779</v>
      </c>
      <c r="V3293">
        <v>1.03</v>
      </c>
      <c r="W3293">
        <v>1.1000000000000001</v>
      </c>
      <c r="X3293">
        <v>0.02</v>
      </c>
      <c r="Y3293" t="s">
        <v>77</v>
      </c>
      <c r="Z3293">
        <v>4.46</v>
      </c>
      <c r="AA3293" t="s">
        <v>11020</v>
      </c>
      <c r="AB3293">
        <v>293.568197</v>
      </c>
      <c r="AC3293" t="s">
        <v>11021</v>
      </c>
      <c r="AD3293">
        <v>39.036312299999999</v>
      </c>
      <c r="AE3293">
        <v>1144.8599999999999</v>
      </c>
      <c r="AF3293">
        <v>15.481</v>
      </c>
      <c r="AG3293">
        <v>13.837999999999999</v>
      </c>
      <c r="AH3293">
        <v>15.364800000000001</v>
      </c>
    </row>
    <row r="3294" spans="1:34" x14ac:dyDescent="0.25">
      <c r="A3294" t="s">
        <v>11023</v>
      </c>
      <c r="B3294" t="s">
        <v>11019</v>
      </c>
      <c r="C3294">
        <v>1</v>
      </c>
      <c r="D3294">
        <v>3</v>
      </c>
      <c r="E3294" t="s">
        <v>284</v>
      </c>
      <c r="F3294">
        <v>2013</v>
      </c>
      <c r="G3294" t="s">
        <v>171</v>
      </c>
      <c r="H3294">
        <v>0</v>
      </c>
      <c r="I3294">
        <v>48.648000000000003</v>
      </c>
      <c r="J3294">
        <v>0.26419999999999999</v>
      </c>
      <c r="K3294">
        <v>2.8</v>
      </c>
      <c r="L3294">
        <v>0.25</v>
      </c>
      <c r="M3294">
        <v>16.3</v>
      </c>
      <c r="N3294">
        <v>5.0999999999999997E-2</v>
      </c>
      <c r="O3294" t="s">
        <v>119</v>
      </c>
      <c r="P3294">
        <v>0</v>
      </c>
      <c r="Q3294">
        <v>11.27</v>
      </c>
      <c r="R3294">
        <v>489</v>
      </c>
      <c r="S3294">
        <v>1</v>
      </c>
      <c r="U3294">
        <v>5779</v>
      </c>
      <c r="V3294">
        <v>1.03</v>
      </c>
      <c r="W3294">
        <v>1.1000000000000001</v>
      </c>
      <c r="X3294">
        <v>0.02</v>
      </c>
      <c r="Y3294" t="s">
        <v>77</v>
      </c>
      <c r="Z3294">
        <v>4.46</v>
      </c>
      <c r="AA3294" t="s">
        <v>11020</v>
      </c>
      <c r="AB3294">
        <v>293.568197</v>
      </c>
      <c r="AC3294" t="s">
        <v>11021</v>
      </c>
      <c r="AD3294">
        <v>39.036312299999999</v>
      </c>
      <c r="AE3294">
        <v>1144.8599999999999</v>
      </c>
      <c r="AF3294">
        <v>15.481</v>
      </c>
      <c r="AG3294">
        <v>13.837999999999999</v>
      </c>
      <c r="AH3294">
        <v>15.364800000000001</v>
      </c>
    </row>
    <row r="3295" spans="1:34" x14ac:dyDescent="0.25">
      <c r="A3295" t="s">
        <v>11024</v>
      </c>
      <c r="B3295" t="s">
        <v>11025</v>
      </c>
      <c r="C3295">
        <v>1</v>
      </c>
      <c r="D3295">
        <v>2</v>
      </c>
      <c r="E3295" t="s">
        <v>284</v>
      </c>
      <c r="F3295">
        <v>2013</v>
      </c>
      <c r="G3295" t="s">
        <v>171</v>
      </c>
      <c r="H3295">
        <v>0</v>
      </c>
      <c r="I3295">
        <v>17.324000000000002</v>
      </c>
      <c r="J3295">
        <v>0.13850000000000001</v>
      </c>
      <c r="K3295">
        <v>2.92</v>
      </c>
      <c r="L3295">
        <v>0.26100000000000001</v>
      </c>
      <c r="M3295">
        <v>87.3</v>
      </c>
      <c r="N3295">
        <v>0.27500000000000002</v>
      </c>
      <c r="O3295" t="s">
        <v>119</v>
      </c>
      <c r="P3295">
        <v>0</v>
      </c>
      <c r="Q3295">
        <v>198.25</v>
      </c>
      <c r="R3295">
        <v>964</v>
      </c>
      <c r="S3295">
        <v>1</v>
      </c>
      <c r="U3295">
        <v>5946</v>
      </c>
      <c r="V3295">
        <v>1.69</v>
      </c>
      <c r="W3295">
        <v>1.1200000000000001</v>
      </c>
      <c r="X3295">
        <v>0.1</v>
      </c>
      <c r="Y3295" t="s">
        <v>77</v>
      </c>
      <c r="Z3295">
        <v>4.03</v>
      </c>
      <c r="AA3295" t="s">
        <v>11026</v>
      </c>
      <c r="AB3295">
        <v>286.58318939999998</v>
      </c>
      <c r="AC3295" t="s">
        <v>11027</v>
      </c>
      <c r="AD3295">
        <v>39.077258200000003</v>
      </c>
      <c r="AE3295">
        <v>976.64300000000003</v>
      </c>
      <c r="AF3295">
        <v>13.544</v>
      </c>
      <c r="AG3295">
        <v>11.965999999999999</v>
      </c>
      <c r="AH3295">
        <v>13.388400000000001</v>
      </c>
    </row>
    <row r="3296" spans="1:34" x14ac:dyDescent="0.25">
      <c r="A3296" t="s">
        <v>11028</v>
      </c>
      <c r="B3296" t="s">
        <v>11025</v>
      </c>
      <c r="C3296">
        <v>1</v>
      </c>
      <c r="D3296">
        <v>2</v>
      </c>
      <c r="E3296" t="s">
        <v>284</v>
      </c>
      <c r="F3296">
        <v>2013</v>
      </c>
      <c r="G3296" t="s">
        <v>171</v>
      </c>
      <c r="H3296">
        <v>0</v>
      </c>
      <c r="I3296">
        <v>33.006</v>
      </c>
      <c r="J3296">
        <v>0.21290000000000001</v>
      </c>
      <c r="K3296">
        <v>3.36</v>
      </c>
      <c r="L3296">
        <v>0.3</v>
      </c>
      <c r="M3296">
        <v>64.2</v>
      </c>
      <c r="N3296">
        <v>0.20200000000000001</v>
      </c>
      <c r="O3296" t="s">
        <v>119</v>
      </c>
      <c r="P3296">
        <v>0</v>
      </c>
      <c r="Q3296">
        <v>83.9</v>
      </c>
      <c r="R3296">
        <v>778</v>
      </c>
      <c r="S3296">
        <v>1</v>
      </c>
      <c r="U3296">
        <v>5946</v>
      </c>
      <c r="V3296">
        <v>1.69</v>
      </c>
      <c r="W3296">
        <v>1.1200000000000001</v>
      </c>
      <c r="X3296">
        <v>0.1</v>
      </c>
      <c r="Y3296" t="s">
        <v>77</v>
      </c>
      <c r="Z3296">
        <v>4.03</v>
      </c>
      <c r="AA3296" t="s">
        <v>11026</v>
      </c>
      <c r="AB3296">
        <v>286.58318939999998</v>
      </c>
      <c r="AC3296" t="s">
        <v>11027</v>
      </c>
      <c r="AD3296">
        <v>39.077258200000003</v>
      </c>
      <c r="AE3296">
        <v>976.64300000000003</v>
      </c>
      <c r="AF3296">
        <v>13.544</v>
      </c>
      <c r="AG3296">
        <v>11.965999999999999</v>
      </c>
      <c r="AH3296">
        <v>13.388400000000001</v>
      </c>
    </row>
    <row r="3297" spans="1:34" x14ac:dyDescent="0.25">
      <c r="A3297" t="s">
        <v>11029</v>
      </c>
      <c r="B3297" t="s">
        <v>11030</v>
      </c>
      <c r="C3297">
        <v>1</v>
      </c>
      <c r="D3297">
        <v>2</v>
      </c>
      <c r="E3297" t="s">
        <v>284</v>
      </c>
      <c r="F3297">
        <v>2014</v>
      </c>
      <c r="G3297" t="s">
        <v>171</v>
      </c>
      <c r="H3297">
        <v>0</v>
      </c>
      <c r="I3297">
        <v>30.160546</v>
      </c>
      <c r="J3297">
        <v>0.20699999999999999</v>
      </c>
      <c r="K3297">
        <v>4.07</v>
      </c>
      <c r="L3297">
        <v>0.36299999999999999</v>
      </c>
      <c r="M3297">
        <v>15.6</v>
      </c>
      <c r="N3297">
        <v>4.9000000000000002E-2</v>
      </c>
      <c r="O3297" t="s">
        <v>614</v>
      </c>
      <c r="P3297">
        <v>0.04</v>
      </c>
      <c r="Q3297">
        <v>99.27</v>
      </c>
      <c r="R3297">
        <v>836</v>
      </c>
      <c r="S3297">
        <v>1</v>
      </c>
      <c r="U3297">
        <v>4991</v>
      </c>
      <c r="V3297">
        <v>2.94</v>
      </c>
      <c r="W3297">
        <v>1.08</v>
      </c>
      <c r="X3297">
        <v>0.27100000000000002</v>
      </c>
      <c r="Y3297" t="s">
        <v>200</v>
      </c>
      <c r="Z3297">
        <v>3.62</v>
      </c>
      <c r="AA3297" t="s">
        <v>11031</v>
      </c>
      <c r="AB3297">
        <v>290.10721239999998</v>
      </c>
      <c r="AC3297" t="s">
        <v>11032</v>
      </c>
      <c r="AD3297">
        <v>38.702269399999999</v>
      </c>
      <c r="AE3297">
        <v>443.03</v>
      </c>
      <c r="AF3297">
        <v>11.811</v>
      </c>
      <c r="AG3297">
        <v>9.4649999999999999</v>
      </c>
      <c r="AH3297">
        <v>11.5296</v>
      </c>
    </row>
    <row r="3298" spans="1:34" x14ac:dyDescent="0.25">
      <c r="A3298" t="s">
        <v>11033</v>
      </c>
      <c r="B3298" t="s">
        <v>11030</v>
      </c>
      <c r="C3298">
        <v>1</v>
      </c>
      <c r="D3298">
        <v>2</v>
      </c>
      <c r="E3298" t="s">
        <v>284</v>
      </c>
      <c r="F3298">
        <v>2014</v>
      </c>
      <c r="G3298" t="s">
        <v>171</v>
      </c>
      <c r="H3298">
        <v>0</v>
      </c>
      <c r="I3298">
        <v>51.078775</v>
      </c>
      <c r="J3298">
        <v>0.29399999999999998</v>
      </c>
      <c r="K3298">
        <v>3.59</v>
      </c>
      <c r="L3298">
        <v>0.32</v>
      </c>
      <c r="M3298">
        <v>12.6</v>
      </c>
      <c r="N3298">
        <v>3.9600000000000003E-2</v>
      </c>
      <c r="O3298" t="s">
        <v>614</v>
      </c>
      <c r="P3298">
        <v>0.51</v>
      </c>
      <c r="Q3298">
        <v>49.15</v>
      </c>
      <c r="R3298">
        <v>702</v>
      </c>
      <c r="S3298">
        <v>1</v>
      </c>
      <c r="U3298">
        <v>4991</v>
      </c>
      <c r="V3298">
        <v>2.94</v>
      </c>
      <c r="W3298">
        <v>1.08</v>
      </c>
      <c r="X3298">
        <v>0.27100000000000002</v>
      </c>
      <c r="Y3298" t="s">
        <v>200</v>
      </c>
      <c r="Z3298">
        <v>3.62</v>
      </c>
      <c r="AA3298" t="s">
        <v>11031</v>
      </c>
      <c r="AB3298">
        <v>290.10721239999998</v>
      </c>
      <c r="AC3298" t="s">
        <v>11032</v>
      </c>
      <c r="AD3298">
        <v>38.702269399999999</v>
      </c>
      <c r="AE3298">
        <v>443.03</v>
      </c>
      <c r="AF3298">
        <v>11.811</v>
      </c>
      <c r="AG3298">
        <v>9.4649999999999999</v>
      </c>
      <c r="AH3298">
        <v>11.5296</v>
      </c>
    </row>
    <row r="3299" spans="1:34" x14ac:dyDescent="0.25">
      <c r="A3299" t="s">
        <v>11034</v>
      </c>
      <c r="B3299" t="s">
        <v>11035</v>
      </c>
      <c r="C3299">
        <v>1</v>
      </c>
      <c r="D3299">
        <v>3</v>
      </c>
      <c r="E3299" t="s">
        <v>284</v>
      </c>
      <c r="F3299">
        <v>2014</v>
      </c>
      <c r="G3299" t="s">
        <v>171</v>
      </c>
      <c r="H3299">
        <v>0</v>
      </c>
      <c r="I3299">
        <v>12.309680999999999</v>
      </c>
      <c r="J3299">
        <v>0.112</v>
      </c>
      <c r="K3299">
        <v>3.62</v>
      </c>
      <c r="L3299">
        <v>0.32300000000000001</v>
      </c>
      <c r="M3299">
        <v>12.8</v>
      </c>
      <c r="N3299">
        <v>4.0099999999999997E-2</v>
      </c>
      <c r="O3299" t="s">
        <v>614</v>
      </c>
      <c r="P3299">
        <v>0</v>
      </c>
      <c r="Q3299">
        <v>249.02</v>
      </c>
      <c r="R3299">
        <v>1104</v>
      </c>
      <c r="S3299">
        <v>1</v>
      </c>
      <c r="U3299">
        <v>6363</v>
      </c>
      <c r="V3299">
        <v>1.75</v>
      </c>
      <c r="W3299">
        <v>1.1599999999999999</v>
      </c>
      <c r="X3299">
        <v>-0.114</v>
      </c>
      <c r="Y3299" t="s">
        <v>200</v>
      </c>
      <c r="Z3299">
        <v>4.05</v>
      </c>
      <c r="AA3299" t="s">
        <v>11036</v>
      </c>
      <c r="AB3299">
        <v>287.39129500000001</v>
      </c>
      <c r="AC3299" t="s">
        <v>11037</v>
      </c>
      <c r="AD3299">
        <v>42.194822000000002</v>
      </c>
      <c r="AE3299">
        <v>1037.4000000000001</v>
      </c>
      <c r="AF3299">
        <v>13.647</v>
      </c>
      <c r="AG3299">
        <v>12.509</v>
      </c>
      <c r="AH3299">
        <v>13.5847</v>
      </c>
    </row>
    <row r="3300" spans="1:34" x14ac:dyDescent="0.25">
      <c r="A3300" t="s">
        <v>11038</v>
      </c>
      <c r="B3300" t="s">
        <v>11035</v>
      </c>
      <c r="C3300">
        <v>1</v>
      </c>
      <c r="D3300">
        <v>3</v>
      </c>
      <c r="E3300" t="s">
        <v>284</v>
      </c>
      <c r="F3300">
        <v>2013</v>
      </c>
      <c r="G3300" t="s">
        <v>171</v>
      </c>
      <c r="H3300">
        <v>0</v>
      </c>
      <c r="I3300">
        <v>35.735999999999997</v>
      </c>
      <c r="J3300">
        <v>0.22359999999999999</v>
      </c>
      <c r="K3300">
        <v>4.3</v>
      </c>
      <c r="L3300">
        <v>0.38400000000000001</v>
      </c>
      <c r="M3300">
        <v>49.4</v>
      </c>
      <c r="N3300">
        <v>0.155</v>
      </c>
      <c r="O3300" t="s">
        <v>119</v>
      </c>
      <c r="P3300">
        <v>0</v>
      </c>
      <c r="Q3300">
        <v>60.16</v>
      </c>
      <c r="R3300">
        <v>774</v>
      </c>
      <c r="S3300">
        <v>1</v>
      </c>
      <c r="U3300">
        <v>6689.45</v>
      </c>
      <c r="V3300">
        <v>1.07</v>
      </c>
      <c r="W3300">
        <v>1.1000000000000001</v>
      </c>
      <c r="X3300">
        <v>-0.114</v>
      </c>
      <c r="Y3300" t="s">
        <v>200</v>
      </c>
      <c r="Z3300">
        <v>4.42</v>
      </c>
      <c r="AA3300" t="s">
        <v>11036</v>
      </c>
      <c r="AB3300">
        <v>287.39129500000001</v>
      </c>
      <c r="AC3300" t="s">
        <v>11037</v>
      </c>
      <c r="AD3300">
        <v>42.194822000000002</v>
      </c>
      <c r="AE3300">
        <v>1037.4000000000001</v>
      </c>
      <c r="AF3300">
        <v>13.647</v>
      </c>
      <c r="AG3300">
        <v>12.509</v>
      </c>
      <c r="AH3300">
        <v>13.5847</v>
      </c>
    </row>
    <row r="3301" spans="1:34" x14ac:dyDescent="0.25">
      <c r="A3301" t="s">
        <v>11039</v>
      </c>
      <c r="B3301" t="s">
        <v>11035</v>
      </c>
      <c r="C3301">
        <v>1</v>
      </c>
      <c r="D3301">
        <v>3</v>
      </c>
      <c r="E3301" t="s">
        <v>284</v>
      </c>
      <c r="F3301">
        <v>2013</v>
      </c>
      <c r="G3301" t="s">
        <v>171</v>
      </c>
      <c r="H3301">
        <v>0</v>
      </c>
      <c r="I3301">
        <v>54.414000000000001</v>
      </c>
      <c r="J3301">
        <v>0.29010000000000002</v>
      </c>
      <c r="K3301">
        <v>3.1</v>
      </c>
      <c r="L3301">
        <v>0.27700000000000002</v>
      </c>
      <c r="M3301">
        <v>37.5</v>
      </c>
      <c r="N3301">
        <v>0.11799999999999999</v>
      </c>
      <c r="O3301" t="s">
        <v>119</v>
      </c>
      <c r="P3301">
        <v>0</v>
      </c>
      <c r="Q3301">
        <v>35.74</v>
      </c>
      <c r="R3301">
        <v>574</v>
      </c>
      <c r="S3301">
        <v>1</v>
      </c>
      <c r="U3301">
        <v>6689.45</v>
      </c>
      <c r="V3301">
        <v>1.07</v>
      </c>
      <c r="W3301">
        <v>1.1000000000000001</v>
      </c>
      <c r="X3301">
        <v>-0.114</v>
      </c>
      <c r="Y3301" t="s">
        <v>200</v>
      </c>
      <c r="Z3301">
        <v>4.42</v>
      </c>
      <c r="AA3301" t="s">
        <v>11036</v>
      </c>
      <c r="AB3301">
        <v>287.39129500000001</v>
      </c>
      <c r="AC3301" t="s">
        <v>11037</v>
      </c>
      <c r="AD3301">
        <v>42.194822000000002</v>
      </c>
      <c r="AE3301">
        <v>1037.4000000000001</v>
      </c>
      <c r="AF3301">
        <v>13.647</v>
      </c>
      <c r="AG3301">
        <v>12.509</v>
      </c>
      <c r="AH3301">
        <v>13.5847</v>
      </c>
    </row>
    <row r="3302" spans="1:34" x14ac:dyDescent="0.25">
      <c r="A3302" t="s">
        <v>11040</v>
      </c>
      <c r="B3302" t="s">
        <v>11041</v>
      </c>
      <c r="C3302">
        <v>1</v>
      </c>
      <c r="D3302">
        <v>2</v>
      </c>
      <c r="E3302" t="s">
        <v>284</v>
      </c>
      <c r="F3302">
        <v>2011</v>
      </c>
      <c r="G3302" t="s">
        <v>171</v>
      </c>
      <c r="H3302">
        <v>0</v>
      </c>
      <c r="I3302">
        <v>5.9123000000000001</v>
      </c>
      <c r="J3302">
        <v>6.2E-2</v>
      </c>
      <c r="K3302">
        <v>3.6</v>
      </c>
      <c r="L3302">
        <v>0.32100000000000001</v>
      </c>
      <c r="M3302">
        <v>479.9</v>
      </c>
      <c r="N3302">
        <v>1.51</v>
      </c>
      <c r="O3302" t="s">
        <v>119</v>
      </c>
      <c r="P3302">
        <v>0</v>
      </c>
      <c r="Q3302">
        <v>62.58</v>
      </c>
      <c r="R3302">
        <v>585</v>
      </c>
      <c r="S3302">
        <v>1</v>
      </c>
      <c r="T3302" t="s">
        <v>818</v>
      </c>
      <c r="U3302">
        <v>4590</v>
      </c>
      <c r="V3302">
        <v>0.7</v>
      </c>
      <c r="W3302">
        <v>0.75</v>
      </c>
      <c r="X3302">
        <v>0.34</v>
      </c>
      <c r="Y3302" t="s">
        <v>200</v>
      </c>
      <c r="Z3302">
        <v>4.29</v>
      </c>
      <c r="AA3302" t="s">
        <v>11042</v>
      </c>
      <c r="AB3302">
        <v>292.13704089999999</v>
      </c>
      <c r="AC3302" t="s">
        <v>11043</v>
      </c>
      <c r="AD3302">
        <v>42.429483500000003</v>
      </c>
      <c r="AE3302">
        <v>438.35899999999998</v>
      </c>
      <c r="AF3302">
        <v>15.13</v>
      </c>
      <c r="AG3302">
        <v>12.718999999999999</v>
      </c>
      <c r="AH3302">
        <v>15.025700000000001</v>
      </c>
    </row>
    <row r="3303" spans="1:34" x14ac:dyDescent="0.25">
      <c r="A3303" t="s">
        <v>11044</v>
      </c>
      <c r="B3303" t="s">
        <v>11041</v>
      </c>
      <c r="C3303">
        <v>1</v>
      </c>
      <c r="D3303">
        <v>2</v>
      </c>
      <c r="E3303" t="s">
        <v>284</v>
      </c>
      <c r="F3303">
        <v>2011</v>
      </c>
      <c r="G3303" t="s">
        <v>171</v>
      </c>
      <c r="H3303">
        <v>0</v>
      </c>
      <c r="I3303">
        <v>8.9857999999999993</v>
      </c>
      <c r="J3303">
        <v>8.1000000000000003E-2</v>
      </c>
      <c r="K3303">
        <v>3.4</v>
      </c>
      <c r="L3303">
        <v>0.30299999999999999</v>
      </c>
      <c r="M3303">
        <v>432.23</v>
      </c>
      <c r="N3303">
        <v>1.36</v>
      </c>
      <c r="O3303" t="s">
        <v>119</v>
      </c>
      <c r="P3303">
        <v>0</v>
      </c>
      <c r="Q3303">
        <v>35.9</v>
      </c>
      <c r="R3303">
        <v>509</v>
      </c>
      <c r="S3303">
        <v>1</v>
      </c>
      <c r="T3303" t="s">
        <v>818</v>
      </c>
      <c r="U3303">
        <v>4590</v>
      </c>
      <c r="V3303">
        <v>0.7</v>
      </c>
      <c r="W3303">
        <v>0.75</v>
      </c>
      <c r="X3303">
        <v>0.34</v>
      </c>
      <c r="Y3303" t="s">
        <v>200</v>
      </c>
      <c r="Z3303">
        <v>4.29</v>
      </c>
      <c r="AA3303" t="s">
        <v>11042</v>
      </c>
      <c r="AB3303">
        <v>292.13704089999999</v>
      </c>
      <c r="AC3303" t="s">
        <v>11043</v>
      </c>
      <c r="AD3303">
        <v>42.429483500000003</v>
      </c>
      <c r="AE3303">
        <v>438.35899999999998</v>
      </c>
      <c r="AF3303">
        <v>15.13</v>
      </c>
      <c r="AG3303">
        <v>12.718999999999999</v>
      </c>
      <c r="AH3303">
        <v>15.025700000000001</v>
      </c>
    </row>
    <row r="3304" spans="1:34" x14ac:dyDescent="0.25">
      <c r="A3304" t="s">
        <v>11045</v>
      </c>
      <c r="B3304" t="s">
        <v>11046</v>
      </c>
      <c r="C3304">
        <v>1</v>
      </c>
      <c r="D3304">
        <v>2</v>
      </c>
      <c r="E3304" t="s">
        <v>284</v>
      </c>
      <c r="F3304">
        <v>2014</v>
      </c>
      <c r="G3304" t="s">
        <v>171</v>
      </c>
      <c r="H3304">
        <v>0</v>
      </c>
      <c r="I3304">
        <v>2.1395420000000001</v>
      </c>
      <c r="J3304">
        <v>3.2000000000000001E-2</v>
      </c>
      <c r="K3304">
        <v>1.45</v>
      </c>
      <c r="L3304">
        <v>0.129</v>
      </c>
      <c r="M3304">
        <v>2.7</v>
      </c>
      <c r="N3304">
        <v>8.4899999999999993E-3</v>
      </c>
      <c r="O3304" t="s">
        <v>614</v>
      </c>
      <c r="P3304">
        <v>0</v>
      </c>
      <c r="Q3304">
        <v>821.89</v>
      </c>
      <c r="R3304">
        <v>1425</v>
      </c>
      <c r="S3304">
        <v>0</v>
      </c>
      <c r="U3304">
        <v>5744</v>
      </c>
      <c r="V3304">
        <v>0.89</v>
      </c>
      <c r="W3304">
        <v>0.96</v>
      </c>
      <c r="X3304">
        <v>0.121</v>
      </c>
      <c r="Y3304" t="s">
        <v>200</v>
      </c>
      <c r="Z3304">
        <v>4.54</v>
      </c>
      <c r="AA3304" t="s">
        <v>11047</v>
      </c>
      <c r="AB3304">
        <v>291.39053250000001</v>
      </c>
      <c r="AC3304" t="s">
        <v>11048</v>
      </c>
      <c r="AD3304">
        <v>42.180473499999998</v>
      </c>
      <c r="AE3304">
        <v>780.36099999999999</v>
      </c>
      <c r="AF3304">
        <v>14.35</v>
      </c>
      <c r="AG3304">
        <v>12.843999999999999</v>
      </c>
      <c r="AH3304">
        <v>14.4574</v>
      </c>
    </row>
    <row r="3305" spans="1:34" x14ac:dyDescent="0.25">
      <c r="A3305" t="s">
        <v>11049</v>
      </c>
      <c r="B3305" t="s">
        <v>11046</v>
      </c>
      <c r="C3305">
        <v>1</v>
      </c>
      <c r="D3305">
        <v>2</v>
      </c>
      <c r="E3305" t="s">
        <v>284</v>
      </c>
      <c r="F3305">
        <v>2014</v>
      </c>
      <c r="G3305" t="s">
        <v>171</v>
      </c>
      <c r="H3305">
        <v>0</v>
      </c>
      <c r="I3305">
        <v>4.8070909999999998</v>
      </c>
      <c r="J3305">
        <v>5.6000000000000001E-2</v>
      </c>
      <c r="K3305">
        <v>2.0099999999999998</v>
      </c>
      <c r="L3305">
        <v>0.17899999999999999</v>
      </c>
      <c r="M3305">
        <v>4.7</v>
      </c>
      <c r="N3305">
        <v>1.4800000000000001E-2</v>
      </c>
      <c r="O3305" t="s">
        <v>614</v>
      </c>
      <c r="P3305">
        <v>0</v>
      </c>
      <c r="Q3305">
        <v>279.08</v>
      </c>
      <c r="R3305">
        <v>1088</v>
      </c>
      <c r="S3305">
        <v>0</v>
      </c>
      <c r="U3305">
        <v>5744</v>
      </c>
      <c r="V3305">
        <v>0.89</v>
      </c>
      <c r="W3305">
        <v>0.96</v>
      </c>
      <c r="X3305">
        <v>0.121</v>
      </c>
      <c r="Y3305" t="s">
        <v>200</v>
      </c>
      <c r="Z3305">
        <v>4.54</v>
      </c>
      <c r="AA3305" t="s">
        <v>11047</v>
      </c>
      <c r="AB3305">
        <v>291.39053250000001</v>
      </c>
      <c r="AC3305" t="s">
        <v>11048</v>
      </c>
      <c r="AD3305">
        <v>42.180473499999998</v>
      </c>
      <c r="AE3305">
        <v>780.36099999999999</v>
      </c>
      <c r="AF3305">
        <v>14.35</v>
      </c>
      <c r="AG3305">
        <v>12.843999999999999</v>
      </c>
      <c r="AH3305">
        <v>14.4574</v>
      </c>
    </row>
    <row r="3306" spans="1:34" x14ac:dyDescent="0.25">
      <c r="A3306" t="s">
        <v>11050</v>
      </c>
      <c r="B3306" t="s">
        <v>11051</v>
      </c>
      <c r="C3306">
        <v>1</v>
      </c>
      <c r="D3306">
        <v>3</v>
      </c>
      <c r="E3306" t="s">
        <v>284</v>
      </c>
      <c r="F3306">
        <v>2014</v>
      </c>
      <c r="G3306" t="s">
        <v>171</v>
      </c>
      <c r="H3306">
        <v>0</v>
      </c>
      <c r="I3306">
        <v>14.646008</v>
      </c>
      <c r="J3306">
        <v>0.11700000000000001</v>
      </c>
      <c r="K3306">
        <v>2.82</v>
      </c>
      <c r="L3306">
        <v>0.252</v>
      </c>
      <c r="M3306">
        <v>8.35</v>
      </c>
      <c r="N3306">
        <v>2.63E-2</v>
      </c>
      <c r="O3306" t="s">
        <v>614</v>
      </c>
      <c r="P3306">
        <v>0</v>
      </c>
      <c r="Q3306">
        <v>118.25</v>
      </c>
      <c r="R3306">
        <v>694</v>
      </c>
      <c r="S3306">
        <v>0</v>
      </c>
      <c r="U3306">
        <v>5723</v>
      </c>
      <c r="V3306">
        <v>0.9</v>
      </c>
      <c r="W3306">
        <v>0.95</v>
      </c>
      <c r="X3306">
        <v>0.02</v>
      </c>
      <c r="Y3306" t="s">
        <v>77</v>
      </c>
      <c r="Z3306">
        <v>4.53</v>
      </c>
      <c r="AA3306" t="s">
        <v>11052</v>
      </c>
      <c r="AB3306">
        <v>294.10814649999998</v>
      </c>
      <c r="AC3306" t="s">
        <v>11053</v>
      </c>
      <c r="AD3306">
        <v>44.770652400000003</v>
      </c>
      <c r="AE3306">
        <v>1745.45</v>
      </c>
      <c r="AF3306">
        <v>15.930999999999999</v>
      </c>
      <c r="AG3306">
        <v>13.994</v>
      </c>
      <c r="AH3306">
        <v>15.7537</v>
      </c>
    </row>
    <row r="3307" spans="1:34" x14ac:dyDescent="0.25">
      <c r="A3307" t="s">
        <v>11054</v>
      </c>
      <c r="B3307" t="s">
        <v>11051</v>
      </c>
      <c r="C3307">
        <v>1</v>
      </c>
      <c r="D3307">
        <v>3</v>
      </c>
      <c r="E3307" t="s">
        <v>284</v>
      </c>
      <c r="F3307">
        <v>2014</v>
      </c>
      <c r="G3307" t="s">
        <v>171</v>
      </c>
      <c r="H3307">
        <v>0</v>
      </c>
      <c r="I3307">
        <v>36.337372999999999</v>
      </c>
      <c r="J3307">
        <v>0.215</v>
      </c>
      <c r="K3307">
        <v>5.31</v>
      </c>
      <c r="L3307">
        <v>0.47399999999999998</v>
      </c>
      <c r="M3307">
        <v>24.4</v>
      </c>
      <c r="N3307">
        <v>7.6899999999999996E-2</v>
      </c>
      <c r="O3307" t="s">
        <v>614</v>
      </c>
      <c r="P3307">
        <v>0</v>
      </c>
      <c r="Q3307">
        <v>35.200000000000003</v>
      </c>
      <c r="R3307">
        <v>513</v>
      </c>
      <c r="S3307">
        <v>0</v>
      </c>
      <c r="U3307">
        <v>5723</v>
      </c>
      <c r="V3307">
        <v>0.9</v>
      </c>
      <c r="W3307">
        <v>0.95</v>
      </c>
      <c r="X3307">
        <v>0.02</v>
      </c>
      <c r="Y3307" t="s">
        <v>77</v>
      </c>
      <c r="Z3307">
        <v>4.53</v>
      </c>
      <c r="AA3307" t="s">
        <v>11052</v>
      </c>
      <c r="AB3307">
        <v>294.10814649999998</v>
      </c>
      <c r="AC3307" t="s">
        <v>11053</v>
      </c>
      <c r="AD3307">
        <v>44.770652400000003</v>
      </c>
      <c r="AE3307">
        <v>1745.45</v>
      </c>
      <c r="AF3307">
        <v>15.930999999999999</v>
      </c>
      <c r="AG3307">
        <v>13.994</v>
      </c>
      <c r="AH3307">
        <v>15.7537</v>
      </c>
    </row>
    <row r="3308" spans="1:34" x14ac:dyDescent="0.25">
      <c r="A3308" t="s">
        <v>11055</v>
      </c>
      <c r="B3308" t="s">
        <v>11051</v>
      </c>
      <c r="C3308">
        <v>1</v>
      </c>
      <c r="D3308">
        <v>3</v>
      </c>
      <c r="E3308" t="s">
        <v>284</v>
      </c>
      <c r="F3308">
        <v>2021</v>
      </c>
      <c r="G3308" t="s">
        <v>171</v>
      </c>
      <c r="H3308">
        <v>0</v>
      </c>
      <c r="I3308">
        <v>148.2720032</v>
      </c>
      <c r="J3308">
        <v>0.54559999999999997</v>
      </c>
      <c r="K3308">
        <v>5.9370000000000003</v>
      </c>
      <c r="L3308">
        <v>0.53</v>
      </c>
      <c r="M3308">
        <v>29.5</v>
      </c>
      <c r="N3308">
        <v>9.2999999999999999E-2</v>
      </c>
      <c r="O3308" t="s">
        <v>614</v>
      </c>
      <c r="P3308">
        <v>0</v>
      </c>
      <c r="Q3308">
        <v>2.5099999999999998</v>
      </c>
      <c r="R3308">
        <v>321</v>
      </c>
      <c r="S3308">
        <v>0</v>
      </c>
      <c r="U3308">
        <v>5717</v>
      </c>
      <c r="V3308">
        <v>0.88</v>
      </c>
      <c r="W3308">
        <v>0.98</v>
      </c>
      <c r="X3308">
        <v>0</v>
      </c>
      <c r="Y3308" t="s">
        <v>77</v>
      </c>
      <c r="Z3308">
        <v>4.54</v>
      </c>
      <c r="AA3308" t="s">
        <v>11052</v>
      </c>
      <c r="AB3308">
        <v>294.10814649999998</v>
      </c>
      <c r="AC3308" t="s">
        <v>11053</v>
      </c>
      <c r="AD3308">
        <v>44.770652400000003</v>
      </c>
      <c r="AE3308">
        <v>1745.45</v>
      </c>
      <c r="AF3308">
        <v>15.930999999999999</v>
      </c>
      <c r="AG3308">
        <v>13.994</v>
      </c>
      <c r="AH3308">
        <v>15.7537</v>
      </c>
    </row>
    <row r="3309" spans="1:34" x14ac:dyDescent="0.25">
      <c r="A3309" t="s">
        <v>11056</v>
      </c>
      <c r="B3309" t="s">
        <v>11057</v>
      </c>
      <c r="C3309">
        <v>1</v>
      </c>
      <c r="D3309">
        <v>4</v>
      </c>
      <c r="E3309" t="s">
        <v>284</v>
      </c>
      <c r="F3309">
        <v>2014</v>
      </c>
      <c r="G3309" t="s">
        <v>171</v>
      </c>
      <c r="H3309">
        <v>0</v>
      </c>
      <c r="I3309">
        <v>9.2205239999999993</v>
      </c>
      <c r="J3309">
        <v>8.2000000000000003E-2</v>
      </c>
      <c r="K3309">
        <v>1.01</v>
      </c>
      <c r="L3309">
        <v>0.09</v>
      </c>
      <c r="M3309">
        <v>1.01</v>
      </c>
      <c r="N3309">
        <v>3.1700000000000001E-3</v>
      </c>
      <c r="O3309" t="s">
        <v>614</v>
      </c>
      <c r="P3309">
        <v>0</v>
      </c>
      <c r="Q3309">
        <v>195.94</v>
      </c>
      <c r="R3309">
        <v>817</v>
      </c>
      <c r="S3309">
        <v>0</v>
      </c>
      <c r="U3309">
        <v>5602</v>
      </c>
      <c r="V3309">
        <v>0.9</v>
      </c>
      <c r="W3309">
        <v>0.79</v>
      </c>
      <c r="X3309">
        <v>-0.25</v>
      </c>
      <c r="Y3309" t="s">
        <v>77</v>
      </c>
      <c r="Z3309">
        <v>4.46</v>
      </c>
      <c r="AA3309" t="s">
        <v>11058</v>
      </c>
      <c r="AB3309">
        <v>284.67724020000003</v>
      </c>
      <c r="AC3309" t="s">
        <v>11059</v>
      </c>
      <c r="AD3309">
        <v>44.797640100000002</v>
      </c>
      <c r="AE3309">
        <v>1337.61</v>
      </c>
      <c r="AF3309">
        <v>15.444000000000001</v>
      </c>
      <c r="AG3309">
        <v>13.65</v>
      </c>
      <c r="AH3309">
        <v>15.177899999999999</v>
      </c>
    </row>
    <row r="3310" spans="1:34" x14ac:dyDescent="0.25">
      <c r="A3310" t="s">
        <v>11060</v>
      </c>
      <c r="B3310" t="s">
        <v>11057</v>
      </c>
      <c r="C3310">
        <v>1</v>
      </c>
      <c r="D3310">
        <v>4</v>
      </c>
      <c r="E3310" t="s">
        <v>284</v>
      </c>
      <c r="F3310">
        <v>2014</v>
      </c>
      <c r="G3310" t="s">
        <v>171</v>
      </c>
      <c r="H3310">
        <v>0</v>
      </c>
      <c r="I3310">
        <v>13.638723000000001</v>
      </c>
      <c r="J3310">
        <v>0.106</v>
      </c>
      <c r="K3310">
        <v>1.2</v>
      </c>
      <c r="L3310">
        <v>0.107</v>
      </c>
      <c r="M3310">
        <v>1.87</v>
      </c>
      <c r="N3310">
        <v>5.8799999999999998E-3</v>
      </c>
      <c r="O3310" t="s">
        <v>614</v>
      </c>
      <c r="P3310">
        <v>0</v>
      </c>
      <c r="Q3310">
        <v>116.12</v>
      </c>
      <c r="R3310">
        <v>717</v>
      </c>
      <c r="S3310">
        <v>0</v>
      </c>
      <c r="U3310">
        <v>5602</v>
      </c>
      <c r="V3310">
        <v>0.9</v>
      </c>
      <c r="W3310">
        <v>0.79</v>
      </c>
      <c r="X3310">
        <v>-0.25</v>
      </c>
      <c r="Y3310" t="s">
        <v>77</v>
      </c>
      <c r="Z3310">
        <v>4.46</v>
      </c>
      <c r="AA3310" t="s">
        <v>11058</v>
      </c>
      <c r="AB3310">
        <v>284.67724020000003</v>
      </c>
      <c r="AC3310" t="s">
        <v>11059</v>
      </c>
      <c r="AD3310">
        <v>44.797640100000002</v>
      </c>
      <c r="AE3310">
        <v>1337.61</v>
      </c>
      <c r="AF3310">
        <v>15.444000000000001</v>
      </c>
      <c r="AG3310">
        <v>13.65</v>
      </c>
      <c r="AH3310">
        <v>15.177899999999999</v>
      </c>
    </row>
    <row r="3311" spans="1:34" x14ac:dyDescent="0.25">
      <c r="A3311" t="s">
        <v>11061</v>
      </c>
      <c r="B3311" t="s">
        <v>11057</v>
      </c>
      <c r="C3311">
        <v>1</v>
      </c>
      <c r="D3311">
        <v>4</v>
      </c>
      <c r="E3311" t="s">
        <v>284</v>
      </c>
      <c r="F3311">
        <v>2013</v>
      </c>
      <c r="G3311" t="s">
        <v>171</v>
      </c>
      <c r="H3311">
        <v>0</v>
      </c>
      <c r="I3311">
        <v>24.806000000000001</v>
      </c>
      <c r="J3311">
        <v>0.154</v>
      </c>
      <c r="K3311">
        <v>2.46</v>
      </c>
      <c r="L3311">
        <v>0.219</v>
      </c>
      <c r="M3311">
        <v>61</v>
      </c>
      <c r="N3311">
        <v>0.192</v>
      </c>
      <c r="O3311" t="s">
        <v>119</v>
      </c>
      <c r="P3311">
        <v>0</v>
      </c>
      <c r="Q3311">
        <v>52.35</v>
      </c>
      <c r="R3311">
        <v>588</v>
      </c>
      <c r="S3311">
        <v>1</v>
      </c>
      <c r="U3311">
        <v>5699</v>
      </c>
      <c r="V3311">
        <v>0.89</v>
      </c>
      <c r="W3311">
        <v>0.97</v>
      </c>
      <c r="X3311">
        <v>-0.25</v>
      </c>
      <c r="Y3311" t="s">
        <v>77</v>
      </c>
      <c r="Z3311">
        <v>4.53</v>
      </c>
      <c r="AA3311" t="s">
        <v>11058</v>
      </c>
      <c r="AB3311">
        <v>284.67724020000003</v>
      </c>
      <c r="AC3311" t="s">
        <v>11059</v>
      </c>
      <c r="AD3311">
        <v>44.797640100000002</v>
      </c>
      <c r="AE3311">
        <v>1337.61</v>
      </c>
      <c r="AF3311">
        <v>15.444000000000001</v>
      </c>
      <c r="AG3311">
        <v>13.65</v>
      </c>
      <c r="AH3311">
        <v>15.177899999999999</v>
      </c>
    </row>
    <row r="3312" spans="1:34" x14ac:dyDescent="0.25">
      <c r="A3312" t="s">
        <v>11062</v>
      </c>
      <c r="B3312" t="s">
        <v>11057</v>
      </c>
      <c r="C3312">
        <v>1</v>
      </c>
      <c r="D3312">
        <v>4</v>
      </c>
      <c r="E3312" t="s">
        <v>284</v>
      </c>
      <c r="F3312">
        <v>2013</v>
      </c>
      <c r="G3312" t="s">
        <v>171</v>
      </c>
      <c r="H3312">
        <v>0</v>
      </c>
      <c r="I3312">
        <v>44.347000000000001</v>
      </c>
      <c r="J3312">
        <v>0.22689999999999999</v>
      </c>
      <c r="K3312">
        <v>3.1</v>
      </c>
      <c r="L3312">
        <v>0.27700000000000002</v>
      </c>
      <c r="M3312">
        <v>56.2</v>
      </c>
      <c r="N3312">
        <v>0.17699999999999999</v>
      </c>
      <c r="O3312" t="s">
        <v>119</v>
      </c>
      <c r="P3312">
        <v>0</v>
      </c>
      <c r="Q3312">
        <v>24.11</v>
      </c>
      <c r="R3312">
        <v>484</v>
      </c>
      <c r="S3312">
        <v>1</v>
      </c>
      <c r="U3312">
        <v>5699</v>
      </c>
      <c r="V3312">
        <v>0.89</v>
      </c>
      <c r="W3312">
        <v>0.97</v>
      </c>
      <c r="X3312">
        <v>-0.25</v>
      </c>
      <c r="Y3312" t="s">
        <v>77</v>
      </c>
      <c r="Z3312">
        <v>4.53</v>
      </c>
      <c r="AA3312" t="s">
        <v>11058</v>
      </c>
      <c r="AB3312">
        <v>284.67724020000003</v>
      </c>
      <c r="AC3312" t="s">
        <v>11059</v>
      </c>
      <c r="AD3312">
        <v>44.797640100000002</v>
      </c>
      <c r="AE3312">
        <v>1337.61</v>
      </c>
      <c r="AF3312">
        <v>15.444000000000001</v>
      </c>
      <c r="AG3312">
        <v>13.65</v>
      </c>
      <c r="AH3312">
        <v>15.177899999999999</v>
      </c>
    </row>
    <row r="3313" spans="1:34" x14ac:dyDescent="0.25">
      <c r="A3313" t="s">
        <v>11063</v>
      </c>
      <c r="B3313" t="s">
        <v>11064</v>
      </c>
      <c r="C3313">
        <v>1</v>
      </c>
      <c r="D3313">
        <v>2</v>
      </c>
      <c r="E3313" t="s">
        <v>284</v>
      </c>
      <c r="F3313">
        <v>2014</v>
      </c>
      <c r="G3313" t="s">
        <v>171</v>
      </c>
      <c r="H3313">
        <v>0</v>
      </c>
      <c r="I3313">
        <v>11.008151</v>
      </c>
      <c r="J3313">
        <v>8.2000000000000003E-2</v>
      </c>
      <c r="K3313">
        <v>2.13</v>
      </c>
      <c r="L3313">
        <v>0.19</v>
      </c>
      <c r="M3313">
        <v>5.18</v>
      </c>
      <c r="N3313">
        <v>1.6299999999999999E-2</v>
      </c>
      <c r="O3313" t="s">
        <v>614</v>
      </c>
      <c r="P3313">
        <v>0</v>
      </c>
      <c r="Q3313">
        <v>16.260000000000002</v>
      </c>
      <c r="R3313">
        <v>488</v>
      </c>
      <c r="S3313">
        <v>0</v>
      </c>
      <c r="U3313">
        <v>4351</v>
      </c>
      <c r="V3313">
        <v>0.56999999999999995</v>
      </c>
      <c r="W3313">
        <v>0.6</v>
      </c>
      <c r="X3313">
        <v>-0.17</v>
      </c>
      <c r="Y3313" t="s">
        <v>77</v>
      </c>
      <c r="Z3313">
        <v>4.72</v>
      </c>
      <c r="AA3313" t="s">
        <v>11065</v>
      </c>
      <c r="AB3313">
        <v>293.61374130000002</v>
      </c>
      <c r="AC3313" t="s">
        <v>11066</v>
      </c>
      <c r="AD3313">
        <v>47.838937999999999</v>
      </c>
      <c r="AE3313">
        <v>468.09399999999999</v>
      </c>
      <c r="AF3313">
        <v>16.216000000000001</v>
      </c>
      <c r="AG3313">
        <v>13.138999999999999</v>
      </c>
      <c r="AH3313">
        <v>15.875299999999999</v>
      </c>
    </row>
    <row r="3314" spans="1:34" x14ac:dyDescent="0.25">
      <c r="A3314" t="s">
        <v>11067</v>
      </c>
      <c r="B3314" t="s">
        <v>11064</v>
      </c>
      <c r="C3314">
        <v>1</v>
      </c>
      <c r="D3314">
        <v>2</v>
      </c>
      <c r="E3314" t="s">
        <v>284</v>
      </c>
      <c r="F3314">
        <v>2014</v>
      </c>
      <c r="G3314" t="s">
        <v>171</v>
      </c>
      <c r="H3314">
        <v>0</v>
      </c>
      <c r="I3314">
        <v>92.743711000000005</v>
      </c>
      <c r="J3314">
        <v>0.34100000000000003</v>
      </c>
      <c r="K3314">
        <v>1.82</v>
      </c>
      <c r="L3314">
        <v>0.16200000000000001</v>
      </c>
      <c r="M3314">
        <v>3.97</v>
      </c>
      <c r="N3314">
        <v>1.2500000000000001E-2</v>
      </c>
      <c r="O3314" t="s">
        <v>614</v>
      </c>
      <c r="P3314">
        <v>0</v>
      </c>
      <c r="Q3314">
        <v>0.95</v>
      </c>
      <c r="R3314">
        <v>240</v>
      </c>
      <c r="S3314">
        <v>1</v>
      </c>
      <c r="U3314">
        <v>4351</v>
      </c>
      <c r="V3314">
        <v>0.56999999999999995</v>
      </c>
      <c r="W3314">
        <v>0.6</v>
      </c>
      <c r="X3314">
        <v>-0.17</v>
      </c>
      <c r="Y3314" t="s">
        <v>77</v>
      </c>
      <c r="Z3314">
        <v>4.72</v>
      </c>
      <c r="AA3314" t="s">
        <v>11065</v>
      </c>
      <c r="AB3314">
        <v>293.61374130000002</v>
      </c>
      <c r="AC3314" t="s">
        <v>11066</v>
      </c>
      <c r="AD3314">
        <v>47.838937999999999</v>
      </c>
      <c r="AE3314">
        <v>468.09399999999999</v>
      </c>
      <c r="AF3314">
        <v>16.216000000000001</v>
      </c>
      <c r="AG3314">
        <v>13.138999999999999</v>
      </c>
      <c r="AH3314">
        <v>15.875299999999999</v>
      </c>
    </row>
    <row r="3315" spans="1:34" x14ac:dyDescent="0.25">
      <c r="A3315" t="s">
        <v>11068</v>
      </c>
      <c r="B3315" t="s">
        <v>11069</v>
      </c>
      <c r="C3315">
        <v>1</v>
      </c>
      <c r="D3315">
        <v>2</v>
      </c>
      <c r="E3315" t="s">
        <v>284</v>
      </c>
      <c r="F3315">
        <v>2014</v>
      </c>
      <c r="G3315" t="s">
        <v>171</v>
      </c>
      <c r="H3315">
        <v>0</v>
      </c>
      <c r="I3315">
        <v>12.699149</v>
      </c>
      <c r="J3315">
        <v>0.104</v>
      </c>
      <c r="K3315">
        <v>2.2400000000000002</v>
      </c>
      <c r="L3315">
        <v>0.2</v>
      </c>
      <c r="M3315">
        <v>5.65</v>
      </c>
      <c r="N3315">
        <v>1.78E-2</v>
      </c>
      <c r="O3315" t="s">
        <v>614</v>
      </c>
      <c r="P3315">
        <v>0</v>
      </c>
      <c r="Q3315">
        <v>38.369999999999997</v>
      </c>
      <c r="R3315">
        <v>686</v>
      </c>
      <c r="S3315">
        <v>0</v>
      </c>
      <c r="U3315">
        <v>5615</v>
      </c>
      <c r="V3315">
        <v>0.81</v>
      </c>
      <c r="W3315">
        <v>0.92</v>
      </c>
      <c r="X3315">
        <v>0.14000000000000001</v>
      </c>
      <c r="Y3315" t="s">
        <v>77</v>
      </c>
      <c r="Z3315">
        <v>4.58</v>
      </c>
      <c r="AA3315" t="s">
        <v>11070</v>
      </c>
      <c r="AB3315">
        <v>293.14656980000001</v>
      </c>
      <c r="AC3315" t="s">
        <v>11071</v>
      </c>
      <c r="AD3315">
        <v>47.729705299999999</v>
      </c>
      <c r="AE3315">
        <v>1031.95</v>
      </c>
      <c r="AF3315">
        <v>15.944000000000001</v>
      </c>
      <c r="AG3315">
        <v>14.079000000000001</v>
      </c>
      <c r="AH3315">
        <v>15.8126</v>
      </c>
    </row>
    <row r="3316" spans="1:34" x14ac:dyDescent="0.25">
      <c r="A3316" t="s">
        <v>11072</v>
      </c>
      <c r="B3316" t="s">
        <v>11069</v>
      </c>
      <c r="C3316">
        <v>1</v>
      </c>
      <c r="D3316">
        <v>2</v>
      </c>
      <c r="E3316" t="s">
        <v>284</v>
      </c>
      <c r="F3316">
        <v>2014</v>
      </c>
      <c r="G3316" t="s">
        <v>171</v>
      </c>
      <c r="H3316">
        <v>0</v>
      </c>
      <c r="I3316">
        <v>37.514456000000003</v>
      </c>
      <c r="J3316">
        <v>0.21299999999999999</v>
      </c>
      <c r="K3316">
        <v>2.61</v>
      </c>
      <c r="L3316">
        <v>0.23300000000000001</v>
      </c>
      <c r="M3316">
        <v>7.32</v>
      </c>
      <c r="N3316">
        <v>2.3E-2</v>
      </c>
      <c r="O3316" t="s">
        <v>614</v>
      </c>
      <c r="P3316">
        <v>0</v>
      </c>
      <c r="Q3316">
        <v>9.0399999999999991</v>
      </c>
      <c r="R3316">
        <v>478</v>
      </c>
      <c r="S3316">
        <v>0</v>
      </c>
      <c r="U3316">
        <v>5615</v>
      </c>
      <c r="V3316">
        <v>0.81</v>
      </c>
      <c r="W3316">
        <v>0.92</v>
      </c>
      <c r="X3316">
        <v>0.14000000000000001</v>
      </c>
      <c r="Y3316" t="s">
        <v>77</v>
      </c>
      <c r="Z3316">
        <v>4.58</v>
      </c>
      <c r="AA3316" t="s">
        <v>11070</v>
      </c>
      <c r="AB3316">
        <v>293.14656980000001</v>
      </c>
      <c r="AC3316" t="s">
        <v>11071</v>
      </c>
      <c r="AD3316">
        <v>47.729705299999999</v>
      </c>
      <c r="AE3316">
        <v>1031.95</v>
      </c>
      <c r="AF3316">
        <v>15.944000000000001</v>
      </c>
      <c r="AG3316">
        <v>14.079000000000001</v>
      </c>
      <c r="AH3316">
        <v>15.8126</v>
      </c>
    </row>
    <row r="3317" spans="1:34" x14ac:dyDescent="0.25">
      <c r="A3317" t="s">
        <v>11073</v>
      </c>
      <c r="B3317" t="s">
        <v>11074</v>
      </c>
      <c r="C3317">
        <v>1</v>
      </c>
      <c r="D3317">
        <v>2</v>
      </c>
      <c r="E3317" t="s">
        <v>284</v>
      </c>
      <c r="F3317">
        <v>2014</v>
      </c>
      <c r="G3317" t="s">
        <v>171</v>
      </c>
      <c r="H3317">
        <v>0</v>
      </c>
      <c r="I3317">
        <v>2.633867</v>
      </c>
      <c r="J3317">
        <v>3.5999999999999997E-2</v>
      </c>
      <c r="K3317">
        <v>1.34</v>
      </c>
      <c r="L3317">
        <v>0.12</v>
      </c>
      <c r="M3317">
        <v>2.36</v>
      </c>
      <c r="N3317">
        <v>7.4200000000000004E-3</v>
      </c>
      <c r="O3317" t="s">
        <v>614</v>
      </c>
      <c r="P3317">
        <v>0</v>
      </c>
      <c r="Q3317">
        <v>428.41</v>
      </c>
      <c r="R3317">
        <v>1131</v>
      </c>
      <c r="S3317">
        <v>0</v>
      </c>
      <c r="U3317">
        <v>5411</v>
      </c>
      <c r="V3317">
        <v>0.81</v>
      </c>
      <c r="W3317">
        <v>0.82</v>
      </c>
      <c r="X3317">
        <v>0.16</v>
      </c>
      <c r="Y3317" t="s">
        <v>77</v>
      </c>
      <c r="Z3317">
        <v>4.58</v>
      </c>
      <c r="AA3317" t="s">
        <v>11075</v>
      </c>
      <c r="AB3317">
        <v>291.39084689999999</v>
      </c>
      <c r="AC3317" t="s">
        <v>11076</v>
      </c>
      <c r="AD3317">
        <v>48.065539200000003</v>
      </c>
      <c r="AE3317">
        <v>824.31</v>
      </c>
      <c r="AF3317">
        <v>15.198</v>
      </c>
      <c r="AG3317">
        <v>13.319000000000001</v>
      </c>
      <c r="AH3317">
        <v>15.152100000000001</v>
      </c>
    </row>
    <row r="3318" spans="1:34" x14ac:dyDescent="0.25">
      <c r="A3318" t="s">
        <v>11077</v>
      </c>
      <c r="B3318" t="s">
        <v>11074</v>
      </c>
      <c r="C3318">
        <v>1</v>
      </c>
      <c r="D3318">
        <v>2</v>
      </c>
      <c r="E3318" t="s">
        <v>284</v>
      </c>
      <c r="F3318">
        <v>2014</v>
      </c>
      <c r="G3318" t="s">
        <v>171</v>
      </c>
      <c r="H3318">
        <v>0</v>
      </c>
      <c r="I3318">
        <v>6.1866760000000003</v>
      </c>
      <c r="J3318">
        <v>6.4000000000000001E-2</v>
      </c>
      <c r="K3318">
        <v>1.1200000000000001</v>
      </c>
      <c r="L3318">
        <v>0.1</v>
      </c>
      <c r="M3318">
        <v>1.46</v>
      </c>
      <c r="N3318">
        <v>4.5900000000000003E-3</v>
      </c>
      <c r="O3318" t="s">
        <v>614</v>
      </c>
      <c r="P3318">
        <v>0</v>
      </c>
      <c r="Q3318">
        <v>137.07</v>
      </c>
      <c r="R3318">
        <v>851</v>
      </c>
      <c r="S3318">
        <v>0</v>
      </c>
      <c r="U3318">
        <v>5411</v>
      </c>
      <c r="V3318">
        <v>0.81</v>
      </c>
      <c r="W3318">
        <v>0.82</v>
      </c>
      <c r="X3318">
        <v>0.16</v>
      </c>
      <c r="Y3318" t="s">
        <v>77</v>
      </c>
      <c r="Z3318">
        <v>4.58</v>
      </c>
      <c r="AA3318" t="s">
        <v>11075</v>
      </c>
      <c r="AB3318">
        <v>291.39084689999999</v>
      </c>
      <c r="AC3318" t="s">
        <v>11076</v>
      </c>
      <c r="AD3318">
        <v>48.065539200000003</v>
      </c>
      <c r="AE3318">
        <v>824.31</v>
      </c>
      <c r="AF3318">
        <v>15.198</v>
      </c>
      <c r="AG3318">
        <v>13.319000000000001</v>
      </c>
      <c r="AH3318">
        <v>15.152100000000001</v>
      </c>
    </row>
    <row r="3319" spans="1:34" x14ac:dyDescent="0.25">
      <c r="A3319" t="s">
        <v>11078</v>
      </c>
      <c r="B3319" t="s">
        <v>11079</v>
      </c>
      <c r="C3319">
        <v>1</v>
      </c>
      <c r="D3319">
        <v>4</v>
      </c>
      <c r="E3319" t="s">
        <v>284</v>
      </c>
      <c r="F3319">
        <v>2014</v>
      </c>
      <c r="G3319" t="s">
        <v>171</v>
      </c>
      <c r="H3319">
        <v>0</v>
      </c>
      <c r="I3319">
        <v>1.7963020000000001</v>
      </c>
      <c r="J3319">
        <v>2.7E-2</v>
      </c>
      <c r="K3319">
        <v>1.24</v>
      </c>
      <c r="L3319">
        <v>0.111</v>
      </c>
      <c r="M3319">
        <v>2.0699999999999998</v>
      </c>
      <c r="N3319">
        <v>6.5100000000000002E-3</v>
      </c>
      <c r="O3319" t="s">
        <v>614</v>
      </c>
      <c r="P3319">
        <v>0</v>
      </c>
      <c r="Q3319">
        <v>925.92</v>
      </c>
      <c r="R3319">
        <v>1367</v>
      </c>
      <c r="S3319">
        <v>0</v>
      </c>
      <c r="U3319">
        <v>5580</v>
      </c>
      <c r="V3319">
        <v>0.86</v>
      </c>
      <c r="W3319">
        <v>0.96</v>
      </c>
      <c r="X3319">
        <v>-0.12</v>
      </c>
      <c r="Y3319" t="s">
        <v>77</v>
      </c>
      <c r="Z3319">
        <v>4.5</v>
      </c>
      <c r="AA3319" t="s">
        <v>11080</v>
      </c>
      <c r="AB3319">
        <v>290.6761874</v>
      </c>
      <c r="AC3319" t="s">
        <v>11081</v>
      </c>
      <c r="AD3319">
        <v>48.2942362</v>
      </c>
      <c r="AE3319">
        <v>1226.8499999999999</v>
      </c>
      <c r="AF3319">
        <v>15.863</v>
      </c>
      <c r="AG3319">
        <v>14.121</v>
      </c>
      <c r="AH3319">
        <v>15.544700000000001</v>
      </c>
    </row>
    <row r="3320" spans="1:34" x14ac:dyDescent="0.25">
      <c r="A3320" t="s">
        <v>11082</v>
      </c>
      <c r="B3320" t="s">
        <v>11079</v>
      </c>
      <c r="C3320">
        <v>1</v>
      </c>
      <c r="D3320">
        <v>4</v>
      </c>
      <c r="E3320" t="s">
        <v>284</v>
      </c>
      <c r="F3320">
        <v>2014</v>
      </c>
      <c r="G3320" t="s">
        <v>171</v>
      </c>
      <c r="H3320">
        <v>0</v>
      </c>
      <c r="I3320">
        <v>3.4680949999999999</v>
      </c>
      <c r="J3320">
        <v>4.2000000000000003E-2</v>
      </c>
      <c r="K3320">
        <v>1.37</v>
      </c>
      <c r="L3320">
        <v>0.122</v>
      </c>
      <c r="M3320">
        <v>2.4500000000000002</v>
      </c>
      <c r="N3320">
        <v>7.7099999999999998E-3</v>
      </c>
      <c r="O3320" t="s">
        <v>614</v>
      </c>
      <c r="P3320">
        <v>0</v>
      </c>
      <c r="Q3320">
        <v>384.29</v>
      </c>
      <c r="R3320">
        <v>1098</v>
      </c>
      <c r="S3320">
        <v>0</v>
      </c>
      <c r="U3320">
        <v>5580</v>
      </c>
      <c r="V3320">
        <v>0.86</v>
      </c>
      <c r="W3320">
        <v>0.96</v>
      </c>
      <c r="X3320">
        <v>-0.12</v>
      </c>
      <c r="Y3320" t="s">
        <v>77</v>
      </c>
      <c r="Z3320">
        <v>4.5</v>
      </c>
      <c r="AA3320" t="s">
        <v>11080</v>
      </c>
      <c r="AB3320">
        <v>290.6761874</v>
      </c>
      <c r="AC3320" t="s">
        <v>11081</v>
      </c>
      <c r="AD3320">
        <v>48.2942362</v>
      </c>
      <c r="AE3320">
        <v>1226.8499999999999</v>
      </c>
      <c r="AF3320">
        <v>15.863</v>
      </c>
      <c r="AG3320">
        <v>14.121</v>
      </c>
      <c r="AH3320">
        <v>15.544700000000001</v>
      </c>
    </row>
    <row r="3321" spans="1:34" x14ac:dyDescent="0.25">
      <c r="A3321" t="s">
        <v>11083</v>
      </c>
      <c r="B3321" t="s">
        <v>11079</v>
      </c>
      <c r="C3321">
        <v>1</v>
      </c>
      <c r="D3321">
        <v>4</v>
      </c>
      <c r="E3321" t="s">
        <v>284</v>
      </c>
      <c r="F3321">
        <v>2014</v>
      </c>
      <c r="G3321" t="s">
        <v>171</v>
      </c>
      <c r="H3321">
        <v>0</v>
      </c>
      <c r="I3321">
        <v>5.9143230000000004</v>
      </c>
      <c r="J3321">
        <v>6.0999999999999999E-2</v>
      </c>
      <c r="K3321">
        <v>1.33</v>
      </c>
      <c r="L3321">
        <v>0.11899999999999999</v>
      </c>
      <c r="M3321">
        <v>2.33</v>
      </c>
      <c r="N3321">
        <v>7.3299999999999997E-3</v>
      </c>
      <c r="O3321" t="s">
        <v>614</v>
      </c>
      <c r="P3321">
        <v>0</v>
      </c>
      <c r="Q3321">
        <v>188.48</v>
      </c>
      <c r="R3321">
        <v>919</v>
      </c>
      <c r="S3321">
        <v>0</v>
      </c>
      <c r="U3321">
        <v>5580</v>
      </c>
      <c r="V3321">
        <v>0.86</v>
      </c>
      <c r="W3321">
        <v>0.96</v>
      </c>
      <c r="X3321">
        <v>-0.12</v>
      </c>
      <c r="Y3321" t="s">
        <v>77</v>
      </c>
      <c r="Z3321">
        <v>4.5</v>
      </c>
      <c r="AA3321" t="s">
        <v>11080</v>
      </c>
      <c r="AB3321">
        <v>290.6761874</v>
      </c>
      <c r="AC3321" t="s">
        <v>11081</v>
      </c>
      <c r="AD3321">
        <v>48.2942362</v>
      </c>
      <c r="AE3321">
        <v>1226.8499999999999</v>
      </c>
      <c r="AF3321">
        <v>15.863</v>
      </c>
      <c r="AG3321">
        <v>14.121</v>
      </c>
      <c r="AH3321">
        <v>15.544700000000001</v>
      </c>
    </row>
    <row r="3322" spans="1:34" x14ac:dyDescent="0.25">
      <c r="A3322" t="s">
        <v>11084</v>
      </c>
      <c r="B3322" t="s">
        <v>11079</v>
      </c>
      <c r="C3322">
        <v>1</v>
      </c>
      <c r="D3322">
        <v>4</v>
      </c>
      <c r="E3322" t="s">
        <v>284</v>
      </c>
      <c r="F3322">
        <v>2014</v>
      </c>
      <c r="G3322" t="s">
        <v>171</v>
      </c>
      <c r="H3322">
        <v>0</v>
      </c>
      <c r="I3322">
        <v>29.221288999999999</v>
      </c>
      <c r="J3322">
        <v>0.17599999999999999</v>
      </c>
      <c r="K3322">
        <v>1.77</v>
      </c>
      <c r="L3322">
        <v>0.158</v>
      </c>
      <c r="M3322">
        <v>3.78</v>
      </c>
      <c r="N3322">
        <v>1.1900000000000001E-2</v>
      </c>
      <c r="O3322" t="s">
        <v>614</v>
      </c>
      <c r="P3322">
        <v>0</v>
      </c>
      <c r="Q3322">
        <v>22.4</v>
      </c>
      <c r="R3322">
        <v>539</v>
      </c>
      <c r="S3322">
        <v>0</v>
      </c>
      <c r="U3322">
        <v>5580</v>
      </c>
      <c r="V3322">
        <v>0.86</v>
      </c>
      <c r="W3322">
        <v>0.96</v>
      </c>
      <c r="X3322">
        <v>-0.12</v>
      </c>
      <c r="Y3322" t="s">
        <v>77</v>
      </c>
      <c r="Z3322">
        <v>4.5</v>
      </c>
      <c r="AA3322" t="s">
        <v>11080</v>
      </c>
      <c r="AB3322">
        <v>290.6761874</v>
      </c>
      <c r="AC3322" t="s">
        <v>11081</v>
      </c>
      <c r="AD3322">
        <v>48.2942362</v>
      </c>
      <c r="AE3322">
        <v>1226.8499999999999</v>
      </c>
      <c r="AF3322">
        <v>15.863</v>
      </c>
      <c r="AG3322">
        <v>14.121</v>
      </c>
      <c r="AH3322">
        <v>15.544700000000001</v>
      </c>
    </row>
    <row r="3323" spans="1:34" x14ac:dyDescent="0.25">
      <c r="A3323" t="s">
        <v>11085</v>
      </c>
      <c r="B3323" t="s">
        <v>11086</v>
      </c>
      <c r="C3323">
        <v>1</v>
      </c>
      <c r="D3323">
        <v>2</v>
      </c>
      <c r="E3323" t="s">
        <v>284</v>
      </c>
      <c r="F3323">
        <v>2014</v>
      </c>
      <c r="G3323" t="s">
        <v>171</v>
      </c>
      <c r="H3323">
        <v>0</v>
      </c>
      <c r="I3323">
        <v>20.342199000000001</v>
      </c>
      <c r="J3323">
        <v>0.14499999999999999</v>
      </c>
      <c r="K3323">
        <v>2.33</v>
      </c>
      <c r="L3323">
        <v>0.20799999999999999</v>
      </c>
      <c r="M3323">
        <v>6.04</v>
      </c>
      <c r="N3323">
        <v>1.9E-2</v>
      </c>
      <c r="O3323" t="s">
        <v>614</v>
      </c>
      <c r="P3323">
        <v>0</v>
      </c>
      <c r="Q3323">
        <v>35.75</v>
      </c>
      <c r="R3323">
        <v>667</v>
      </c>
      <c r="S3323">
        <v>0</v>
      </c>
      <c r="T3323" t="s">
        <v>120</v>
      </c>
      <c r="U3323">
        <v>5806</v>
      </c>
      <c r="V3323">
        <v>1.03</v>
      </c>
      <c r="W3323">
        <v>0.97</v>
      </c>
      <c r="X3323">
        <v>0.11700000000000001</v>
      </c>
      <c r="Y3323" t="s">
        <v>200</v>
      </c>
      <c r="Z3323">
        <v>4.4000000000000004</v>
      </c>
      <c r="AA3323" t="s">
        <v>11087</v>
      </c>
      <c r="AB3323">
        <v>290.92742820000001</v>
      </c>
      <c r="AC3323" t="s">
        <v>11088</v>
      </c>
      <c r="AD3323">
        <v>48.443458800000002</v>
      </c>
      <c r="AE3323">
        <v>835.86</v>
      </c>
      <c r="AF3323">
        <v>14.952</v>
      </c>
      <c r="AG3323">
        <v>13.135</v>
      </c>
      <c r="AH3323">
        <v>14.744199999999999</v>
      </c>
    </row>
    <row r="3324" spans="1:34" x14ac:dyDescent="0.25">
      <c r="A3324" t="s">
        <v>11089</v>
      </c>
      <c r="B3324" t="s">
        <v>11086</v>
      </c>
      <c r="C3324">
        <v>1</v>
      </c>
      <c r="D3324">
        <v>2</v>
      </c>
      <c r="E3324" t="s">
        <v>284</v>
      </c>
      <c r="F3324">
        <v>2014</v>
      </c>
      <c r="G3324" t="s">
        <v>171</v>
      </c>
      <c r="H3324">
        <v>0</v>
      </c>
      <c r="I3324">
        <v>44.851896000000004</v>
      </c>
      <c r="J3324">
        <v>0.246</v>
      </c>
      <c r="K3324">
        <v>3.26</v>
      </c>
      <c r="L3324">
        <v>0.29099999999999998</v>
      </c>
      <c r="M3324">
        <v>10.7</v>
      </c>
      <c r="N3324">
        <v>3.3599999999999998E-2</v>
      </c>
      <c r="O3324" t="s">
        <v>614</v>
      </c>
      <c r="P3324">
        <v>0</v>
      </c>
      <c r="Q3324">
        <v>12.46</v>
      </c>
      <c r="R3324">
        <v>513</v>
      </c>
      <c r="S3324">
        <v>0</v>
      </c>
      <c r="T3324" t="s">
        <v>120</v>
      </c>
      <c r="U3324">
        <v>5806</v>
      </c>
      <c r="V3324">
        <v>1.03</v>
      </c>
      <c r="W3324">
        <v>0.97</v>
      </c>
      <c r="X3324">
        <v>0.11700000000000001</v>
      </c>
      <c r="Y3324" t="s">
        <v>200</v>
      </c>
      <c r="Z3324">
        <v>4.4000000000000004</v>
      </c>
      <c r="AA3324" t="s">
        <v>11087</v>
      </c>
      <c r="AB3324">
        <v>290.92742820000001</v>
      </c>
      <c r="AC3324" t="s">
        <v>11088</v>
      </c>
      <c r="AD3324">
        <v>48.443458800000002</v>
      </c>
      <c r="AE3324">
        <v>835.86</v>
      </c>
      <c r="AF3324">
        <v>14.952</v>
      </c>
      <c r="AG3324">
        <v>13.135</v>
      </c>
      <c r="AH3324">
        <v>14.744199999999999</v>
      </c>
    </row>
    <row r="3325" spans="1:34" x14ac:dyDescent="0.25">
      <c r="A3325" t="s">
        <v>11090</v>
      </c>
      <c r="B3325" t="s">
        <v>11091</v>
      </c>
      <c r="C3325">
        <v>1</v>
      </c>
      <c r="D3325">
        <v>3</v>
      </c>
      <c r="E3325" t="s">
        <v>284</v>
      </c>
      <c r="F3325">
        <v>2014</v>
      </c>
      <c r="G3325" t="s">
        <v>171</v>
      </c>
      <c r="H3325">
        <v>0</v>
      </c>
      <c r="I3325">
        <v>6.0973259999999998</v>
      </c>
      <c r="J3325">
        <v>6.5000000000000002E-2</v>
      </c>
      <c r="K3325">
        <v>1.67</v>
      </c>
      <c r="L3325">
        <v>0.14899999999999999</v>
      </c>
      <c r="M3325">
        <v>3.43</v>
      </c>
      <c r="N3325">
        <v>1.0800000000000001E-2</v>
      </c>
      <c r="O3325" t="s">
        <v>614</v>
      </c>
      <c r="P3325">
        <v>0</v>
      </c>
      <c r="Q3325">
        <v>247.3</v>
      </c>
      <c r="R3325">
        <v>1197</v>
      </c>
      <c r="S3325">
        <v>0</v>
      </c>
      <c r="U3325">
        <v>5918</v>
      </c>
      <c r="V3325">
        <v>1.0900000000000001</v>
      </c>
      <c r="W3325">
        <v>1.03</v>
      </c>
      <c r="X3325">
        <v>0.16</v>
      </c>
      <c r="Y3325" t="s">
        <v>77</v>
      </c>
      <c r="Z3325">
        <v>4.3499999999999996</v>
      </c>
      <c r="AA3325" t="s">
        <v>11092</v>
      </c>
      <c r="AB3325">
        <v>288.9163997</v>
      </c>
      <c r="AC3325" t="s">
        <v>11093</v>
      </c>
      <c r="AD3325">
        <v>39.594752300000003</v>
      </c>
      <c r="AE3325">
        <v>1194.1500000000001</v>
      </c>
      <c r="AF3325">
        <v>15.282999999999999</v>
      </c>
      <c r="AG3325">
        <v>13.587</v>
      </c>
      <c r="AH3325">
        <v>15.151999999999999</v>
      </c>
    </row>
    <row r="3326" spans="1:34" x14ac:dyDescent="0.25">
      <c r="A3326" t="s">
        <v>11094</v>
      </c>
      <c r="B3326" t="s">
        <v>11091</v>
      </c>
      <c r="C3326">
        <v>1</v>
      </c>
      <c r="D3326">
        <v>3</v>
      </c>
      <c r="E3326" t="s">
        <v>284</v>
      </c>
      <c r="F3326">
        <v>2014</v>
      </c>
      <c r="G3326" t="s">
        <v>171</v>
      </c>
      <c r="H3326">
        <v>0</v>
      </c>
      <c r="I3326">
        <v>19.305772000000001</v>
      </c>
      <c r="J3326">
        <v>0.14000000000000001</v>
      </c>
      <c r="K3326">
        <v>2.85</v>
      </c>
      <c r="L3326">
        <v>0.254</v>
      </c>
      <c r="M3326">
        <v>8.5</v>
      </c>
      <c r="N3326">
        <v>2.6700000000000002E-2</v>
      </c>
      <c r="O3326" t="s">
        <v>614</v>
      </c>
      <c r="P3326">
        <v>0</v>
      </c>
      <c r="Q3326">
        <v>53.15</v>
      </c>
      <c r="R3326">
        <v>815</v>
      </c>
      <c r="S3326">
        <v>0</v>
      </c>
      <c r="U3326">
        <v>5918</v>
      </c>
      <c r="V3326">
        <v>1.0900000000000001</v>
      </c>
      <c r="W3326">
        <v>1.03</v>
      </c>
      <c r="X3326">
        <v>0.16</v>
      </c>
      <c r="Y3326" t="s">
        <v>77</v>
      </c>
      <c r="Z3326">
        <v>4.3499999999999996</v>
      </c>
      <c r="AA3326" t="s">
        <v>11092</v>
      </c>
      <c r="AB3326">
        <v>288.9163997</v>
      </c>
      <c r="AC3326" t="s">
        <v>11093</v>
      </c>
      <c r="AD3326">
        <v>39.594752300000003</v>
      </c>
      <c r="AE3326">
        <v>1194.1500000000001</v>
      </c>
      <c r="AF3326">
        <v>15.282999999999999</v>
      </c>
      <c r="AG3326">
        <v>13.587</v>
      </c>
      <c r="AH3326">
        <v>15.151999999999999</v>
      </c>
    </row>
    <row r="3327" spans="1:34" x14ac:dyDescent="0.25">
      <c r="A3327" t="s">
        <v>11095</v>
      </c>
      <c r="B3327" t="s">
        <v>11091</v>
      </c>
      <c r="C3327">
        <v>1</v>
      </c>
      <c r="D3327">
        <v>3</v>
      </c>
      <c r="E3327" t="s">
        <v>284</v>
      </c>
      <c r="F3327">
        <v>2014</v>
      </c>
      <c r="G3327" t="s">
        <v>171</v>
      </c>
      <c r="H3327">
        <v>0</v>
      </c>
      <c r="I3327">
        <v>56.633741999999998</v>
      </c>
      <c r="J3327">
        <v>0.28699999999999998</v>
      </c>
      <c r="K3327">
        <v>2.67</v>
      </c>
      <c r="L3327">
        <v>0.23799999999999999</v>
      </c>
      <c r="M3327">
        <v>7.61</v>
      </c>
      <c r="N3327">
        <v>2.3900000000000001E-2</v>
      </c>
      <c r="O3327" t="s">
        <v>614</v>
      </c>
      <c r="P3327">
        <v>0</v>
      </c>
      <c r="Q3327">
        <v>12.66</v>
      </c>
      <c r="R3327">
        <v>570</v>
      </c>
      <c r="S3327">
        <v>0</v>
      </c>
      <c r="U3327">
        <v>5918</v>
      </c>
      <c r="V3327">
        <v>1.0900000000000001</v>
      </c>
      <c r="W3327">
        <v>1.03</v>
      </c>
      <c r="X3327">
        <v>0.16</v>
      </c>
      <c r="Y3327" t="s">
        <v>77</v>
      </c>
      <c r="Z3327">
        <v>4.3499999999999996</v>
      </c>
      <c r="AA3327" t="s">
        <v>11092</v>
      </c>
      <c r="AB3327">
        <v>288.9163997</v>
      </c>
      <c r="AC3327" t="s">
        <v>11093</v>
      </c>
      <c r="AD3327">
        <v>39.594752300000003</v>
      </c>
      <c r="AE3327">
        <v>1194.1500000000001</v>
      </c>
      <c r="AF3327">
        <v>15.282999999999999</v>
      </c>
      <c r="AG3327">
        <v>13.587</v>
      </c>
      <c r="AH3327">
        <v>15.151999999999999</v>
      </c>
    </row>
    <row r="3328" spans="1:34" x14ac:dyDescent="0.25">
      <c r="A3328" t="s">
        <v>11096</v>
      </c>
      <c r="B3328" t="s">
        <v>11097</v>
      </c>
      <c r="C3328">
        <v>1</v>
      </c>
      <c r="D3328">
        <v>3</v>
      </c>
      <c r="E3328" t="s">
        <v>284</v>
      </c>
      <c r="F3328">
        <v>2014</v>
      </c>
      <c r="G3328" t="s">
        <v>171</v>
      </c>
      <c r="H3328">
        <v>0</v>
      </c>
      <c r="I3328">
        <v>34.545000000000002</v>
      </c>
      <c r="J3328">
        <v>0.21</v>
      </c>
      <c r="K3328">
        <v>2.15</v>
      </c>
      <c r="L3328">
        <v>0.192</v>
      </c>
      <c r="M3328">
        <v>7.3</v>
      </c>
      <c r="N3328">
        <v>2.3E-2</v>
      </c>
      <c r="O3328" t="s">
        <v>119</v>
      </c>
      <c r="P3328">
        <v>0</v>
      </c>
      <c r="Q3328">
        <v>27.37</v>
      </c>
      <c r="R3328">
        <v>607</v>
      </c>
      <c r="S3328">
        <v>1</v>
      </c>
      <c r="U3328">
        <v>5990</v>
      </c>
      <c r="V3328">
        <v>1</v>
      </c>
      <c r="W3328">
        <v>1.08</v>
      </c>
      <c r="X3328">
        <v>0.05</v>
      </c>
      <c r="Y3328" t="s">
        <v>77</v>
      </c>
      <c r="Z3328">
        <v>4.47</v>
      </c>
      <c r="AA3328" t="s">
        <v>11098</v>
      </c>
      <c r="AB3328">
        <v>297.4653351</v>
      </c>
      <c r="AC3328" t="s">
        <v>11099</v>
      </c>
      <c r="AD3328">
        <v>42.882851700000003</v>
      </c>
      <c r="AE3328">
        <v>704.43799999999999</v>
      </c>
      <c r="AF3328">
        <v>14.141999999999999</v>
      </c>
      <c r="AG3328">
        <v>12.507999999999999</v>
      </c>
      <c r="AH3328">
        <v>13.9628</v>
      </c>
    </row>
    <row r="3329" spans="1:34" x14ac:dyDescent="0.25">
      <c r="A3329" t="s">
        <v>11100</v>
      </c>
      <c r="B3329" t="s">
        <v>11097</v>
      </c>
      <c r="C3329">
        <v>1</v>
      </c>
      <c r="D3329">
        <v>3</v>
      </c>
      <c r="E3329" t="s">
        <v>284</v>
      </c>
      <c r="F3329">
        <v>2014</v>
      </c>
      <c r="G3329" t="s">
        <v>171</v>
      </c>
      <c r="H3329">
        <v>0</v>
      </c>
      <c r="I3329">
        <v>125.8518</v>
      </c>
      <c r="J3329">
        <v>0.51</v>
      </c>
      <c r="K3329">
        <v>11.59</v>
      </c>
      <c r="L3329">
        <v>1.034</v>
      </c>
      <c r="M3329">
        <v>132</v>
      </c>
      <c r="N3329">
        <v>0.42</v>
      </c>
      <c r="O3329" t="s">
        <v>119</v>
      </c>
      <c r="P3329">
        <v>0</v>
      </c>
      <c r="Q3329">
        <v>4.88</v>
      </c>
      <c r="R3329">
        <v>394</v>
      </c>
      <c r="S3329">
        <v>1</v>
      </c>
      <c r="U3329">
        <v>5990</v>
      </c>
      <c r="V3329">
        <v>1</v>
      </c>
      <c r="W3329">
        <v>1.08</v>
      </c>
      <c r="X3329">
        <v>0.05</v>
      </c>
      <c r="Y3329" t="s">
        <v>77</v>
      </c>
      <c r="Z3329">
        <v>4.47</v>
      </c>
      <c r="AA3329" t="s">
        <v>11098</v>
      </c>
      <c r="AB3329">
        <v>297.4653351</v>
      </c>
      <c r="AC3329" t="s">
        <v>11099</v>
      </c>
      <c r="AD3329">
        <v>42.882851700000003</v>
      </c>
      <c r="AE3329">
        <v>704.43799999999999</v>
      </c>
      <c r="AF3329">
        <v>14.141999999999999</v>
      </c>
      <c r="AG3329">
        <v>12.507999999999999</v>
      </c>
      <c r="AH3329">
        <v>13.9628</v>
      </c>
    </row>
    <row r="3330" spans="1:34" x14ac:dyDescent="0.25">
      <c r="A3330" t="s">
        <v>11101</v>
      </c>
      <c r="B3330" t="s">
        <v>11097</v>
      </c>
      <c r="C3330">
        <v>1</v>
      </c>
      <c r="D3330">
        <v>3</v>
      </c>
      <c r="E3330" t="s">
        <v>284</v>
      </c>
      <c r="F3330">
        <v>2014</v>
      </c>
      <c r="G3330" t="s">
        <v>171</v>
      </c>
      <c r="H3330">
        <v>0</v>
      </c>
      <c r="I3330">
        <v>66.063400000000001</v>
      </c>
      <c r="J3330">
        <v>0.33</v>
      </c>
      <c r="K3330">
        <v>2.68</v>
      </c>
      <c r="L3330">
        <v>0.23899999999999999</v>
      </c>
      <c r="M3330">
        <v>4</v>
      </c>
      <c r="N3330">
        <v>1.2999999999999999E-2</v>
      </c>
      <c r="O3330" t="s">
        <v>119</v>
      </c>
      <c r="S3330">
        <v>1</v>
      </c>
      <c r="U3330">
        <v>5990</v>
      </c>
      <c r="V3330">
        <v>1</v>
      </c>
      <c r="W3330">
        <v>1.08</v>
      </c>
      <c r="X3330">
        <v>0.05</v>
      </c>
      <c r="Y3330" t="s">
        <v>77</v>
      </c>
      <c r="Z3330">
        <v>4.47</v>
      </c>
      <c r="AA3330" t="s">
        <v>11098</v>
      </c>
      <c r="AB3330">
        <v>297.4653351</v>
      </c>
      <c r="AC3330" t="s">
        <v>11099</v>
      </c>
      <c r="AD3330">
        <v>42.882851700000003</v>
      </c>
      <c r="AE3330">
        <v>704.43799999999999</v>
      </c>
      <c r="AF3330">
        <v>14.141999999999999</v>
      </c>
      <c r="AG3330">
        <v>12.507999999999999</v>
      </c>
      <c r="AH3330">
        <v>13.9628</v>
      </c>
    </row>
    <row r="3331" spans="1:34" x14ac:dyDescent="0.25">
      <c r="A3331" t="s">
        <v>11102</v>
      </c>
      <c r="B3331" t="s">
        <v>11103</v>
      </c>
      <c r="C3331">
        <v>1</v>
      </c>
      <c r="D3331">
        <v>2</v>
      </c>
      <c r="E3331" t="s">
        <v>284</v>
      </c>
      <c r="F3331">
        <v>2011</v>
      </c>
      <c r="G3331" t="s">
        <v>171</v>
      </c>
      <c r="H3331">
        <v>0</v>
      </c>
      <c r="I3331">
        <v>10.339740000000001</v>
      </c>
      <c r="J3331">
        <v>9.1899999999999996E-2</v>
      </c>
      <c r="K3331">
        <v>2.5499999999999998</v>
      </c>
      <c r="L3331">
        <v>0.22700000000000001</v>
      </c>
      <c r="M3331">
        <v>5</v>
      </c>
      <c r="N3331">
        <v>1.5730000000000001E-2</v>
      </c>
      <c r="O3331" t="s">
        <v>119</v>
      </c>
      <c r="P3331">
        <v>0</v>
      </c>
      <c r="Q3331">
        <v>55.9</v>
      </c>
      <c r="R3331">
        <v>777</v>
      </c>
      <c r="S3331">
        <v>1</v>
      </c>
      <c r="U3331">
        <v>5378</v>
      </c>
      <c r="V3331">
        <v>0.73</v>
      </c>
      <c r="W3331">
        <v>0.76</v>
      </c>
      <c r="X3331">
        <v>-0.44</v>
      </c>
      <c r="Y3331" t="s">
        <v>77</v>
      </c>
      <c r="Z3331">
        <v>4.5999999999999996</v>
      </c>
      <c r="AA3331" t="s">
        <v>11104</v>
      </c>
      <c r="AB3331">
        <v>298.34838200000002</v>
      </c>
      <c r="AC3331" t="s">
        <v>11105</v>
      </c>
      <c r="AD3331">
        <v>47.491302099999999</v>
      </c>
      <c r="AE3331">
        <v>832.53200000000004</v>
      </c>
      <c r="AF3331">
        <v>15.547000000000001</v>
      </c>
      <c r="AG3331">
        <v>13.657</v>
      </c>
      <c r="AH3331">
        <v>15.2819</v>
      </c>
    </row>
    <row r="3332" spans="1:34" x14ac:dyDescent="0.25">
      <c r="A3332" t="s">
        <v>11106</v>
      </c>
      <c r="B3332" t="s">
        <v>11103</v>
      </c>
      <c r="C3332">
        <v>1</v>
      </c>
      <c r="D3332">
        <v>2</v>
      </c>
      <c r="E3332" t="s">
        <v>284</v>
      </c>
      <c r="F3332">
        <v>2011</v>
      </c>
      <c r="G3332" t="s">
        <v>171</v>
      </c>
      <c r="H3332">
        <v>0</v>
      </c>
      <c r="I3332">
        <v>13.28613</v>
      </c>
      <c r="J3332">
        <v>0.1087</v>
      </c>
      <c r="K3332">
        <v>2.34</v>
      </c>
      <c r="L3332">
        <v>0.20899999999999999</v>
      </c>
      <c r="M3332">
        <v>4.5</v>
      </c>
      <c r="N3332">
        <v>1.4160000000000001E-2</v>
      </c>
      <c r="O3332" t="s">
        <v>119</v>
      </c>
      <c r="P3332">
        <v>0</v>
      </c>
      <c r="Q3332">
        <v>34.4</v>
      </c>
      <c r="R3332">
        <v>715</v>
      </c>
      <c r="S3332">
        <v>1</v>
      </c>
      <c r="U3332">
        <v>5378</v>
      </c>
      <c r="V3332">
        <v>0.73</v>
      </c>
      <c r="W3332">
        <v>0.76</v>
      </c>
      <c r="X3332">
        <v>-0.44</v>
      </c>
      <c r="Y3332" t="s">
        <v>77</v>
      </c>
      <c r="Z3332">
        <v>4.5999999999999996</v>
      </c>
      <c r="AA3332" t="s">
        <v>11104</v>
      </c>
      <c r="AB3332">
        <v>298.34838200000002</v>
      </c>
      <c r="AC3332" t="s">
        <v>11105</v>
      </c>
      <c r="AD3332">
        <v>47.491302099999999</v>
      </c>
      <c r="AE3332">
        <v>832.53200000000004</v>
      </c>
      <c r="AF3332">
        <v>15.547000000000001</v>
      </c>
      <c r="AG3332">
        <v>13.657</v>
      </c>
      <c r="AH3332">
        <v>15.2819</v>
      </c>
    </row>
    <row r="3333" spans="1:34" x14ac:dyDescent="0.25">
      <c r="A3333" t="s">
        <v>11107</v>
      </c>
      <c r="B3333" t="s">
        <v>11108</v>
      </c>
      <c r="C3333">
        <v>1</v>
      </c>
      <c r="D3333">
        <v>2</v>
      </c>
      <c r="E3333" t="s">
        <v>284</v>
      </c>
      <c r="F3333">
        <v>2014</v>
      </c>
      <c r="G3333" t="s">
        <v>171</v>
      </c>
      <c r="H3333">
        <v>0</v>
      </c>
      <c r="I3333">
        <v>14.589347</v>
      </c>
      <c r="J3333">
        <v>0.11</v>
      </c>
      <c r="K3333">
        <v>2.25</v>
      </c>
      <c r="L3333">
        <v>0.20100000000000001</v>
      </c>
      <c r="M3333">
        <v>5.69</v>
      </c>
      <c r="N3333">
        <v>1.7899999999999999E-2</v>
      </c>
      <c r="O3333" t="s">
        <v>614</v>
      </c>
      <c r="P3333">
        <v>0</v>
      </c>
      <c r="Q3333">
        <v>22.64</v>
      </c>
      <c r="R3333">
        <v>594</v>
      </c>
      <c r="S3333">
        <v>0</v>
      </c>
      <c r="U3333">
        <v>5147</v>
      </c>
      <c r="V3333">
        <v>0.74</v>
      </c>
      <c r="W3333">
        <v>0.8</v>
      </c>
      <c r="X3333">
        <v>-0.06</v>
      </c>
      <c r="Y3333" t="s">
        <v>77</v>
      </c>
      <c r="Z3333">
        <v>4.62</v>
      </c>
      <c r="AA3333" t="s">
        <v>11109</v>
      </c>
      <c r="AB3333">
        <v>286.41003069999999</v>
      </c>
      <c r="AC3333" t="s">
        <v>11110</v>
      </c>
      <c r="AD3333">
        <v>42.681513699999996</v>
      </c>
      <c r="AE3333">
        <v>694.62699999999995</v>
      </c>
      <c r="AF3333">
        <v>15.775</v>
      </c>
      <c r="AG3333">
        <v>13.452</v>
      </c>
      <c r="AH3333">
        <v>15.5648</v>
      </c>
    </row>
    <row r="3334" spans="1:34" x14ac:dyDescent="0.25">
      <c r="A3334" t="s">
        <v>11111</v>
      </c>
      <c r="B3334" t="s">
        <v>11108</v>
      </c>
      <c r="C3334">
        <v>1</v>
      </c>
      <c r="D3334">
        <v>2</v>
      </c>
      <c r="E3334" t="s">
        <v>284</v>
      </c>
      <c r="F3334">
        <v>2014</v>
      </c>
      <c r="G3334" t="s">
        <v>171</v>
      </c>
      <c r="H3334">
        <v>0</v>
      </c>
      <c r="I3334">
        <v>36.770310000000002</v>
      </c>
      <c r="J3334">
        <v>0.20499999999999999</v>
      </c>
      <c r="K3334">
        <v>2.7</v>
      </c>
      <c r="L3334">
        <v>0.24099999999999999</v>
      </c>
      <c r="M3334">
        <v>7.75</v>
      </c>
      <c r="N3334">
        <v>2.4400000000000002E-2</v>
      </c>
      <c r="O3334" t="s">
        <v>614</v>
      </c>
      <c r="P3334">
        <v>0</v>
      </c>
      <c r="Q3334">
        <v>6.6</v>
      </c>
      <c r="R3334">
        <v>437</v>
      </c>
      <c r="S3334">
        <v>0</v>
      </c>
      <c r="U3334">
        <v>5147</v>
      </c>
      <c r="V3334">
        <v>0.74</v>
      </c>
      <c r="W3334">
        <v>0.8</v>
      </c>
      <c r="X3334">
        <v>-0.06</v>
      </c>
      <c r="Y3334" t="s">
        <v>77</v>
      </c>
      <c r="Z3334">
        <v>4.62</v>
      </c>
      <c r="AA3334" t="s">
        <v>11109</v>
      </c>
      <c r="AB3334">
        <v>286.41003069999999</v>
      </c>
      <c r="AC3334" t="s">
        <v>11110</v>
      </c>
      <c r="AD3334">
        <v>42.681513699999996</v>
      </c>
      <c r="AE3334">
        <v>694.62699999999995</v>
      </c>
      <c r="AF3334">
        <v>15.775</v>
      </c>
      <c r="AG3334">
        <v>13.452</v>
      </c>
      <c r="AH3334">
        <v>15.5648</v>
      </c>
    </row>
    <row r="3335" spans="1:34" x14ac:dyDescent="0.25">
      <c r="A3335" t="s">
        <v>11112</v>
      </c>
      <c r="B3335" t="s">
        <v>11113</v>
      </c>
      <c r="C3335">
        <v>1</v>
      </c>
      <c r="D3335">
        <v>2</v>
      </c>
      <c r="E3335" t="s">
        <v>284</v>
      </c>
      <c r="F3335">
        <v>2014</v>
      </c>
      <c r="G3335" t="s">
        <v>171</v>
      </c>
      <c r="H3335">
        <v>0</v>
      </c>
      <c r="I3335">
        <v>3.5465110000000002</v>
      </c>
      <c r="J3335">
        <v>4.7E-2</v>
      </c>
      <c r="K3335">
        <v>2.16</v>
      </c>
      <c r="L3335">
        <v>0.193</v>
      </c>
      <c r="M3335">
        <v>5.31</v>
      </c>
      <c r="N3335">
        <v>1.67E-2</v>
      </c>
      <c r="O3335" t="s">
        <v>614</v>
      </c>
      <c r="P3335">
        <v>0</v>
      </c>
      <c r="Q3335">
        <v>627.37</v>
      </c>
      <c r="R3335">
        <v>1212</v>
      </c>
      <c r="S3335">
        <v>0</v>
      </c>
      <c r="U3335">
        <v>6002</v>
      </c>
      <c r="V3335">
        <v>1.02</v>
      </c>
      <c r="W3335">
        <v>0.9</v>
      </c>
      <c r="X3335">
        <v>-0.11</v>
      </c>
      <c r="Y3335" t="s">
        <v>77</v>
      </c>
      <c r="Z3335">
        <v>4.47</v>
      </c>
      <c r="AA3335" t="s">
        <v>11114</v>
      </c>
      <c r="AB3335">
        <v>287.91630290000001</v>
      </c>
      <c r="AC3335" t="s">
        <v>11115</v>
      </c>
      <c r="AD3335">
        <v>42.437266600000001</v>
      </c>
      <c r="AE3335">
        <v>1786.48</v>
      </c>
      <c r="AF3335">
        <v>16.218</v>
      </c>
      <c r="AG3335">
        <v>14.15</v>
      </c>
      <c r="AH3335">
        <v>15.8985</v>
      </c>
    </row>
    <row r="3336" spans="1:34" x14ac:dyDescent="0.25">
      <c r="A3336" t="s">
        <v>11116</v>
      </c>
      <c r="B3336" t="s">
        <v>11113</v>
      </c>
      <c r="C3336">
        <v>1</v>
      </c>
      <c r="D3336">
        <v>2</v>
      </c>
      <c r="E3336" t="s">
        <v>284</v>
      </c>
      <c r="F3336">
        <v>2014</v>
      </c>
      <c r="G3336" t="s">
        <v>171</v>
      </c>
      <c r="H3336">
        <v>0</v>
      </c>
      <c r="I3336">
        <v>5.7007859999999999</v>
      </c>
      <c r="J3336">
        <v>6.5000000000000002E-2</v>
      </c>
      <c r="K3336">
        <v>1.88</v>
      </c>
      <c r="L3336">
        <v>0.16800000000000001</v>
      </c>
      <c r="M3336">
        <v>4.1900000000000004</v>
      </c>
      <c r="N3336">
        <v>1.32E-2</v>
      </c>
      <c r="O3336" t="s">
        <v>614</v>
      </c>
      <c r="P3336">
        <v>0</v>
      </c>
      <c r="Q3336">
        <v>332.74</v>
      </c>
      <c r="R3336">
        <v>1035</v>
      </c>
      <c r="S3336">
        <v>0</v>
      </c>
      <c r="U3336">
        <v>6002</v>
      </c>
      <c r="V3336">
        <v>1.02</v>
      </c>
      <c r="W3336">
        <v>0.9</v>
      </c>
      <c r="X3336">
        <v>-0.11</v>
      </c>
      <c r="Y3336" t="s">
        <v>77</v>
      </c>
      <c r="Z3336">
        <v>4.47</v>
      </c>
      <c r="AA3336" t="s">
        <v>11114</v>
      </c>
      <c r="AB3336">
        <v>287.91630290000001</v>
      </c>
      <c r="AC3336" t="s">
        <v>11115</v>
      </c>
      <c r="AD3336">
        <v>42.437266600000001</v>
      </c>
      <c r="AE3336">
        <v>1786.48</v>
      </c>
      <c r="AF3336">
        <v>16.218</v>
      </c>
      <c r="AG3336">
        <v>14.15</v>
      </c>
      <c r="AH3336">
        <v>15.8985</v>
      </c>
    </row>
    <row r="3337" spans="1:34" x14ac:dyDescent="0.25">
      <c r="A3337" t="s">
        <v>11117</v>
      </c>
      <c r="B3337" t="s">
        <v>11118</v>
      </c>
      <c r="C3337">
        <v>1</v>
      </c>
      <c r="D3337">
        <v>5</v>
      </c>
      <c r="E3337" t="s">
        <v>284</v>
      </c>
      <c r="F3337">
        <v>2014</v>
      </c>
      <c r="G3337" t="s">
        <v>171</v>
      </c>
      <c r="H3337">
        <v>0</v>
      </c>
      <c r="I3337">
        <v>2.5808270000000002</v>
      </c>
      <c r="J3337">
        <v>3.5000000000000003E-2</v>
      </c>
      <c r="K3337">
        <v>1.32</v>
      </c>
      <c r="L3337">
        <v>0.11799999999999999</v>
      </c>
      <c r="M3337">
        <v>2.2999999999999998</v>
      </c>
      <c r="N3337">
        <v>7.2399999999999999E-3</v>
      </c>
      <c r="O3337" t="s">
        <v>614</v>
      </c>
      <c r="P3337">
        <v>0</v>
      </c>
      <c r="Q3337">
        <v>394.3</v>
      </c>
      <c r="R3337">
        <v>1130</v>
      </c>
      <c r="S3337">
        <v>0</v>
      </c>
      <c r="U3337">
        <v>5299</v>
      </c>
      <c r="V3337">
        <v>0.83</v>
      </c>
      <c r="W3337">
        <v>0.85</v>
      </c>
      <c r="X3337">
        <v>-7.0000000000000007E-2</v>
      </c>
      <c r="Y3337" t="s">
        <v>77</v>
      </c>
      <c r="Z3337">
        <v>4.54</v>
      </c>
      <c r="AA3337" t="s">
        <v>11119</v>
      </c>
      <c r="AB3337">
        <v>295.76619790000001</v>
      </c>
      <c r="AC3337" t="s">
        <v>11120</v>
      </c>
      <c r="AD3337">
        <v>42.4242822</v>
      </c>
      <c r="AE3337">
        <v>1056.48</v>
      </c>
      <c r="AF3337">
        <v>16.303000000000001</v>
      </c>
      <c r="AG3337">
        <v>13.97</v>
      </c>
      <c r="AH3337">
        <v>15.9419</v>
      </c>
    </row>
    <row r="3338" spans="1:34" x14ac:dyDescent="0.25">
      <c r="A3338" t="s">
        <v>11121</v>
      </c>
      <c r="B3338" t="s">
        <v>11118</v>
      </c>
      <c r="C3338">
        <v>1</v>
      </c>
      <c r="D3338">
        <v>5</v>
      </c>
      <c r="E3338" t="s">
        <v>284</v>
      </c>
      <c r="F3338">
        <v>2014</v>
      </c>
      <c r="G3338" t="s">
        <v>171</v>
      </c>
      <c r="H3338">
        <v>0</v>
      </c>
      <c r="I3338">
        <v>3.7153350000000001</v>
      </c>
      <c r="J3338">
        <v>4.4999999999999998E-2</v>
      </c>
      <c r="K3338">
        <v>1.47</v>
      </c>
      <c r="L3338">
        <v>0.13100000000000001</v>
      </c>
      <c r="M3338">
        <v>2.76</v>
      </c>
      <c r="N3338">
        <v>8.6899999999999998E-3</v>
      </c>
      <c r="O3338" t="s">
        <v>614</v>
      </c>
      <c r="P3338">
        <v>0</v>
      </c>
      <c r="Q3338">
        <v>242.42</v>
      </c>
      <c r="R3338">
        <v>1001</v>
      </c>
      <c r="S3338">
        <v>0</v>
      </c>
      <c r="U3338">
        <v>5299</v>
      </c>
      <c r="V3338">
        <v>0.83</v>
      </c>
      <c r="W3338">
        <v>0.85</v>
      </c>
      <c r="X3338">
        <v>-7.0000000000000007E-2</v>
      </c>
      <c r="Y3338" t="s">
        <v>77</v>
      </c>
      <c r="Z3338">
        <v>4.54</v>
      </c>
      <c r="AA3338" t="s">
        <v>11119</v>
      </c>
      <c r="AB3338">
        <v>295.76619790000001</v>
      </c>
      <c r="AC3338" t="s">
        <v>11120</v>
      </c>
      <c r="AD3338">
        <v>42.4242822</v>
      </c>
      <c r="AE3338">
        <v>1056.48</v>
      </c>
      <c r="AF3338">
        <v>16.303000000000001</v>
      </c>
      <c r="AG3338">
        <v>13.97</v>
      </c>
      <c r="AH3338">
        <v>15.9419</v>
      </c>
    </row>
    <row r="3339" spans="1:34" x14ac:dyDescent="0.25">
      <c r="A3339" t="s">
        <v>11122</v>
      </c>
      <c r="B3339" t="s">
        <v>11118</v>
      </c>
      <c r="C3339">
        <v>1</v>
      </c>
      <c r="D3339">
        <v>5</v>
      </c>
      <c r="E3339" t="s">
        <v>284</v>
      </c>
      <c r="F3339">
        <v>2014</v>
      </c>
      <c r="G3339" t="s">
        <v>171</v>
      </c>
      <c r="H3339">
        <v>0</v>
      </c>
      <c r="I3339">
        <v>7.0556789999999996</v>
      </c>
      <c r="J3339">
        <v>6.8000000000000005E-2</v>
      </c>
      <c r="K3339">
        <v>2.23</v>
      </c>
      <c r="L3339">
        <v>0.19900000000000001</v>
      </c>
      <c r="M3339">
        <v>5.6</v>
      </c>
      <c r="N3339">
        <v>1.7600000000000001E-2</v>
      </c>
      <c r="O3339" t="s">
        <v>614</v>
      </c>
      <c r="P3339">
        <v>0</v>
      </c>
      <c r="Q3339">
        <v>103</v>
      </c>
      <c r="R3339">
        <v>808</v>
      </c>
      <c r="S3339">
        <v>0</v>
      </c>
      <c r="U3339">
        <v>5299</v>
      </c>
      <c r="V3339">
        <v>0.83</v>
      </c>
      <c r="W3339">
        <v>0.85</v>
      </c>
      <c r="X3339">
        <v>-7.0000000000000007E-2</v>
      </c>
      <c r="Y3339" t="s">
        <v>77</v>
      </c>
      <c r="Z3339">
        <v>4.54</v>
      </c>
      <c r="AA3339" t="s">
        <v>11119</v>
      </c>
      <c r="AB3339">
        <v>295.76619790000001</v>
      </c>
      <c r="AC3339" t="s">
        <v>11120</v>
      </c>
      <c r="AD3339">
        <v>42.4242822</v>
      </c>
      <c r="AE3339">
        <v>1056.48</v>
      </c>
      <c r="AF3339">
        <v>16.303000000000001</v>
      </c>
      <c r="AG3339">
        <v>13.97</v>
      </c>
      <c r="AH3339">
        <v>15.9419</v>
      </c>
    </row>
    <row r="3340" spans="1:34" x14ac:dyDescent="0.25">
      <c r="A3340" t="s">
        <v>11123</v>
      </c>
      <c r="B3340" t="s">
        <v>11118</v>
      </c>
      <c r="C3340">
        <v>1</v>
      </c>
      <c r="D3340">
        <v>5</v>
      </c>
      <c r="E3340" t="s">
        <v>284</v>
      </c>
      <c r="F3340">
        <v>2014</v>
      </c>
      <c r="G3340" t="s">
        <v>171</v>
      </c>
      <c r="H3340">
        <v>0</v>
      </c>
      <c r="I3340">
        <v>11.979010000000001</v>
      </c>
      <c r="J3340">
        <v>9.7000000000000003E-2</v>
      </c>
      <c r="K3340">
        <v>2.67</v>
      </c>
      <c r="L3340">
        <v>0.23799999999999999</v>
      </c>
      <c r="M3340">
        <v>7.61</v>
      </c>
      <c r="N3340">
        <v>2.3900000000000001E-2</v>
      </c>
      <c r="O3340" t="s">
        <v>614</v>
      </c>
      <c r="P3340">
        <v>0</v>
      </c>
      <c r="Q3340">
        <v>50.92</v>
      </c>
      <c r="R3340">
        <v>678</v>
      </c>
      <c r="S3340">
        <v>0</v>
      </c>
      <c r="U3340">
        <v>5299</v>
      </c>
      <c r="V3340">
        <v>0.83</v>
      </c>
      <c r="W3340">
        <v>0.85</v>
      </c>
      <c r="X3340">
        <v>-7.0000000000000007E-2</v>
      </c>
      <c r="Y3340" t="s">
        <v>77</v>
      </c>
      <c r="Z3340">
        <v>4.54</v>
      </c>
      <c r="AA3340" t="s">
        <v>11119</v>
      </c>
      <c r="AB3340">
        <v>295.76619790000001</v>
      </c>
      <c r="AC3340" t="s">
        <v>11120</v>
      </c>
      <c r="AD3340">
        <v>42.4242822</v>
      </c>
      <c r="AE3340">
        <v>1056.48</v>
      </c>
      <c r="AF3340">
        <v>16.303000000000001</v>
      </c>
      <c r="AG3340">
        <v>13.97</v>
      </c>
      <c r="AH3340">
        <v>15.9419</v>
      </c>
    </row>
    <row r="3341" spans="1:34" x14ac:dyDescent="0.25">
      <c r="A3341" t="s">
        <v>11124</v>
      </c>
      <c r="B3341" t="s">
        <v>11118</v>
      </c>
      <c r="C3341">
        <v>1</v>
      </c>
      <c r="D3341">
        <v>5</v>
      </c>
      <c r="E3341" t="s">
        <v>284</v>
      </c>
      <c r="F3341">
        <v>2014</v>
      </c>
      <c r="G3341" t="s">
        <v>171</v>
      </c>
      <c r="H3341">
        <v>0</v>
      </c>
      <c r="I3341">
        <v>20.834237000000002</v>
      </c>
      <c r="J3341">
        <v>0.14099999999999999</v>
      </c>
      <c r="K3341">
        <v>2.35</v>
      </c>
      <c r="L3341">
        <v>0.21</v>
      </c>
      <c r="M3341">
        <v>6.12</v>
      </c>
      <c r="N3341">
        <v>1.9300000000000001E-2</v>
      </c>
      <c r="O3341" t="s">
        <v>614</v>
      </c>
      <c r="P3341">
        <v>0</v>
      </c>
      <c r="Q3341">
        <v>24.32</v>
      </c>
      <c r="R3341">
        <v>563</v>
      </c>
      <c r="S3341">
        <v>0</v>
      </c>
      <c r="U3341">
        <v>5299</v>
      </c>
      <c r="V3341">
        <v>0.83</v>
      </c>
      <c r="W3341">
        <v>0.85</v>
      </c>
      <c r="X3341">
        <v>-7.0000000000000007E-2</v>
      </c>
      <c r="Y3341" t="s">
        <v>77</v>
      </c>
      <c r="Z3341">
        <v>4.54</v>
      </c>
      <c r="AA3341" t="s">
        <v>11119</v>
      </c>
      <c r="AB3341">
        <v>295.76619790000001</v>
      </c>
      <c r="AC3341" t="s">
        <v>11120</v>
      </c>
      <c r="AD3341">
        <v>42.4242822</v>
      </c>
      <c r="AE3341">
        <v>1056.48</v>
      </c>
      <c r="AF3341">
        <v>16.303000000000001</v>
      </c>
      <c r="AG3341">
        <v>13.97</v>
      </c>
      <c r="AH3341">
        <v>15.9419</v>
      </c>
    </row>
    <row r="3342" spans="1:34" x14ac:dyDescent="0.25">
      <c r="A3342" t="s">
        <v>11125</v>
      </c>
      <c r="B3342" t="s">
        <v>11126</v>
      </c>
      <c r="C3342">
        <v>1</v>
      </c>
      <c r="D3342">
        <v>2</v>
      </c>
      <c r="E3342" t="s">
        <v>284</v>
      </c>
      <c r="F3342">
        <v>2014</v>
      </c>
      <c r="G3342" t="s">
        <v>171</v>
      </c>
      <c r="H3342">
        <v>0</v>
      </c>
      <c r="I3342">
        <v>19.254196</v>
      </c>
      <c r="J3342">
        <v>0.14399999999999999</v>
      </c>
      <c r="K3342">
        <v>3.07</v>
      </c>
      <c r="L3342">
        <v>0.27400000000000002</v>
      </c>
      <c r="M3342">
        <v>9.64</v>
      </c>
      <c r="N3342">
        <v>3.0300000000000001E-2</v>
      </c>
      <c r="O3342" t="s">
        <v>614</v>
      </c>
      <c r="P3342">
        <v>0</v>
      </c>
      <c r="Q3342">
        <v>28.94</v>
      </c>
      <c r="R3342">
        <v>657</v>
      </c>
      <c r="S3342">
        <v>0</v>
      </c>
      <c r="U3342">
        <v>5804</v>
      </c>
      <c r="V3342">
        <v>0.96</v>
      </c>
      <c r="W3342">
        <v>0.94</v>
      </c>
      <c r="X3342">
        <v>0.04</v>
      </c>
      <c r="Y3342" t="s">
        <v>77</v>
      </c>
      <c r="Z3342">
        <v>4.5</v>
      </c>
      <c r="AA3342" t="s">
        <v>11127</v>
      </c>
      <c r="AB3342">
        <v>286.35806109999999</v>
      </c>
      <c r="AC3342" t="s">
        <v>11128</v>
      </c>
      <c r="AD3342">
        <v>42.406491699999997</v>
      </c>
      <c r="AE3342">
        <v>974.63300000000004</v>
      </c>
      <c r="AF3342">
        <v>15.452</v>
      </c>
      <c r="AG3342">
        <v>13.661</v>
      </c>
      <c r="AH3342">
        <v>15.333399999999999</v>
      </c>
    </row>
    <row r="3343" spans="1:34" x14ac:dyDescent="0.25">
      <c r="A3343" t="s">
        <v>11129</v>
      </c>
      <c r="B3343" t="s">
        <v>11126</v>
      </c>
      <c r="C3343">
        <v>1</v>
      </c>
      <c r="D3343">
        <v>2</v>
      </c>
      <c r="E3343" t="s">
        <v>284</v>
      </c>
      <c r="F3343">
        <v>2014</v>
      </c>
      <c r="G3343" t="s">
        <v>171</v>
      </c>
      <c r="H3343">
        <v>0</v>
      </c>
      <c r="I3343">
        <v>54.155743000000001</v>
      </c>
      <c r="J3343">
        <v>0.28599999999999998</v>
      </c>
      <c r="K3343">
        <v>3.83</v>
      </c>
      <c r="L3343">
        <v>0.34200000000000003</v>
      </c>
      <c r="M3343">
        <v>14</v>
      </c>
      <c r="N3343">
        <v>4.4200000000000003E-2</v>
      </c>
      <c r="O3343" t="s">
        <v>614</v>
      </c>
      <c r="P3343">
        <v>0</v>
      </c>
      <c r="Q3343">
        <v>7.29</v>
      </c>
      <c r="R3343">
        <v>466</v>
      </c>
      <c r="S3343">
        <v>0</v>
      </c>
      <c r="U3343">
        <v>5804</v>
      </c>
      <c r="V3343">
        <v>0.96</v>
      </c>
      <c r="W3343">
        <v>0.94</v>
      </c>
      <c r="X3343">
        <v>0.04</v>
      </c>
      <c r="Y3343" t="s">
        <v>77</v>
      </c>
      <c r="Z3343">
        <v>4.5</v>
      </c>
      <c r="AA3343" t="s">
        <v>11127</v>
      </c>
      <c r="AB3343">
        <v>286.35806109999999</v>
      </c>
      <c r="AC3343" t="s">
        <v>11128</v>
      </c>
      <c r="AD3343">
        <v>42.406491699999997</v>
      </c>
      <c r="AE3343">
        <v>974.63300000000004</v>
      </c>
      <c r="AF3343">
        <v>15.452</v>
      </c>
      <c r="AG3343">
        <v>13.661</v>
      </c>
      <c r="AH3343">
        <v>15.333399999999999</v>
      </c>
    </row>
    <row r="3344" spans="1:34" x14ac:dyDescent="0.25">
      <c r="A3344" t="s">
        <v>11130</v>
      </c>
      <c r="B3344" t="s">
        <v>11131</v>
      </c>
      <c r="C3344">
        <v>1</v>
      </c>
      <c r="D3344">
        <v>2</v>
      </c>
      <c r="E3344" t="s">
        <v>284</v>
      </c>
      <c r="F3344">
        <v>2014</v>
      </c>
      <c r="G3344" t="s">
        <v>171</v>
      </c>
      <c r="H3344">
        <v>0</v>
      </c>
      <c r="I3344">
        <v>3.7012119999999999</v>
      </c>
      <c r="J3344">
        <v>4.8000000000000001E-2</v>
      </c>
      <c r="K3344">
        <v>1.77</v>
      </c>
      <c r="L3344">
        <v>0.158</v>
      </c>
      <c r="M3344">
        <v>3.78</v>
      </c>
      <c r="N3344">
        <v>1.1900000000000001E-2</v>
      </c>
      <c r="O3344" t="s">
        <v>614</v>
      </c>
      <c r="P3344">
        <v>0</v>
      </c>
      <c r="Q3344">
        <v>329.8</v>
      </c>
      <c r="R3344">
        <v>1087</v>
      </c>
      <c r="S3344">
        <v>0</v>
      </c>
      <c r="U3344">
        <v>5913</v>
      </c>
      <c r="V3344">
        <v>0.98</v>
      </c>
      <c r="W3344">
        <v>0.95</v>
      </c>
      <c r="X3344">
        <v>0.16</v>
      </c>
      <c r="Y3344" t="s">
        <v>77</v>
      </c>
      <c r="Z3344">
        <v>4.49</v>
      </c>
      <c r="AA3344" t="s">
        <v>11132</v>
      </c>
      <c r="AB3344">
        <v>287.3920392</v>
      </c>
      <c r="AC3344" t="s">
        <v>11133</v>
      </c>
      <c r="AD3344">
        <v>46.059257799999997</v>
      </c>
      <c r="AE3344">
        <v>1357.01</v>
      </c>
      <c r="AF3344">
        <v>15.948</v>
      </c>
      <c r="AG3344">
        <v>14.172000000000001</v>
      </c>
      <c r="AH3344">
        <v>15.8186</v>
      </c>
    </row>
    <row r="3345" spans="1:34" x14ac:dyDescent="0.25">
      <c r="A3345" t="s">
        <v>11134</v>
      </c>
      <c r="B3345" t="s">
        <v>11131</v>
      </c>
      <c r="C3345">
        <v>1</v>
      </c>
      <c r="D3345">
        <v>2</v>
      </c>
      <c r="E3345" t="s">
        <v>284</v>
      </c>
      <c r="F3345">
        <v>2014</v>
      </c>
      <c r="G3345" t="s">
        <v>171</v>
      </c>
      <c r="H3345">
        <v>0</v>
      </c>
      <c r="I3345">
        <v>6.6264000000000003</v>
      </c>
      <c r="J3345">
        <v>7.0999999999999994E-2</v>
      </c>
      <c r="K3345">
        <v>2.71</v>
      </c>
      <c r="L3345">
        <v>0.24199999999999999</v>
      </c>
      <c r="M3345">
        <v>7.8</v>
      </c>
      <c r="N3345">
        <v>2.4500000000000001E-2</v>
      </c>
      <c r="O3345" t="s">
        <v>614</v>
      </c>
      <c r="P3345">
        <v>0</v>
      </c>
      <c r="Q3345">
        <v>151.49</v>
      </c>
      <c r="R3345">
        <v>895</v>
      </c>
      <c r="S3345">
        <v>0</v>
      </c>
      <c r="U3345">
        <v>5913</v>
      </c>
      <c r="V3345">
        <v>0.98</v>
      </c>
      <c r="W3345">
        <v>0.95</v>
      </c>
      <c r="X3345">
        <v>0.16</v>
      </c>
      <c r="Y3345" t="s">
        <v>77</v>
      </c>
      <c r="Z3345">
        <v>4.49</v>
      </c>
      <c r="AA3345" t="s">
        <v>11132</v>
      </c>
      <c r="AB3345">
        <v>287.3920392</v>
      </c>
      <c r="AC3345" t="s">
        <v>11133</v>
      </c>
      <c r="AD3345">
        <v>46.059257799999997</v>
      </c>
      <c r="AE3345">
        <v>1357.01</v>
      </c>
      <c r="AF3345">
        <v>15.948</v>
      </c>
      <c r="AG3345">
        <v>14.172000000000001</v>
      </c>
      <c r="AH3345">
        <v>15.8186</v>
      </c>
    </row>
    <row r="3346" spans="1:34" x14ac:dyDescent="0.25">
      <c r="A3346" t="s">
        <v>11135</v>
      </c>
      <c r="B3346" t="s">
        <v>11136</v>
      </c>
      <c r="C3346">
        <v>1</v>
      </c>
      <c r="D3346">
        <v>3</v>
      </c>
      <c r="E3346" t="s">
        <v>284</v>
      </c>
      <c r="F3346">
        <v>2014</v>
      </c>
      <c r="G3346" t="s">
        <v>171</v>
      </c>
      <c r="H3346">
        <v>0</v>
      </c>
      <c r="I3346">
        <v>12.645163999999999</v>
      </c>
      <c r="J3346">
        <v>9.9000000000000005E-2</v>
      </c>
      <c r="K3346">
        <v>1.22</v>
      </c>
      <c r="L3346">
        <v>0.109</v>
      </c>
      <c r="M3346">
        <v>1.98</v>
      </c>
      <c r="N3346">
        <v>6.2399999999999999E-3</v>
      </c>
      <c r="O3346" t="s">
        <v>614</v>
      </c>
      <c r="P3346">
        <v>0</v>
      </c>
      <c r="Q3346">
        <v>391.01</v>
      </c>
      <c r="R3346">
        <v>741</v>
      </c>
      <c r="S3346">
        <v>0</v>
      </c>
      <c r="U3346">
        <v>5603</v>
      </c>
      <c r="V3346">
        <v>0.9</v>
      </c>
      <c r="W3346">
        <v>0.89</v>
      </c>
      <c r="X3346">
        <v>-0.01</v>
      </c>
      <c r="Y3346" t="s">
        <v>77</v>
      </c>
      <c r="Z3346">
        <v>4.4400000000000004</v>
      </c>
      <c r="AA3346" t="s">
        <v>11137</v>
      </c>
      <c r="AB3346">
        <v>285.34583830000003</v>
      </c>
      <c r="AC3346" t="s">
        <v>11138</v>
      </c>
      <c r="AD3346">
        <v>45.367775399999999</v>
      </c>
      <c r="AE3346">
        <v>1699.19</v>
      </c>
      <c r="AF3346">
        <v>14.631</v>
      </c>
      <c r="AG3346">
        <v>12.717000000000001</v>
      </c>
      <c r="AH3346">
        <v>14.432499999999999</v>
      </c>
    </row>
    <row r="3347" spans="1:34" x14ac:dyDescent="0.25">
      <c r="A3347" t="s">
        <v>11139</v>
      </c>
      <c r="B3347" t="s">
        <v>11136</v>
      </c>
      <c r="C3347">
        <v>1</v>
      </c>
      <c r="D3347">
        <v>3</v>
      </c>
      <c r="E3347" t="s">
        <v>284</v>
      </c>
      <c r="F3347">
        <v>2014</v>
      </c>
      <c r="G3347" t="s">
        <v>171</v>
      </c>
      <c r="H3347">
        <v>0</v>
      </c>
      <c r="I3347">
        <v>21.526257999999999</v>
      </c>
      <c r="J3347">
        <v>0.14199999999999999</v>
      </c>
      <c r="K3347">
        <v>1.17</v>
      </c>
      <c r="L3347">
        <v>0.104</v>
      </c>
      <c r="M3347">
        <v>1.71</v>
      </c>
      <c r="N3347">
        <v>5.3699999999999998E-3</v>
      </c>
      <c r="O3347" t="s">
        <v>614</v>
      </c>
      <c r="P3347">
        <v>0</v>
      </c>
      <c r="Q3347">
        <v>192.14</v>
      </c>
      <c r="R3347">
        <v>621</v>
      </c>
      <c r="S3347">
        <v>0</v>
      </c>
      <c r="U3347">
        <v>5603</v>
      </c>
      <c r="V3347">
        <v>0.9</v>
      </c>
      <c r="W3347">
        <v>0.89</v>
      </c>
      <c r="X3347">
        <v>-0.01</v>
      </c>
      <c r="Y3347" t="s">
        <v>77</v>
      </c>
      <c r="Z3347">
        <v>4.4400000000000004</v>
      </c>
      <c r="AA3347" t="s">
        <v>11137</v>
      </c>
      <c r="AB3347">
        <v>285.34583830000003</v>
      </c>
      <c r="AC3347" t="s">
        <v>11138</v>
      </c>
      <c r="AD3347">
        <v>45.367775399999999</v>
      </c>
      <c r="AE3347">
        <v>1699.19</v>
      </c>
      <c r="AF3347">
        <v>14.631</v>
      </c>
      <c r="AG3347">
        <v>12.717000000000001</v>
      </c>
      <c r="AH3347">
        <v>14.432499999999999</v>
      </c>
    </row>
    <row r="3348" spans="1:34" x14ac:dyDescent="0.25">
      <c r="A3348" t="s">
        <v>11140</v>
      </c>
      <c r="B3348" t="s">
        <v>11136</v>
      </c>
      <c r="C3348">
        <v>1</v>
      </c>
      <c r="D3348">
        <v>3</v>
      </c>
      <c r="E3348" t="s">
        <v>284</v>
      </c>
      <c r="F3348">
        <v>2014</v>
      </c>
      <c r="G3348" t="s">
        <v>171</v>
      </c>
      <c r="H3348">
        <v>0</v>
      </c>
      <c r="I3348">
        <v>33.884053999999999</v>
      </c>
      <c r="J3348">
        <v>0.192</v>
      </c>
      <c r="K3348">
        <v>1.36</v>
      </c>
      <c r="L3348">
        <v>0.121</v>
      </c>
      <c r="M3348">
        <v>2.42</v>
      </c>
      <c r="N3348">
        <v>7.6099999999999996E-3</v>
      </c>
      <c r="O3348" t="s">
        <v>614</v>
      </c>
      <c r="P3348">
        <v>0</v>
      </c>
      <c r="Q3348">
        <v>104.96</v>
      </c>
      <c r="R3348">
        <v>533</v>
      </c>
      <c r="S3348">
        <v>0</v>
      </c>
      <c r="U3348">
        <v>5603</v>
      </c>
      <c r="V3348">
        <v>0.9</v>
      </c>
      <c r="W3348">
        <v>0.89</v>
      </c>
      <c r="X3348">
        <v>-0.01</v>
      </c>
      <c r="Y3348" t="s">
        <v>77</v>
      </c>
      <c r="Z3348">
        <v>4.4400000000000004</v>
      </c>
      <c r="AA3348" t="s">
        <v>11137</v>
      </c>
      <c r="AB3348">
        <v>285.34583830000003</v>
      </c>
      <c r="AC3348" t="s">
        <v>11138</v>
      </c>
      <c r="AD3348">
        <v>45.367775399999999</v>
      </c>
      <c r="AE3348">
        <v>1699.19</v>
      </c>
      <c r="AF3348">
        <v>14.631</v>
      </c>
      <c r="AG3348">
        <v>12.717000000000001</v>
      </c>
      <c r="AH3348">
        <v>14.432499999999999</v>
      </c>
    </row>
    <row r="3349" spans="1:34" x14ac:dyDescent="0.25">
      <c r="A3349" t="s">
        <v>11141</v>
      </c>
      <c r="B3349" t="s">
        <v>11142</v>
      </c>
      <c r="C3349">
        <v>2</v>
      </c>
      <c r="D3349">
        <v>5</v>
      </c>
      <c r="E3349" t="s">
        <v>284</v>
      </c>
      <c r="F3349">
        <v>2014</v>
      </c>
      <c r="G3349" t="s">
        <v>171</v>
      </c>
      <c r="H3349">
        <v>0</v>
      </c>
      <c r="I3349">
        <v>10.864383999999999</v>
      </c>
      <c r="J3349">
        <v>7.9000000000000001E-2</v>
      </c>
      <c r="K3349">
        <v>1.61</v>
      </c>
      <c r="L3349">
        <v>0.14399999999999999</v>
      </c>
      <c r="M3349">
        <v>3.22</v>
      </c>
      <c r="N3349">
        <v>1.01E-2</v>
      </c>
      <c r="O3349" t="s">
        <v>614</v>
      </c>
      <c r="P3349">
        <v>0.33</v>
      </c>
      <c r="Q3349">
        <v>6.5</v>
      </c>
      <c r="R3349">
        <v>495</v>
      </c>
      <c r="S3349">
        <v>0</v>
      </c>
      <c r="T3349" t="s">
        <v>834</v>
      </c>
      <c r="U3349">
        <v>3740</v>
      </c>
      <c r="V3349">
        <v>0.48</v>
      </c>
      <c r="W3349">
        <v>0.5</v>
      </c>
      <c r="X3349">
        <v>-0.08</v>
      </c>
      <c r="Y3349" t="s">
        <v>77</v>
      </c>
      <c r="Z3349">
        <v>4.7699999999999996</v>
      </c>
      <c r="AA3349" t="s">
        <v>11143</v>
      </c>
      <c r="AB3349">
        <v>286.54002780000002</v>
      </c>
      <c r="AC3349" t="s">
        <v>11144</v>
      </c>
      <c r="AD3349">
        <v>49.437261399999997</v>
      </c>
      <c r="AE3349">
        <v>167</v>
      </c>
      <c r="AF3349">
        <v>16.363</v>
      </c>
      <c r="AG3349">
        <v>12.6</v>
      </c>
      <c r="AH3349">
        <v>15.9015</v>
      </c>
    </row>
    <row r="3350" spans="1:34" x14ac:dyDescent="0.25">
      <c r="A3350" t="s">
        <v>11145</v>
      </c>
      <c r="B3350" t="s">
        <v>11142</v>
      </c>
      <c r="C3350">
        <v>2</v>
      </c>
      <c r="D3350">
        <v>5</v>
      </c>
      <c r="E3350" t="s">
        <v>284</v>
      </c>
      <c r="F3350">
        <v>2014</v>
      </c>
      <c r="G3350" t="s">
        <v>171</v>
      </c>
      <c r="H3350">
        <v>0</v>
      </c>
      <c r="I3350">
        <v>5.8416366000000002</v>
      </c>
      <c r="J3350">
        <v>5.21E-2</v>
      </c>
      <c r="K3350">
        <v>2</v>
      </c>
      <c r="L3350">
        <v>0.17799999999999999</v>
      </c>
      <c r="M3350">
        <v>4.66</v>
      </c>
      <c r="N3350">
        <v>1.47E-2</v>
      </c>
      <c r="O3350" t="s">
        <v>614</v>
      </c>
      <c r="P3350">
        <v>0.33</v>
      </c>
      <c r="Q3350">
        <v>14.8</v>
      </c>
      <c r="R3350">
        <v>606</v>
      </c>
      <c r="S3350">
        <v>0</v>
      </c>
      <c r="T3350" t="s">
        <v>834</v>
      </c>
      <c r="U3350">
        <v>3740</v>
      </c>
      <c r="V3350">
        <v>0.48</v>
      </c>
      <c r="W3350">
        <v>0.5</v>
      </c>
      <c r="X3350">
        <v>-0.08</v>
      </c>
      <c r="Y3350" t="s">
        <v>77</v>
      </c>
      <c r="Z3350">
        <v>4.7699999999999996</v>
      </c>
      <c r="AA3350" t="s">
        <v>11143</v>
      </c>
      <c r="AB3350">
        <v>286.54002780000002</v>
      </c>
      <c r="AC3350" t="s">
        <v>11144</v>
      </c>
      <c r="AD3350">
        <v>49.437261399999997</v>
      </c>
      <c r="AE3350">
        <v>167</v>
      </c>
      <c r="AF3350">
        <v>16.363</v>
      </c>
      <c r="AG3350">
        <v>12.6</v>
      </c>
      <c r="AH3350">
        <v>15.9015</v>
      </c>
    </row>
    <row r="3351" spans="1:34" x14ac:dyDescent="0.25">
      <c r="A3351" t="s">
        <v>11146</v>
      </c>
      <c r="B3351" t="s">
        <v>11142</v>
      </c>
      <c r="C3351">
        <v>2</v>
      </c>
      <c r="D3351">
        <v>5</v>
      </c>
      <c r="E3351" t="s">
        <v>284</v>
      </c>
      <c r="F3351">
        <v>2014</v>
      </c>
      <c r="G3351" t="s">
        <v>171</v>
      </c>
      <c r="H3351">
        <v>0</v>
      </c>
      <c r="I3351">
        <v>19.850290999999999</v>
      </c>
      <c r="J3351">
        <v>0.11799999999999999</v>
      </c>
      <c r="K3351">
        <v>2.09</v>
      </c>
      <c r="L3351">
        <v>0.186</v>
      </c>
      <c r="M3351">
        <v>5.0199999999999996</v>
      </c>
      <c r="N3351">
        <v>1.5800000000000002E-2</v>
      </c>
      <c r="O3351" t="s">
        <v>614</v>
      </c>
      <c r="P3351">
        <v>0.33</v>
      </c>
      <c r="Q3351">
        <v>2.9</v>
      </c>
      <c r="R3351">
        <v>403</v>
      </c>
      <c r="S3351">
        <v>0</v>
      </c>
      <c r="T3351" t="s">
        <v>834</v>
      </c>
      <c r="U3351">
        <v>3740</v>
      </c>
      <c r="V3351">
        <v>0.48</v>
      </c>
      <c r="W3351">
        <v>0.5</v>
      </c>
      <c r="X3351">
        <v>-0.08</v>
      </c>
      <c r="Y3351" t="s">
        <v>77</v>
      </c>
      <c r="Z3351">
        <v>4.7699999999999996</v>
      </c>
      <c r="AA3351" t="s">
        <v>11143</v>
      </c>
      <c r="AB3351">
        <v>286.54002780000002</v>
      </c>
      <c r="AC3351" t="s">
        <v>11144</v>
      </c>
      <c r="AD3351">
        <v>49.437261399999997</v>
      </c>
      <c r="AE3351">
        <v>167</v>
      </c>
      <c r="AF3351">
        <v>16.363</v>
      </c>
      <c r="AG3351">
        <v>12.6</v>
      </c>
      <c r="AH3351">
        <v>15.9015</v>
      </c>
    </row>
    <row r="3352" spans="1:34" x14ac:dyDescent="0.25">
      <c r="A3352" t="s">
        <v>11147</v>
      </c>
      <c r="B3352" t="s">
        <v>11142</v>
      </c>
      <c r="C3352">
        <v>2</v>
      </c>
      <c r="D3352">
        <v>5</v>
      </c>
      <c r="E3352" t="s">
        <v>284</v>
      </c>
      <c r="F3352">
        <v>2014</v>
      </c>
      <c r="G3352" t="s">
        <v>171</v>
      </c>
      <c r="H3352">
        <v>0</v>
      </c>
      <c r="I3352">
        <v>34.142110000000002</v>
      </c>
      <c r="J3352">
        <v>0.16900000000000001</v>
      </c>
      <c r="K3352">
        <v>1.53</v>
      </c>
      <c r="L3352">
        <v>0.13600000000000001</v>
      </c>
      <c r="M3352">
        <v>2.96</v>
      </c>
      <c r="N3352">
        <v>9.2999999999999992E-3</v>
      </c>
      <c r="O3352" t="s">
        <v>614</v>
      </c>
      <c r="P3352">
        <v>0.33</v>
      </c>
      <c r="Q3352">
        <v>1.41</v>
      </c>
      <c r="R3352">
        <v>337</v>
      </c>
      <c r="S3352">
        <v>0</v>
      </c>
      <c r="T3352" t="s">
        <v>834</v>
      </c>
      <c r="U3352">
        <v>3740</v>
      </c>
      <c r="V3352">
        <v>0.48</v>
      </c>
      <c r="W3352">
        <v>0.5</v>
      </c>
      <c r="X3352">
        <v>-0.08</v>
      </c>
      <c r="Y3352" t="s">
        <v>77</v>
      </c>
      <c r="Z3352">
        <v>4.7699999999999996</v>
      </c>
      <c r="AA3352" t="s">
        <v>11143</v>
      </c>
      <c r="AB3352">
        <v>286.54002780000002</v>
      </c>
      <c r="AC3352" t="s">
        <v>11144</v>
      </c>
      <c r="AD3352">
        <v>49.437261399999997</v>
      </c>
      <c r="AE3352">
        <v>167</v>
      </c>
      <c r="AF3352">
        <v>16.363</v>
      </c>
      <c r="AG3352">
        <v>12.6</v>
      </c>
      <c r="AH3352">
        <v>15.9015</v>
      </c>
    </row>
    <row r="3353" spans="1:34" x14ac:dyDescent="0.25">
      <c r="A3353" t="s">
        <v>11148</v>
      </c>
      <c r="B3353" t="s">
        <v>11142</v>
      </c>
      <c r="C3353">
        <v>2</v>
      </c>
      <c r="D3353">
        <v>5</v>
      </c>
      <c r="E3353" t="s">
        <v>284</v>
      </c>
      <c r="F3353">
        <v>2014</v>
      </c>
      <c r="G3353" t="s">
        <v>171</v>
      </c>
      <c r="H3353">
        <v>0</v>
      </c>
      <c r="I3353">
        <v>63.336269999999999</v>
      </c>
      <c r="J3353">
        <v>0.255</v>
      </c>
      <c r="K3353">
        <v>1.8</v>
      </c>
      <c r="L3353">
        <v>0.161</v>
      </c>
      <c r="M3353">
        <v>3.89</v>
      </c>
      <c r="N3353">
        <v>1.23E-2</v>
      </c>
      <c r="O3353" t="s">
        <v>614</v>
      </c>
      <c r="P3353">
        <v>0.33</v>
      </c>
      <c r="Q3353">
        <v>0.62</v>
      </c>
      <c r="R3353">
        <v>274</v>
      </c>
      <c r="S3353">
        <v>0</v>
      </c>
      <c r="T3353" t="s">
        <v>834</v>
      </c>
      <c r="U3353">
        <v>3740</v>
      </c>
      <c r="V3353">
        <v>0.48</v>
      </c>
      <c r="W3353">
        <v>0.5</v>
      </c>
      <c r="X3353">
        <v>-0.08</v>
      </c>
      <c r="Y3353" t="s">
        <v>77</v>
      </c>
      <c r="Z3353">
        <v>4.7699999999999996</v>
      </c>
      <c r="AA3353" t="s">
        <v>11143</v>
      </c>
      <c r="AB3353">
        <v>286.54002780000002</v>
      </c>
      <c r="AC3353" t="s">
        <v>11144</v>
      </c>
      <c r="AD3353">
        <v>49.437261399999997</v>
      </c>
      <c r="AE3353">
        <v>167</v>
      </c>
      <c r="AF3353">
        <v>16.363</v>
      </c>
      <c r="AG3353">
        <v>12.6</v>
      </c>
      <c r="AH3353">
        <v>15.9015</v>
      </c>
    </row>
    <row r="3354" spans="1:34" x14ac:dyDescent="0.25">
      <c r="A3354" t="s">
        <v>11149</v>
      </c>
      <c r="B3354" t="s">
        <v>11150</v>
      </c>
      <c r="C3354">
        <v>1</v>
      </c>
      <c r="D3354">
        <v>2</v>
      </c>
      <c r="E3354" t="s">
        <v>284</v>
      </c>
      <c r="F3354">
        <v>2014</v>
      </c>
      <c r="G3354" t="s">
        <v>171</v>
      </c>
      <c r="H3354">
        <v>0</v>
      </c>
      <c r="I3354">
        <v>38.871825999999999</v>
      </c>
      <c r="J3354">
        <v>0.217</v>
      </c>
      <c r="K3354">
        <v>2.87</v>
      </c>
      <c r="L3354">
        <v>0.25600000000000001</v>
      </c>
      <c r="M3354">
        <v>48.5</v>
      </c>
      <c r="N3354">
        <v>0.153</v>
      </c>
      <c r="O3354" t="s">
        <v>119</v>
      </c>
      <c r="P3354">
        <v>0</v>
      </c>
      <c r="Q3354">
        <v>16.46</v>
      </c>
      <c r="R3354">
        <v>509</v>
      </c>
      <c r="S3354">
        <v>1</v>
      </c>
      <c r="U3354">
        <v>5619</v>
      </c>
      <c r="V3354">
        <v>0.92</v>
      </c>
      <c r="W3354">
        <v>0.98</v>
      </c>
      <c r="X3354">
        <v>-0.1</v>
      </c>
      <c r="Y3354" t="s">
        <v>77</v>
      </c>
      <c r="Z3354">
        <v>4.47</v>
      </c>
      <c r="AA3354" t="s">
        <v>11151</v>
      </c>
      <c r="AB3354">
        <v>283.2091605</v>
      </c>
      <c r="AC3354" t="s">
        <v>11152</v>
      </c>
      <c r="AD3354">
        <v>48.777615599999997</v>
      </c>
      <c r="AE3354">
        <v>692.14</v>
      </c>
      <c r="AF3354">
        <v>14.326000000000001</v>
      </c>
      <c r="AG3354">
        <v>12.78</v>
      </c>
      <c r="AH3354">
        <v>14.1922</v>
      </c>
    </row>
    <row r="3355" spans="1:34" x14ac:dyDescent="0.25">
      <c r="A3355" t="s">
        <v>11153</v>
      </c>
      <c r="B3355" t="s">
        <v>11150</v>
      </c>
      <c r="C3355">
        <v>1</v>
      </c>
      <c r="D3355">
        <v>2</v>
      </c>
      <c r="E3355" t="s">
        <v>284</v>
      </c>
      <c r="F3355">
        <v>2014</v>
      </c>
      <c r="G3355" t="s">
        <v>171</v>
      </c>
      <c r="H3355">
        <v>0</v>
      </c>
      <c r="I3355">
        <v>74.920136999999997</v>
      </c>
      <c r="J3355">
        <v>0.33600000000000002</v>
      </c>
      <c r="K3355">
        <v>6.54</v>
      </c>
      <c r="L3355">
        <v>0.58299999999999996</v>
      </c>
      <c r="M3355">
        <v>42.1</v>
      </c>
      <c r="N3355">
        <v>0.13200000000000001</v>
      </c>
      <c r="O3355" t="s">
        <v>119</v>
      </c>
      <c r="P3355">
        <v>0</v>
      </c>
      <c r="Q3355">
        <v>6.86</v>
      </c>
      <c r="R3355">
        <v>409</v>
      </c>
      <c r="S3355">
        <v>1</v>
      </c>
      <c r="U3355">
        <v>5619</v>
      </c>
      <c r="V3355">
        <v>0.92</v>
      </c>
      <c r="W3355">
        <v>0.98</v>
      </c>
      <c r="X3355">
        <v>-0.1</v>
      </c>
      <c r="Y3355" t="s">
        <v>77</v>
      </c>
      <c r="Z3355">
        <v>4.47</v>
      </c>
      <c r="AA3355" t="s">
        <v>11151</v>
      </c>
      <c r="AB3355">
        <v>283.2091605</v>
      </c>
      <c r="AC3355" t="s">
        <v>11152</v>
      </c>
      <c r="AD3355">
        <v>48.777615599999997</v>
      </c>
      <c r="AE3355">
        <v>692.14</v>
      </c>
      <c r="AF3355">
        <v>14.326000000000001</v>
      </c>
      <c r="AG3355">
        <v>12.78</v>
      </c>
      <c r="AH3355">
        <v>14.1922</v>
      </c>
    </row>
    <row r="3356" spans="1:34" x14ac:dyDescent="0.25">
      <c r="A3356" t="s">
        <v>11154</v>
      </c>
      <c r="B3356" t="s">
        <v>11155</v>
      </c>
      <c r="C3356">
        <v>1</v>
      </c>
      <c r="D3356">
        <v>3</v>
      </c>
      <c r="E3356" t="s">
        <v>284</v>
      </c>
      <c r="F3356">
        <v>2014</v>
      </c>
      <c r="G3356" t="s">
        <v>171</v>
      </c>
      <c r="H3356">
        <v>0</v>
      </c>
      <c r="I3356">
        <v>10.475464000000001</v>
      </c>
      <c r="J3356">
        <v>0.08</v>
      </c>
      <c r="K3356">
        <v>1.96</v>
      </c>
      <c r="L3356">
        <v>0.17499999999999999</v>
      </c>
      <c r="M3356">
        <v>4.5</v>
      </c>
      <c r="N3356">
        <v>1.4200000000000001E-2</v>
      </c>
      <c r="O3356" t="s">
        <v>614</v>
      </c>
      <c r="P3356">
        <v>0</v>
      </c>
      <c r="Q3356">
        <v>24.71</v>
      </c>
      <c r="R3356">
        <v>540</v>
      </c>
      <c r="S3356">
        <v>0</v>
      </c>
      <c r="U3356">
        <v>4465</v>
      </c>
      <c r="V3356">
        <v>0.57999999999999996</v>
      </c>
      <c r="W3356">
        <v>0.66</v>
      </c>
      <c r="X3356">
        <v>-0.21</v>
      </c>
      <c r="Y3356" t="s">
        <v>77</v>
      </c>
      <c r="Z3356">
        <v>4.71</v>
      </c>
      <c r="AA3356" t="s">
        <v>11156</v>
      </c>
      <c r="AB3356">
        <v>283.03984480000003</v>
      </c>
      <c r="AC3356" t="s">
        <v>11157</v>
      </c>
      <c r="AD3356">
        <v>48.825330299999997</v>
      </c>
      <c r="AE3356">
        <v>518.20399999999995</v>
      </c>
      <c r="AF3356">
        <v>15.617000000000001</v>
      </c>
      <c r="AG3356">
        <v>13.074999999999999</v>
      </c>
      <c r="AH3356">
        <v>15.417899999999999</v>
      </c>
    </row>
    <row r="3357" spans="1:34" x14ac:dyDescent="0.25">
      <c r="A3357" t="s">
        <v>11158</v>
      </c>
      <c r="B3357" t="s">
        <v>11155</v>
      </c>
      <c r="C3357">
        <v>1</v>
      </c>
      <c r="D3357">
        <v>3</v>
      </c>
      <c r="E3357" t="s">
        <v>284</v>
      </c>
      <c r="F3357">
        <v>2014</v>
      </c>
      <c r="G3357" t="s">
        <v>171</v>
      </c>
      <c r="H3357">
        <v>0</v>
      </c>
      <c r="I3357">
        <v>22.928809999999999</v>
      </c>
      <c r="J3357">
        <v>0.13600000000000001</v>
      </c>
      <c r="K3357">
        <v>1.93</v>
      </c>
      <c r="L3357">
        <v>0.17199999999999999</v>
      </c>
      <c r="M3357">
        <v>4.38</v>
      </c>
      <c r="N3357">
        <v>1.38E-2</v>
      </c>
      <c r="O3357" t="s">
        <v>614</v>
      </c>
      <c r="P3357">
        <v>0</v>
      </c>
      <c r="Q3357">
        <v>8.6999999999999993</v>
      </c>
      <c r="R3357">
        <v>416</v>
      </c>
      <c r="S3357">
        <v>0</v>
      </c>
      <c r="U3357">
        <v>4465</v>
      </c>
      <c r="V3357">
        <v>0.57999999999999996</v>
      </c>
      <c r="W3357">
        <v>0.66</v>
      </c>
      <c r="X3357">
        <v>-0.21</v>
      </c>
      <c r="Y3357" t="s">
        <v>77</v>
      </c>
      <c r="Z3357">
        <v>4.71</v>
      </c>
      <c r="AA3357" t="s">
        <v>11156</v>
      </c>
      <c r="AB3357">
        <v>283.03984480000003</v>
      </c>
      <c r="AC3357" t="s">
        <v>11157</v>
      </c>
      <c r="AD3357">
        <v>48.825330299999997</v>
      </c>
      <c r="AE3357">
        <v>518.20399999999995</v>
      </c>
      <c r="AF3357">
        <v>15.617000000000001</v>
      </c>
      <c r="AG3357">
        <v>13.074999999999999</v>
      </c>
      <c r="AH3357">
        <v>15.417899999999999</v>
      </c>
    </row>
    <row r="3358" spans="1:34" x14ac:dyDescent="0.25">
      <c r="A3358" t="s">
        <v>11159</v>
      </c>
      <c r="B3358" t="s">
        <v>11155</v>
      </c>
      <c r="C3358">
        <v>1</v>
      </c>
      <c r="D3358">
        <v>3</v>
      </c>
      <c r="E3358" t="s">
        <v>284</v>
      </c>
      <c r="F3358">
        <v>2014</v>
      </c>
      <c r="G3358" t="s">
        <v>171</v>
      </c>
      <c r="H3358">
        <v>0</v>
      </c>
      <c r="I3358">
        <v>77.473633000000007</v>
      </c>
      <c r="J3358">
        <v>0.30499999999999999</v>
      </c>
      <c r="K3358">
        <v>2.5</v>
      </c>
      <c r="L3358">
        <v>0.223</v>
      </c>
      <c r="M3358">
        <v>6.8</v>
      </c>
      <c r="N3358">
        <v>2.1399999999999999E-2</v>
      </c>
      <c r="O3358" t="s">
        <v>614</v>
      </c>
      <c r="P3358">
        <v>0</v>
      </c>
      <c r="Q3358">
        <v>1.72</v>
      </c>
      <c r="R3358">
        <v>277</v>
      </c>
      <c r="S3358">
        <v>0</v>
      </c>
      <c r="U3358">
        <v>4465</v>
      </c>
      <c r="V3358">
        <v>0.57999999999999996</v>
      </c>
      <c r="W3358">
        <v>0.66</v>
      </c>
      <c r="X3358">
        <v>-0.21</v>
      </c>
      <c r="Y3358" t="s">
        <v>77</v>
      </c>
      <c r="Z3358">
        <v>4.71</v>
      </c>
      <c r="AA3358" t="s">
        <v>11156</v>
      </c>
      <c r="AB3358">
        <v>283.03984480000003</v>
      </c>
      <c r="AC3358" t="s">
        <v>11157</v>
      </c>
      <c r="AD3358">
        <v>48.825330299999997</v>
      </c>
      <c r="AE3358">
        <v>518.20399999999995</v>
      </c>
      <c r="AF3358">
        <v>15.617000000000001</v>
      </c>
      <c r="AG3358">
        <v>13.074999999999999</v>
      </c>
      <c r="AH3358">
        <v>15.417899999999999</v>
      </c>
    </row>
    <row r="3359" spans="1:34" x14ac:dyDescent="0.25">
      <c r="A3359" t="s">
        <v>11160</v>
      </c>
      <c r="B3359" t="s">
        <v>11161</v>
      </c>
      <c r="C3359">
        <v>1</v>
      </c>
      <c r="D3359">
        <v>4</v>
      </c>
      <c r="E3359" t="s">
        <v>284</v>
      </c>
      <c r="F3359">
        <v>2014</v>
      </c>
      <c r="G3359" t="s">
        <v>171</v>
      </c>
      <c r="H3359">
        <v>0</v>
      </c>
      <c r="I3359">
        <v>2.9271280000000002</v>
      </c>
      <c r="J3359">
        <v>0.04</v>
      </c>
      <c r="K3359">
        <v>1.32</v>
      </c>
      <c r="L3359">
        <v>0.11799999999999999</v>
      </c>
      <c r="M3359">
        <v>2.2999999999999998</v>
      </c>
      <c r="N3359">
        <v>7.2399999999999999E-3</v>
      </c>
      <c r="O3359" t="s">
        <v>614</v>
      </c>
      <c r="P3359">
        <v>0</v>
      </c>
      <c r="Q3359">
        <v>622.07000000000005</v>
      </c>
      <c r="R3359">
        <v>1258</v>
      </c>
      <c r="S3359">
        <v>0</v>
      </c>
      <c r="U3359">
        <v>5617</v>
      </c>
      <c r="V3359">
        <v>1.03</v>
      </c>
      <c r="W3359">
        <v>0.95</v>
      </c>
      <c r="X3359">
        <v>-0.01</v>
      </c>
      <c r="Y3359" t="s">
        <v>77</v>
      </c>
      <c r="Z3359">
        <v>4.3899999999999997</v>
      </c>
      <c r="AA3359" t="s">
        <v>11162</v>
      </c>
      <c r="AB3359">
        <v>283.20701559999998</v>
      </c>
      <c r="AC3359" t="s">
        <v>11163</v>
      </c>
      <c r="AD3359">
        <v>48.580522199999997</v>
      </c>
      <c r="AE3359">
        <v>1052.24</v>
      </c>
      <c r="AF3359">
        <v>15.231999999999999</v>
      </c>
      <c r="AG3359">
        <v>13.436</v>
      </c>
      <c r="AH3359">
        <v>15.010300000000001</v>
      </c>
    </row>
    <row r="3360" spans="1:34" x14ac:dyDescent="0.25">
      <c r="A3360" t="s">
        <v>11164</v>
      </c>
      <c r="B3360" t="s">
        <v>11161</v>
      </c>
      <c r="C3360">
        <v>1</v>
      </c>
      <c r="D3360">
        <v>4</v>
      </c>
      <c r="E3360" t="s">
        <v>284</v>
      </c>
      <c r="F3360">
        <v>2014</v>
      </c>
      <c r="G3360" t="s">
        <v>171</v>
      </c>
      <c r="H3360">
        <v>0</v>
      </c>
      <c r="I3360">
        <v>6.8858750000000004</v>
      </c>
      <c r="J3360">
        <v>7.0000000000000007E-2</v>
      </c>
      <c r="K3360">
        <v>2.65</v>
      </c>
      <c r="L3360">
        <v>0.23599999999999999</v>
      </c>
      <c r="M3360">
        <v>7.51</v>
      </c>
      <c r="N3360">
        <v>2.3599999999999999E-2</v>
      </c>
      <c r="O3360" t="s">
        <v>614</v>
      </c>
      <c r="P3360">
        <v>0</v>
      </c>
      <c r="Q3360">
        <v>198.55</v>
      </c>
      <c r="R3360">
        <v>946</v>
      </c>
      <c r="S3360">
        <v>0</v>
      </c>
      <c r="U3360">
        <v>5617</v>
      </c>
      <c r="V3360">
        <v>1.03</v>
      </c>
      <c r="W3360">
        <v>0.95</v>
      </c>
      <c r="X3360">
        <v>-0.01</v>
      </c>
      <c r="Y3360" t="s">
        <v>77</v>
      </c>
      <c r="Z3360">
        <v>4.3899999999999997</v>
      </c>
      <c r="AA3360" t="s">
        <v>11162</v>
      </c>
      <c r="AB3360">
        <v>283.20701559999998</v>
      </c>
      <c r="AC3360" t="s">
        <v>11163</v>
      </c>
      <c r="AD3360">
        <v>48.580522199999997</v>
      </c>
      <c r="AE3360">
        <v>1052.24</v>
      </c>
      <c r="AF3360">
        <v>15.231999999999999</v>
      </c>
      <c r="AG3360">
        <v>13.436</v>
      </c>
      <c r="AH3360">
        <v>15.010300000000001</v>
      </c>
    </row>
    <row r="3361" spans="1:34" x14ac:dyDescent="0.25">
      <c r="A3361" t="s">
        <v>11165</v>
      </c>
      <c r="B3361" t="s">
        <v>11161</v>
      </c>
      <c r="C3361">
        <v>1</v>
      </c>
      <c r="D3361">
        <v>4</v>
      </c>
      <c r="E3361" t="s">
        <v>284</v>
      </c>
      <c r="F3361">
        <v>2014</v>
      </c>
      <c r="G3361" t="s">
        <v>171</v>
      </c>
      <c r="H3361">
        <v>0</v>
      </c>
      <c r="I3361">
        <v>15.054786</v>
      </c>
      <c r="J3361">
        <v>0.11799999999999999</v>
      </c>
      <c r="K3361">
        <v>1.86</v>
      </c>
      <c r="L3361">
        <v>0.16600000000000001</v>
      </c>
      <c r="M3361">
        <v>4.12</v>
      </c>
      <c r="N3361">
        <v>1.2999999999999999E-2</v>
      </c>
      <c r="O3361" t="s">
        <v>614</v>
      </c>
      <c r="P3361">
        <v>0</v>
      </c>
      <c r="Q3361">
        <v>69.959999999999994</v>
      </c>
      <c r="R3361">
        <v>729</v>
      </c>
      <c r="S3361">
        <v>0</v>
      </c>
      <c r="U3361">
        <v>5617</v>
      </c>
      <c r="V3361">
        <v>1.03</v>
      </c>
      <c r="W3361">
        <v>0.95</v>
      </c>
      <c r="X3361">
        <v>-0.01</v>
      </c>
      <c r="Y3361" t="s">
        <v>77</v>
      </c>
      <c r="Z3361">
        <v>4.3899999999999997</v>
      </c>
      <c r="AA3361" t="s">
        <v>11162</v>
      </c>
      <c r="AB3361">
        <v>283.20701559999998</v>
      </c>
      <c r="AC3361" t="s">
        <v>11163</v>
      </c>
      <c r="AD3361">
        <v>48.580522199999997</v>
      </c>
      <c r="AE3361">
        <v>1052.24</v>
      </c>
      <c r="AF3361">
        <v>15.231999999999999</v>
      </c>
      <c r="AG3361">
        <v>13.436</v>
      </c>
      <c r="AH3361">
        <v>15.010300000000001</v>
      </c>
    </row>
    <row r="3362" spans="1:34" x14ac:dyDescent="0.25">
      <c r="A3362" t="s">
        <v>11166</v>
      </c>
      <c r="B3362" t="s">
        <v>11161</v>
      </c>
      <c r="C3362">
        <v>1</v>
      </c>
      <c r="D3362">
        <v>4</v>
      </c>
      <c r="E3362" t="s">
        <v>284</v>
      </c>
      <c r="F3362">
        <v>2014</v>
      </c>
      <c r="G3362" t="s">
        <v>171</v>
      </c>
      <c r="H3362">
        <v>0</v>
      </c>
      <c r="I3362">
        <v>38.285488999999998</v>
      </c>
      <c r="J3362">
        <v>0.22</v>
      </c>
      <c r="K3362">
        <v>1.87</v>
      </c>
      <c r="L3362">
        <v>0.16700000000000001</v>
      </c>
      <c r="M3362">
        <v>4.16</v>
      </c>
      <c r="N3362">
        <v>1.3100000000000001E-2</v>
      </c>
      <c r="O3362" t="s">
        <v>614</v>
      </c>
      <c r="P3362">
        <v>0</v>
      </c>
      <c r="Q3362">
        <v>20.170000000000002</v>
      </c>
      <c r="R3362">
        <v>534</v>
      </c>
      <c r="S3362">
        <v>1</v>
      </c>
      <c r="U3362">
        <v>5617</v>
      </c>
      <c r="V3362">
        <v>1.03</v>
      </c>
      <c r="W3362">
        <v>0.95</v>
      </c>
      <c r="X3362">
        <v>-0.01</v>
      </c>
      <c r="Y3362" t="s">
        <v>77</v>
      </c>
      <c r="Z3362">
        <v>4.3899999999999997</v>
      </c>
      <c r="AA3362" t="s">
        <v>11162</v>
      </c>
      <c r="AB3362">
        <v>283.20701559999998</v>
      </c>
      <c r="AC3362" t="s">
        <v>11163</v>
      </c>
      <c r="AD3362">
        <v>48.580522199999997</v>
      </c>
      <c r="AE3362">
        <v>1052.24</v>
      </c>
      <c r="AF3362">
        <v>15.231999999999999</v>
      </c>
      <c r="AG3362">
        <v>13.436</v>
      </c>
      <c r="AH3362">
        <v>15.010300000000001</v>
      </c>
    </row>
    <row r="3363" spans="1:34" x14ac:dyDescent="0.25">
      <c r="A3363" t="s">
        <v>11167</v>
      </c>
      <c r="B3363" t="s">
        <v>11168</v>
      </c>
      <c r="C3363">
        <v>1</v>
      </c>
      <c r="D3363">
        <v>3</v>
      </c>
      <c r="E3363" t="s">
        <v>284</v>
      </c>
      <c r="F3363">
        <v>2012</v>
      </c>
      <c r="G3363" t="s">
        <v>171</v>
      </c>
      <c r="H3363">
        <v>0</v>
      </c>
      <c r="I3363">
        <v>29.334340000000001</v>
      </c>
      <c r="J3363">
        <v>0.18</v>
      </c>
      <c r="K3363">
        <v>3.9</v>
      </c>
      <c r="L3363">
        <v>0.34799999999999998</v>
      </c>
      <c r="M3363">
        <v>11.3</v>
      </c>
      <c r="N3363">
        <v>3.5999999999999997E-2</v>
      </c>
      <c r="O3363" t="s">
        <v>119</v>
      </c>
      <c r="P3363">
        <v>4.2000000000000003E-2</v>
      </c>
      <c r="Q3363">
        <v>16.38</v>
      </c>
      <c r="R3363">
        <v>524</v>
      </c>
      <c r="S3363">
        <v>1</v>
      </c>
      <c r="U3363">
        <v>5498</v>
      </c>
      <c r="V3363">
        <v>0.95</v>
      </c>
      <c r="W3363">
        <v>0.99</v>
      </c>
      <c r="X3363">
        <v>0.18</v>
      </c>
      <c r="Y3363" t="s">
        <v>77</v>
      </c>
      <c r="Z3363">
        <v>4.7699999999999996</v>
      </c>
      <c r="AA3363" t="s">
        <v>11169</v>
      </c>
      <c r="AB3363">
        <v>285.28364829999998</v>
      </c>
      <c r="AC3363" t="s">
        <v>11170</v>
      </c>
      <c r="AD3363">
        <v>38.947262500000001</v>
      </c>
      <c r="AE3363">
        <v>914.221</v>
      </c>
      <c r="AF3363">
        <v>15.726000000000001</v>
      </c>
      <c r="AG3363">
        <v>13.581</v>
      </c>
      <c r="AH3363">
        <v>15.376099999999999</v>
      </c>
    </row>
    <row r="3364" spans="1:34" x14ac:dyDescent="0.25">
      <c r="A3364" t="s">
        <v>11171</v>
      </c>
      <c r="B3364" t="s">
        <v>11168</v>
      </c>
      <c r="C3364">
        <v>1</v>
      </c>
      <c r="D3364">
        <v>3</v>
      </c>
      <c r="E3364" t="s">
        <v>284</v>
      </c>
      <c r="F3364">
        <v>2012</v>
      </c>
      <c r="G3364" t="s">
        <v>171</v>
      </c>
      <c r="H3364">
        <v>0</v>
      </c>
      <c r="I3364">
        <v>60.323104999999998</v>
      </c>
      <c r="J3364">
        <v>0.3</v>
      </c>
      <c r="K3364">
        <v>12.3</v>
      </c>
      <c r="L3364">
        <v>1.097</v>
      </c>
      <c r="M3364">
        <v>640</v>
      </c>
      <c r="N3364">
        <v>2.0099999999999998</v>
      </c>
      <c r="O3364" t="s">
        <v>119</v>
      </c>
      <c r="P3364">
        <v>1.11E-2</v>
      </c>
      <c r="Q3364">
        <v>6.22</v>
      </c>
      <c r="R3364">
        <v>411</v>
      </c>
      <c r="S3364">
        <v>1</v>
      </c>
      <c r="U3364">
        <v>5498</v>
      </c>
      <c r="V3364">
        <v>0.95</v>
      </c>
      <c r="W3364">
        <v>0.99</v>
      </c>
      <c r="X3364">
        <v>0.18</v>
      </c>
      <c r="Y3364" t="s">
        <v>77</v>
      </c>
      <c r="Z3364">
        <v>4.7699999999999996</v>
      </c>
      <c r="AA3364" t="s">
        <v>11169</v>
      </c>
      <c r="AB3364">
        <v>285.28364829999998</v>
      </c>
      <c r="AC3364" t="s">
        <v>11170</v>
      </c>
      <c r="AD3364">
        <v>38.947262500000001</v>
      </c>
      <c r="AE3364">
        <v>914.221</v>
      </c>
      <c r="AF3364">
        <v>15.726000000000001</v>
      </c>
      <c r="AG3364">
        <v>13.581</v>
      </c>
      <c r="AH3364">
        <v>15.376099999999999</v>
      </c>
    </row>
    <row r="3365" spans="1:34" x14ac:dyDescent="0.25">
      <c r="A3365" t="s">
        <v>11172</v>
      </c>
      <c r="B3365" t="s">
        <v>11168</v>
      </c>
      <c r="C3365">
        <v>1</v>
      </c>
      <c r="D3365">
        <v>3</v>
      </c>
      <c r="E3365" t="s">
        <v>284</v>
      </c>
      <c r="F3365">
        <v>2012</v>
      </c>
      <c r="G3365" t="s">
        <v>171</v>
      </c>
      <c r="H3365">
        <v>0</v>
      </c>
      <c r="I3365">
        <v>143.34394</v>
      </c>
      <c r="J3365">
        <v>0.5</v>
      </c>
      <c r="K3365">
        <v>8.8000000000000007</v>
      </c>
      <c r="L3365">
        <v>0.78500000000000003</v>
      </c>
      <c r="M3365">
        <v>23.1</v>
      </c>
      <c r="N3365">
        <v>7.2999999999999995E-2</v>
      </c>
      <c r="O3365" t="s">
        <v>119</v>
      </c>
      <c r="P3365">
        <v>2.1999999999999999E-2</v>
      </c>
      <c r="Q3365">
        <v>1.96</v>
      </c>
      <c r="R3365">
        <v>308</v>
      </c>
      <c r="S3365">
        <v>1</v>
      </c>
      <c r="U3365">
        <v>5498</v>
      </c>
      <c r="V3365">
        <v>0.95</v>
      </c>
      <c r="W3365">
        <v>0.99</v>
      </c>
      <c r="X3365">
        <v>0.18</v>
      </c>
      <c r="Y3365" t="s">
        <v>77</v>
      </c>
      <c r="Z3365">
        <v>4.7699999999999996</v>
      </c>
      <c r="AA3365" t="s">
        <v>11169</v>
      </c>
      <c r="AB3365">
        <v>285.28364829999998</v>
      </c>
      <c r="AC3365" t="s">
        <v>11170</v>
      </c>
      <c r="AD3365">
        <v>38.947262500000001</v>
      </c>
      <c r="AE3365">
        <v>914.221</v>
      </c>
      <c r="AF3365">
        <v>15.726000000000001</v>
      </c>
      <c r="AG3365">
        <v>13.581</v>
      </c>
      <c r="AH3365">
        <v>15.376099999999999</v>
      </c>
    </row>
    <row r="3366" spans="1:34" x14ac:dyDescent="0.25">
      <c r="A3366" t="s">
        <v>11173</v>
      </c>
      <c r="B3366" t="s">
        <v>11174</v>
      </c>
      <c r="C3366">
        <v>1</v>
      </c>
      <c r="D3366">
        <v>2</v>
      </c>
      <c r="E3366" t="s">
        <v>284</v>
      </c>
      <c r="F3366">
        <v>2014</v>
      </c>
      <c r="G3366" t="s">
        <v>171</v>
      </c>
      <c r="H3366">
        <v>0</v>
      </c>
      <c r="I3366">
        <v>10.446346999999999</v>
      </c>
      <c r="J3366">
        <v>9.4E-2</v>
      </c>
      <c r="K3366">
        <v>1.67</v>
      </c>
      <c r="L3366">
        <v>0.14899999999999999</v>
      </c>
      <c r="M3366">
        <v>3.43</v>
      </c>
      <c r="N3366">
        <v>1.0800000000000001E-2</v>
      </c>
      <c r="O3366" t="s">
        <v>614</v>
      </c>
      <c r="P3366">
        <v>0</v>
      </c>
      <c r="Q3366">
        <v>265.19</v>
      </c>
      <c r="R3366">
        <v>812</v>
      </c>
      <c r="S3366">
        <v>0</v>
      </c>
      <c r="U3366">
        <v>5986</v>
      </c>
      <c r="V3366">
        <v>0.9</v>
      </c>
      <c r="W3366">
        <v>1.07</v>
      </c>
      <c r="X3366">
        <v>0.04</v>
      </c>
      <c r="Y3366" t="s">
        <v>77</v>
      </c>
      <c r="Z3366">
        <v>4.53</v>
      </c>
      <c r="AA3366" t="s">
        <v>11175</v>
      </c>
      <c r="AB3366">
        <v>295.2886934</v>
      </c>
      <c r="AC3366" t="s">
        <v>11176</v>
      </c>
      <c r="AD3366">
        <v>48.599724299999998</v>
      </c>
      <c r="AE3366">
        <v>1098.45</v>
      </c>
      <c r="AF3366">
        <v>14.25</v>
      </c>
      <c r="AG3366">
        <v>12.742000000000001</v>
      </c>
      <c r="AH3366">
        <v>14.1797</v>
      </c>
    </row>
    <row r="3367" spans="1:34" x14ac:dyDescent="0.25">
      <c r="A3367" t="s">
        <v>11177</v>
      </c>
      <c r="B3367" t="s">
        <v>11174</v>
      </c>
      <c r="C3367">
        <v>1</v>
      </c>
      <c r="D3367">
        <v>2</v>
      </c>
      <c r="E3367" t="s">
        <v>284</v>
      </c>
      <c r="F3367">
        <v>2014</v>
      </c>
      <c r="G3367" t="s">
        <v>171</v>
      </c>
      <c r="H3367">
        <v>0</v>
      </c>
      <c r="I3367">
        <v>40.714955000000003</v>
      </c>
      <c r="J3367">
        <v>0.23200000000000001</v>
      </c>
      <c r="K3367">
        <v>2.25</v>
      </c>
      <c r="L3367">
        <v>0.20100000000000001</v>
      </c>
      <c r="M3367">
        <v>5.69</v>
      </c>
      <c r="N3367">
        <v>1.7899999999999999E-2</v>
      </c>
      <c r="O3367" t="s">
        <v>614</v>
      </c>
      <c r="P3367">
        <v>0</v>
      </c>
      <c r="Q3367">
        <v>43.25</v>
      </c>
      <c r="R3367">
        <v>516</v>
      </c>
      <c r="S3367">
        <v>1</v>
      </c>
      <c r="U3367">
        <v>5986</v>
      </c>
      <c r="V3367">
        <v>0.9</v>
      </c>
      <c r="W3367">
        <v>1.07</v>
      </c>
      <c r="X3367">
        <v>0.04</v>
      </c>
      <c r="Y3367" t="s">
        <v>77</v>
      </c>
      <c r="Z3367">
        <v>4.53</v>
      </c>
      <c r="AA3367" t="s">
        <v>11175</v>
      </c>
      <c r="AB3367">
        <v>295.2886934</v>
      </c>
      <c r="AC3367" t="s">
        <v>11176</v>
      </c>
      <c r="AD3367">
        <v>48.599724299999998</v>
      </c>
      <c r="AE3367">
        <v>1098.45</v>
      </c>
      <c r="AF3367">
        <v>14.25</v>
      </c>
      <c r="AG3367">
        <v>12.742000000000001</v>
      </c>
      <c r="AH3367">
        <v>14.1797</v>
      </c>
    </row>
    <row r="3368" spans="1:34" x14ac:dyDescent="0.25">
      <c r="A3368" t="s">
        <v>11178</v>
      </c>
      <c r="B3368" t="s">
        <v>11179</v>
      </c>
      <c r="C3368">
        <v>1</v>
      </c>
      <c r="D3368">
        <v>3</v>
      </c>
      <c r="E3368" t="s">
        <v>284</v>
      </c>
      <c r="F3368">
        <v>2014</v>
      </c>
      <c r="G3368" t="s">
        <v>171</v>
      </c>
      <c r="H3368">
        <v>0</v>
      </c>
      <c r="I3368">
        <v>2.508553</v>
      </c>
      <c r="J3368">
        <v>3.5999999999999997E-2</v>
      </c>
      <c r="K3368">
        <v>1.35</v>
      </c>
      <c r="L3368">
        <v>0.12</v>
      </c>
      <c r="M3368">
        <v>2.39</v>
      </c>
      <c r="N3368">
        <v>7.5199999999999998E-3</v>
      </c>
      <c r="O3368" t="s">
        <v>614</v>
      </c>
      <c r="P3368">
        <v>0</v>
      </c>
      <c r="Q3368">
        <v>665.44</v>
      </c>
      <c r="R3368">
        <v>1278</v>
      </c>
      <c r="S3368">
        <v>0</v>
      </c>
      <c r="U3368">
        <v>5815</v>
      </c>
      <c r="V3368">
        <v>0.9</v>
      </c>
      <c r="W3368">
        <v>0.98</v>
      </c>
      <c r="X3368">
        <v>0.187</v>
      </c>
      <c r="Y3368" t="s">
        <v>200</v>
      </c>
      <c r="Z3368">
        <v>4.53</v>
      </c>
      <c r="AA3368" t="s">
        <v>11180</v>
      </c>
      <c r="AB3368">
        <v>283.98290400000002</v>
      </c>
      <c r="AC3368" t="s">
        <v>11181</v>
      </c>
      <c r="AD3368">
        <v>49.232951200000002</v>
      </c>
      <c r="AE3368">
        <v>719.16600000000005</v>
      </c>
      <c r="AF3368">
        <v>14.458</v>
      </c>
      <c r="AG3368">
        <v>12.706</v>
      </c>
      <c r="AH3368">
        <v>14.2737</v>
      </c>
    </row>
    <row r="3369" spans="1:34" x14ac:dyDescent="0.25">
      <c r="A3369" t="s">
        <v>11182</v>
      </c>
      <c r="B3369" t="s">
        <v>11179</v>
      </c>
      <c r="C3369">
        <v>1</v>
      </c>
      <c r="D3369">
        <v>3</v>
      </c>
      <c r="E3369" t="s">
        <v>284</v>
      </c>
      <c r="F3369">
        <v>2014</v>
      </c>
      <c r="G3369" t="s">
        <v>171</v>
      </c>
      <c r="H3369">
        <v>0</v>
      </c>
      <c r="I3369">
        <v>5.4190259999999997</v>
      </c>
      <c r="J3369">
        <v>0.06</v>
      </c>
      <c r="K3369">
        <v>1.35</v>
      </c>
      <c r="L3369">
        <v>0.12</v>
      </c>
      <c r="M3369">
        <v>2.39</v>
      </c>
      <c r="N3369">
        <v>7.5199999999999998E-3</v>
      </c>
      <c r="O3369" t="s">
        <v>614</v>
      </c>
      <c r="P3369">
        <v>0</v>
      </c>
      <c r="Q3369">
        <v>238.48</v>
      </c>
      <c r="R3369">
        <v>989</v>
      </c>
      <c r="S3369">
        <v>0</v>
      </c>
      <c r="U3369">
        <v>5815</v>
      </c>
      <c r="V3369">
        <v>0.9</v>
      </c>
      <c r="W3369">
        <v>0.98</v>
      </c>
      <c r="X3369">
        <v>0.187</v>
      </c>
      <c r="Y3369" t="s">
        <v>200</v>
      </c>
      <c r="Z3369">
        <v>4.53</v>
      </c>
      <c r="AA3369" t="s">
        <v>11180</v>
      </c>
      <c r="AB3369">
        <v>283.98290400000002</v>
      </c>
      <c r="AC3369" t="s">
        <v>11181</v>
      </c>
      <c r="AD3369">
        <v>49.232951200000002</v>
      </c>
      <c r="AE3369">
        <v>719.16600000000005</v>
      </c>
      <c r="AF3369">
        <v>14.458</v>
      </c>
      <c r="AG3369">
        <v>12.706</v>
      </c>
      <c r="AH3369">
        <v>14.2737</v>
      </c>
    </row>
    <row r="3370" spans="1:34" x14ac:dyDescent="0.25">
      <c r="A3370" t="s">
        <v>11183</v>
      </c>
      <c r="B3370" t="s">
        <v>11179</v>
      </c>
      <c r="C3370">
        <v>1</v>
      </c>
      <c r="D3370">
        <v>3</v>
      </c>
      <c r="E3370" t="s">
        <v>284</v>
      </c>
      <c r="F3370">
        <v>2014</v>
      </c>
      <c r="G3370" t="s">
        <v>171</v>
      </c>
      <c r="H3370">
        <v>0</v>
      </c>
      <c r="I3370">
        <v>13.751243000000001</v>
      </c>
      <c r="J3370">
        <v>0.112</v>
      </c>
      <c r="K3370">
        <v>1.75</v>
      </c>
      <c r="L3370">
        <v>0.156</v>
      </c>
      <c r="M3370">
        <v>3.71</v>
      </c>
      <c r="N3370">
        <v>1.17E-2</v>
      </c>
      <c r="O3370" t="s">
        <v>614</v>
      </c>
      <c r="P3370">
        <v>0</v>
      </c>
      <c r="Q3370">
        <v>68.930000000000007</v>
      </c>
      <c r="R3370">
        <v>725</v>
      </c>
      <c r="S3370">
        <v>0</v>
      </c>
      <c r="U3370">
        <v>5815</v>
      </c>
      <c r="V3370">
        <v>0.9</v>
      </c>
      <c r="W3370">
        <v>0.98</v>
      </c>
      <c r="X3370">
        <v>0.187</v>
      </c>
      <c r="Y3370" t="s">
        <v>200</v>
      </c>
      <c r="Z3370">
        <v>4.53</v>
      </c>
      <c r="AA3370" t="s">
        <v>11180</v>
      </c>
      <c r="AB3370">
        <v>283.98290400000002</v>
      </c>
      <c r="AC3370" t="s">
        <v>11181</v>
      </c>
      <c r="AD3370">
        <v>49.232951200000002</v>
      </c>
      <c r="AE3370">
        <v>719.16600000000005</v>
      </c>
      <c r="AF3370">
        <v>14.458</v>
      </c>
      <c r="AG3370">
        <v>12.706</v>
      </c>
      <c r="AH3370">
        <v>14.2737</v>
      </c>
    </row>
    <row r="3371" spans="1:34" x14ac:dyDescent="0.25">
      <c r="A3371" t="s">
        <v>11184</v>
      </c>
      <c r="B3371" t="s">
        <v>11185</v>
      </c>
      <c r="C3371">
        <v>1</v>
      </c>
      <c r="D3371">
        <v>2</v>
      </c>
      <c r="E3371" t="s">
        <v>284</v>
      </c>
      <c r="F3371">
        <v>2014</v>
      </c>
      <c r="G3371" t="s">
        <v>171</v>
      </c>
      <c r="H3371">
        <v>0</v>
      </c>
      <c r="I3371">
        <v>30.184104000000001</v>
      </c>
      <c r="J3371">
        <v>0.193</v>
      </c>
      <c r="K3371">
        <v>4.0599999999999996</v>
      </c>
      <c r="L3371">
        <v>0.36199999999999999</v>
      </c>
      <c r="M3371">
        <v>15.5</v>
      </c>
      <c r="N3371">
        <v>4.8800000000000003E-2</v>
      </c>
      <c r="O3371" t="s">
        <v>614</v>
      </c>
      <c r="P3371">
        <v>0</v>
      </c>
      <c r="Q3371">
        <v>31.25</v>
      </c>
      <c r="R3371">
        <v>634</v>
      </c>
      <c r="S3371">
        <v>0</v>
      </c>
      <c r="U3371">
        <v>5740</v>
      </c>
      <c r="V3371">
        <v>1.22</v>
      </c>
      <c r="W3371">
        <v>1.02</v>
      </c>
      <c r="X3371">
        <v>0.06</v>
      </c>
      <c r="Y3371" t="s">
        <v>77</v>
      </c>
      <c r="Z3371">
        <v>4.29</v>
      </c>
      <c r="AA3371" t="s">
        <v>11186</v>
      </c>
      <c r="AB3371">
        <v>294.3169307</v>
      </c>
      <c r="AC3371" t="s">
        <v>11187</v>
      </c>
      <c r="AD3371">
        <v>43.629243600000002</v>
      </c>
      <c r="AE3371">
        <v>1402.58</v>
      </c>
      <c r="AF3371">
        <v>15.694000000000001</v>
      </c>
      <c r="AG3371">
        <v>13.9</v>
      </c>
      <c r="AH3371">
        <v>15.491099999999999</v>
      </c>
    </row>
    <row r="3372" spans="1:34" x14ac:dyDescent="0.25">
      <c r="A3372" t="s">
        <v>11188</v>
      </c>
      <c r="B3372" t="s">
        <v>11185</v>
      </c>
      <c r="C3372">
        <v>1</v>
      </c>
      <c r="D3372">
        <v>2</v>
      </c>
      <c r="E3372" t="s">
        <v>284</v>
      </c>
      <c r="F3372">
        <v>2014</v>
      </c>
      <c r="G3372" t="s">
        <v>171</v>
      </c>
      <c r="H3372">
        <v>0</v>
      </c>
      <c r="I3372">
        <v>127.282184</v>
      </c>
      <c r="J3372">
        <v>0.503</v>
      </c>
      <c r="K3372">
        <v>12.45</v>
      </c>
      <c r="L3372">
        <v>1.111</v>
      </c>
      <c r="O3372" t="s">
        <v>75</v>
      </c>
      <c r="P3372">
        <v>0</v>
      </c>
      <c r="Q3372">
        <v>4.58</v>
      </c>
      <c r="R3372">
        <v>392</v>
      </c>
      <c r="S3372">
        <v>0</v>
      </c>
      <c r="U3372">
        <v>5740</v>
      </c>
      <c r="V3372">
        <v>1.22</v>
      </c>
      <c r="W3372">
        <v>1.02</v>
      </c>
      <c r="X3372">
        <v>0.06</v>
      </c>
      <c r="Y3372" t="s">
        <v>77</v>
      </c>
      <c r="Z3372">
        <v>4.29</v>
      </c>
      <c r="AA3372" t="s">
        <v>11186</v>
      </c>
      <c r="AB3372">
        <v>294.3169307</v>
      </c>
      <c r="AC3372" t="s">
        <v>11187</v>
      </c>
      <c r="AD3372">
        <v>43.629243600000002</v>
      </c>
      <c r="AE3372">
        <v>1402.58</v>
      </c>
      <c r="AF3372">
        <v>15.694000000000001</v>
      </c>
      <c r="AG3372">
        <v>13.9</v>
      </c>
      <c r="AH3372">
        <v>15.491099999999999</v>
      </c>
    </row>
    <row r="3373" spans="1:34" x14ac:dyDescent="0.25">
      <c r="A3373" t="s">
        <v>11189</v>
      </c>
      <c r="B3373" t="s">
        <v>11190</v>
      </c>
      <c r="C3373">
        <v>1</v>
      </c>
      <c r="D3373">
        <v>2</v>
      </c>
      <c r="E3373" t="s">
        <v>284</v>
      </c>
      <c r="F3373">
        <v>2014</v>
      </c>
      <c r="G3373" t="s">
        <v>171</v>
      </c>
      <c r="H3373">
        <v>0</v>
      </c>
      <c r="I3373">
        <v>1.937055</v>
      </c>
      <c r="J3373">
        <v>2.4E-2</v>
      </c>
      <c r="K3373">
        <v>0.89</v>
      </c>
      <c r="L3373">
        <v>7.9000000000000001E-2</v>
      </c>
      <c r="M3373">
        <v>0.64</v>
      </c>
      <c r="N3373">
        <v>2.0100000000000001E-3</v>
      </c>
      <c r="O3373" t="s">
        <v>614</v>
      </c>
      <c r="P3373">
        <v>0</v>
      </c>
      <c r="Q3373">
        <v>145.44</v>
      </c>
      <c r="R3373">
        <v>802</v>
      </c>
      <c r="S3373">
        <v>0</v>
      </c>
      <c r="T3373" t="s">
        <v>818</v>
      </c>
      <c r="U3373">
        <v>3944</v>
      </c>
      <c r="V3373">
        <v>0.48</v>
      </c>
      <c r="W3373">
        <v>0.56999999999999995</v>
      </c>
      <c r="X3373">
        <v>-0.41399999999999998</v>
      </c>
      <c r="Y3373" t="s">
        <v>200</v>
      </c>
      <c r="Z3373">
        <v>4.7699999999999996</v>
      </c>
      <c r="AA3373" t="s">
        <v>11191</v>
      </c>
      <c r="AB3373">
        <v>283.13547419999998</v>
      </c>
      <c r="AC3373" t="s">
        <v>11192</v>
      </c>
      <c r="AD3373">
        <v>43.6567036</v>
      </c>
      <c r="AE3373">
        <v>209.738</v>
      </c>
      <c r="AF3373">
        <v>14.917</v>
      </c>
      <c r="AG3373">
        <v>11.596</v>
      </c>
      <c r="AH3373">
        <v>14.396000000000001</v>
      </c>
    </row>
    <row r="3374" spans="1:34" x14ac:dyDescent="0.25">
      <c r="A3374" t="s">
        <v>11193</v>
      </c>
      <c r="B3374" t="s">
        <v>11190</v>
      </c>
      <c r="C3374">
        <v>1</v>
      </c>
      <c r="D3374">
        <v>2</v>
      </c>
      <c r="E3374" t="s">
        <v>284</v>
      </c>
      <c r="F3374">
        <v>2014</v>
      </c>
      <c r="G3374" t="s">
        <v>171</v>
      </c>
      <c r="H3374">
        <v>0</v>
      </c>
      <c r="I3374">
        <v>7.0611490000000003</v>
      </c>
      <c r="J3374">
        <v>5.7000000000000002E-2</v>
      </c>
      <c r="K3374">
        <v>1.1399999999999999</v>
      </c>
      <c r="L3374">
        <v>0.10199999999999999</v>
      </c>
      <c r="M3374">
        <v>1.55</v>
      </c>
      <c r="N3374">
        <v>4.8900000000000002E-3</v>
      </c>
      <c r="O3374" t="s">
        <v>614</v>
      </c>
      <c r="P3374">
        <v>0</v>
      </c>
      <c r="Q3374">
        <v>25.85</v>
      </c>
      <c r="R3374">
        <v>521</v>
      </c>
      <c r="S3374">
        <v>0</v>
      </c>
      <c r="T3374" t="s">
        <v>818</v>
      </c>
      <c r="U3374">
        <v>3944</v>
      </c>
      <c r="V3374">
        <v>0.48</v>
      </c>
      <c r="W3374">
        <v>0.56999999999999995</v>
      </c>
      <c r="X3374">
        <v>-0.41399999999999998</v>
      </c>
      <c r="Y3374" t="s">
        <v>200</v>
      </c>
      <c r="Z3374">
        <v>4.7699999999999996</v>
      </c>
      <c r="AA3374" t="s">
        <v>11191</v>
      </c>
      <c r="AB3374">
        <v>283.13547419999998</v>
      </c>
      <c r="AC3374" t="s">
        <v>11192</v>
      </c>
      <c r="AD3374">
        <v>43.6567036</v>
      </c>
      <c r="AE3374">
        <v>209.738</v>
      </c>
      <c r="AF3374">
        <v>14.917</v>
      </c>
      <c r="AG3374">
        <v>11.596</v>
      </c>
      <c r="AH3374">
        <v>14.396000000000001</v>
      </c>
    </row>
    <row r="3375" spans="1:34" x14ac:dyDescent="0.25">
      <c r="A3375" t="s">
        <v>11194</v>
      </c>
      <c r="B3375" t="s">
        <v>11195</v>
      </c>
      <c r="C3375">
        <v>1</v>
      </c>
      <c r="D3375">
        <v>4</v>
      </c>
      <c r="E3375" t="s">
        <v>284</v>
      </c>
      <c r="F3375">
        <v>2014</v>
      </c>
      <c r="G3375" t="s">
        <v>171</v>
      </c>
      <c r="H3375">
        <v>0</v>
      </c>
      <c r="I3375">
        <v>3.295709</v>
      </c>
      <c r="J3375">
        <v>3.9E-2</v>
      </c>
      <c r="K3375">
        <v>2.86</v>
      </c>
      <c r="L3375">
        <v>0.255</v>
      </c>
      <c r="M3375">
        <v>8.5500000000000007</v>
      </c>
      <c r="N3375">
        <v>2.69E-2</v>
      </c>
      <c r="O3375" t="s">
        <v>614</v>
      </c>
      <c r="P3375">
        <v>0</v>
      </c>
      <c r="Q3375">
        <v>139.15</v>
      </c>
      <c r="R3375">
        <v>875</v>
      </c>
      <c r="S3375">
        <v>0</v>
      </c>
      <c r="U3375">
        <v>4731</v>
      </c>
      <c r="V3375">
        <v>0.69</v>
      </c>
      <c r="W3375">
        <v>0.8</v>
      </c>
      <c r="X3375">
        <v>0.05</v>
      </c>
      <c r="Y3375" t="s">
        <v>77</v>
      </c>
      <c r="Z3375">
        <v>4.63</v>
      </c>
      <c r="AA3375" t="s">
        <v>11196</v>
      </c>
      <c r="AB3375">
        <v>294.44180310000002</v>
      </c>
      <c r="AC3375" t="s">
        <v>11197</v>
      </c>
      <c r="AD3375">
        <v>40.557540799999998</v>
      </c>
      <c r="AE3375">
        <v>434.68400000000003</v>
      </c>
      <c r="AF3375">
        <v>15.065</v>
      </c>
      <c r="AG3375">
        <v>12.625999999999999</v>
      </c>
      <c r="AH3375">
        <v>14.8308</v>
      </c>
    </row>
    <row r="3376" spans="1:34" x14ac:dyDescent="0.25">
      <c r="A3376" t="s">
        <v>11198</v>
      </c>
      <c r="B3376" t="s">
        <v>11195</v>
      </c>
      <c r="C3376">
        <v>1</v>
      </c>
      <c r="D3376">
        <v>4</v>
      </c>
      <c r="E3376" t="s">
        <v>284</v>
      </c>
      <c r="F3376">
        <v>2014</v>
      </c>
      <c r="G3376" t="s">
        <v>171</v>
      </c>
      <c r="H3376">
        <v>0</v>
      </c>
      <c r="I3376">
        <v>5.3159460000000003</v>
      </c>
      <c r="J3376">
        <v>5.3999999999999999E-2</v>
      </c>
      <c r="K3376">
        <v>2.17</v>
      </c>
      <c r="L3376">
        <v>0.19400000000000001</v>
      </c>
      <c r="M3376">
        <v>5.35</v>
      </c>
      <c r="N3376">
        <v>1.6799999999999999E-2</v>
      </c>
      <c r="O3376" t="s">
        <v>614</v>
      </c>
      <c r="P3376">
        <v>0</v>
      </c>
      <c r="Q3376">
        <v>73.599999999999994</v>
      </c>
      <c r="R3376">
        <v>746</v>
      </c>
      <c r="S3376">
        <v>0</v>
      </c>
      <c r="U3376">
        <v>4731</v>
      </c>
      <c r="V3376">
        <v>0.69</v>
      </c>
      <c r="W3376">
        <v>0.8</v>
      </c>
      <c r="X3376">
        <v>0.05</v>
      </c>
      <c r="Y3376" t="s">
        <v>77</v>
      </c>
      <c r="Z3376">
        <v>4.63</v>
      </c>
      <c r="AA3376" t="s">
        <v>11196</v>
      </c>
      <c r="AB3376">
        <v>294.44180310000002</v>
      </c>
      <c r="AC3376" t="s">
        <v>11197</v>
      </c>
      <c r="AD3376">
        <v>40.557540799999998</v>
      </c>
      <c r="AE3376">
        <v>434.68400000000003</v>
      </c>
      <c r="AF3376">
        <v>15.065</v>
      </c>
      <c r="AG3376">
        <v>12.625999999999999</v>
      </c>
      <c r="AH3376">
        <v>14.8308</v>
      </c>
    </row>
    <row r="3377" spans="1:34" x14ac:dyDescent="0.25">
      <c r="A3377" t="s">
        <v>11199</v>
      </c>
      <c r="B3377" t="s">
        <v>11195</v>
      </c>
      <c r="C3377">
        <v>1</v>
      </c>
      <c r="D3377">
        <v>4</v>
      </c>
      <c r="E3377" t="s">
        <v>284</v>
      </c>
      <c r="F3377">
        <v>2014</v>
      </c>
      <c r="G3377" t="s">
        <v>171</v>
      </c>
      <c r="H3377">
        <v>0</v>
      </c>
      <c r="I3377">
        <v>9.6534709999999997</v>
      </c>
      <c r="J3377">
        <v>0.08</v>
      </c>
      <c r="K3377">
        <v>2.75</v>
      </c>
      <c r="L3377">
        <v>0.245</v>
      </c>
      <c r="M3377">
        <v>8</v>
      </c>
      <c r="N3377">
        <v>2.52E-2</v>
      </c>
      <c r="O3377" t="s">
        <v>614</v>
      </c>
      <c r="P3377">
        <v>0</v>
      </c>
      <c r="Q3377">
        <v>33.159999999999997</v>
      </c>
      <c r="R3377">
        <v>611</v>
      </c>
      <c r="S3377">
        <v>0</v>
      </c>
      <c r="U3377">
        <v>4731</v>
      </c>
      <c r="V3377">
        <v>0.69</v>
      </c>
      <c r="W3377">
        <v>0.8</v>
      </c>
      <c r="X3377">
        <v>0.05</v>
      </c>
      <c r="Y3377" t="s">
        <v>77</v>
      </c>
      <c r="Z3377">
        <v>4.63</v>
      </c>
      <c r="AA3377" t="s">
        <v>11196</v>
      </c>
      <c r="AB3377">
        <v>294.44180310000002</v>
      </c>
      <c r="AC3377" t="s">
        <v>11197</v>
      </c>
      <c r="AD3377">
        <v>40.557540799999998</v>
      </c>
      <c r="AE3377">
        <v>434.68400000000003</v>
      </c>
      <c r="AF3377">
        <v>15.065</v>
      </c>
      <c r="AG3377">
        <v>12.625999999999999</v>
      </c>
      <c r="AH3377">
        <v>14.8308</v>
      </c>
    </row>
    <row r="3378" spans="1:34" x14ac:dyDescent="0.25">
      <c r="A3378" t="s">
        <v>11200</v>
      </c>
      <c r="B3378" t="s">
        <v>11195</v>
      </c>
      <c r="C3378">
        <v>1</v>
      </c>
      <c r="D3378">
        <v>4</v>
      </c>
      <c r="E3378" t="s">
        <v>284</v>
      </c>
      <c r="F3378">
        <v>2016</v>
      </c>
      <c r="G3378" t="s">
        <v>171</v>
      </c>
      <c r="H3378">
        <v>0</v>
      </c>
      <c r="I3378">
        <v>1.4991469500000001</v>
      </c>
      <c r="J3378">
        <v>2.3199999999999998E-2</v>
      </c>
      <c r="K3378">
        <v>1.2</v>
      </c>
      <c r="L3378">
        <v>0.107</v>
      </c>
      <c r="M3378">
        <v>1.87</v>
      </c>
      <c r="N3378">
        <v>5.8799999999999998E-3</v>
      </c>
      <c r="O3378" t="s">
        <v>614</v>
      </c>
      <c r="P3378">
        <v>0</v>
      </c>
      <c r="Q3378">
        <v>397.25</v>
      </c>
      <c r="R3378">
        <v>1137</v>
      </c>
      <c r="S3378">
        <v>0</v>
      </c>
      <c r="U3378">
        <v>4817</v>
      </c>
      <c r="V3378">
        <v>0.73</v>
      </c>
      <c r="W3378">
        <v>0.8</v>
      </c>
      <c r="X3378">
        <v>0.05</v>
      </c>
      <c r="Y3378" t="s">
        <v>77</v>
      </c>
      <c r="Z3378">
        <v>4.6100000000000003</v>
      </c>
      <c r="AA3378" t="s">
        <v>11196</v>
      </c>
      <c r="AB3378">
        <v>294.44180310000002</v>
      </c>
      <c r="AC3378" t="s">
        <v>11197</v>
      </c>
      <c r="AD3378">
        <v>40.557540799999998</v>
      </c>
      <c r="AE3378">
        <v>434.68400000000003</v>
      </c>
      <c r="AF3378">
        <v>15.065</v>
      </c>
      <c r="AG3378">
        <v>12.625999999999999</v>
      </c>
      <c r="AH3378">
        <v>14.8308</v>
      </c>
    </row>
    <row r="3379" spans="1:34" x14ac:dyDescent="0.25">
      <c r="A3379" t="s">
        <v>11201</v>
      </c>
      <c r="B3379" t="s">
        <v>11202</v>
      </c>
      <c r="C3379">
        <v>1</v>
      </c>
      <c r="D3379">
        <v>4</v>
      </c>
      <c r="E3379" t="s">
        <v>284</v>
      </c>
      <c r="F3379">
        <v>2013</v>
      </c>
      <c r="G3379" t="s">
        <v>171</v>
      </c>
      <c r="H3379">
        <v>0</v>
      </c>
      <c r="I3379">
        <v>5.4870000000000001</v>
      </c>
      <c r="J3379">
        <v>5.7099999999999998E-2</v>
      </c>
      <c r="K3379">
        <v>3.6</v>
      </c>
      <c r="L3379">
        <v>0.32100000000000001</v>
      </c>
      <c r="M3379">
        <v>10.5</v>
      </c>
      <c r="N3379">
        <v>3.3000000000000002E-2</v>
      </c>
      <c r="O3379" t="s">
        <v>119</v>
      </c>
      <c r="P3379">
        <v>0</v>
      </c>
      <c r="Q3379">
        <v>112.91</v>
      </c>
      <c r="R3379">
        <v>836</v>
      </c>
      <c r="S3379">
        <v>1</v>
      </c>
      <c r="U3379">
        <v>5117</v>
      </c>
      <c r="V3379">
        <v>0.8</v>
      </c>
      <c r="W3379">
        <v>0.76</v>
      </c>
      <c r="X3379">
        <v>0.03</v>
      </c>
      <c r="Y3379" t="s">
        <v>77</v>
      </c>
      <c r="Z3379">
        <v>4.51</v>
      </c>
      <c r="AA3379" t="s">
        <v>11203</v>
      </c>
      <c r="AB3379">
        <v>299.22425570000001</v>
      </c>
      <c r="AC3379" t="s">
        <v>11204</v>
      </c>
      <c r="AD3379">
        <v>40.343167000000001</v>
      </c>
      <c r="AE3379">
        <v>868.47699999999998</v>
      </c>
      <c r="AF3379">
        <v>15.851000000000001</v>
      </c>
      <c r="AG3379">
        <v>13.702</v>
      </c>
      <c r="AH3379">
        <v>15.7661</v>
      </c>
    </row>
    <row r="3380" spans="1:34" x14ac:dyDescent="0.25">
      <c r="A3380" t="s">
        <v>11205</v>
      </c>
      <c r="B3380" t="s">
        <v>11202</v>
      </c>
      <c r="C3380">
        <v>1</v>
      </c>
      <c r="D3380">
        <v>4</v>
      </c>
      <c r="E3380" t="s">
        <v>284</v>
      </c>
      <c r="F3380">
        <v>2013</v>
      </c>
      <c r="G3380" t="s">
        <v>171</v>
      </c>
      <c r="H3380">
        <v>0</v>
      </c>
      <c r="I3380">
        <v>8.2910000000000004</v>
      </c>
      <c r="J3380">
        <v>7.5200000000000003E-2</v>
      </c>
      <c r="K3380">
        <v>3.3</v>
      </c>
      <c r="L3380">
        <v>0.29399999999999998</v>
      </c>
      <c r="M3380">
        <v>6</v>
      </c>
      <c r="N3380">
        <v>1.9E-2</v>
      </c>
      <c r="O3380" t="s">
        <v>119</v>
      </c>
      <c r="P3380">
        <v>0</v>
      </c>
      <c r="Q3380">
        <v>65.099999999999994</v>
      </c>
      <c r="R3380">
        <v>728</v>
      </c>
      <c r="S3380">
        <v>1</v>
      </c>
      <c r="U3380">
        <v>5117</v>
      </c>
      <c r="V3380">
        <v>0.8</v>
      </c>
      <c r="W3380">
        <v>0.76</v>
      </c>
      <c r="X3380">
        <v>0.03</v>
      </c>
      <c r="Y3380" t="s">
        <v>77</v>
      </c>
      <c r="Z3380">
        <v>4.51</v>
      </c>
      <c r="AA3380" t="s">
        <v>11203</v>
      </c>
      <c r="AB3380">
        <v>299.22425570000001</v>
      </c>
      <c r="AC3380" t="s">
        <v>11204</v>
      </c>
      <c r="AD3380">
        <v>40.343167000000001</v>
      </c>
      <c r="AE3380">
        <v>868.47699999999998</v>
      </c>
      <c r="AF3380">
        <v>15.851000000000001</v>
      </c>
      <c r="AG3380">
        <v>13.702</v>
      </c>
      <c r="AH3380">
        <v>15.7661</v>
      </c>
    </row>
    <row r="3381" spans="1:34" x14ac:dyDescent="0.25">
      <c r="A3381" t="s">
        <v>11206</v>
      </c>
      <c r="B3381" t="s">
        <v>11202</v>
      </c>
      <c r="C3381">
        <v>1</v>
      </c>
      <c r="D3381">
        <v>4</v>
      </c>
      <c r="E3381" t="s">
        <v>284</v>
      </c>
      <c r="F3381">
        <v>2014</v>
      </c>
      <c r="G3381" t="s">
        <v>171</v>
      </c>
      <c r="H3381">
        <v>0</v>
      </c>
      <c r="I3381">
        <v>16.738661</v>
      </c>
      <c r="J3381">
        <v>0.121</v>
      </c>
      <c r="K3381">
        <v>2.71</v>
      </c>
      <c r="L3381">
        <v>0.24199999999999999</v>
      </c>
      <c r="M3381">
        <v>9.1</v>
      </c>
      <c r="N3381">
        <v>2.8629999999999999E-2</v>
      </c>
      <c r="O3381" t="s">
        <v>119</v>
      </c>
      <c r="P3381">
        <v>0</v>
      </c>
      <c r="Q3381">
        <v>25.52</v>
      </c>
      <c r="R3381">
        <v>576</v>
      </c>
      <c r="S3381">
        <v>0</v>
      </c>
      <c r="U3381">
        <v>5100</v>
      </c>
      <c r="V3381">
        <v>0.79</v>
      </c>
      <c r="W3381">
        <v>0.85</v>
      </c>
      <c r="X3381">
        <v>0.03</v>
      </c>
      <c r="Y3381" t="s">
        <v>77</v>
      </c>
      <c r="Z3381">
        <v>4.5599999999999996</v>
      </c>
      <c r="AA3381" t="s">
        <v>11203</v>
      </c>
      <c r="AB3381">
        <v>299.22425570000001</v>
      </c>
      <c r="AC3381" t="s">
        <v>11204</v>
      </c>
      <c r="AD3381">
        <v>40.343167000000001</v>
      </c>
      <c r="AE3381">
        <v>868.47699999999998</v>
      </c>
      <c r="AF3381">
        <v>15.851000000000001</v>
      </c>
      <c r="AG3381">
        <v>13.702</v>
      </c>
      <c r="AH3381">
        <v>15.7661</v>
      </c>
    </row>
    <row r="3382" spans="1:34" x14ac:dyDescent="0.25">
      <c r="A3382" t="s">
        <v>11207</v>
      </c>
      <c r="B3382" t="s">
        <v>11202</v>
      </c>
      <c r="C3382">
        <v>1</v>
      </c>
      <c r="D3382">
        <v>4</v>
      </c>
      <c r="E3382" t="s">
        <v>284</v>
      </c>
      <c r="F3382">
        <v>2020</v>
      </c>
      <c r="G3382" t="s">
        <v>171</v>
      </c>
      <c r="H3382">
        <v>0</v>
      </c>
      <c r="I3382">
        <v>3.2053799999999999</v>
      </c>
      <c r="J3382">
        <v>3.9899999999999998E-2</v>
      </c>
      <c r="K3382">
        <v>1.794</v>
      </c>
      <c r="L3382">
        <v>0.16</v>
      </c>
      <c r="M3382">
        <v>3.87</v>
      </c>
      <c r="N3382">
        <v>1.2200000000000001E-2</v>
      </c>
      <c r="O3382" t="s">
        <v>614</v>
      </c>
      <c r="P3382">
        <v>0</v>
      </c>
      <c r="Q3382">
        <v>236.11</v>
      </c>
      <c r="R3382">
        <v>1000</v>
      </c>
      <c r="S3382">
        <v>0</v>
      </c>
      <c r="U3382">
        <v>4974</v>
      </c>
      <c r="V3382">
        <v>0.83</v>
      </c>
      <c r="W3382">
        <v>0.82</v>
      </c>
      <c r="X3382">
        <v>0.04</v>
      </c>
      <c r="Y3382" t="s">
        <v>77</v>
      </c>
      <c r="Z3382">
        <v>4.5199999999999996</v>
      </c>
      <c r="AA3382" t="s">
        <v>11203</v>
      </c>
      <c r="AB3382">
        <v>299.22425570000001</v>
      </c>
      <c r="AC3382" t="s">
        <v>11204</v>
      </c>
      <c r="AD3382">
        <v>40.343167000000001</v>
      </c>
      <c r="AE3382">
        <v>868.47699999999998</v>
      </c>
      <c r="AF3382">
        <v>15.851000000000001</v>
      </c>
      <c r="AG3382">
        <v>13.702</v>
      </c>
      <c r="AH3382">
        <v>15.7661</v>
      </c>
    </row>
    <row r="3383" spans="1:34" x14ac:dyDescent="0.25">
      <c r="A3383" t="s">
        <v>11208</v>
      </c>
      <c r="B3383" t="s">
        <v>11209</v>
      </c>
      <c r="C3383">
        <v>1</v>
      </c>
      <c r="D3383">
        <v>4</v>
      </c>
      <c r="E3383" t="s">
        <v>284</v>
      </c>
      <c r="F3383">
        <v>2014</v>
      </c>
      <c r="G3383" t="s">
        <v>171</v>
      </c>
      <c r="H3383">
        <v>0</v>
      </c>
      <c r="I3383">
        <v>4.6461860000000001</v>
      </c>
      <c r="J3383">
        <v>0.05</v>
      </c>
      <c r="K3383">
        <v>1.52</v>
      </c>
      <c r="L3383">
        <v>0.13600000000000001</v>
      </c>
      <c r="M3383">
        <v>2.92</v>
      </c>
      <c r="N3383">
        <v>9.1999999999999998E-3</v>
      </c>
      <c r="O3383" t="s">
        <v>614</v>
      </c>
      <c r="P3383">
        <v>0</v>
      </c>
      <c r="Q3383">
        <v>127.25</v>
      </c>
      <c r="R3383">
        <v>830</v>
      </c>
      <c r="S3383">
        <v>0</v>
      </c>
      <c r="U3383">
        <v>4954</v>
      </c>
      <c r="V3383">
        <v>0.72</v>
      </c>
      <c r="W3383">
        <v>0.81</v>
      </c>
      <c r="X3383">
        <v>-0.08</v>
      </c>
      <c r="Y3383" t="s">
        <v>77</v>
      </c>
      <c r="Z3383">
        <v>4.6100000000000003</v>
      </c>
      <c r="AA3383" t="s">
        <v>11210</v>
      </c>
      <c r="AB3383">
        <v>288.53871450000003</v>
      </c>
      <c r="AC3383" t="s">
        <v>11211</v>
      </c>
      <c r="AD3383">
        <v>40.616054499999997</v>
      </c>
      <c r="AE3383">
        <v>775.67899999999997</v>
      </c>
      <c r="AF3383">
        <v>15.574999999999999</v>
      </c>
      <c r="AG3383">
        <v>13.503</v>
      </c>
      <c r="AH3383">
        <v>15.5524</v>
      </c>
    </row>
    <row r="3384" spans="1:34" x14ac:dyDescent="0.25">
      <c r="A3384" t="s">
        <v>11212</v>
      </c>
      <c r="B3384" t="s">
        <v>11209</v>
      </c>
      <c r="C3384">
        <v>1</v>
      </c>
      <c r="D3384">
        <v>4</v>
      </c>
      <c r="E3384" t="s">
        <v>284</v>
      </c>
      <c r="F3384">
        <v>2014</v>
      </c>
      <c r="G3384" t="s">
        <v>171</v>
      </c>
      <c r="H3384">
        <v>0</v>
      </c>
      <c r="I3384">
        <v>7.2401929999999997</v>
      </c>
      <c r="J3384">
        <v>6.7000000000000004E-2</v>
      </c>
      <c r="K3384">
        <v>2.35</v>
      </c>
      <c r="L3384">
        <v>0.21</v>
      </c>
      <c r="M3384">
        <v>6.12</v>
      </c>
      <c r="N3384">
        <v>1.9300000000000001E-2</v>
      </c>
      <c r="O3384" t="s">
        <v>614</v>
      </c>
      <c r="P3384">
        <v>0</v>
      </c>
      <c r="Q3384">
        <v>70.45</v>
      </c>
      <c r="R3384">
        <v>716</v>
      </c>
      <c r="S3384">
        <v>0</v>
      </c>
      <c r="U3384">
        <v>4954</v>
      </c>
      <c r="V3384">
        <v>0.72</v>
      </c>
      <c r="W3384">
        <v>0.81</v>
      </c>
      <c r="X3384">
        <v>-0.08</v>
      </c>
      <c r="Y3384" t="s">
        <v>77</v>
      </c>
      <c r="Z3384">
        <v>4.6100000000000003</v>
      </c>
      <c r="AA3384" t="s">
        <v>11210</v>
      </c>
      <c r="AB3384">
        <v>288.53871450000003</v>
      </c>
      <c r="AC3384" t="s">
        <v>11211</v>
      </c>
      <c r="AD3384">
        <v>40.616054499999997</v>
      </c>
      <c r="AE3384">
        <v>775.67899999999997</v>
      </c>
      <c r="AF3384">
        <v>15.574999999999999</v>
      </c>
      <c r="AG3384">
        <v>13.503</v>
      </c>
      <c r="AH3384">
        <v>15.5524</v>
      </c>
    </row>
    <row r="3385" spans="1:34" x14ac:dyDescent="0.25">
      <c r="A3385" t="s">
        <v>11213</v>
      </c>
      <c r="B3385" t="s">
        <v>11209</v>
      </c>
      <c r="C3385">
        <v>1</v>
      </c>
      <c r="D3385">
        <v>4</v>
      </c>
      <c r="E3385" t="s">
        <v>284</v>
      </c>
      <c r="F3385">
        <v>2014</v>
      </c>
      <c r="G3385" t="s">
        <v>171</v>
      </c>
      <c r="H3385">
        <v>0</v>
      </c>
      <c r="I3385">
        <v>17.326644000000002</v>
      </c>
      <c r="J3385">
        <v>0.12</v>
      </c>
      <c r="K3385">
        <v>2.4700000000000002</v>
      </c>
      <c r="L3385">
        <v>0.22</v>
      </c>
      <c r="M3385">
        <v>6.66</v>
      </c>
      <c r="N3385">
        <v>2.1000000000000001E-2</v>
      </c>
      <c r="O3385" t="s">
        <v>614</v>
      </c>
      <c r="P3385">
        <v>0</v>
      </c>
      <c r="Q3385">
        <v>21.98</v>
      </c>
      <c r="R3385">
        <v>535</v>
      </c>
      <c r="S3385">
        <v>0</v>
      </c>
      <c r="U3385">
        <v>4954</v>
      </c>
      <c r="V3385">
        <v>0.72</v>
      </c>
      <c r="W3385">
        <v>0.81</v>
      </c>
      <c r="X3385">
        <v>-0.08</v>
      </c>
      <c r="Y3385" t="s">
        <v>77</v>
      </c>
      <c r="Z3385">
        <v>4.6100000000000003</v>
      </c>
      <c r="AA3385" t="s">
        <v>11210</v>
      </c>
      <c r="AB3385">
        <v>288.53871450000003</v>
      </c>
      <c r="AC3385" t="s">
        <v>11211</v>
      </c>
      <c r="AD3385">
        <v>40.616054499999997</v>
      </c>
      <c r="AE3385">
        <v>775.67899999999997</v>
      </c>
      <c r="AF3385">
        <v>15.574999999999999</v>
      </c>
      <c r="AG3385">
        <v>13.503</v>
      </c>
      <c r="AH3385">
        <v>15.5524</v>
      </c>
    </row>
    <row r="3386" spans="1:34" x14ac:dyDescent="0.25">
      <c r="A3386" t="s">
        <v>11214</v>
      </c>
      <c r="B3386" t="s">
        <v>11209</v>
      </c>
      <c r="C3386">
        <v>1</v>
      </c>
      <c r="D3386">
        <v>4</v>
      </c>
      <c r="E3386" t="s">
        <v>284</v>
      </c>
      <c r="F3386">
        <v>2014</v>
      </c>
      <c r="G3386" t="s">
        <v>171</v>
      </c>
      <c r="H3386">
        <v>0</v>
      </c>
      <c r="I3386">
        <v>44.840975</v>
      </c>
      <c r="J3386">
        <v>0.22700000000000001</v>
      </c>
      <c r="K3386">
        <v>2.27</v>
      </c>
      <c r="L3386">
        <v>0.20300000000000001</v>
      </c>
      <c r="M3386">
        <v>5.77</v>
      </c>
      <c r="N3386">
        <v>1.8200000000000001E-2</v>
      </c>
      <c r="O3386" t="s">
        <v>614</v>
      </c>
      <c r="P3386">
        <v>0</v>
      </c>
      <c r="Q3386">
        <v>6.18</v>
      </c>
      <c r="R3386">
        <v>390</v>
      </c>
      <c r="S3386">
        <v>0</v>
      </c>
      <c r="U3386">
        <v>4954</v>
      </c>
      <c r="V3386">
        <v>0.72</v>
      </c>
      <c r="W3386">
        <v>0.81</v>
      </c>
      <c r="X3386">
        <v>-0.08</v>
      </c>
      <c r="Y3386" t="s">
        <v>77</v>
      </c>
      <c r="Z3386">
        <v>4.6100000000000003</v>
      </c>
      <c r="AA3386" t="s">
        <v>11210</v>
      </c>
      <c r="AB3386">
        <v>288.53871450000003</v>
      </c>
      <c r="AC3386" t="s">
        <v>11211</v>
      </c>
      <c r="AD3386">
        <v>40.616054499999997</v>
      </c>
      <c r="AE3386">
        <v>775.67899999999997</v>
      </c>
      <c r="AF3386">
        <v>15.574999999999999</v>
      </c>
      <c r="AG3386">
        <v>13.503</v>
      </c>
      <c r="AH3386">
        <v>15.5524</v>
      </c>
    </row>
    <row r="3387" spans="1:34" x14ac:dyDescent="0.25">
      <c r="A3387" t="s">
        <v>11215</v>
      </c>
      <c r="B3387" t="s">
        <v>11216</v>
      </c>
      <c r="C3387">
        <v>1</v>
      </c>
      <c r="D3387">
        <v>2</v>
      </c>
      <c r="E3387" t="s">
        <v>284</v>
      </c>
      <c r="F3387">
        <v>2013</v>
      </c>
      <c r="G3387" t="s">
        <v>171</v>
      </c>
      <c r="H3387">
        <v>0</v>
      </c>
      <c r="I3387">
        <v>10.4208</v>
      </c>
      <c r="J3387">
        <v>9.1700000000000004E-2</v>
      </c>
      <c r="K3387">
        <v>2.4300000000000002</v>
      </c>
      <c r="L3387">
        <v>0.217</v>
      </c>
      <c r="M3387">
        <v>7.44</v>
      </c>
      <c r="N3387">
        <v>2.341E-2</v>
      </c>
      <c r="O3387" t="s">
        <v>119</v>
      </c>
      <c r="P3387">
        <v>0</v>
      </c>
      <c r="Q3387">
        <v>59.7</v>
      </c>
      <c r="R3387">
        <v>797</v>
      </c>
      <c r="S3387">
        <v>1</v>
      </c>
      <c r="U3387">
        <v>5367</v>
      </c>
      <c r="V3387">
        <v>0.81</v>
      </c>
      <c r="W3387">
        <v>0.91</v>
      </c>
      <c r="X3387">
        <v>0.19</v>
      </c>
      <c r="Y3387" t="s">
        <v>77</v>
      </c>
      <c r="Z3387">
        <v>4.46</v>
      </c>
      <c r="AA3387" t="s">
        <v>11217</v>
      </c>
      <c r="AB3387">
        <v>297.79509389999998</v>
      </c>
      <c r="AC3387" t="s">
        <v>11218</v>
      </c>
      <c r="AD3387">
        <v>40.417640300000002</v>
      </c>
      <c r="AE3387">
        <v>575.58100000000002</v>
      </c>
      <c r="AF3387">
        <v>14.148999999999999</v>
      </c>
      <c r="AG3387">
        <v>12.321</v>
      </c>
      <c r="AH3387">
        <v>14.056100000000001</v>
      </c>
    </row>
    <row r="3388" spans="1:34" x14ac:dyDescent="0.25">
      <c r="A3388" t="s">
        <v>11219</v>
      </c>
      <c r="B3388" t="s">
        <v>11216</v>
      </c>
      <c r="C3388">
        <v>1</v>
      </c>
      <c r="D3388">
        <v>2</v>
      </c>
      <c r="E3388" t="s">
        <v>284</v>
      </c>
      <c r="F3388">
        <v>2013</v>
      </c>
      <c r="G3388" t="s">
        <v>171</v>
      </c>
      <c r="H3388">
        <v>0</v>
      </c>
      <c r="I3388">
        <v>13.072900000000001</v>
      </c>
      <c r="J3388">
        <v>0.10680000000000001</v>
      </c>
      <c r="K3388">
        <v>2.2000000000000002</v>
      </c>
      <c r="L3388">
        <v>0.19600000000000001</v>
      </c>
      <c r="M3388">
        <v>3.64</v>
      </c>
      <c r="N3388">
        <v>1.145E-2</v>
      </c>
      <c r="O3388" t="s">
        <v>119</v>
      </c>
      <c r="P3388">
        <v>0</v>
      </c>
      <c r="Q3388">
        <v>44</v>
      </c>
      <c r="R3388">
        <v>739</v>
      </c>
      <c r="S3388">
        <v>1</v>
      </c>
      <c r="U3388">
        <v>5367</v>
      </c>
      <c r="V3388">
        <v>0.81</v>
      </c>
      <c r="W3388">
        <v>0.91</v>
      </c>
      <c r="X3388">
        <v>0.19</v>
      </c>
      <c r="Y3388" t="s">
        <v>77</v>
      </c>
      <c r="Z3388">
        <v>4.46</v>
      </c>
      <c r="AA3388" t="s">
        <v>11217</v>
      </c>
      <c r="AB3388">
        <v>297.79509389999998</v>
      </c>
      <c r="AC3388" t="s">
        <v>11218</v>
      </c>
      <c r="AD3388">
        <v>40.417640300000002</v>
      </c>
      <c r="AE3388">
        <v>575.58100000000002</v>
      </c>
      <c r="AF3388">
        <v>14.148999999999999</v>
      </c>
      <c r="AG3388">
        <v>12.321</v>
      </c>
      <c r="AH3388">
        <v>14.056100000000001</v>
      </c>
    </row>
    <row r="3389" spans="1:34" x14ac:dyDescent="0.25">
      <c r="A3389" t="s">
        <v>11220</v>
      </c>
      <c r="B3389" t="s">
        <v>11221</v>
      </c>
      <c r="C3389">
        <v>1</v>
      </c>
      <c r="D3389">
        <v>2</v>
      </c>
      <c r="E3389" t="s">
        <v>284</v>
      </c>
      <c r="F3389">
        <v>2014</v>
      </c>
      <c r="G3389" t="s">
        <v>171</v>
      </c>
      <c r="H3389">
        <v>0</v>
      </c>
      <c r="I3389">
        <v>9.6949280000000009</v>
      </c>
      <c r="J3389">
        <v>0.09</v>
      </c>
      <c r="K3389">
        <v>2.12</v>
      </c>
      <c r="L3389">
        <v>0.189</v>
      </c>
      <c r="M3389">
        <v>5.14</v>
      </c>
      <c r="N3389">
        <v>1.6199999999999999E-2</v>
      </c>
      <c r="O3389" t="s">
        <v>614</v>
      </c>
      <c r="P3389">
        <v>0</v>
      </c>
      <c r="Q3389">
        <v>108.64</v>
      </c>
      <c r="R3389">
        <v>833</v>
      </c>
      <c r="S3389">
        <v>0</v>
      </c>
      <c r="U3389">
        <v>5895</v>
      </c>
      <c r="V3389">
        <v>0.94</v>
      </c>
      <c r="W3389">
        <v>0.92</v>
      </c>
      <c r="X3389">
        <v>-0.04</v>
      </c>
      <c r="Y3389" t="s">
        <v>77</v>
      </c>
      <c r="Z3389">
        <v>4.51</v>
      </c>
      <c r="AA3389" t="s">
        <v>11222</v>
      </c>
      <c r="AB3389">
        <v>295.78524229999999</v>
      </c>
      <c r="AC3389" t="s">
        <v>11223</v>
      </c>
      <c r="AD3389">
        <v>40.439575300000001</v>
      </c>
      <c r="AE3389">
        <v>1335.92</v>
      </c>
      <c r="AF3389">
        <v>16.018999999999998</v>
      </c>
      <c r="AG3389">
        <v>14.186999999999999</v>
      </c>
      <c r="AH3389">
        <v>15.8506</v>
      </c>
    </row>
    <row r="3390" spans="1:34" x14ac:dyDescent="0.25">
      <c r="A3390" t="s">
        <v>11224</v>
      </c>
      <c r="B3390" t="s">
        <v>11221</v>
      </c>
      <c r="C3390">
        <v>1</v>
      </c>
      <c r="D3390">
        <v>2</v>
      </c>
      <c r="E3390" t="s">
        <v>284</v>
      </c>
      <c r="F3390">
        <v>2014</v>
      </c>
      <c r="G3390" t="s">
        <v>171</v>
      </c>
      <c r="H3390">
        <v>0</v>
      </c>
      <c r="I3390">
        <v>15.38231</v>
      </c>
      <c r="J3390">
        <v>0.123</v>
      </c>
      <c r="K3390">
        <v>2.16</v>
      </c>
      <c r="L3390">
        <v>0.193</v>
      </c>
      <c r="M3390">
        <v>5.31</v>
      </c>
      <c r="N3390">
        <v>1.67E-2</v>
      </c>
      <c r="O3390" t="s">
        <v>614</v>
      </c>
      <c r="P3390">
        <v>0</v>
      </c>
      <c r="Q3390">
        <v>58.68</v>
      </c>
      <c r="R3390">
        <v>714</v>
      </c>
      <c r="S3390">
        <v>0</v>
      </c>
      <c r="U3390">
        <v>5895</v>
      </c>
      <c r="V3390">
        <v>0.94</v>
      </c>
      <c r="W3390">
        <v>0.92</v>
      </c>
      <c r="X3390">
        <v>-0.04</v>
      </c>
      <c r="Y3390" t="s">
        <v>77</v>
      </c>
      <c r="Z3390">
        <v>4.51</v>
      </c>
      <c r="AA3390" t="s">
        <v>11222</v>
      </c>
      <c r="AB3390">
        <v>295.78524229999999</v>
      </c>
      <c r="AC3390" t="s">
        <v>11223</v>
      </c>
      <c r="AD3390">
        <v>40.439575300000001</v>
      </c>
      <c r="AE3390">
        <v>1335.92</v>
      </c>
      <c r="AF3390">
        <v>16.018999999999998</v>
      </c>
      <c r="AG3390">
        <v>14.186999999999999</v>
      </c>
      <c r="AH3390">
        <v>15.8506</v>
      </c>
    </row>
    <row r="3391" spans="1:34" x14ac:dyDescent="0.25">
      <c r="A3391" t="s">
        <v>11225</v>
      </c>
      <c r="B3391" t="s">
        <v>11226</v>
      </c>
      <c r="C3391">
        <v>1</v>
      </c>
      <c r="D3391">
        <v>2</v>
      </c>
      <c r="E3391" t="s">
        <v>284</v>
      </c>
      <c r="F3391">
        <v>2014</v>
      </c>
      <c r="G3391" t="s">
        <v>171</v>
      </c>
      <c r="H3391">
        <v>0</v>
      </c>
      <c r="I3391">
        <v>5.9236529999999998</v>
      </c>
      <c r="J3391">
        <v>5.8999999999999997E-2</v>
      </c>
      <c r="K3391">
        <v>1.56</v>
      </c>
      <c r="L3391">
        <v>0.13900000000000001</v>
      </c>
      <c r="M3391">
        <v>3.05</v>
      </c>
      <c r="N3391">
        <v>9.6100000000000005E-3</v>
      </c>
      <c r="O3391" t="s">
        <v>614</v>
      </c>
      <c r="P3391">
        <v>0</v>
      </c>
      <c r="Q3391">
        <v>99.49</v>
      </c>
      <c r="R3391">
        <v>531</v>
      </c>
      <c r="S3391">
        <v>0</v>
      </c>
      <c r="T3391" t="s">
        <v>818</v>
      </c>
      <c r="U3391">
        <v>4713</v>
      </c>
      <c r="V3391">
        <v>0.72</v>
      </c>
      <c r="W3391">
        <v>0.67</v>
      </c>
      <c r="X3391">
        <v>0.11</v>
      </c>
      <c r="Y3391" t="s">
        <v>77</v>
      </c>
      <c r="Z3391">
        <v>4.6100000000000003</v>
      </c>
      <c r="AA3391" t="s">
        <v>11227</v>
      </c>
      <c r="AB3391">
        <v>297.5098911</v>
      </c>
      <c r="AC3391" t="s">
        <v>11228</v>
      </c>
      <c r="AD3391">
        <v>46.961412099999997</v>
      </c>
      <c r="AE3391">
        <v>544.56799999999998</v>
      </c>
      <c r="AF3391">
        <v>15.417999999999999</v>
      </c>
      <c r="AG3391">
        <v>12.852</v>
      </c>
      <c r="AH3391">
        <v>15.126099999999999</v>
      </c>
    </row>
    <row r="3392" spans="1:34" x14ac:dyDescent="0.25">
      <c r="A3392" t="s">
        <v>11229</v>
      </c>
      <c r="B3392" t="s">
        <v>11226</v>
      </c>
      <c r="C3392">
        <v>1</v>
      </c>
      <c r="D3392">
        <v>2</v>
      </c>
      <c r="E3392" t="s">
        <v>284</v>
      </c>
      <c r="F3392">
        <v>2014</v>
      </c>
      <c r="G3392" t="s">
        <v>171</v>
      </c>
      <c r="H3392">
        <v>0</v>
      </c>
      <c r="I3392">
        <v>105.35638299999999</v>
      </c>
      <c r="J3392">
        <v>0.40100000000000002</v>
      </c>
      <c r="K3392">
        <v>2.5099999999999998</v>
      </c>
      <c r="L3392">
        <v>0.224</v>
      </c>
      <c r="M3392">
        <v>6.85</v>
      </c>
      <c r="N3392">
        <v>2.1499999999999998E-2</v>
      </c>
      <c r="O3392" t="s">
        <v>614</v>
      </c>
      <c r="P3392">
        <v>0</v>
      </c>
      <c r="Q3392">
        <v>2.14</v>
      </c>
      <c r="R3392">
        <v>204</v>
      </c>
      <c r="S3392">
        <v>1</v>
      </c>
      <c r="T3392" t="s">
        <v>818</v>
      </c>
      <c r="U3392">
        <v>4713</v>
      </c>
      <c r="V3392">
        <v>0.72</v>
      </c>
      <c r="W3392">
        <v>0.67</v>
      </c>
      <c r="X3392">
        <v>0.11</v>
      </c>
      <c r="Y3392" t="s">
        <v>77</v>
      </c>
      <c r="Z3392">
        <v>4.6100000000000003</v>
      </c>
      <c r="AA3392" t="s">
        <v>11227</v>
      </c>
      <c r="AB3392">
        <v>297.5098911</v>
      </c>
      <c r="AC3392" t="s">
        <v>11228</v>
      </c>
      <c r="AD3392">
        <v>46.961412099999997</v>
      </c>
      <c r="AE3392">
        <v>544.56799999999998</v>
      </c>
      <c r="AF3392">
        <v>15.417999999999999</v>
      </c>
      <c r="AG3392">
        <v>12.852</v>
      </c>
      <c r="AH3392">
        <v>15.126099999999999</v>
      </c>
    </row>
    <row r="3393" spans="1:34" x14ac:dyDescent="0.25">
      <c r="A3393" t="s">
        <v>11230</v>
      </c>
      <c r="B3393" t="s">
        <v>11231</v>
      </c>
      <c r="C3393">
        <v>1</v>
      </c>
      <c r="D3393">
        <v>3</v>
      </c>
      <c r="E3393" t="s">
        <v>284</v>
      </c>
      <c r="F3393">
        <v>2011</v>
      </c>
      <c r="G3393" t="s">
        <v>171</v>
      </c>
      <c r="H3393">
        <v>0</v>
      </c>
      <c r="I3393">
        <v>20.8613</v>
      </c>
      <c r="J3393">
        <v>0.16</v>
      </c>
      <c r="K3393">
        <v>5.5</v>
      </c>
      <c r="L3393">
        <v>0.49099999999999999</v>
      </c>
      <c r="M3393">
        <v>25.9</v>
      </c>
      <c r="N3393">
        <v>8.1600000000000006E-2</v>
      </c>
      <c r="O3393" t="s">
        <v>614</v>
      </c>
      <c r="P3393">
        <v>0</v>
      </c>
      <c r="Q3393">
        <v>91.47</v>
      </c>
      <c r="R3393">
        <v>781</v>
      </c>
      <c r="S3393">
        <v>1</v>
      </c>
      <c r="U3393">
        <v>6340</v>
      </c>
      <c r="V3393">
        <v>1.22</v>
      </c>
      <c r="W3393">
        <v>1.21</v>
      </c>
      <c r="X3393">
        <v>-7.5999999999999998E-2</v>
      </c>
      <c r="Y3393" t="s">
        <v>77</v>
      </c>
      <c r="Z3393">
        <v>4.7</v>
      </c>
      <c r="AA3393" t="s">
        <v>11232</v>
      </c>
      <c r="AB3393">
        <v>294.0230229</v>
      </c>
      <c r="AC3393" t="s">
        <v>11233</v>
      </c>
      <c r="AD3393">
        <v>45.853053500000001</v>
      </c>
      <c r="AE3393">
        <v>1664.64</v>
      </c>
      <c r="AF3393">
        <v>15.496</v>
      </c>
      <c r="AG3393">
        <v>13.871</v>
      </c>
      <c r="AH3393">
        <v>15.224</v>
      </c>
    </row>
    <row r="3394" spans="1:34" x14ac:dyDescent="0.25">
      <c r="A3394" t="s">
        <v>11234</v>
      </c>
      <c r="B3394" t="s">
        <v>11231</v>
      </c>
      <c r="C3394">
        <v>1</v>
      </c>
      <c r="D3394">
        <v>3</v>
      </c>
      <c r="E3394" t="s">
        <v>284</v>
      </c>
      <c r="F3394">
        <v>2011</v>
      </c>
      <c r="G3394" t="s">
        <v>171</v>
      </c>
      <c r="H3394">
        <v>0</v>
      </c>
      <c r="I3394">
        <v>42.631799999999998</v>
      </c>
      <c r="J3394">
        <v>0.26</v>
      </c>
      <c r="K3394">
        <v>5.3</v>
      </c>
      <c r="L3394">
        <v>0.47299999999999998</v>
      </c>
      <c r="M3394">
        <v>1493.7</v>
      </c>
      <c r="N3394">
        <v>4.7</v>
      </c>
      <c r="O3394" t="s">
        <v>119</v>
      </c>
      <c r="P3394">
        <v>0</v>
      </c>
      <c r="Q3394">
        <v>35.25</v>
      </c>
      <c r="R3394">
        <v>615</v>
      </c>
      <c r="S3394">
        <v>1</v>
      </c>
      <c r="U3394">
        <v>6340</v>
      </c>
      <c r="V3394">
        <v>1.22</v>
      </c>
      <c r="W3394">
        <v>1.21</v>
      </c>
      <c r="X3394">
        <v>-7.5999999999999998E-2</v>
      </c>
      <c r="Y3394" t="s">
        <v>77</v>
      </c>
      <c r="Z3394">
        <v>4.7</v>
      </c>
      <c r="AA3394" t="s">
        <v>11232</v>
      </c>
      <c r="AB3394">
        <v>294.0230229</v>
      </c>
      <c r="AC3394" t="s">
        <v>11233</v>
      </c>
      <c r="AD3394">
        <v>45.853053500000001</v>
      </c>
      <c r="AE3394">
        <v>1664.64</v>
      </c>
      <c r="AF3394">
        <v>15.496</v>
      </c>
      <c r="AG3394">
        <v>13.871</v>
      </c>
      <c r="AH3394">
        <v>15.224</v>
      </c>
    </row>
    <row r="3395" spans="1:34" x14ac:dyDescent="0.25">
      <c r="A3395" t="s">
        <v>11235</v>
      </c>
      <c r="B3395" t="s">
        <v>11231</v>
      </c>
      <c r="C3395">
        <v>1</v>
      </c>
      <c r="D3395">
        <v>3</v>
      </c>
      <c r="E3395" t="s">
        <v>284</v>
      </c>
      <c r="F3395">
        <v>2014</v>
      </c>
      <c r="G3395" t="s">
        <v>171</v>
      </c>
      <c r="H3395">
        <v>0</v>
      </c>
      <c r="I3395">
        <v>87.645099999999999</v>
      </c>
      <c r="J3395">
        <v>0.4</v>
      </c>
      <c r="K3395">
        <v>3.9</v>
      </c>
      <c r="L3395">
        <v>0.34799999999999998</v>
      </c>
      <c r="M3395">
        <v>2161.2440000000001</v>
      </c>
      <c r="N3395">
        <v>6.8</v>
      </c>
      <c r="O3395" t="s">
        <v>119</v>
      </c>
      <c r="P3395">
        <v>0</v>
      </c>
      <c r="Q3395">
        <v>13.49</v>
      </c>
      <c r="R3395">
        <v>484</v>
      </c>
      <c r="S3395">
        <v>0</v>
      </c>
      <c r="U3395">
        <v>6340</v>
      </c>
      <c r="V3395">
        <v>1.22</v>
      </c>
      <c r="W3395">
        <v>1.21</v>
      </c>
      <c r="X3395">
        <v>-7.5999999999999998E-2</v>
      </c>
      <c r="Y3395" t="s">
        <v>77</v>
      </c>
      <c r="Z3395">
        <v>4.7</v>
      </c>
      <c r="AA3395" t="s">
        <v>11232</v>
      </c>
      <c r="AB3395">
        <v>294.0230229</v>
      </c>
      <c r="AC3395" t="s">
        <v>11233</v>
      </c>
      <c r="AD3395">
        <v>45.853053500000001</v>
      </c>
      <c r="AE3395">
        <v>1664.64</v>
      </c>
      <c r="AF3395">
        <v>15.496</v>
      </c>
      <c r="AG3395">
        <v>13.871</v>
      </c>
      <c r="AH3395">
        <v>15.224</v>
      </c>
    </row>
    <row r="3396" spans="1:34" x14ac:dyDescent="0.25">
      <c r="A3396" t="s">
        <v>11236</v>
      </c>
      <c r="B3396" t="s">
        <v>11237</v>
      </c>
      <c r="C3396">
        <v>1</v>
      </c>
      <c r="D3396">
        <v>3</v>
      </c>
      <c r="E3396" t="s">
        <v>284</v>
      </c>
      <c r="F3396">
        <v>2014</v>
      </c>
      <c r="G3396" t="s">
        <v>171</v>
      </c>
      <c r="H3396">
        <v>0</v>
      </c>
      <c r="I3396">
        <v>13.930698</v>
      </c>
      <c r="J3396">
        <v>0.111</v>
      </c>
      <c r="K3396">
        <v>1.19</v>
      </c>
      <c r="L3396">
        <v>0.106</v>
      </c>
      <c r="M3396">
        <v>1.81</v>
      </c>
      <c r="N3396">
        <v>5.7000000000000002E-3</v>
      </c>
      <c r="O3396" t="s">
        <v>614</v>
      </c>
      <c r="P3396">
        <v>0</v>
      </c>
      <c r="Q3396">
        <v>45.97</v>
      </c>
      <c r="R3396">
        <v>665</v>
      </c>
      <c r="S3396">
        <v>1</v>
      </c>
      <c r="U3396">
        <v>5797</v>
      </c>
      <c r="V3396">
        <v>0.88</v>
      </c>
      <c r="W3396">
        <v>0.91</v>
      </c>
      <c r="X3396">
        <v>-7.0000000000000007E-2</v>
      </c>
      <c r="Y3396" t="s">
        <v>77</v>
      </c>
      <c r="Z3396">
        <v>4.5199999999999996</v>
      </c>
      <c r="AA3396" t="s">
        <v>11238</v>
      </c>
      <c r="AB3396">
        <v>288.83927799999998</v>
      </c>
      <c r="AC3396" t="s">
        <v>11239</v>
      </c>
      <c r="AD3396">
        <v>46.986747200000003</v>
      </c>
      <c r="AE3396">
        <v>602.26800000000003</v>
      </c>
      <c r="AF3396">
        <v>14.375999999999999</v>
      </c>
      <c r="AG3396">
        <v>12.625999999999999</v>
      </c>
      <c r="AH3396">
        <v>14.265000000000001</v>
      </c>
    </row>
    <row r="3397" spans="1:34" x14ac:dyDescent="0.25">
      <c r="A3397" t="s">
        <v>11240</v>
      </c>
      <c r="B3397" t="s">
        <v>11237</v>
      </c>
      <c r="C3397">
        <v>1</v>
      </c>
      <c r="D3397">
        <v>3</v>
      </c>
      <c r="E3397" t="s">
        <v>284</v>
      </c>
      <c r="F3397">
        <v>2014</v>
      </c>
      <c r="G3397" t="s">
        <v>171</v>
      </c>
      <c r="H3397">
        <v>0</v>
      </c>
      <c r="I3397">
        <v>56.47542</v>
      </c>
      <c r="J3397">
        <v>0.28100000000000003</v>
      </c>
      <c r="K3397">
        <v>3.38</v>
      </c>
      <c r="L3397">
        <v>0.30199999999999999</v>
      </c>
      <c r="M3397">
        <v>11.4</v>
      </c>
      <c r="N3397">
        <v>3.5700000000000003E-2</v>
      </c>
      <c r="O3397" t="s">
        <v>614</v>
      </c>
      <c r="P3397">
        <v>0</v>
      </c>
      <c r="Q3397">
        <v>7.11</v>
      </c>
      <c r="R3397">
        <v>417</v>
      </c>
      <c r="S3397">
        <v>1</v>
      </c>
      <c r="U3397">
        <v>5797</v>
      </c>
      <c r="V3397">
        <v>0.88</v>
      </c>
      <c r="W3397">
        <v>0.91</v>
      </c>
      <c r="X3397">
        <v>-7.0000000000000007E-2</v>
      </c>
      <c r="Y3397" t="s">
        <v>77</v>
      </c>
      <c r="Z3397">
        <v>4.5199999999999996</v>
      </c>
      <c r="AA3397" t="s">
        <v>11238</v>
      </c>
      <c r="AB3397">
        <v>288.83927799999998</v>
      </c>
      <c r="AC3397" t="s">
        <v>11239</v>
      </c>
      <c r="AD3397">
        <v>46.986747200000003</v>
      </c>
      <c r="AE3397">
        <v>602.26800000000003</v>
      </c>
      <c r="AF3397">
        <v>14.375999999999999</v>
      </c>
      <c r="AG3397">
        <v>12.625999999999999</v>
      </c>
      <c r="AH3397">
        <v>14.265000000000001</v>
      </c>
    </row>
    <row r="3398" spans="1:34" x14ac:dyDescent="0.25">
      <c r="A3398" t="s">
        <v>11241</v>
      </c>
      <c r="B3398" t="s">
        <v>11237</v>
      </c>
      <c r="C3398">
        <v>1</v>
      </c>
      <c r="D3398">
        <v>3</v>
      </c>
      <c r="E3398" t="s">
        <v>284</v>
      </c>
      <c r="F3398">
        <v>2014</v>
      </c>
      <c r="G3398" t="s">
        <v>171</v>
      </c>
      <c r="H3398">
        <v>0</v>
      </c>
      <c r="I3398">
        <v>92.876125000000002</v>
      </c>
      <c r="J3398">
        <v>0.39200000000000002</v>
      </c>
      <c r="K3398">
        <v>2.4700000000000002</v>
      </c>
      <c r="L3398">
        <v>0.22</v>
      </c>
      <c r="M3398">
        <v>7</v>
      </c>
      <c r="N3398">
        <v>2.2020000000000001E-2</v>
      </c>
      <c r="O3398" t="s">
        <v>119</v>
      </c>
      <c r="P3398">
        <v>0</v>
      </c>
      <c r="Q3398">
        <v>3.66</v>
      </c>
      <c r="R3398">
        <v>353</v>
      </c>
      <c r="S3398">
        <v>0</v>
      </c>
      <c r="U3398">
        <v>5797</v>
      </c>
      <c r="V3398">
        <v>0.88</v>
      </c>
      <c r="W3398">
        <v>0.91</v>
      </c>
      <c r="X3398">
        <v>-7.0000000000000007E-2</v>
      </c>
      <c r="Y3398" t="s">
        <v>77</v>
      </c>
      <c r="Z3398">
        <v>4.5199999999999996</v>
      </c>
      <c r="AA3398" t="s">
        <v>11238</v>
      </c>
      <c r="AB3398">
        <v>288.83927799999998</v>
      </c>
      <c r="AC3398" t="s">
        <v>11239</v>
      </c>
      <c r="AD3398">
        <v>46.986747200000003</v>
      </c>
      <c r="AE3398">
        <v>602.26800000000003</v>
      </c>
      <c r="AF3398">
        <v>14.375999999999999</v>
      </c>
      <c r="AG3398">
        <v>12.625999999999999</v>
      </c>
      <c r="AH3398">
        <v>14.265000000000001</v>
      </c>
    </row>
    <row r="3399" spans="1:34" x14ac:dyDescent="0.25">
      <c r="A3399" t="s">
        <v>11242</v>
      </c>
      <c r="B3399" t="s">
        <v>11243</v>
      </c>
      <c r="C3399">
        <v>1</v>
      </c>
      <c r="D3399">
        <v>2</v>
      </c>
      <c r="E3399" t="s">
        <v>284</v>
      </c>
      <c r="F3399">
        <v>2014</v>
      </c>
      <c r="G3399" t="s">
        <v>171</v>
      </c>
      <c r="H3399">
        <v>0</v>
      </c>
      <c r="I3399">
        <v>9.1760920000000006</v>
      </c>
      <c r="J3399">
        <v>8.6999999999999994E-2</v>
      </c>
      <c r="K3399">
        <v>1.7</v>
      </c>
      <c r="L3399">
        <v>0.152</v>
      </c>
      <c r="M3399">
        <v>3.53</v>
      </c>
      <c r="N3399">
        <v>1.11E-2</v>
      </c>
      <c r="O3399" t="s">
        <v>614</v>
      </c>
      <c r="P3399">
        <v>0</v>
      </c>
      <c r="Q3399">
        <v>201.36</v>
      </c>
      <c r="R3399">
        <v>960</v>
      </c>
      <c r="S3399">
        <v>0</v>
      </c>
      <c r="U3399">
        <v>5905</v>
      </c>
      <c r="V3399">
        <v>1.19</v>
      </c>
      <c r="W3399">
        <v>1.08</v>
      </c>
      <c r="X3399">
        <v>-0.01</v>
      </c>
      <c r="Y3399" t="s">
        <v>77</v>
      </c>
      <c r="Z3399">
        <v>4.3099999999999996</v>
      </c>
      <c r="AA3399" t="s">
        <v>11244</v>
      </c>
      <c r="AB3399">
        <v>282.06127309999999</v>
      </c>
      <c r="AC3399" t="s">
        <v>11245</v>
      </c>
      <c r="AD3399">
        <v>47.085498399999999</v>
      </c>
      <c r="AE3399">
        <v>778.654</v>
      </c>
      <c r="AF3399">
        <v>13.901999999999999</v>
      </c>
      <c r="AG3399">
        <v>12.417999999999999</v>
      </c>
      <c r="AH3399">
        <v>13.7537</v>
      </c>
    </row>
    <row r="3400" spans="1:34" x14ac:dyDescent="0.25">
      <c r="A3400" t="s">
        <v>11246</v>
      </c>
      <c r="B3400" t="s">
        <v>11243</v>
      </c>
      <c r="C3400">
        <v>1</v>
      </c>
      <c r="D3400">
        <v>2</v>
      </c>
      <c r="E3400" t="s">
        <v>284</v>
      </c>
      <c r="F3400">
        <v>2014</v>
      </c>
      <c r="G3400" t="s">
        <v>171</v>
      </c>
      <c r="H3400">
        <v>0</v>
      </c>
      <c r="I3400">
        <v>19.738285999999999</v>
      </c>
      <c r="J3400">
        <v>0.14499999999999999</v>
      </c>
      <c r="K3400">
        <v>1.43</v>
      </c>
      <c r="L3400">
        <v>0.128</v>
      </c>
      <c r="M3400">
        <v>2.63</v>
      </c>
      <c r="N3400">
        <v>8.2900000000000005E-3</v>
      </c>
      <c r="O3400" t="s">
        <v>614</v>
      </c>
      <c r="P3400">
        <v>0</v>
      </c>
      <c r="Q3400">
        <v>72.459999999999994</v>
      </c>
      <c r="R3400">
        <v>744</v>
      </c>
      <c r="S3400">
        <v>0</v>
      </c>
      <c r="U3400">
        <v>5905</v>
      </c>
      <c r="V3400">
        <v>1.19</v>
      </c>
      <c r="W3400">
        <v>1.08</v>
      </c>
      <c r="X3400">
        <v>-0.01</v>
      </c>
      <c r="Y3400" t="s">
        <v>77</v>
      </c>
      <c r="Z3400">
        <v>4.3099999999999996</v>
      </c>
      <c r="AA3400" t="s">
        <v>11244</v>
      </c>
      <c r="AB3400">
        <v>282.06127309999999</v>
      </c>
      <c r="AC3400" t="s">
        <v>11245</v>
      </c>
      <c r="AD3400">
        <v>47.085498399999999</v>
      </c>
      <c r="AE3400">
        <v>778.654</v>
      </c>
      <c r="AF3400">
        <v>13.901999999999999</v>
      </c>
      <c r="AG3400">
        <v>12.417999999999999</v>
      </c>
      <c r="AH3400">
        <v>13.7537</v>
      </c>
    </row>
    <row r="3401" spans="1:34" x14ac:dyDescent="0.25">
      <c r="A3401" t="s">
        <v>11247</v>
      </c>
      <c r="B3401" t="s">
        <v>11248</v>
      </c>
      <c r="C3401">
        <v>1</v>
      </c>
      <c r="D3401">
        <v>2</v>
      </c>
      <c r="E3401" t="s">
        <v>284</v>
      </c>
      <c r="F3401">
        <v>2014</v>
      </c>
      <c r="G3401" t="s">
        <v>171</v>
      </c>
      <c r="H3401">
        <v>0</v>
      </c>
      <c r="I3401">
        <v>1.772419</v>
      </c>
      <c r="J3401">
        <v>3.1E-2</v>
      </c>
      <c r="K3401">
        <v>1.29</v>
      </c>
      <c r="L3401">
        <v>0.115</v>
      </c>
      <c r="M3401">
        <v>2.21</v>
      </c>
      <c r="N3401">
        <v>6.96E-3</v>
      </c>
      <c r="O3401" t="s">
        <v>614</v>
      </c>
      <c r="P3401">
        <v>0</v>
      </c>
      <c r="Q3401">
        <v>4124.0200000000004</v>
      </c>
      <c r="R3401">
        <v>1685</v>
      </c>
      <c r="S3401">
        <v>0</v>
      </c>
      <c r="U3401">
        <v>6115</v>
      </c>
      <c r="V3401">
        <v>1.47</v>
      </c>
      <c r="W3401">
        <v>1.2</v>
      </c>
      <c r="X3401">
        <v>0.121</v>
      </c>
      <c r="Y3401" t="s">
        <v>200</v>
      </c>
      <c r="Z3401">
        <v>4.1900000000000004</v>
      </c>
      <c r="AA3401" t="s">
        <v>11249</v>
      </c>
      <c r="AB3401">
        <v>298.39576870000002</v>
      </c>
      <c r="AC3401" t="s">
        <v>11250</v>
      </c>
      <c r="AD3401">
        <v>42.459771199999999</v>
      </c>
      <c r="AE3401">
        <v>797.72</v>
      </c>
      <c r="AF3401">
        <v>13.01</v>
      </c>
      <c r="AG3401">
        <v>11.596</v>
      </c>
      <c r="AH3401">
        <v>12.921099999999999</v>
      </c>
    </row>
    <row r="3402" spans="1:34" x14ac:dyDescent="0.25">
      <c r="A3402" t="s">
        <v>11251</v>
      </c>
      <c r="B3402" t="s">
        <v>11248</v>
      </c>
      <c r="C3402">
        <v>1</v>
      </c>
      <c r="D3402">
        <v>2</v>
      </c>
      <c r="E3402" t="s">
        <v>284</v>
      </c>
      <c r="F3402">
        <v>2014</v>
      </c>
      <c r="G3402" t="s">
        <v>171</v>
      </c>
      <c r="H3402">
        <v>0</v>
      </c>
      <c r="I3402">
        <v>19.747412000000001</v>
      </c>
      <c r="J3402">
        <v>0.153</v>
      </c>
      <c r="K3402">
        <v>3.15</v>
      </c>
      <c r="L3402">
        <v>0.28100000000000003</v>
      </c>
      <c r="M3402">
        <v>10.1</v>
      </c>
      <c r="N3402">
        <v>3.1699999999999999E-2</v>
      </c>
      <c r="O3402" t="s">
        <v>614</v>
      </c>
      <c r="P3402">
        <v>0</v>
      </c>
      <c r="Q3402">
        <v>165.82</v>
      </c>
      <c r="R3402">
        <v>754</v>
      </c>
      <c r="S3402">
        <v>1</v>
      </c>
      <c r="U3402">
        <v>6115</v>
      </c>
      <c r="V3402">
        <v>1.47</v>
      </c>
      <c r="W3402">
        <v>1.23</v>
      </c>
      <c r="X3402">
        <v>0.121</v>
      </c>
      <c r="Y3402" t="s">
        <v>200</v>
      </c>
      <c r="Z3402">
        <v>4.1900000000000004</v>
      </c>
      <c r="AA3402" t="s">
        <v>11249</v>
      </c>
      <c r="AB3402">
        <v>298.39576870000002</v>
      </c>
      <c r="AC3402" t="s">
        <v>11250</v>
      </c>
      <c r="AD3402">
        <v>42.459771199999999</v>
      </c>
      <c r="AE3402">
        <v>797.72</v>
      </c>
      <c r="AF3402">
        <v>13.01</v>
      </c>
      <c r="AG3402">
        <v>11.596</v>
      </c>
      <c r="AH3402">
        <v>12.921099999999999</v>
      </c>
    </row>
    <row r="3403" spans="1:34" x14ac:dyDescent="0.25">
      <c r="A3403" t="s">
        <v>11252</v>
      </c>
      <c r="B3403" t="s">
        <v>11253</v>
      </c>
      <c r="C3403">
        <v>1</v>
      </c>
      <c r="D3403">
        <v>2</v>
      </c>
      <c r="E3403" t="s">
        <v>284</v>
      </c>
      <c r="F3403">
        <v>2014</v>
      </c>
      <c r="G3403" t="s">
        <v>171</v>
      </c>
      <c r="H3403">
        <v>0</v>
      </c>
      <c r="I3403">
        <v>14.970418</v>
      </c>
      <c r="J3403">
        <v>0.125</v>
      </c>
      <c r="K3403">
        <v>2.5299999999999998</v>
      </c>
      <c r="L3403">
        <v>0.22600000000000001</v>
      </c>
      <c r="M3403">
        <v>6.94</v>
      </c>
      <c r="N3403">
        <v>2.18E-2</v>
      </c>
      <c r="O3403" t="s">
        <v>614</v>
      </c>
      <c r="P3403">
        <v>0</v>
      </c>
      <c r="Q3403">
        <v>143.33000000000001</v>
      </c>
      <c r="R3403">
        <v>883</v>
      </c>
      <c r="S3403">
        <v>0</v>
      </c>
      <c r="U3403">
        <v>5727</v>
      </c>
      <c r="V3403">
        <v>1.54</v>
      </c>
      <c r="W3403">
        <v>1.08</v>
      </c>
      <c r="X3403">
        <v>0.16</v>
      </c>
      <c r="Y3403" t="s">
        <v>77</v>
      </c>
      <c r="Z3403">
        <v>4.13</v>
      </c>
      <c r="AA3403" t="s">
        <v>11254</v>
      </c>
      <c r="AB3403">
        <v>298.29487080000001</v>
      </c>
      <c r="AC3403" t="s">
        <v>11255</v>
      </c>
      <c r="AD3403">
        <v>48.775399999999998</v>
      </c>
      <c r="AE3403">
        <v>1079.3952486999999</v>
      </c>
      <c r="AF3403">
        <v>14.304</v>
      </c>
      <c r="AG3403">
        <v>12.516999999999999</v>
      </c>
      <c r="AH3403">
        <v>14.1106</v>
      </c>
    </row>
    <row r="3404" spans="1:34" x14ac:dyDescent="0.25">
      <c r="A3404" t="s">
        <v>11256</v>
      </c>
      <c r="B3404" t="s">
        <v>11253</v>
      </c>
      <c r="C3404">
        <v>1</v>
      </c>
      <c r="D3404">
        <v>2</v>
      </c>
      <c r="E3404" t="s">
        <v>284</v>
      </c>
      <c r="F3404">
        <v>2014</v>
      </c>
      <c r="G3404" t="s">
        <v>171</v>
      </c>
      <c r="H3404">
        <v>0</v>
      </c>
      <c r="I3404">
        <v>32.273273000000003</v>
      </c>
      <c r="J3404">
        <v>0.20799999999999999</v>
      </c>
      <c r="K3404">
        <v>2.57</v>
      </c>
      <c r="L3404">
        <v>0.22900000000000001</v>
      </c>
      <c r="M3404">
        <v>7.13</v>
      </c>
      <c r="N3404">
        <v>2.24E-2</v>
      </c>
      <c r="O3404" t="s">
        <v>614</v>
      </c>
      <c r="P3404">
        <v>0</v>
      </c>
      <c r="Q3404">
        <v>51.5</v>
      </c>
      <c r="R3404">
        <v>683</v>
      </c>
      <c r="S3404">
        <v>0</v>
      </c>
      <c r="U3404">
        <v>5727</v>
      </c>
      <c r="V3404">
        <v>1.54</v>
      </c>
      <c r="W3404">
        <v>1.08</v>
      </c>
      <c r="X3404">
        <v>0.16</v>
      </c>
      <c r="Y3404" t="s">
        <v>77</v>
      </c>
      <c r="Z3404">
        <v>4.13</v>
      </c>
      <c r="AA3404" t="s">
        <v>11254</v>
      </c>
      <c r="AB3404">
        <v>298.29487080000001</v>
      </c>
      <c r="AC3404" t="s">
        <v>11255</v>
      </c>
      <c r="AD3404">
        <v>48.775399999999998</v>
      </c>
      <c r="AE3404">
        <v>1079.3952486999999</v>
      </c>
      <c r="AF3404">
        <v>14.304</v>
      </c>
      <c r="AG3404">
        <v>12.516999999999999</v>
      </c>
      <c r="AH3404">
        <v>14.1106</v>
      </c>
    </row>
    <row r="3405" spans="1:34" x14ac:dyDescent="0.25">
      <c r="A3405" t="s">
        <v>11257</v>
      </c>
      <c r="B3405" t="s">
        <v>11258</v>
      </c>
      <c r="C3405">
        <v>1</v>
      </c>
      <c r="D3405">
        <v>2</v>
      </c>
      <c r="E3405" t="s">
        <v>284</v>
      </c>
      <c r="F3405">
        <v>2014</v>
      </c>
      <c r="G3405" t="s">
        <v>171</v>
      </c>
      <c r="H3405">
        <v>0</v>
      </c>
      <c r="I3405">
        <v>2.4610690000000002</v>
      </c>
      <c r="J3405">
        <v>3.5000000000000003E-2</v>
      </c>
      <c r="K3405">
        <v>0.83</v>
      </c>
      <c r="L3405">
        <v>7.3999999999999996E-2</v>
      </c>
      <c r="M3405">
        <v>0.498</v>
      </c>
      <c r="N3405">
        <v>1.57E-3</v>
      </c>
      <c r="O3405" t="s">
        <v>614</v>
      </c>
      <c r="P3405">
        <v>0</v>
      </c>
      <c r="Q3405">
        <v>488.67</v>
      </c>
      <c r="R3405">
        <v>1195</v>
      </c>
      <c r="S3405">
        <v>0</v>
      </c>
      <c r="U3405">
        <v>5378</v>
      </c>
      <c r="V3405">
        <v>0.95</v>
      </c>
      <c r="W3405">
        <v>1.02</v>
      </c>
      <c r="X3405">
        <v>0.32200000000000001</v>
      </c>
      <c r="Y3405" t="s">
        <v>200</v>
      </c>
      <c r="Z3405">
        <v>4.46</v>
      </c>
      <c r="AA3405" t="s">
        <v>11259</v>
      </c>
      <c r="AB3405">
        <v>294.67415069999998</v>
      </c>
      <c r="AC3405" t="s">
        <v>11260</v>
      </c>
      <c r="AD3405">
        <v>42.075603700000002</v>
      </c>
      <c r="AE3405">
        <v>268.88099999999997</v>
      </c>
      <c r="AF3405">
        <v>12.64</v>
      </c>
      <c r="AG3405">
        <v>10.778</v>
      </c>
      <c r="AH3405">
        <v>12.522600000000001</v>
      </c>
    </row>
    <row r="3406" spans="1:34" x14ac:dyDescent="0.25">
      <c r="A3406" t="s">
        <v>11261</v>
      </c>
      <c r="B3406" t="s">
        <v>11258</v>
      </c>
      <c r="C3406">
        <v>1</v>
      </c>
      <c r="D3406">
        <v>2</v>
      </c>
      <c r="E3406" t="s">
        <v>284</v>
      </c>
      <c r="F3406">
        <v>2014</v>
      </c>
      <c r="G3406" t="s">
        <v>171</v>
      </c>
      <c r="H3406">
        <v>0</v>
      </c>
      <c r="I3406">
        <v>5.9603919999999997</v>
      </c>
      <c r="J3406">
        <v>6.4000000000000001E-2</v>
      </c>
      <c r="K3406">
        <v>2.9</v>
      </c>
      <c r="L3406">
        <v>0.25900000000000001</v>
      </c>
      <c r="M3406">
        <v>8.75</v>
      </c>
      <c r="N3406">
        <v>2.75E-2</v>
      </c>
      <c r="O3406" t="s">
        <v>614</v>
      </c>
      <c r="P3406">
        <v>0</v>
      </c>
      <c r="Q3406">
        <v>149.97999999999999</v>
      </c>
      <c r="R3406">
        <v>890</v>
      </c>
      <c r="S3406">
        <v>0</v>
      </c>
      <c r="U3406">
        <v>5378</v>
      </c>
      <c r="V3406">
        <v>0.95</v>
      </c>
      <c r="W3406">
        <v>1.02</v>
      </c>
      <c r="X3406">
        <v>0.32200000000000001</v>
      </c>
      <c r="Y3406" t="s">
        <v>200</v>
      </c>
      <c r="Z3406">
        <v>4.46</v>
      </c>
      <c r="AA3406" t="s">
        <v>11259</v>
      </c>
      <c r="AB3406">
        <v>294.67415069999998</v>
      </c>
      <c r="AC3406" t="s">
        <v>11260</v>
      </c>
      <c r="AD3406">
        <v>42.075603700000002</v>
      </c>
      <c r="AE3406">
        <v>268.88099999999997</v>
      </c>
      <c r="AF3406">
        <v>12.64</v>
      </c>
      <c r="AG3406">
        <v>10.778</v>
      </c>
      <c r="AH3406">
        <v>12.522600000000001</v>
      </c>
    </row>
    <row r="3407" spans="1:34" x14ac:dyDescent="0.25">
      <c r="A3407" t="s">
        <v>11262</v>
      </c>
      <c r="B3407" t="s">
        <v>11263</v>
      </c>
      <c r="C3407">
        <v>1</v>
      </c>
      <c r="D3407">
        <v>2</v>
      </c>
      <c r="E3407" t="s">
        <v>284</v>
      </c>
      <c r="F3407">
        <v>2014</v>
      </c>
      <c r="G3407" t="s">
        <v>171</v>
      </c>
      <c r="H3407">
        <v>0</v>
      </c>
      <c r="I3407">
        <v>96.101140999999998</v>
      </c>
      <c r="J3407">
        <v>0.40200000000000002</v>
      </c>
      <c r="K3407">
        <v>3.77</v>
      </c>
      <c r="L3407">
        <v>0.33600000000000002</v>
      </c>
      <c r="M3407">
        <v>13.7</v>
      </c>
      <c r="N3407">
        <v>4.2999999999999997E-2</v>
      </c>
      <c r="O3407" t="s">
        <v>614</v>
      </c>
      <c r="P3407">
        <v>0</v>
      </c>
      <c r="Q3407">
        <v>6.67</v>
      </c>
      <c r="R3407">
        <v>409</v>
      </c>
      <c r="S3407">
        <v>1</v>
      </c>
      <c r="U3407">
        <v>5796</v>
      </c>
      <c r="V3407">
        <v>1.04</v>
      </c>
      <c r="W3407">
        <v>0.98</v>
      </c>
      <c r="X3407">
        <v>-0.28000000000000003</v>
      </c>
      <c r="Y3407" t="s">
        <v>200</v>
      </c>
      <c r="Z3407">
        <v>4.38</v>
      </c>
      <c r="AA3407" t="s">
        <v>11264</v>
      </c>
      <c r="AB3407">
        <v>298.0230967</v>
      </c>
      <c r="AC3407" t="s">
        <v>11265</v>
      </c>
      <c r="AD3407">
        <v>43.3634761</v>
      </c>
      <c r="AE3407">
        <v>1160.6300000000001</v>
      </c>
      <c r="AF3407">
        <v>15.545999999999999</v>
      </c>
      <c r="AG3407">
        <v>13.581</v>
      </c>
      <c r="AH3407">
        <v>15.288500000000001</v>
      </c>
    </row>
    <row r="3408" spans="1:34" x14ac:dyDescent="0.25">
      <c r="A3408" t="s">
        <v>11266</v>
      </c>
      <c r="B3408" t="s">
        <v>11263</v>
      </c>
      <c r="C3408">
        <v>1</v>
      </c>
      <c r="D3408">
        <v>2</v>
      </c>
      <c r="E3408" t="s">
        <v>284</v>
      </c>
      <c r="F3408">
        <v>2014</v>
      </c>
      <c r="G3408" t="s">
        <v>171</v>
      </c>
      <c r="H3408">
        <v>0</v>
      </c>
      <c r="I3408">
        <v>265.469335</v>
      </c>
      <c r="J3408">
        <v>0.79100000000000004</v>
      </c>
      <c r="K3408">
        <v>4.1500000000000004</v>
      </c>
      <c r="L3408">
        <v>0.37</v>
      </c>
      <c r="M3408">
        <v>16.100000000000001</v>
      </c>
      <c r="N3408">
        <v>5.0599999999999999E-2</v>
      </c>
      <c r="O3408" t="s">
        <v>614</v>
      </c>
      <c r="P3408">
        <v>0</v>
      </c>
      <c r="Q3408">
        <v>1.72</v>
      </c>
      <c r="R3408">
        <v>291</v>
      </c>
      <c r="S3408">
        <v>0</v>
      </c>
      <c r="U3408">
        <v>5796</v>
      </c>
      <c r="V3408">
        <v>1.04</v>
      </c>
      <c r="W3408">
        <v>0.98</v>
      </c>
      <c r="X3408">
        <v>-0.28000000000000003</v>
      </c>
      <c r="Y3408" t="s">
        <v>200</v>
      </c>
      <c r="Z3408">
        <v>4.38</v>
      </c>
      <c r="AA3408" t="s">
        <v>11264</v>
      </c>
      <c r="AB3408">
        <v>298.0230967</v>
      </c>
      <c r="AC3408" t="s">
        <v>11265</v>
      </c>
      <c r="AD3408">
        <v>43.3634761</v>
      </c>
      <c r="AE3408">
        <v>1160.6300000000001</v>
      </c>
      <c r="AF3408">
        <v>15.545999999999999</v>
      </c>
      <c r="AG3408">
        <v>13.581</v>
      </c>
      <c r="AH3408">
        <v>15.288500000000001</v>
      </c>
    </row>
    <row r="3409" spans="1:34" x14ac:dyDescent="0.25">
      <c r="A3409" t="s">
        <v>11267</v>
      </c>
      <c r="B3409" t="s">
        <v>11268</v>
      </c>
      <c r="C3409">
        <v>1</v>
      </c>
      <c r="D3409">
        <v>2</v>
      </c>
      <c r="E3409" t="s">
        <v>284</v>
      </c>
      <c r="F3409">
        <v>2014</v>
      </c>
      <c r="G3409" t="s">
        <v>171</v>
      </c>
      <c r="H3409">
        <v>0</v>
      </c>
      <c r="I3409">
        <v>2.2405080000000002</v>
      </c>
      <c r="J3409">
        <v>2.7E-2</v>
      </c>
      <c r="K3409">
        <v>1.06</v>
      </c>
      <c r="L3409">
        <v>9.5000000000000001E-2</v>
      </c>
      <c r="M3409">
        <v>1.2</v>
      </c>
      <c r="N3409">
        <v>3.7699999999999999E-3</v>
      </c>
      <c r="O3409" t="s">
        <v>614</v>
      </c>
      <c r="P3409">
        <v>0</v>
      </c>
      <c r="Q3409">
        <v>164.78</v>
      </c>
      <c r="R3409">
        <v>837</v>
      </c>
      <c r="S3409">
        <v>0</v>
      </c>
      <c r="U3409">
        <v>4204</v>
      </c>
      <c r="V3409">
        <v>0.52</v>
      </c>
      <c r="W3409">
        <v>0.59</v>
      </c>
      <c r="X3409">
        <v>-0.23</v>
      </c>
      <c r="Y3409" t="s">
        <v>77</v>
      </c>
      <c r="Z3409">
        <v>4.74</v>
      </c>
      <c r="AA3409" t="s">
        <v>11269</v>
      </c>
      <c r="AB3409">
        <v>290.82583499999998</v>
      </c>
      <c r="AC3409" t="s">
        <v>11270</v>
      </c>
      <c r="AD3409">
        <v>44.1838993</v>
      </c>
      <c r="AE3409">
        <v>384.93799999999999</v>
      </c>
      <c r="AF3409">
        <v>15.81</v>
      </c>
      <c r="AG3409">
        <v>12.542</v>
      </c>
      <c r="AH3409">
        <v>15.1944</v>
      </c>
    </row>
    <row r="3410" spans="1:34" x14ac:dyDescent="0.25">
      <c r="A3410" t="s">
        <v>11271</v>
      </c>
      <c r="B3410" t="s">
        <v>11268</v>
      </c>
      <c r="C3410">
        <v>1</v>
      </c>
      <c r="D3410">
        <v>2</v>
      </c>
      <c r="E3410" t="s">
        <v>284</v>
      </c>
      <c r="F3410">
        <v>2014</v>
      </c>
      <c r="G3410" t="s">
        <v>171</v>
      </c>
      <c r="H3410">
        <v>0</v>
      </c>
      <c r="I3410">
        <v>6.8277659999999996</v>
      </c>
      <c r="J3410">
        <v>5.8000000000000003E-2</v>
      </c>
      <c r="K3410">
        <v>1.1599999999999999</v>
      </c>
      <c r="L3410">
        <v>0.10299999999999999</v>
      </c>
      <c r="M3410">
        <v>1.65</v>
      </c>
      <c r="N3410">
        <v>5.2100000000000002E-3</v>
      </c>
      <c r="O3410" t="s">
        <v>614</v>
      </c>
      <c r="P3410">
        <v>0</v>
      </c>
      <c r="Q3410">
        <v>37.380000000000003</v>
      </c>
      <c r="R3410">
        <v>577</v>
      </c>
      <c r="S3410">
        <v>0</v>
      </c>
      <c r="U3410">
        <v>4204</v>
      </c>
      <c r="V3410">
        <v>0.52</v>
      </c>
      <c r="W3410">
        <v>0.59</v>
      </c>
      <c r="X3410">
        <v>-0.23</v>
      </c>
      <c r="Y3410" t="s">
        <v>77</v>
      </c>
      <c r="Z3410">
        <v>4.74</v>
      </c>
      <c r="AA3410" t="s">
        <v>11269</v>
      </c>
      <c r="AB3410">
        <v>290.82583499999998</v>
      </c>
      <c r="AC3410" t="s">
        <v>11270</v>
      </c>
      <c r="AD3410">
        <v>44.1838993</v>
      </c>
      <c r="AE3410">
        <v>384.93799999999999</v>
      </c>
      <c r="AF3410">
        <v>15.81</v>
      </c>
      <c r="AG3410">
        <v>12.542</v>
      </c>
      <c r="AH3410">
        <v>15.1944</v>
      </c>
    </row>
    <row r="3411" spans="1:34" x14ac:dyDescent="0.25">
      <c r="A3411" t="s">
        <v>11272</v>
      </c>
      <c r="B3411" t="s">
        <v>11273</v>
      </c>
      <c r="C3411">
        <v>1</v>
      </c>
      <c r="D3411">
        <v>2</v>
      </c>
      <c r="E3411" t="s">
        <v>284</v>
      </c>
      <c r="F3411">
        <v>2014</v>
      </c>
      <c r="G3411" t="s">
        <v>171</v>
      </c>
      <c r="H3411">
        <v>0</v>
      </c>
      <c r="I3411">
        <v>5.5242420000000001</v>
      </c>
      <c r="J3411">
        <v>6.0999999999999999E-2</v>
      </c>
      <c r="K3411">
        <v>2.09</v>
      </c>
      <c r="L3411">
        <v>0.186</v>
      </c>
      <c r="M3411">
        <v>109.8</v>
      </c>
      <c r="N3411">
        <v>0.34499999999999997</v>
      </c>
      <c r="O3411" t="s">
        <v>119</v>
      </c>
      <c r="P3411">
        <v>0</v>
      </c>
      <c r="Q3411">
        <v>151.65</v>
      </c>
      <c r="R3411">
        <v>976</v>
      </c>
      <c r="S3411">
        <v>0</v>
      </c>
      <c r="U3411">
        <v>5497</v>
      </c>
      <c r="V3411">
        <v>0.94</v>
      </c>
      <c r="W3411">
        <v>0.86</v>
      </c>
      <c r="X3411">
        <v>0.13</v>
      </c>
      <c r="Y3411" t="s">
        <v>77</v>
      </c>
      <c r="Z3411">
        <v>4.49</v>
      </c>
      <c r="AA3411" t="s">
        <v>11274</v>
      </c>
      <c r="AB3411">
        <v>294.94388220000002</v>
      </c>
      <c r="AC3411" t="s">
        <v>11275</v>
      </c>
      <c r="AD3411">
        <v>39.032049899999997</v>
      </c>
      <c r="AE3411">
        <v>940.58399999999995</v>
      </c>
      <c r="AF3411">
        <v>15.664999999999999</v>
      </c>
      <c r="AG3411">
        <v>13.667999999999999</v>
      </c>
      <c r="AH3411">
        <v>15.457100000000001</v>
      </c>
    </row>
    <row r="3412" spans="1:34" x14ac:dyDescent="0.25">
      <c r="A3412" t="s">
        <v>11276</v>
      </c>
      <c r="B3412" t="s">
        <v>11273</v>
      </c>
      <c r="C3412">
        <v>1</v>
      </c>
      <c r="D3412">
        <v>2</v>
      </c>
      <c r="E3412" t="s">
        <v>284</v>
      </c>
      <c r="F3412">
        <v>2014</v>
      </c>
      <c r="G3412" t="s">
        <v>171</v>
      </c>
      <c r="H3412">
        <v>0</v>
      </c>
      <c r="I3412">
        <v>8.77501</v>
      </c>
      <c r="J3412">
        <v>8.3000000000000004E-2</v>
      </c>
      <c r="K3412">
        <v>1.72</v>
      </c>
      <c r="L3412">
        <v>0.153</v>
      </c>
      <c r="M3412">
        <v>3.61</v>
      </c>
      <c r="N3412">
        <v>1.1299999999999999E-2</v>
      </c>
      <c r="O3412" t="s">
        <v>614</v>
      </c>
      <c r="P3412">
        <v>0</v>
      </c>
      <c r="Q3412">
        <v>81.760000000000005</v>
      </c>
      <c r="R3412">
        <v>837</v>
      </c>
      <c r="S3412">
        <v>0</v>
      </c>
      <c r="U3412">
        <v>5497</v>
      </c>
      <c r="V3412">
        <v>0.94</v>
      </c>
      <c r="W3412">
        <v>0.86</v>
      </c>
      <c r="X3412">
        <v>0.13</v>
      </c>
      <c r="Y3412" t="s">
        <v>77</v>
      </c>
      <c r="Z3412">
        <v>4.49</v>
      </c>
      <c r="AA3412" t="s">
        <v>11274</v>
      </c>
      <c r="AB3412">
        <v>294.94388220000002</v>
      </c>
      <c r="AC3412" t="s">
        <v>11275</v>
      </c>
      <c r="AD3412">
        <v>39.032049899999997</v>
      </c>
      <c r="AE3412">
        <v>940.58399999999995</v>
      </c>
      <c r="AF3412">
        <v>15.664999999999999</v>
      </c>
      <c r="AG3412">
        <v>13.667999999999999</v>
      </c>
      <c r="AH3412">
        <v>15.457100000000001</v>
      </c>
    </row>
    <row r="3413" spans="1:34" x14ac:dyDescent="0.25">
      <c r="A3413" t="s">
        <v>11277</v>
      </c>
      <c r="B3413" t="s">
        <v>11278</v>
      </c>
      <c r="C3413">
        <v>1</v>
      </c>
      <c r="D3413">
        <v>2</v>
      </c>
      <c r="E3413" t="s">
        <v>284</v>
      </c>
      <c r="F3413">
        <v>2014</v>
      </c>
      <c r="G3413" t="s">
        <v>171</v>
      </c>
      <c r="H3413">
        <v>0</v>
      </c>
      <c r="I3413">
        <v>4.6627150000000004</v>
      </c>
      <c r="J3413">
        <v>5.6000000000000001E-2</v>
      </c>
      <c r="K3413">
        <v>4.71</v>
      </c>
      <c r="L3413">
        <v>0.42</v>
      </c>
      <c r="M3413">
        <v>19.899999999999999</v>
      </c>
      <c r="N3413">
        <v>6.2700000000000006E-2</v>
      </c>
      <c r="O3413" t="s">
        <v>614</v>
      </c>
      <c r="P3413">
        <v>0</v>
      </c>
      <c r="Q3413">
        <v>333.15</v>
      </c>
      <c r="R3413">
        <v>1039</v>
      </c>
      <c r="S3413">
        <v>0</v>
      </c>
      <c r="U3413">
        <v>5746</v>
      </c>
      <c r="V3413">
        <v>1.19</v>
      </c>
      <c r="W3413">
        <v>1.02</v>
      </c>
      <c r="X3413">
        <v>0.33200000000000002</v>
      </c>
      <c r="Y3413" t="s">
        <v>200</v>
      </c>
      <c r="Z3413">
        <v>4.33</v>
      </c>
      <c r="AA3413" t="s">
        <v>11279</v>
      </c>
      <c r="AB3413">
        <v>298.48283370000001</v>
      </c>
      <c r="AC3413" t="s">
        <v>11280</v>
      </c>
      <c r="AD3413">
        <v>46.793635700000003</v>
      </c>
      <c r="AE3413">
        <v>489.14100000000002</v>
      </c>
      <c r="AF3413">
        <v>13.442</v>
      </c>
      <c r="AG3413">
        <v>11.766</v>
      </c>
      <c r="AH3413">
        <v>13.281000000000001</v>
      </c>
    </row>
    <row r="3414" spans="1:34" x14ac:dyDescent="0.25">
      <c r="A3414" t="s">
        <v>11281</v>
      </c>
      <c r="B3414" t="s">
        <v>11278</v>
      </c>
      <c r="C3414">
        <v>1</v>
      </c>
      <c r="D3414">
        <v>2</v>
      </c>
      <c r="E3414" t="s">
        <v>284</v>
      </c>
      <c r="F3414">
        <v>2014</v>
      </c>
      <c r="G3414" t="s">
        <v>171</v>
      </c>
      <c r="H3414">
        <v>0</v>
      </c>
      <c r="I3414">
        <v>11.815007</v>
      </c>
      <c r="J3414">
        <v>0.105</v>
      </c>
      <c r="K3414">
        <v>3.68</v>
      </c>
      <c r="L3414">
        <v>0.32800000000000001</v>
      </c>
      <c r="M3414">
        <v>13.1</v>
      </c>
      <c r="N3414">
        <v>4.1300000000000003E-2</v>
      </c>
      <c r="O3414" t="s">
        <v>614</v>
      </c>
      <c r="P3414">
        <v>0</v>
      </c>
      <c r="Q3414">
        <v>96.51</v>
      </c>
      <c r="R3414">
        <v>762</v>
      </c>
      <c r="S3414">
        <v>0</v>
      </c>
      <c r="U3414">
        <v>5746</v>
      </c>
      <c r="V3414">
        <v>1.19</v>
      </c>
      <c r="W3414">
        <v>1.02</v>
      </c>
      <c r="X3414">
        <v>0.33200000000000002</v>
      </c>
      <c r="Y3414" t="s">
        <v>200</v>
      </c>
      <c r="Z3414">
        <v>4.33</v>
      </c>
      <c r="AA3414" t="s">
        <v>11279</v>
      </c>
      <c r="AB3414">
        <v>298.48283370000001</v>
      </c>
      <c r="AC3414" t="s">
        <v>11280</v>
      </c>
      <c r="AD3414">
        <v>46.793635700000003</v>
      </c>
      <c r="AE3414">
        <v>489.14100000000002</v>
      </c>
      <c r="AF3414">
        <v>13.442</v>
      </c>
      <c r="AG3414">
        <v>11.766</v>
      </c>
      <c r="AH3414">
        <v>13.281000000000001</v>
      </c>
    </row>
    <row r="3415" spans="1:34" x14ac:dyDescent="0.25">
      <c r="A3415" t="s">
        <v>11282</v>
      </c>
      <c r="B3415" t="s">
        <v>11283</v>
      </c>
      <c r="C3415">
        <v>1</v>
      </c>
      <c r="D3415">
        <v>3</v>
      </c>
      <c r="E3415" t="s">
        <v>284</v>
      </c>
      <c r="F3415">
        <v>2014</v>
      </c>
      <c r="G3415" t="s">
        <v>171</v>
      </c>
      <c r="H3415">
        <v>0</v>
      </c>
      <c r="I3415">
        <v>4.3627050000000001</v>
      </c>
      <c r="J3415">
        <v>5.0999999999999997E-2</v>
      </c>
      <c r="K3415">
        <v>1.63</v>
      </c>
      <c r="L3415">
        <v>0.14499999999999999</v>
      </c>
      <c r="M3415">
        <v>3.29</v>
      </c>
      <c r="N3415">
        <v>1.04E-2</v>
      </c>
      <c r="O3415" t="s">
        <v>614</v>
      </c>
      <c r="P3415">
        <v>0</v>
      </c>
      <c r="Q3415">
        <v>253.66</v>
      </c>
      <c r="R3415">
        <v>1023</v>
      </c>
      <c r="S3415">
        <v>0</v>
      </c>
      <c r="U3415">
        <v>5526</v>
      </c>
      <c r="V3415">
        <v>0.9</v>
      </c>
      <c r="W3415">
        <v>0.96</v>
      </c>
      <c r="X3415">
        <v>-1.4999999999999999E-2</v>
      </c>
      <c r="Y3415" t="s">
        <v>200</v>
      </c>
      <c r="Z3415">
        <v>4.49</v>
      </c>
      <c r="AA3415" t="s">
        <v>11284</v>
      </c>
      <c r="AB3415">
        <v>288.8119782</v>
      </c>
      <c r="AC3415" t="s">
        <v>11285</v>
      </c>
      <c r="AD3415">
        <v>39.770643100000001</v>
      </c>
      <c r="AE3415">
        <v>503.43599999999998</v>
      </c>
      <c r="AF3415">
        <v>13.926</v>
      </c>
      <c r="AG3415">
        <v>12.208</v>
      </c>
      <c r="AH3415">
        <v>13.790800000000001</v>
      </c>
    </row>
    <row r="3416" spans="1:34" x14ac:dyDescent="0.25">
      <c r="A3416" t="s">
        <v>11286</v>
      </c>
      <c r="B3416" t="s">
        <v>11283</v>
      </c>
      <c r="C3416">
        <v>1</v>
      </c>
      <c r="D3416">
        <v>3</v>
      </c>
      <c r="E3416" t="s">
        <v>284</v>
      </c>
      <c r="F3416">
        <v>2014</v>
      </c>
      <c r="G3416" t="s">
        <v>171</v>
      </c>
      <c r="H3416">
        <v>0</v>
      </c>
      <c r="I3416">
        <v>6.941357</v>
      </c>
      <c r="J3416">
        <v>6.9000000000000006E-2</v>
      </c>
      <c r="K3416">
        <v>2.63</v>
      </c>
      <c r="L3416">
        <v>0.23499999999999999</v>
      </c>
      <c r="M3416">
        <v>7.41</v>
      </c>
      <c r="N3416">
        <v>2.3300000000000001E-2</v>
      </c>
      <c r="O3416" t="s">
        <v>614</v>
      </c>
      <c r="P3416">
        <v>0</v>
      </c>
      <c r="Q3416">
        <v>136.34</v>
      </c>
      <c r="R3416">
        <v>876</v>
      </c>
      <c r="S3416">
        <v>0</v>
      </c>
      <c r="U3416">
        <v>5526</v>
      </c>
      <c r="V3416">
        <v>0.9</v>
      </c>
      <c r="W3416">
        <v>0.96</v>
      </c>
      <c r="X3416">
        <v>-1.4999999999999999E-2</v>
      </c>
      <c r="Y3416" t="s">
        <v>200</v>
      </c>
      <c r="Z3416">
        <v>4.49</v>
      </c>
      <c r="AA3416" t="s">
        <v>11284</v>
      </c>
      <c r="AB3416">
        <v>288.8119782</v>
      </c>
      <c r="AC3416" t="s">
        <v>11285</v>
      </c>
      <c r="AD3416">
        <v>39.770643100000001</v>
      </c>
      <c r="AE3416">
        <v>503.43599999999998</v>
      </c>
      <c r="AF3416">
        <v>13.926</v>
      </c>
      <c r="AG3416">
        <v>12.208</v>
      </c>
      <c r="AH3416">
        <v>13.790800000000001</v>
      </c>
    </row>
    <row r="3417" spans="1:34" x14ac:dyDescent="0.25">
      <c r="A3417" t="s">
        <v>11287</v>
      </c>
      <c r="B3417" t="s">
        <v>11283</v>
      </c>
      <c r="C3417">
        <v>1</v>
      </c>
      <c r="D3417">
        <v>3</v>
      </c>
      <c r="E3417" t="s">
        <v>284</v>
      </c>
      <c r="F3417">
        <v>2014</v>
      </c>
      <c r="G3417" t="s">
        <v>171</v>
      </c>
      <c r="H3417">
        <v>0</v>
      </c>
      <c r="I3417">
        <v>31.781925000000001</v>
      </c>
      <c r="J3417">
        <v>0.191</v>
      </c>
      <c r="K3417">
        <v>2.29</v>
      </c>
      <c r="L3417">
        <v>0.20399999999999999</v>
      </c>
      <c r="M3417">
        <v>5.86</v>
      </c>
      <c r="N3417">
        <v>1.84E-2</v>
      </c>
      <c r="O3417" t="s">
        <v>614</v>
      </c>
      <c r="P3417">
        <v>0</v>
      </c>
      <c r="Q3417">
        <v>17.96</v>
      </c>
      <c r="R3417">
        <v>528</v>
      </c>
      <c r="S3417">
        <v>0</v>
      </c>
      <c r="U3417">
        <v>5526</v>
      </c>
      <c r="V3417">
        <v>0.9</v>
      </c>
      <c r="W3417">
        <v>0.96</v>
      </c>
      <c r="X3417">
        <v>-1.4999999999999999E-2</v>
      </c>
      <c r="Y3417" t="s">
        <v>200</v>
      </c>
      <c r="Z3417">
        <v>4.49</v>
      </c>
      <c r="AA3417" t="s">
        <v>11284</v>
      </c>
      <c r="AB3417">
        <v>288.8119782</v>
      </c>
      <c r="AC3417" t="s">
        <v>11285</v>
      </c>
      <c r="AD3417">
        <v>39.770643100000001</v>
      </c>
      <c r="AE3417">
        <v>503.43599999999998</v>
      </c>
      <c r="AF3417">
        <v>13.926</v>
      </c>
      <c r="AG3417">
        <v>12.208</v>
      </c>
      <c r="AH3417">
        <v>13.790800000000001</v>
      </c>
    </row>
    <row r="3418" spans="1:34" x14ac:dyDescent="0.25">
      <c r="A3418" t="s">
        <v>11288</v>
      </c>
      <c r="B3418" t="s">
        <v>11289</v>
      </c>
      <c r="C3418">
        <v>1</v>
      </c>
      <c r="D3418">
        <v>5</v>
      </c>
      <c r="E3418" t="s">
        <v>284</v>
      </c>
      <c r="F3418">
        <v>2011</v>
      </c>
      <c r="G3418" t="s">
        <v>171</v>
      </c>
      <c r="H3418">
        <v>0</v>
      </c>
      <c r="I3418">
        <v>5.9012399999999996</v>
      </c>
      <c r="J3418">
        <v>0.05</v>
      </c>
      <c r="K3418">
        <v>2.2000000000000002</v>
      </c>
      <c r="L3418">
        <v>0.19600000000000001</v>
      </c>
      <c r="M3418">
        <v>1303</v>
      </c>
      <c r="N3418">
        <v>4.0999999999999996</v>
      </c>
      <c r="O3418" t="s">
        <v>119</v>
      </c>
      <c r="P3418">
        <v>0</v>
      </c>
      <c r="Q3418">
        <v>22.02</v>
      </c>
      <c r="R3418">
        <v>514</v>
      </c>
      <c r="S3418">
        <v>1</v>
      </c>
      <c r="T3418" t="s">
        <v>1013</v>
      </c>
      <c r="U3418">
        <v>3900</v>
      </c>
      <c r="V3418">
        <v>0.53</v>
      </c>
      <c r="W3418">
        <v>0.57999999999999996</v>
      </c>
      <c r="X3418">
        <v>0</v>
      </c>
      <c r="Y3418" t="s">
        <v>77</v>
      </c>
      <c r="Z3418">
        <v>4.6399999999999997</v>
      </c>
      <c r="AA3418" t="s">
        <v>11290</v>
      </c>
      <c r="AB3418">
        <v>297.84230730000002</v>
      </c>
      <c r="AC3418" t="s">
        <v>11291</v>
      </c>
      <c r="AD3418">
        <v>46.5743595</v>
      </c>
      <c r="AE3418">
        <v>323.84699999999998</v>
      </c>
      <c r="AF3418">
        <v>16.36</v>
      </c>
      <c r="AG3418">
        <v>12.757</v>
      </c>
      <c r="AH3418">
        <v>15.8123</v>
      </c>
    </row>
    <row r="3419" spans="1:34" x14ac:dyDescent="0.25">
      <c r="A3419" t="s">
        <v>11292</v>
      </c>
      <c r="B3419" t="s">
        <v>11289</v>
      </c>
      <c r="C3419">
        <v>1</v>
      </c>
      <c r="D3419">
        <v>5</v>
      </c>
      <c r="E3419" t="s">
        <v>284</v>
      </c>
      <c r="F3419">
        <v>2011</v>
      </c>
      <c r="G3419" t="s">
        <v>171</v>
      </c>
      <c r="H3419">
        <v>0</v>
      </c>
      <c r="I3419">
        <v>8.7522000000000002</v>
      </c>
      <c r="J3419">
        <v>0.09</v>
      </c>
      <c r="K3419">
        <v>2</v>
      </c>
      <c r="L3419">
        <v>0.17799999999999999</v>
      </c>
      <c r="M3419">
        <v>158.9</v>
      </c>
      <c r="N3419">
        <v>0.5</v>
      </c>
      <c r="O3419" t="s">
        <v>119</v>
      </c>
      <c r="P3419">
        <v>0</v>
      </c>
      <c r="Q3419">
        <v>10.68</v>
      </c>
      <c r="R3419">
        <v>451</v>
      </c>
      <c r="S3419">
        <v>1</v>
      </c>
      <c r="T3419" t="s">
        <v>1013</v>
      </c>
      <c r="U3419">
        <v>3900</v>
      </c>
      <c r="V3419">
        <v>0.53</v>
      </c>
      <c r="W3419">
        <v>0.57999999999999996</v>
      </c>
      <c r="X3419">
        <v>0</v>
      </c>
      <c r="Y3419" t="s">
        <v>77</v>
      </c>
      <c r="Z3419">
        <v>4.6399999999999997</v>
      </c>
      <c r="AA3419" t="s">
        <v>11290</v>
      </c>
      <c r="AB3419">
        <v>297.84230730000002</v>
      </c>
      <c r="AC3419" t="s">
        <v>11291</v>
      </c>
      <c r="AD3419">
        <v>46.5743595</v>
      </c>
      <c r="AE3419">
        <v>323.84699999999998</v>
      </c>
      <c r="AF3419">
        <v>16.36</v>
      </c>
      <c r="AG3419">
        <v>12.757</v>
      </c>
      <c r="AH3419">
        <v>15.8123</v>
      </c>
    </row>
    <row r="3420" spans="1:34" x14ac:dyDescent="0.25">
      <c r="A3420" t="s">
        <v>11293</v>
      </c>
      <c r="B3420" t="s">
        <v>11289</v>
      </c>
      <c r="C3420">
        <v>1</v>
      </c>
      <c r="D3420">
        <v>5</v>
      </c>
      <c r="E3420" t="s">
        <v>284</v>
      </c>
      <c r="F3420">
        <v>2012</v>
      </c>
      <c r="G3420" t="s">
        <v>171</v>
      </c>
      <c r="H3420">
        <v>0</v>
      </c>
      <c r="I3420">
        <v>22.780200000000001</v>
      </c>
      <c r="J3420">
        <v>0.13</v>
      </c>
      <c r="K3420">
        <v>2.7</v>
      </c>
      <c r="L3420">
        <v>0.24099999999999999</v>
      </c>
      <c r="M3420">
        <v>7.75</v>
      </c>
      <c r="N3420">
        <v>2.4400000000000002E-2</v>
      </c>
      <c r="O3420" t="s">
        <v>614</v>
      </c>
      <c r="P3420">
        <v>0</v>
      </c>
      <c r="Q3420">
        <v>3.63</v>
      </c>
      <c r="R3420">
        <v>328</v>
      </c>
      <c r="S3420">
        <v>0</v>
      </c>
      <c r="T3420" t="s">
        <v>1013</v>
      </c>
      <c r="U3420">
        <v>3900</v>
      </c>
      <c r="V3420">
        <v>0.53</v>
      </c>
      <c r="W3420">
        <v>0.57999999999999996</v>
      </c>
      <c r="X3420">
        <v>0</v>
      </c>
      <c r="Y3420" t="s">
        <v>77</v>
      </c>
      <c r="Z3420">
        <v>4.6399999999999997</v>
      </c>
      <c r="AA3420" t="s">
        <v>11290</v>
      </c>
      <c r="AB3420">
        <v>297.84230730000002</v>
      </c>
      <c r="AC3420" t="s">
        <v>11291</v>
      </c>
      <c r="AD3420">
        <v>46.5743595</v>
      </c>
      <c r="AE3420">
        <v>323.84699999999998</v>
      </c>
      <c r="AF3420">
        <v>16.36</v>
      </c>
      <c r="AG3420">
        <v>12.757</v>
      </c>
      <c r="AH3420">
        <v>15.8123</v>
      </c>
    </row>
    <row r="3421" spans="1:34" x14ac:dyDescent="0.25">
      <c r="A3421" t="s">
        <v>11294</v>
      </c>
      <c r="B3421" t="s">
        <v>11289</v>
      </c>
      <c r="C3421">
        <v>1</v>
      </c>
      <c r="D3421">
        <v>5</v>
      </c>
      <c r="E3421" t="s">
        <v>284</v>
      </c>
      <c r="F3421">
        <v>2012</v>
      </c>
      <c r="G3421" t="s">
        <v>171</v>
      </c>
      <c r="H3421">
        <v>0</v>
      </c>
      <c r="I3421">
        <v>2.8959999999999999</v>
      </c>
      <c r="J3421">
        <v>3.3000000000000002E-2</v>
      </c>
      <c r="K3421">
        <v>1.5</v>
      </c>
      <c r="L3421">
        <v>0.13400000000000001</v>
      </c>
      <c r="M3421">
        <v>2.86</v>
      </c>
      <c r="N3421">
        <v>8.9899999999999997E-3</v>
      </c>
      <c r="O3421" t="s">
        <v>614</v>
      </c>
      <c r="P3421">
        <v>0</v>
      </c>
      <c r="Q3421">
        <v>56.65</v>
      </c>
      <c r="R3421">
        <v>652</v>
      </c>
      <c r="S3421">
        <v>0</v>
      </c>
      <c r="T3421" t="s">
        <v>1013</v>
      </c>
      <c r="U3421">
        <v>3900</v>
      </c>
      <c r="V3421">
        <v>0.53</v>
      </c>
      <c r="W3421">
        <v>0.57999999999999996</v>
      </c>
      <c r="X3421">
        <v>0</v>
      </c>
      <c r="Y3421" t="s">
        <v>77</v>
      </c>
      <c r="Z3421">
        <v>4.6399999999999997</v>
      </c>
      <c r="AA3421" t="s">
        <v>11290</v>
      </c>
      <c r="AB3421">
        <v>297.84230730000002</v>
      </c>
      <c r="AC3421" t="s">
        <v>11291</v>
      </c>
      <c r="AD3421">
        <v>46.5743595</v>
      </c>
      <c r="AE3421">
        <v>323.84699999999998</v>
      </c>
      <c r="AF3421">
        <v>16.36</v>
      </c>
      <c r="AG3421">
        <v>12.757</v>
      </c>
      <c r="AH3421">
        <v>15.8123</v>
      </c>
    </row>
    <row r="3422" spans="1:34" x14ac:dyDescent="0.25">
      <c r="A3422" t="s">
        <v>11295</v>
      </c>
      <c r="B3422" t="s">
        <v>11289</v>
      </c>
      <c r="C3422">
        <v>1</v>
      </c>
      <c r="D3422">
        <v>5</v>
      </c>
      <c r="E3422" t="s">
        <v>284</v>
      </c>
      <c r="F3422">
        <v>2012</v>
      </c>
      <c r="G3422" t="s">
        <v>171</v>
      </c>
      <c r="H3422">
        <v>0</v>
      </c>
      <c r="I3422">
        <v>0.74295999999999995</v>
      </c>
      <c r="J3422">
        <v>1.2999999999999999E-2</v>
      </c>
      <c r="K3422">
        <v>0.82</v>
      </c>
      <c r="L3422">
        <v>7.2999999999999995E-2</v>
      </c>
      <c r="M3422">
        <v>0.47699999999999998</v>
      </c>
      <c r="N3422">
        <v>1.5E-3</v>
      </c>
      <c r="O3422" t="s">
        <v>614</v>
      </c>
      <c r="P3422">
        <v>0</v>
      </c>
      <c r="Q3422">
        <v>349.64</v>
      </c>
      <c r="R3422">
        <v>1026</v>
      </c>
      <c r="S3422">
        <v>0</v>
      </c>
      <c r="T3422" t="s">
        <v>1013</v>
      </c>
      <c r="U3422">
        <v>3900</v>
      </c>
      <c r="V3422">
        <v>0.53</v>
      </c>
      <c r="W3422">
        <v>0.57999999999999996</v>
      </c>
      <c r="X3422">
        <v>0</v>
      </c>
      <c r="Y3422" t="s">
        <v>77</v>
      </c>
      <c r="Z3422">
        <v>4.6399999999999997</v>
      </c>
      <c r="AA3422" t="s">
        <v>11290</v>
      </c>
      <c r="AB3422">
        <v>297.84230730000002</v>
      </c>
      <c r="AC3422" t="s">
        <v>11291</v>
      </c>
      <c r="AD3422">
        <v>46.5743595</v>
      </c>
      <c r="AE3422">
        <v>323.84699999999998</v>
      </c>
      <c r="AF3422">
        <v>16.36</v>
      </c>
      <c r="AG3422">
        <v>12.757</v>
      </c>
      <c r="AH3422">
        <v>15.8123</v>
      </c>
    </row>
    <row r="3423" spans="1:34" x14ac:dyDescent="0.25">
      <c r="A3423" t="s">
        <v>11296</v>
      </c>
      <c r="B3423" t="s">
        <v>11297</v>
      </c>
      <c r="C3423">
        <v>1</v>
      </c>
      <c r="D3423">
        <v>2</v>
      </c>
      <c r="E3423" t="s">
        <v>284</v>
      </c>
      <c r="F3423">
        <v>2014</v>
      </c>
      <c r="G3423" t="s">
        <v>171</v>
      </c>
      <c r="H3423">
        <v>0</v>
      </c>
      <c r="I3423">
        <v>8.3715539999999997</v>
      </c>
      <c r="J3423">
        <v>8.5000000000000006E-2</v>
      </c>
      <c r="K3423">
        <v>1.1399999999999999</v>
      </c>
      <c r="L3423">
        <v>0.10199999999999999</v>
      </c>
      <c r="M3423">
        <v>1.55</v>
      </c>
      <c r="N3423">
        <v>4.8900000000000002E-3</v>
      </c>
      <c r="O3423" t="s">
        <v>614</v>
      </c>
      <c r="P3423">
        <v>0</v>
      </c>
      <c r="Q3423">
        <v>280.56</v>
      </c>
      <c r="R3423">
        <v>1292</v>
      </c>
      <c r="S3423">
        <v>0</v>
      </c>
      <c r="U3423">
        <v>6435</v>
      </c>
      <c r="V3423">
        <v>1.1100000000000001</v>
      </c>
      <c r="W3423">
        <v>1.33</v>
      </c>
      <c r="X3423">
        <v>-0.123</v>
      </c>
      <c r="Y3423" t="s">
        <v>200</v>
      </c>
      <c r="Z3423">
        <v>4.42</v>
      </c>
      <c r="AA3423" t="s">
        <v>11298</v>
      </c>
      <c r="AB3423">
        <v>293.21351550000003</v>
      </c>
      <c r="AC3423" t="s">
        <v>11299</v>
      </c>
      <c r="AD3423">
        <v>46.175145700000002</v>
      </c>
      <c r="AE3423">
        <v>826.61300000000006</v>
      </c>
      <c r="AF3423">
        <v>13.494</v>
      </c>
      <c r="AG3423">
        <v>12.307</v>
      </c>
      <c r="AH3423">
        <v>13.4337</v>
      </c>
    </row>
    <row r="3424" spans="1:34" x14ac:dyDescent="0.25">
      <c r="A3424" t="s">
        <v>11300</v>
      </c>
      <c r="B3424" t="s">
        <v>11297</v>
      </c>
      <c r="C3424">
        <v>1</v>
      </c>
      <c r="D3424">
        <v>2</v>
      </c>
      <c r="E3424" t="s">
        <v>284</v>
      </c>
      <c r="F3424">
        <v>2014</v>
      </c>
      <c r="G3424" t="s">
        <v>171</v>
      </c>
      <c r="H3424">
        <v>0</v>
      </c>
      <c r="I3424">
        <v>17.934937000000001</v>
      </c>
      <c r="J3424">
        <v>0.14199999999999999</v>
      </c>
      <c r="K3424">
        <v>1.37</v>
      </c>
      <c r="L3424">
        <v>0.122</v>
      </c>
      <c r="M3424">
        <v>2.4500000000000002</v>
      </c>
      <c r="N3424">
        <v>7.7099999999999998E-3</v>
      </c>
      <c r="O3424" t="s">
        <v>614</v>
      </c>
      <c r="P3424">
        <v>0</v>
      </c>
      <c r="Q3424">
        <v>101.62</v>
      </c>
      <c r="R3424">
        <v>1002</v>
      </c>
      <c r="S3424">
        <v>0</v>
      </c>
      <c r="U3424">
        <v>6435</v>
      </c>
      <c r="V3424">
        <v>1.1100000000000001</v>
      </c>
      <c r="W3424">
        <v>1.33</v>
      </c>
      <c r="X3424">
        <v>-0.123</v>
      </c>
      <c r="Y3424" t="s">
        <v>200</v>
      </c>
      <c r="Z3424">
        <v>4.42</v>
      </c>
      <c r="AA3424" t="s">
        <v>11298</v>
      </c>
      <c r="AB3424">
        <v>293.21351550000003</v>
      </c>
      <c r="AC3424" t="s">
        <v>11299</v>
      </c>
      <c r="AD3424">
        <v>46.175145700000002</v>
      </c>
      <c r="AE3424">
        <v>826.61300000000006</v>
      </c>
      <c r="AF3424">
        <v>13.494</v>
      </c>
      <c r="AG3424">
        <v>12.307</v>
      </c>
      <c r="AH3424">
        <v>13.4337</v>
      </c>
    </row>
    <row r="3425" spans="1:34" x14ac:dyDescent="0.25">
      <c r="A3425" t="s">
        <v>11301</v>
      </c>
      <c r="B3425" t="s">
        <v>11302</v>
      </c>
      <c r="C3425">
        <v>1</v>
      </c>
      <c r="D3425">
        <v>2</v>
      </c>
      <c r="E3425" t="s">
        <v>284</v>
      </c>
      <c r="F3425">
        <v>2014</v>
      </c>
      <c r="G3425" t="s">
        <v>171</v>
      </c>
      <c r="H3425">
        <v>0</v>
      </c>
      <c r="I3425">
        <v>4.9153789999999997</v>
      </c>
      <c r="J3425">
        <v>5.7000000000000002E-2</v>
      </c>
      <c r="K3425">
        <v>1.77</v>
      </c>
      <c r="L3425">
        <v>0.158</v>
      </c>
      <c r="M3425">
        <v>3.78</v>
      </c>
      <c r="N3425">
        <v>1.1900000000000001E-2</v>
      </c>
      <c r="O3425" t="s">
        <v>614</v>
      </c>
      <c r="P3425">
        <v>0</v>
      </c>
      <c r="Q3425">
        <v>296.14999999999998</v>
      </c>
      <c r="R3425">
        <v>1042</v>
      </c>
      <c r="S3425">
        <v>0</v>
      </c>
      <c r="U3425">
        <v>5740</v>
      </c>
      <c r="V3425">
        <v>1.19</v>
      </c>
      <c r="W3425">
        <v>1.03</v>
      </c>
      <c r="X3425">
        <v>0.121</v>
      </c>
      <c r="Y3425" t="s">
        <v>200</v>
      </c>
      <c r="Z3425">
        <v>4.3</v>
      </c>
      <c r="AA3425" t="s">
        <v>11303</v>
      </c>
      <c r="AB3425">
        <v>294.45369909999999</v>
      </c>
      <c r="AC3425" t="s">
        <v>11304</v>
      </c>
      <c r="AD3425">
        <v>44.145762599999998</v>
      </c>
      <c r="AE3425">
        <v>384.54199999999997</v>
      </c>
      <c r="AF3425">
        <v>12.917999999999999</v>
      </c>
      <c r="AG3425">
        <v>11.249000000000001</v>
      </c>
      <c r="AH3425">
        <v>12.754899999999999</v>
      </c>
    </row>
    <row r="3426" spans="1:34" x14ac:dyDescent="0.25">
      <c r="A3426" t="s">
        <v>11305</v>
      </c>
      <c r="B3426" t="s">
        <v>11302</v>
      </c>
      <c r="C3426">
        <v>1</v>
      </c>
      <c r="D3426">
        <v>2</v>
      </c>
      <c r="E3426" t="s">
        <v>284</v>
      </c>
      <c r="F3426">
        <v>2014</v>
      </c>
      <c r="G3426" t="s">
        <v>171</v>
      </c>
      <c r="H3426">
        <v>0</v>
      </c>
      <c r="I3426">
        <v>13.093921</v>
      </c>
      <c r="J3426">
        <v>0.11</v>
      </c>
      <c r="K3426">
        <v>2.3199999999999998</v>
      </c>
      <c r="L3426">
        <v>0.20699999999999999</v>
      </c>
      <c r="M3426">
        <v>5.99</v>
      </c>
      <c r="N3426">
        <v>1.89E-2</v>
      </c>
      <c r="O3426" t="s">
        <v>614</v>
      </c>
      <c r="P3426">
        <v>0</v>
      </c>
      <c r="Q3426">
        <v>80.099999999999994</v>
      </c>
      <c r="R3426">
        <v>752</v>
      </c>
      <c r="S3426">
        <v>0</v>
      </c>
      <c r="U3426">
        <v>5740</v>
      </c>
      <c r="V3426">
        <v>1.19</v>
      </c>
      <c r="W3426">
        <v>1.03</v>
      </c>
      <c r="X3426">
        <v>0.121</v>
      </c>
      <c r="Y3426" t="s">
        <v>200</v>
      </c>
      <c r="Z3426">
        <v>4.3</v>
      </c>
      <c r="AA3426" t="s">
        <v>11303</v>
      </c>
      <c r="AB3426">
        <v>294.45369909999999</v>
      </c>
      <c r="AC3426" t="s">
        <v>11304</v>
      </c>
      <c r="AD3426">
        <v>44.145762599999998</v>
      </c>
      <c r="AE3426">
        <v>384.54199999999997</v>
      </c>
      <c r="AF3426">
        <v>12.917999999999999</v>
      </c>
      <c r="AG3426">
        <v>11.249000000000001</v>
      </c>
      <c r="AH3426">
        <v>12.754899999999999</v>
      </c>
    </row>
    <row r="3427" spans="1:34" x14ac:dyDescent="0.25">
      <c r="A3427" t="s">
        <v>11306</v>
      </c>
      <c r="B3427" t="s">
        <v>11307</v>
      </c>
      <c r="C3427">
        <v>1</v>
      </c>
      <c r="D3427">
        <v>2</v>
      </c>
      <c r="E3427" t="s">
        <v>284</v>
      </c>
      <c r="F3427">
        <v>2014</v>
      </c>
      <c r="G3427" t="s">
        <v>171</v>
      </c>
      <c r="H3427">
        <v>0</v>
      </c>
      <c r="I3427">
        <v>1.653888</v>
      </c>
      <c r="J3427">
        <v>2.7E-2</v>
      </c>
      <c r="K3427">
        <v>1.01</v>
      </c>
      <c r="L3427">
        <v>0.09</v>
      </c>
      <c r="M3427">
        <v>1.01</v>
      </c>
      <c r="N3427">
        <v>3.1700000000000001E-3</v>
      </c>
      <c r="O3427" t="s">
        <v>614</v>
      </c>
      <c r="P3427">
        <v>0</v>
      </c>
      <c r="Q3427">
        <v>735.18</v>
      </c>
      <c r="R3427">
        <v>1373</v>
      </c>
      <c r="S3427">
        <v>0</v>
      </c>
      <c r="U3427">
        <v>5388</v>
      </c>
      <c r="V3427">
        <v>0.89</v>
      </c>
      <c r="W3427">
        <v>0.92</v>
      </c>
      <c r="X3427">
        <v>0.05</v>
      </c>
      <c r="Y3427" t="s">
        <v>77</v>
      </c>
      <c r="Z3427">
        <v>4.5</v>
      </c>
      <c r="AA3427" t="s">
        <v>11308</v>
      </c>
      <c r="AB3427">
        <v>281.34875140000003</v>
      </c>
      <c r="AC3427" t="s">
        <v>11309</v>
      </c>
      <c r="AD3427">
        <v>44.295252499999997</v>
      </c>
      <c r="AE3427">
        <v>400.48</v>
      </c>
      <c r="AF3427">
        <v>13.686999999999999</v>
      </c>
      <c r="AG3427">
        <v>11.837</v>
      </c>
      <c r="AH3427">
        <v>13.503299999999999</v>
      </c>
    </row>
    <row r="3428" spans="1:34" x14ac:dyDescent="0.25">
      <c r="A3428" t="s">
        <v>11310</v>
      </c>
      <c r="B3428" t="s">
        <v>11307</v>
      </c>
      <c r="C3428">
        <v>1</v>
      </c>
      <c r="D3428">
        <v>2</v>
      </c>
      <c r="E3428" t="s">
        <v>284</v>
      </c>
      <c r="F3428">
        <v>2014</v>
      </c>
      <c r="G3428" t="s">
        <v>171</v>
      </c>
      <c r="H3428">
        <v>0</v>
      </c>
      <c r="I3428">
        <v>4.3372339999999996</v>
      </c>
      <c r="J3428">
        <v>5.0999999999999997E-2</v>
      </c>
      <c r="K3428">
        <v>1.67</v>
      </c>
      <c r="L3428">
        <v>0.14899999999999999</v>
      </c>
      <c r="M3428">
        <v>3.43</v>
      </c>
      <c r="N3428">
        <v>1.0800000000000001E-2</v>
      </c>
      <c r="O3428" t="s">
        <v>614</v>
      </c>
      <c r="P3428">
        <v>0</v>
      </c>
      <c r="Q3428">
        <v>203.41</v>
      </c>
      <c r="R3428">
        <v>996</v>
      </c>
      <c r="S3428">
        <v>0</v>
      </c>
      <c r="U3428">
        <v>5388</v>
      </c>
      <c r="V3428">
        <v>0.89</v>
      </c>
      <c r="W3428">
        <v>0.92</v>
      </c>
      <c r="X3428">
        <v>0.05</v>
      </c>
      <c r="Y3428" t="s">
        <v>77</v>
      </c>
      <c r="Z3428">
        <v>4.5</v>
      </c>
      <c r="AA3428" t="s">
        <v>11308</v>
      </c>
      <c r="AB3428">
        <v>281.34875140000003</v>
      </c>
      <c r="AC3428" t="s">
        <v>11309</v>
      </c>
      <c r="AD3428">
        <v>44.295252499999997</v>
      </c>
      <c r="AE3428">
        <v>400.48</v>
      </c>
      <c r="AF3428">
        <v>13.686999999999999</v>
      </c>
      <c r="AG3428">
        <v>11.837</v>
      </c>
      <c r="AH3428">
        <v>13.503299999999999</v>
      </c>
    </row>
    <row r="3429" spans="1:34" x14ac:dyDescent="0.25">
      <c r="A3429" t="s">
        <v>11311</v>
      </c>
      <c r="B3429" t="s">
        <v>11312</v>
      </c>
      <c r="C3429">
        <v>1</v>
      </c>
      <c r="D3429">
        <v>2</v>
      </c>
      <c r="E3429" t="s">
        <v>284</v>
      </c>
      <c r="F3429">
        <v>2014</v>
      </c>
      <c r="G3429" t="s">
        <v>171</v>
      </c>
      <c r="H3429">
        <v>0</v>
      </c>
      <c r="I3429">
        <v>1.6783269999999999</v>
      </c>
      <c r="J3429">
        <v>2.8000000000000001E-2</v>
      </c>
      <c r="K3429">
        <v>1.43</v>
      </c>
      <c r="L3429">
        <v>0.128</v>
      </c>
      <c r="M3429">
        <v>684.4</v>
      </c>
      <c r="N3429">
        <v>2.153</v>
      </c>
      <c r="O3429" t="s">
        <v>119</v>
      </c>
      <c r="P3429">
        <v>0</v>
      </c>
      <c r="Q3429">
        <v>1774.33</v>
      </c>
      <c r="R3429">
        <v>1659</v>
      </c>
      <c r="S3429">
        <v>0</v>
      </c>
      <c r="U3429">
        <v>5987</v>
      </c>
      <c r="V3429">
        <v>1.18</v>
      </c>
      <c r="W3429">
        <v>1.0900000000000001</v>
      </c>
      <c r="X3429">
        <v>-0.215</v>
      </c>
      <c r="Y3429" t="s">
        <v>200</v>
      </c>
      <c r="Z3429">
        <v>4.3099999999999996</v>
      </c>
      <c r="AA3429" t="s">
        <v>11313</v>
      </c>
      <c r="AB3429">
        <v>291.3822988</v>
      </c>
      <c r="AC3429" t="s">
        <v>11314</v>
      </c>
      <c r="AD3429">
        <v>38.127459500000001</v>
      </c>
      <c r="AE3429">
        <v>454.88299999999998</v>
      </c>
      <c r="AF3429">
        <v>12.78</v>
      </c>
      <c r="AG3429">
        <v>11.353999999999999</v>
      </c>
      <c r="AH3429">
        <v>12.657999999999999</v>
      </c>
    </row>
    <row r="3430" spans="1:34" x14ac:dyDescent="0.25">
      <c r="A3430" t="s">
        <v>11315</v>
      </c>
      <c r="B3430" t="s">
        <v>11312</v>
      </c>
      <c r="C3430">
        <v>1</v>
      </c>
      <c r="D3430">
        <v>2</v>
      </c>
      <c r="E3430" t="s">
        <v>284</v>
      </c>
      <c r="F3430">
        <v>2014</v>
      </c>
      <c r="G3430" t="s">
        <v>171</v>
      </c>
      <c r="H3430">
        <v>0</v>
      </c>
      <c r="I3430">
        <v>3.5538219999999998</v>
      </c>
      <c r="J3430">
        <v>4.5999999999999999E-2</v>
      </c>
      <c r="K3430">
        <v>1.63</v>
      </c>
      <c r="L3430">
        <v>0.14499999999999999</v>
      </c>
      <c r="M3430">
        <v>79.7</v>
      </c>
      <c r="N3430">
        <v>0.251</v>
      </c>
      <c r="O3430" t="s">
        <v>119</v>
      </c>
      <c r="P3430">
        <v>0</v>
      </c>
      <c r="Q3430">
        <v>650.01</v>
      </c>
      <c r="R3430">
        <v>1292</v>
      </c>
      <c r="S3430">
        <v>0</v>
      </c>
      <c r="U3430">
        <v>5987</v>
      </c>
      <c r="V3430">
        <v>1.18</v>
      </c>
      <c r="W3430">
        <v>1.0900000000000001</v>
      </c>
      <c r="X3430">
        <v>-0.215</v>
      </c>
      <c r="Y3430" t="s">
        <v>200</v>
      </c>
      <c r="Z3430">
        <v>4.3099999999999996</v>
      </c>
      <c r="AA3430" t="s">
        <v>11313</v>
      </c>
      <c r="AB3430">
        <v>291.3822988</v>
      </c>
      <c r="AC3430" t="s">
        <v>11314</v>
      </c>
      <c r="AD3430">
        <v>38.127459500000001</v>
      </c>
      <c r="AE3430">
        <v>454.88299999999998</v>
      </c>
      <c r="AF3430">
        <v>12.78</v>
      </c>
      <c r="AG3430">
        <v>11.353999999999999</v>
      </c>
      <c r="AH3430">
        <v>12.657999999999999</v>
      </c>
    </row>
    <row r="3431" spans="1:34" x14ac:dyDescent="0.25">
      <c r="A3431" t="s">
        <v>11316</v>
      </c>
      <c r="B3431" t="s">
        <v>5978</v>
      </c>
      <c r="C3431">
        <v>1</v>
      </c>
      <c r="D3431">
        <v>4</v>
      </c>
      <c r="E3431" t="s">
        <v>284</v>
      </c>
      <c r="F3431">
        <v>2014</v>
      </c>
      <c r="G3431" t="s">
        <v>171</v>
      </c>
      <c r="H3431">
        <v>0</v>
      </c>
      <c r="I3431">
        <v>4.3853150000000003</v>
      </c>
      <c r="J3431">
        <v>0.05</v>
      </c>
      <c r="K3431">
        <v>1.1399999999999999</v>
      </c>
      <c r="L3431">
        <v>0.10199999999999999</v>
      </c>
      <c r="M3431">
        <v>1.55</v>
      </c>
      <c r="N3431">
        <v>4.8900000000000002E-3</v>
      </c>
      <c r="O3431" t="s">
        <v>614</v>
      </c>
      <c r="P3431">
        <v>0</v>
      </c>
      <c r="Q3431">
        <v>194.34</v>
      </c>
      <c r="R3431">
        <v>935</v>
      </c>
      <c r="S3431">
        <v>0</v>
      </c>
      <c r="U3431">
        <v>5194</v>
      </c>
      <c r="V3431">
        <v>0.84</v>
      </c>
      <c r="W3431">
        <v>0.87</v>
      </c>
      <c r="X3431">
        <v>0.03</v>
      </c>
      <c r="Y3431" t="s">
        <v>77</v>
      </c>
      <c r="Z3431">
        <v>4.53</v>
      </c>
      <c r="AA3431" t="s">
        <v>5979</v>
      </c>
      <c r="AB3431">
        <v>286.47144730000002</v>
      </c>
      <c r="AC3431" t="s">
        <v>5980</v>
      </c>
      <c r="AD3431">
        <v>49.649093299999997</v>
      </c>
      <c r="AE3431">
        <v>501.57400000000001</v>
      </c>
      <c r="AF3431">
        <v>14.222</v>
      </c>
      <c r="AG3431">
        <v>12.291</v>
      </c>
      <c r="AH3431">
        <v>14.0909</v>
      </c>
    </row>
    <row r="3432" spans="1:34" x14ac:dyDescent="0.25">
      <c r="A3432" t="s">
        <v>11317</v>
      </c>
      <c r="B3432" t="s">
        <v>5978</v>
      </c>
      <c r="C3432">
        <v>1</v>
      </c>
      <c r="D3432">
        <v>4</v>
      </c>
      <c r="E3432" t="s">
        <v>284</v>
      </c>
      <c r="F3432">
        <v>2014</v>
      </c>
      <c r="G3432" t="s">
        <v>171</v>
      </c>
      <c r="H3432">
        <v>0</v>
      </c>
      <c r="I3432">
        <v>51.805612000000004</v>
      </c>
      <c r="J3432">
        <v>0.26</v>
      </c>
      <c r="K3432">
        <v>3.15</v>
      </c>
      <c r="L3432">
        <v>0.28100000000000003</v>
      </c>
      <c r="M3432">
        <v>10.1</v>
      </c>
      <c r="N3432">
        <v>3.1699999999999999E-2</v>
      </c>
      <c r="O3432" t="s">
        <v>614</v>
      </c>
      <c r="P3432">
        <v>0</v>
      </c>
      <c r="Q3432">
        <v>7.23</v>
      </c>
      <c r="R3432">
        <v>410</v>
      </c>
      <c r="S3432">
        <v>1</v>
      </c>
      <c r="U3432">
        <v>5194</v>
      </c>
      <c r="V3432">
        <v>0.84</v>
      </c>
      <c r="W3432">
        <v>0.87</v>
      </c>
      <c r="X3432">
        <v>0.03</v>
      </c>
      <c r="Y3432" t="s">
        <v>77</v>
      </c>
      <c r="Z3432">
        <v>4.53</v>
      </c>
      <c r="AA3432" t="s">
        <v>5979</v>
      </c>
      <c r="AB3432">
        <v>286.47144730000002</v>
      </c>
      <c r="AC3432" t="s">
        <v>5980</v>
      </c>
      <c r="AD3432">
        <v>49.649093299999997</v>
      </c>
      <c r="AE3432">
        <v>501.57400000000001</v>
      </c>
      <c r="AF3432">
        <v>14.222</v>
      </c>
      <c r="AG3432">
        <v>12.291</v>
      </c>
      <c r="AH3432">
        <v>14.0909</v>
      </c>
    </row>
    <row r="3433" spans="1:34" x14ac:dyDescent="0.25">
      <c r="A3433" t="s">
        <v>11318</v>
      </c>
      <c r="B3433" t="s">
        <v>5978</v>
      </c>
      <c r="C3433">
        <v>1</v>
      </c>
      <c r="D3433">
        <v>4</v>
      </c>
      <c r="E3433" t="s">
        <v>284</v>
      </c>
      <c r="F3433">
        <v>2021</v>
      </c>
      <c r="G3433" t="s">
        <v>171</v>
      </c>
      <c r="H3433">
        <v>0</v>
      </c>
      <c r="I3433">
        <v>13.97939968</v>
      </c>
      <c r="J3433">
        <v>0.1074</v>
      </c>
      <c r="K3433">
        <v>2.0390000000000001</v>
      </c>
      <c r="L3433">
        <v>0.182</v>
      </c>
      <c r="M3433">
        <v>4.8099999999999996</v>
      </c>
      <c r="N3433">
        <v>1.5100000000000001E-2</v>
      </c>
      <c r="O3433" t="s">
        <v>614</v>
      </c>
      <c r="P3433">
        <v>0</v>
      </c>
      <c r="Q3433">
        <v>38.44</v>
      </c>
      <c r="R3433">
        <v>635</v>
      </c>
      <c r="S3433">
        <v>0</v>
      </c>
      <c r="U3433">
        <v>5191</v>
      </c>
      <c r="V3433">
        <v>0.83</v>
      </c>
      <c r="W3433">
        <v>0.84</v>
      </c>
      <c r="X3433">
        <v>0.08</v>
      </c>
      <c r="Y3433" t="s">
        <v>77</v>
      </c>
      <c r="Z3433">
        <v>4.53</v>
      </c>
      <c r="AA3433" t="s">
        <v>5979</v>
      </c>
      <c r="AB3433">
        <v>286.47144730000002</v>
      </c>
      <c r="AC3433" t="s">
        <v>5980</v>
      </c>
      <c r="AD3433">
        <v>49.649093299999997</v>
      </c>
      <c r="AE3433">
        <v>501.57400000000001</v>
      </c>
      <c r="AF3433">
        <v>14.222</v>
      </c>
      <c r="AG3433">
        <v>12.291</v>
      </c>
      <c r="AH3433">
        <v>14.0909</v>
      </c>
    </row>
    <row r="3434" spans="1:34" x14ac:dyDescent="0.25">
      <c r="A3434" t="s">
        <v>11319</v>
      </c>
      <c r="B3434" t="s">
        <v>11320</v>
      </c>
      <c r="C3434">
        <v>1</v>
      </c>
      <c r="D3434">
        <v>3</v>
      </c>
      <c r="E3434" t="s">
        <v>284</v>
      </c>
      <c r="F3434">
        <v>2014</v>
      </c>
      <c r="G3434" t="s">
        <v>171</v>
      </c>
      <c r="H3434">
        <v>0</v>
      </c>
      <c r="I3434">
        <v>4.5444389999999997</v>
      </c>
      <c r="J3434">
        <v>5.2999999999999999E-2</v>
      </c>
      <c r="K3434">
        <v>2.91</v>
      </c>
      <c r="L3434">
        <v>0.26</v>
      </c>
      <c r="M3434">
        <v>8.8000000000000007</v>
      </c>
      <c r="N3434">
        <v>2.7699999999999999E-2</v>
      </c>
      <c r="O3434" t="s">
        <v>614</v>
      </c>
      <c r="P3434">
        <v>0</v>
      </c>
      <c r="Q3434">
        <v>210.55</v>
      </c>
      <c r="R3434">
        <v>1017</v>
      </c>
      <c r="S3434">
        <v>0</v>
      </c>
      <c r="U3434">
        <v>5752</v>
      </c>
      <c r="V3434">
        <v>1</v>
      </c>
      <c r="W3434">
        <v>0.92</v>
      </c>
      <c r="X3434">
        <v>1.7000000000000001E-2</v>
      </c>
      <c r="Y3434" t="s">
        <v>200</v>
      </c>
      <c r="Z3434">
        <v>4.41</v>
      </c>
      <c r="AA3434" t="s">
        <v>11321</v>
      </c>
      <c r="AB3434">
        <v>289.83542189999997</v>
      </c>
      <c r="AC3434" t="s">
        <v>11322</v>
      </c>
      <c r="AD3434">
        <v>49.825606999999998</v>
      </c>
      <c r="AE3434">
        <v>823.24199999999996</v>
      </c>
      <c r="AF3434">
        <v>15.175000000000001</v>
      </c>
      <c r="AG3434">
        <v>13.351000000000001</v>
      </c>
      <c r="AH3434">
        <v>15.0053</v>
      </c>
    </row>
    <row r="3435" spans="1:34" x14ac:dyDescent="0.25">
      <c r="A3435" t="s">
        <v>11323</v>
      </c>
      <c r="B3435" t="s">
        <v>11320</v>
      </c>
      <c r="C3435">
        <v>1</v>
      </c>
      <c r="D3435">
        <v>3</v>
      </c>
      <c r="E3435" t="s">
        <v>284</v>
      </c>
      <c r="F3435">
        <v>2014</v>
      </c>
      <c r="G3435" t="s">
        <v>171</v>
      </c>
      <c r="H3435">
        <v>0</v>
      </c>
      <c r="I3435">
        <v>12.762172</v>
      </c>
      <c r="J3435">
        <v>0.105</v>
      </c>
      <c r="K3435">
        <v>2.54</v>
      </c>
      <c r="L3435">
        <v>0.22700000000000001</v>
      </c>
      <c r="M3435">
        <v>6.99</v>
      </c>
      <c r="N3435">
        <v>2.1999999999999999E-2</v>
      </c>
      <c r="O3435" t="s">
        <v>614</v>
      </c>
      <c r="P3435">
        <v>0</v>
      </c>
      <c r="Q3435">
        <v>53.04</v>
      </c>
      <c r="R3435">
        <v>721</v>
      </c>
      <c r="S3435">
        <v>0</v>
      </c>
      <c r="U3435">
        <v>5752</v>
      </c>
      <c r="V3435">
        <v>1</v>
      </c>
      <c r="W3435">
        <v>0.92</v>
      </c>
      <c r="X3435">
        <v>1.7000000000000001E-2</v>
      </c>
      <c r="Y3435" t="s">
        <v>200</v>
      </c>
      <c r="Z3435">
        <v>4.41</v>
      </c>
      <c r="AA3435" t="s">
        <v>11321</v>
      </c>
      <c r="AB3435">
        <v>289.83542189999997</v>
      </c>
      <c r="AC3435" t="s">
        <v>11322</v>
      </c>
      <c r="AD3435">
        <v>49.825606999999998</v>
      </c>
      <c r="AE3435">
        <v>823.24199999999996</v>
      </c>
      <c r="AF3435">
        <v>15.175000000000001</v>
      </c>
      <c r="AG3435">
        <v>13.351000000000001</v>
      </c>
      <c r="AH3435">
        <v>15.0053</v>
      </c>
    </row>
    <row r="3436" spans="1:34" x14ac:dyDescent="0.25">
      <c r="A3436" t="s">
        <v>11324</v>
      </c>
      <c r="B3436" t="s">
        <v>11320</v>
      </c>
      <c r="C3436">
        <v>1</v>
      </c>
      <c r="D3436">
        <v>3</v>
      </c>
      <c r="E3436" t="s">
        <v>284</v>
      </c>
      <c r="F3436">
        <v>2014</v>
      </c>
      <c r="G3436" t="s">
        <v>171</v>
      </c>
      <c r="H3436">
        <v>0</v>
      </c>
      <c r="I3436">
        <v>38.715184999999998</v>
      </c>
      <c r="J3436">
        <v>0.22</v>
      </c>
      <c r="K3436">
        <v>2.79</v>
      </c>
      <c r="L3436">
        <v>0.249</v>
      </c>
      <c r="M3436">
        <v>8.1999999999999993</v>
      </c>
      <c r="N3436">
        <v>2.58E-2</v>
      </c>
      <c r="O3436" t="s">
        <v>614</v>
      </c>
      <c r="P3436">
        <v>0</v>
      </c>
      <c r="Q3436">
        <v>12.08</v>
      </c>
      <c r="R3436">
        <v>498</v>
      </c>
      <c r="S3436">
        <v>0</v>
      </c>
      <c r="U3436">
        <v>5752</v>
      </c>
      <c r="V3436">
        <v>1</v>
      </c>
      <c r="W3436">
        <v>0.92</v>
      </c>
      <c r="X3436">
        <v>1.7000000000000001E-2</v>
      </c>
      <c r="Y3436" t="s">
        <v>200</v>
      </c>
      <c r="Z3436">
        <v>4.41</v>
      </c>
      <c r="AA3436" t="s">
        <v>11321</v>
      </c>
      <c r="AB3436">
        <v>289.83542189999997</v>
      </c>
      <c r="AC3436" t="s">
        <v>11322</v>
      </c>
      <c r="AD3436">
        <v>49.825606999999998</v>
      </c>
      <c r="AE3436">
        <v>823.24199999999996</v>
      </c>
      <c r="AF3436">
        <v>15.175000000000001</v>
      </c>
      <c r="AG3436">
        <v>13.351000000000001</v>
      </c>
      <c r="AH3436">
        <v>15.0053</v>
      </c>
    </row>
    <row r="3437" spans="1:34" x14ac:dyDescent="0.25">
      <c r="A3437" t="s">
        <v>11325</v>
      </c>
      <c r="B3437" t="s">
        <v>11326</v>
      </c>
      <c r="C3437">
        <v>1</v>
      </c>
      <c r="D3437">
        <v>3</v>
      </c>
      <c r="E3437" t="s">
        <v>284</v>
      </c>
      <c r="F3437">
        <v>2014</v>
      </c>
      <c r="G3437" t="s">
        <v>171</v>
      </c>
      <c r="H3437">
        <v>0</v>
      </c>
      <c r="I3437">
        <v>2.248329</v>
      </c>
      <c r="J3437">
        <v>3.2000000000000001E-2</v>
      </c>
      <c r="K3437">
        <v>1.52</v>
      </c>
      <c r="L3437">
        <v>0.13600000000000001</v>
      </c>
      <c r="M3437">
        <v>44.6</v>
      </c>
      <c r="N3437">
        <v>0.14000000000000001</v>
      </c>
      <c r="O3437" t="s">
        <v>119</v>
      </c>
      <c r="P3437">
        <v>0</v>
      </c>
      <c r="Q3437">
        <v>783.45</v>
      </c>
      <c r="R3437">
        <v>1127</v>
      </c>
      <c r="S3437">
        <v>0</v>
      </c>
      <c r="U3437">
        <v>5105</v>
      </c>
      <c r="V3437">
        <v>0.8</v>
      </c>
      <c r="W3437">
        <v>0.85</v>
      </c>
      <c r="X3437">
        <v>0.23899999999999999</v>
      </c>
      <c r="Y3437" t="s">
        <v>200</v>
      </c>
      <c r="Z3437">
        <v>4.5599999999999996</v>
      </c>
      <c r="AA3437" t="s">
        <v>11327</v>
      </c>
      <c r="AB3437">
        <v>294.32558979999999</v>
      </c>
      <c r="AC3437" t="s">
        <v>11328</v>
      </c>
      <c r="AD3437">
        <v>46.002264599999997</v>
      </c>
      <c r="AE3437">
        <v>487.67500000000001</v>
      </c>
      <c r="AF3437">
        <v>13.734</v>
      </c>
      <c r="AG3437">
        <v>11.673</v>
      </c>
      <c r="AH3437">
        <v>13.678800000000001</v>
      </c>
    </row>
    <row r="3438" spans="1:34" x14ac:dyDescent="0.25">
      <c r="A3438" t="s">
        <v>11329</v>
      </c>
      <c r="B3438" t="s">
        <v>11326</v>
      </c>
      <c r="C3438">
        <v>1</v>
      </c>
      <c r="D3438">
        <v>3</v>
      </c>
      <c r="E3438" t="s">
        <v>284</v>
      </c>
      <c r="F3438">
        <v>2014</v>
      </c>
      <c r="G3438" t="s">
        <v>171</v>
      </c>
      <c r="H3438">
        <v>0</v>
      </c>
      <c r="I3438">
        <v>4.5803580000000004</v>
      </c>
      <c r="J3438">
        <v>5.0999999999999997E-2</v>
      </c>
      <c r="K3438">
        <v>1.4</v>
      </c>
      <c r="L3438">
        <v>0.125</v>
      </c>
      <c r="M3438">
        <v>17.399999999999999</v>
      </c>
      <c r="N3438">
        <v>5.5E-2</v>
      </c>
      <c r="O3438" t="s">
        <v>119</v>
      </c>
      <c r="P3438">
        <v>0</v>
      </c>
      <c r="Q3438">
        <v>303.62</v>
      </c>
      <c r="R3438">
        <v>889</v>
      </c>
      <c r="S3438">
        <v>0</v>
      </c>
      <c r="U3438">
        <v>5105</v>
      </c>
      <c r="V3438">
        <v>0.8</v>
      </c>
      <c r="W3438">
        <v>0.85</v>
      </c>
      <c r="X3438">
        <v>0.23899999999999999</v>
      </c>
      <c r="Y3438" t="s">
        <v>200</v>
      </c>
      <c r="Z3438">
        <v>4.5599999999999996</v>
      </c>
      <c r="AA3438" t="s">
        <v>11327</v>
      </c>
      <c r="AB3438">
        <v>294.32558979999999</v>
      </c>
      <c r="AC3438" t="s">
        <v>11328</v>
      </c>
      <c r="AD3438">
        <v>46.002264599999997</v>
      </c>
      <c r="AE3438">
        <v>487.67500000000001</v>
      </c>
      <c r="AF3438">
        <v>13.734</v>
      </c>
      <c r="AG3438">
        <v>11.673</v>
      </c>
      <c r="AH3438">
        <v>13.678800000000001</v>
      </c>
    </row>
    <row r="3439" spans="1:34" x14ac:dyDescent="0.25">
      <c r="A3439" t="s">
        <v>11330</v>
      </c>
      <c r="B3439" t="s">
        <v>11326</v>
      </c>
      <c r="C3439">
        <v>1</v>
      </c>
      <c r="D3439">
        <v>3</v>
      </c>
      <c r="E3439" t="s">
        <v>284</v>
      </c>
      <c r="F3439">
        <v>2014</v>
      </c>
      <c r="G3439" t="s">
        <v>171</v>
      </c>
      <c r="H3439">
        <v>0</v>
      </c>
      <c r="I3439">
        <v>6.7668879999999998</v>
      </c>
      <c r="J3439">
        <v>6.6000000000000003E-2</v>
      </c>
      <c r="K3439">
        <v>1.21</v>
      </c>
      <c r="L3439">
        <v>0.108</v>
      </c>
      <c r="M3439">
        <v>6.9</v>
      </c>
      <c r="N3439">
        <v>2.1999999999999999E-2</v>
      </c>
      <c r="O3439" t="s">
        <v>119</v>
      </c>
      <c r="P3439">
        <v>0</v>
      </c>
      <c r="Q3439">
        <v>180.64</v>
      </c>
      <c r="R3439">
        <v>781</v>
      </c>
      <c r="S3439">
        <v>0</v>
      </c>
      <c r="U3439">
        <v>5105</v>
      </c>
      <c r="V3439">
        <v>0.8</v>
      </c>
      <c r="W3439">
        <v>0.85</v>
      </c>
      <c r="X3439">
        <v>0.23899999999999999</v>
      </c>
      <c r="Y3439" t="s">
        <v>200</v>
      </c>
      <c r="Z3439">
        <v>4.5599999999999996</v>
      </c>
      <c r="AA3439" t="s">
        <v>11327</v>
      </c>
      <c r="AB3439">
        <v>294.32558979999999</v>
      </c>
      <c r="AC3439" t="s">
        <v>11328</v>
      </c>
      <c r="AD3439">
        <v>46.002264599999997</v>
      </c>
      <c r="AE3439">
        <v>487.67500000000001</v>
      </c>
      <c r="AF3439">
        <v>13.734</v>
      </c>
      <c r="AG3439">
        <v>11.673</v>
      </c>
      <c r="AH3439">
        <v>13.678800000000001</v>
      </c>
    </row>
    <row r="3440" spans="1:34" x14ac:dyDescent="0.25">
      <c r="A3440" t="s">
        <v>11331</v>
      </c>
      <c r="B3440" t="s">
        <v>11332</v>
      </c>
      <c r="C3440">
        <v>1</v>
      </c>
      <c r="D3440">
        <v>3</v>
      </c>
      <c r="E3440" t="s">
        <v>284</v>
      </c>
      <c r="F3440">
        <v>2014</v>
      </c>
      <c r="G3440" t="s">
        <v>171</v>
      </c>
      <c r="H3440">
        <v>0</v>
      </c>
      <c r="I3440">
        <v>2.5495749999999999</v>
      </c>
      <c r="J3440">
        <v>2.9000000000000001E-2</v>
      </c>
      <c r="K3440">
        <v>1.1100000000000001</v>
      </c>
      <c r="L3440">
        <v>9.9000000000000005E-2</v>
      </c>
      <c r="M3440">
        <v>1.41</v>
      </c>
      <c r="N3440">
        <v>4.4400000000000004E-3</v>
      </c>
      <c r="O3440" t="s">
        <v>614</v>
      </c>
      <c r="P3440">
        <v>0</v>
      </c>
      <c r="Q3440">
        <v>73.06</v>
      </c>
      <c r="R3440">
        <v>682</v>
      </c>
      <c r="S3440">
        <v>0</v>
      </c>
      <c r="U3440">
        <v>3799</v>
      </c>
      <c r="V3440">
        <v>0.49</v>
      </c>
      <c r="W3440">
        <v>0.59</v>
      </c>
      <c r="X3440">
        <v>-0.2</v>
      </c>
      <c r="Y3440" t="s">
        <v>77</v>
      </c>
      <c r="Z3440">
        <v>4.76</v>
      </c>
      <c r="AA3440" t="s">
        <v>11333</v>
      </c>
      <c r="AB3440">
        <v>292.6422963</v>
      </c>
      <c r="AC3440" t="s">
        <v>11334</v>
      </c>
      <c r="AD3440">
        <v>44.087625099999997</v>
      </c>
      <c r="AE3440">
        <v>241.98699999999999</v>
      </c>
      <c r="AF3440">
        <v>15.611000000000001</v>
      </c>
      <c r="AG3440">
        <v>11.956</v>
      </c>
      <c r="AH3440">
        <v>14.980399999999999</v>
      </c>
    </row>
    <row r="3441" spans="1:34" x14ac:dyDescent="0.25">
      <c r="A3441" t="s">
        <v>11335</v>
      </c>
      <c r="B3441" t="s">
        <v>11332</v>
      </c>
      <c r="C3441">
        <v>1</v>
      </c>
      <c r="D3441">
        <v>3</v>
      </c>
      <c r="E3441" t="s">
        <v>284</v>
      </c>
      <c r="F3441">
        <v>2014</v>
      </c>
      <c r="G3441" t="s">
        <v>171</v>
      </c>
      <c r="H3441">
        <v>0</v>
      </c>
      <c r="I3441">
        <v>5.2123330000000001</v>
      </c>
      <c r="J3441">
        <v>4.7E-2</v>
      </c>
      <c r="K3441">
        <v>1.03</v>
      </c>
      <c r="L3441">
        <v>9.1999999999999998E-2</v>
      </c>
      <c r="M3441">
        <v>20.3</v>
      </c>
      <c r="N3441">
        <v>6.4000000000000001E-2</v>
      </c>
      <c r="O3441" t="s">
        <v>119</v>
      </c>
      <c r="P3441">
        <v>0</v>
      </c>
      <c r="Q3441">
        <v>28.27</v>
      </c>
      <c r="R3441">
        <v>537</v>
      </c>
      <c r="S3441">
        <v>0</v>
      </c>
      <c r="U3441">
        <v>3799</v>
      </c>
      <c r="V3441">
        <v>0.49</v>
      </c>
      <c r="W3441">
        <v>0.59</v>
      </c>
      <c r="X3441">
        <v>-0.2</v>
      </c>
      <c r="Y3441" t="s">
        <v>77</v>
      </c>
      <c r="Z3441">
        <v>4.76</v>
      </c>
      <c r="AA3441" t="s">
        <v>11333</v>
      </c>
      <c r="AB3441">
        <v>292.6422963</v>
      </c>
      <c r="AC3441" t="s">
        <v>11334</v>
      </c>
      <c r="AD3441">
        <v>44.087625099999997</v>
      </c>
      <c r="AE3441">
        <v>241.98699999999999</v>
      </c>
      <c r="AF3441">
        <v>15.611000000000001</v>
      </c>
      <c r="AG3441">
        <v>11.956</v>
      </c>
      <c r="AH3441">
        <v>14.980399999999999</v>
      </c>
    </row>
    <row r="3442" spans="1:34" x14ac:dyDescent="0.25">
      <c r="A3442" t="s">
        <v>11336</v>
      </c>
      <c r="B3442" t="s">
        <v>11332</v>
      </c>
      <c r="C3442">
        <v>1</v>
      </c>
      <c r="D3442">
        <v>3</v>
      </c>
      <c r="E3442" t="s">
        <v>284</v>
      </c>
      <c r="F3442">
        <v>2014</v>
      </c>
      <c r="G3442" t="s">
        <v>171</v>
      </c>
      <c r="H3442">
        <v>0</v>
      </c>
      <c r="I3442">
        <v>13.969457</v>
      </c>
      <c r="J3442">
        <v>0.09</v>
      </c>
      <c r="K3442">
        <v>1.73</v>
      </c>
      <c r="L3442">
        <v>0.154</v>
      </c>
      <c r="M3442">
        <v>3.64</v>
      </c>
      <c r="N3442">
        <v>1.15E-2</v>
      </c>
      <c r="O3442" t="s">
        <v>614</v>
      </c>
      <c r="P3442">
        <v>0</v>
      </c>
      <c r="Q3442">
        <v>7.59</v>
      </c>
      <c r="R3442">
        <v>387</v>
      </c>
      <c r="S3442">
        <v>0</v>
      </c>
      <c r="U3442">
        <v>3799</v>
      </c>
      <c r="V3442">
        <v>0.49</v>
      </c>
      <c r="W3442">
        <v>0.59</v>
      </c>
      <c r="X3442">
        <v>-0.2</v>
      </c>
      <c r="Y3442" t="s">
        <v>77</v>
      </c>
      <c r="Z3442">
        <v>4.76</v>
      </c>
      <c r="AA3442" t="s">
        <v>11333</v>
      </c>
      <c r="AB3442">
        <v>292.6422963</v>
      </c>
      <c r="AC3442" t="s">
        <v>11334</v>
      </c>
      <c r="AD3442">
        <v>44.087625099999997</v>
      </c>
      <c r="AE3442">
        <v>241.98699999999999</v>
      </c>
      <c r="AF3442">
        <v>15.611000000000001</v>
      </c>
      <c r="AG3442">
        <v>11.956</v>
      </c>
      <c r="AH3442">
        <v>14.980399999999999</v>
      </c>
    </row>
    <row r="3443" spans="1:34" x14ac:dyDescent="0.25">
      <c r="A3443" t="s">
        <v>11337</v>
      </c>
      <c r="B3443" t="s">
        <v>11338</v>
      </c>
      <c r="C3443">
        <v>1</v>
      </c>
      <c r="D3443">
        <v>2</v>
      </c>
      <c r="E3443" t="s">
        <v>284</v>
      </c>
      <c r="F3443">
        <v>2013</v>
      </c>
      <c r="G3443" t="s">
        <v>171</v>
      </c>
      <c r="H3443">
        <v>0</v>
      </c>
      <c r="I3443">
        <v>34.920999999999999</v>
      </c>
      <c r="J3443">
        <v>0.21990000000000001</v>
      </c>
      <c r="K3443">
        <v>2.2999999999999998</v>
      </c>
      <c r="L3443">
        <v>0.20499999999999999</v>
      </c>
      <c r="M3443">
        <v>28.5</v>
      </c>
      <c r="N3443">
        <v>0.09</v>
      </c>
      <c r="O3443" t="s">
        <v>119</v>
      </c>
      <c r="P3443">
        <v>0</v>
      </c>
      <c r="Q3443">
        <v>57.08</v>
      </c>
      <c r="R3443">
        <v>602</v>
      </c>
      <c r="S3443">
        <v>1</v>
      </c>
      <c r="U3443">
        <v>6064</v>
      </c>
      <c r="V3443">
        <v>1.06</v>
      </c>
      <c r="W3443">
        <v>1.1499999999999999</v>
      </c>
      <c r="X3443">
        <v>0.08</v>
      </c>
      <c r="Y3443" t="s">
        <v>77</v>
      </c>
      <c r="Z3443">
        <v>4.4400000000000004</v>
      </c>
      <c r="AA3443" t="s">
        <v>11339</v>
      </c>
      <c r="AB3443">
        <v>295.80927559999998</v>
      </c>
      <c r="AC3443" t="s">
        <v>11340</v>
      </c>
      <c r="AD3443">
        <v>40.008486599999998</v>
      </c>
      <c r="AE3443">
        <v>2213.19</v>
      </c>
      <c r="AF3443">
        <v>15.794</v>
      </c>
      <c r="AG3443">
        <v>14.186999999999999</v>
      </c>
      <c r="AH3443">
        <v>15.6036</v>
      </c>
    </row>
    <row r="3444" spans="1:34" x14ac:dyDescent="0.25">
      <c r="A3444" t="s">
        <v>11341</v>
      </c>
      <c r="B3444" t="s">
        <v>11338</v>
      </c>
      <c r="C3444">
        <v>1</v>
      </c>
      <c r="D3444">
        <v>2</v>
      </c>
      <c r="E3444" t="s">
        <v>284</v>
      </c>
      <c r="F3444">
        <v>2013</v>
      </c>
      <c r="G3444" t="s">
        <v>171</v>
      </c>
      <c r="H3444">
        <v>0</v>
      </c>
      <c r="I3444">
        <v>71.311999999999998</v>
      </c>
      <c r="J3444">
        <v>0.35399999999999998</v>
      </c>
      <c r="K3444">
        <v>5.4</v>
      </c>
      <c r="L3444">
        <v>0.48199999999999998</v>
      </c>
      <c r="M3444">
        <v>39.4</v>
      </c>
      <c r="N3444">
        <v>0.124</v>
      </c>
      <c r="O3444" t="s">
        <v>119</v>
      </c>
      <c r="P3444">
        <v>0</v>
      </c>
      <c r="Q3444">
        <v>22.02</v>
      </c>
      <c r="R3444">
        <v>475</v>
      </c>
      <c r="S3444">
        <v>1</v>
      </c>
      <c r="U3444">
        <v>6064</v>
      </c>
      <c r="V3444">
        <v>1.06</v>
      </c>
      <c r="W3444">
        <v>1.1499999999999999</v>
      </c>
      <c r="X3444">
        <v>0.08</v>
      </c>
      <c r="Y3444" t="s">
        <v>77</v>
      </c>
      <c r="Z3444">
        <v>4.4400000000000004</v>
      </c>
      <c r="AA3444" t="s">
        <v>11339</v>
      </c>
      <c r="AB3444">
        <v>295.80927559999998</v>
      </c>
      <c r="AC3444" t="s">
        <v>11340</v>
      </c>
      <c r="AD3444">
        <v>40.008486599999998</v>
      </c>
      <c r="AE3444">
        <v>2213.19</v>
      </c>
      <c r="AF3444">
        <v>15.794</v>
      </c>
      <c r="AG3444">
        <v>14.186999999999999</v>
      </c>
      <c r="AH3444">
        <v>15.6036</v>
      </c>
    </row>
    <row r="3445" spans="1:34" x14ac:dyDescent="0.25">
      <c r="A3445" t="s">
        <v>11342</v>
      </c>
      <c r="B3445" t="s">
        <v>11343</v>
      </c>
      <c r="C3445">
        <v>1</v>
      </c>
      <c r="D3445">
        <v>2</v>
      </c>
      <c r="E3445" t="s">
        <v>284</v>
      </c>
      <c r="F3445">
        <v>2014</v>
      </c>
      <c r="G3445" t="s">
        <v>171</v>
      </c>
      <c r="H3445">
        <v>0</v>
      </c>
      <c r="I3445">
        <v>7.4163969999999999</v>
      </c>
      <c r="J3445">
        <v>6.0999999999999999E-2</v>
      </c>
      <c r="K3445">
        <v>1.4</v>
      </c>
      <c r="L3445">
        <v>0.125</v>
      </c>
      <c r="M3445">
        <v>2.54</v>
      </c>
      <c r="N3445">
        <v>8.0000000000000002E-3</v>
      </c>
      <c r="O3445" t="s">
        <v>614</v>
      </c>
      <c r="P3445">
        <v>0</v>
      </c>
      <c r="Q3445">
        <v>40.69</v>
      </c>
      <c r="R3445">
        <v>547</v>
      </c>
      <c r="S3445">
        <v>0</v>
      </c>
      <c r="U3445">
        <v>4257</v>
      </c>
      <c r="V3445">
        <v>0.52</v>
      </c>
      <c r="W3445">
        <v>0.6</v>
      </c>
      <c r="X3445">
        <v>-0.44</v>
      </c>
      <c r="Y3445" t="s">
        <v>77</v>
      </c>
      <c r="Z3445">
        <v>4.74</v>
      </c>
      <c r="AA3445" t="s">
        <v>11344</v>
      </c>
      <c r="AB3445">
        <v>299.26816459999998</v>
      </c>
      <c r="AC3445" t="s">
        <v>11345</v>
      </c>
      <c r="AD3445">
        <v>45.227285199999997</v>
      </c>
      <c r="AE3445">
        <v>439.71899999999999</v>
      </c>
      <c r="AF3445">
        <v>15.885999999999999</v>
      </c>
      <c r="AG3445">
        <v>12.693</v>
      </c>
      <c r="AH3445">
        <v>15.4312</v>
      </c>
    </row>
    <row r="3446" spans="1:34" x14ac:dyDescent="0.25">
      <c r="A3446" t="s">
        <v>11346</v>
      </c>
      <c r="B3446" t="s">
        <v>11343</v>
      </c>
      <c r="C3446">
        <v>1</v>
      </c>
      <c r="D3446">
        <v>2</v>
      </c>
      <c r="E3446" t="s">
        <v>284</v>
      </c>
      <c r="F3446">
        <v>2014</v>
      </c>
      <c r="G3446" t="s">
        <v>171</v>
      </c>
      <c r="H3446">
        <v>0</v>
      </c>
      <c r="I3446">
        <v>18.684736999999998</v>
      </c>
      <c r="J3446">
        <v>0.113</v>
      </c>
      <c r="K3446">
        <v>1.93</v>
      </c>
      <c r="L3446">
        <v>0.17199999999999999</v>
      </c>
      <c r="M3446">
        <v>4.38</v>
      </c>
      <c r="N3446">
        <v>1.38E-2</v>
      </c>
      <c r="O3446" t="s">
        <v>614</v>
      </c>
      <c r="P3446">
        <v>0</v>
      </c>
      <c r="Q3446">
        <v>11.87</v>
      </c>
      <c r="R3446">
        <v>402</v>
      </c>
      <c r="S3446">
        <v>0</v>
      </c>
      <c r="U3446">
        <v>4257</v>
      </c>
      <c r="V3446">
        <v>0.52</v>
      </c>
      <c r="W3446">
        <v>0.6</v>
      </c>
      <c r="X3446">
        <v>-0.44</v>
      </c>
      <c r="Y3446" t="s">
        <v>77</v>
      </c>
      <c r="Z3446">
        <v>4.74</v>
      </c>
      <c r="AA3446" t="s">
        <v>11344</v>
      </c>
      <c r="AB3446">
        <v>299.26816459999998</v>
      </c>
      <c r="AC3446" t="s">
        <v>11345</v>
      </c>
      <c r="AD3446">
        <v>45.227285199999997</v>
      </c>
      <c r="AE3446">
        <v>439.71899999999999</v>
      </c>
      <c r="AF3446">
        <v>15.885999999999999</v>
      </c>
      <c r="AG3446">
        <v>12.693</v>
      </c>
      <c r="AH3446">
        <v>15.4312</v>
      </c>
    </row>
    <row r="3447" spans="1:34" x14ac:dyDescent="0.25">
      <c r="A3447" t="s">
        <v>11347</v>
      </c>
      <c r="B3447" t="s">
        <v>11348</v>
      </c>
      <c r="C3447">
        <v>1</v>
      </c>
      <c r="D3447">
        <v>5</v>
      </c>
      <c r="E3447" t="s">
        <v>284</v>
      </c>
      <c r="F3447">
        <v>2011</v>
      </c>
      <c r="G3447" t="s">
        <v>171</v>
      </c>
      <c r="H3447">
        <v>0</v>
      </c>
      <c r="I3447">
        <v>5.6679300000000001</v>
      </c>
      <c r="J3447">
        <v>6.7699999999999996E-2</v>
      </c>
      <c r="K3447">
        <v>1.74</v>
      </c>
      <c r="L3447">
        <v>0.155</v>
      </c>
      <c r="M3447">
        <v>3.68</v>
      </c>
      <c r="N3447">
        <v>1.1599999999999999E-2</v>
      </c>
      <c r="O3447" t="s">
        <v>614</v>
      </c>
      <c r="P3447">
        <v>0</v>
      </c>
      <c r="Q3447">
        <v>744.01</v>
      </c>
      <c r="R3447">
        <v>1336</v>
      </c>
      <c r="S3447">
        <v>1</v>
      </c>
      <c r="U3447">
        <v>5904</v>
      </c>
      <c r="V3447">
        <v>1.82</v>
      </c>
      <c r="W3447">
        <v>1.29</v>
      </c>
      <c r="X3447">
        <v>2.5000000000000001E-2</v>
      </c>
      <c r="Y3447" t="s">
        <v>77</v>
      </c>
      <c r="Z3447">
        <v>4.03</v>
      </c>
      <c r="AA3447" t="s">
        <v>11349</v>
      </c>
      <c r="AB3447">
        <v>289.07753480000002</v>
      </c>
      <c r="AC3447" t="s">
        <v>11350</v>
      </c>
      <c r="AD3447">
        <v>46.005169600000002</v>
      </c>
      <c r="AE3447">
        <v>1209.1600000000001</v>
      </c>
      <c r="AF3447">
        <v>14.099</v>
      </c>
      <c r="AG3447">
        <v>12.590999999999999</v>
      </c>
      <c r="AH3447">
        <v>13.9513</v>
      </c>
    </row>
    <row r="3448" spans="1:34" x14ac:dyDescent="0.25">
      <c r="A3448" t="s">
        <v>11351</v>
      </c>
      <c r="B3448" t="s">
        <v>11348</v>
      </c>
      <c r="C3448">
        <v>1</v>
      </c>
      <c r="D3448">
        <v>5</v>
      </c>
      <c r="E3448" t="s">
        <v>284</v>
      </c>
      <c r="F3448">
        <v>2011</v>
      </c>
      <c r="G3448" t="s">
        <v>171</v>
      </c>
      <c r="H3448">
        <v>0</v>
      </c>
      <c r="I3448">
        <v>13.17562</v>
      </c>
      <c r="J3448">
        <v>0.11890000000000001</v>
      </c>
      <c r="K3448">
        <v>3.2</v>
      </c>
      <c r="L3448">
        <v>0.28499999999999998</v>
      </c>
      <c r="M3448">
        <v>0.39</v>
      </c>
      <c r="N3448">
        <v>1.23E-3</v>
      </c>
      <c r="O3448" t="s">
        <v>119</v>
      </c>
      <c r="P3448">
        <v>0</v>
      </c>
      <c r="Q3448">
        <v>241.76</v>
      </c>
      <c r="R3448">
        <v>1009</v>
      </c>
      <c r="S3448">
        <v>1</v>
      </c>
      <c r="U3448">
        <v>5904</v>
      </c>
      <c r="V3448">
        <v>1.82</v>
      </c>
      <c r="W3448">
        <v>1.29</v>
      </c>
      <c r="X3448">
        <v>2.5000000000000001E-2</v>
      </c>
      <c r="Y3448" t="s">
        <v>77</v>
      </c>
      <c r="Z3448">
        <v>4.03</v>
      </c>
      <c r="AA3448" t="s">
        <v>11349</v>
      </c>
      <c r="AB3448">
        <v>289.07753480000002</v>
      </c>
      <c r="AC3448" t="s">
        <v>11350</v>
      </c>
      <c r="AD3448">
        <v>46.005169600000002</v>
      </c>
      <c r="AE3448">
        <v>1209.1600000000001</v>
      </c>
      <c r="AF3448">
        <v>14.099</v>
      </c>
      <c r="AG3448">
        <v>12.590999999999999</v>
      </c>
      <c r="AH3448">
        <v>13.9513</v>
      </c>
    </row>
    <row r="3449" spans="1:34" x14ac:dyDescent="0.25">
      <c r="A3449" t="s">
        <v>11352</v>
      </c>
      <c r="B3449" t="s">
        <v>11348</v>
      </c>
      <c r="C3449">
        <v>1</v>
      </c>
      <c r="D3449">
        <v>5</v>
      </c>
      <c r="E3449" t="s">
        <v>284</v>
      </c>
      <c r="F3449">
        <v>2011</v>
      </c>
      <c r="G3449" t="s">
        <v>171</v>
      </c>
      <c r="H3449">
        <v>0</v>
      </c>
      <c r="I3449">
        <v>21.775960000000001</v>
      </c>
      <c r="J3449">
        <v>0.16619999999999999</v>
      </c>
      <c r="K3449">
        <v>5.35</v>
      </c>
      <c r="L3449">
        <v>0.47699999999999998</v>
      </c>
      <c r="M3449">
        <v>3.91</v>
      </c>
      <c r="N3449">
        <v>1.23E-2</v>
      </c>
      <c r="O3449" t="s">
        <v>119</v>
      </c>
      <c r="P3449">
        <v>0</v>
      </c>
      <c r="Q3449">
        <v>123.69</v>
      </c>
      <c r="R3449">
        <v>853</v>
      </c>
      <c r="S3449">
        <v>1</v>
      </c>
      <c r="U3449">
        <v>5904</v>
      </c>
      <c r="V3449">
        <v>1.82</v>
      </c>
      <c r="W3449">
        <v>1.29</v>
      </c>
      <c r="X3449">
        <v>2.5000000000000001E-2</v>
      </c>
      <c r="Y3449" t="s">
        <v>77</v>
      </c>
      <c r="Z3449">
        <v>4.03</v>
      </c>
      <c r="AA3449" t="s">
        <v>11349</v>
      </c>
      <c r="AB3449">
        <v>289.07753480000002</v>
      </c>
      <c r="AC3449" t="s">
        <v>11350</v>
      </c>
      <c r="AD3449">
        <v>46.005169600000002</v>
      </c>
      <c r="AE3449">
        <v>1209.1600000000001</v>
      </c>
      <c r="AF3449">
        <v>14.099</v>
      </c>
      <c r="AG3449">
        <v>12.590999999999999</v>
      </c>
      <c r="AH3449">
        <v>13.9513</v>
      </c>
    </row>
    <row r="3450" spans="1:34" x14ac:dyDescent="0.25">
      <c r="A3450" t="s">
        <v>11353</v>
      </c>
      <c r="B3450" t="s">
        <v>11348</v>
      </c>
      <c r="C3450">
        <v>1</v>
      </c>
      <c r="D3450">
        <v>5</v>
      </c>
      <c r="E3450" t="s">
        <v>284</v>
      </c>
      <c r="F3450">
        <v>2011</v>
      </c>
      <c r="G3450" t="s">
        <v>171</v>
      </c>
      <c r="H3450">
        <v>0</v>
      </c>
      <c r="I3450">
        <v>31.784400000000002</v>
      </c>
      <c r="J3450">
        <v>0.21379999999999999</v>
      </c>
      <c r="K3450">
        <v>4.0199999999999996</v>
      </c>
      <c r="L3450">
        <v>0.35899999999999999</v>
      </c>
      <c r="M3450">
        <v>5.57</v>
      </c>
      <c r="N3450">
        <v>1.753E-2</v>
      </c>
      <c r="O3450" t="s">
        <v>119</v>
      </c>
      <c r="P3450">
        <v>0</v>
      </c>
      <c r="Q3450">
        <v>74.72</v>
      </c>
      <c r="R3450">
        <v>752</v>
      </c>
      <c r="S3450">
        <v>1</v>
      </c>
      <c r="U3450">
        <v>5904</v>
      </c>
      <c r="V3450">
        <v>1.82</v>
      </c>
      <c r="W3450">
        <v>1.29</v>
      </c>
      <c r="X3450">
        <v>2.5000000000000001E-2</v>
      </c>
      <c r="Y3450" t="s">
        <v>77</v>
      </c>
      <c r="Z3450">
        <v>4.03</v>
      </c>
      <c r="AA3450" t="s">
        <v>11349</v>
      </c>
      <c r="AB3450">
        <v>289.07753480000002</v>
      </c>
      <c r="AC3450" t="s">
        <v>11350</v>
      </c>
      <c r="AD3450">
        <v>46.005169600000002</v>
      </c>
      <c r="AE3450">
        <v>1209.1600000000001</v>
      </c>
      <c r="AF3450">
        <v>14.099</v>
      </c>
      <c r="AG3450">
        <v>12.590999999999999</v>
      </c>
      <c r="AH3450">
        <v>13.9513</v>
      </c>
    </row>
    <row r="3451" spans="1:34" x14ac:dyDescent="0.25">
      <c r="A3451" t="s">
        <v>11354</v>
      </c>
      <c r="B3451" t="s">
        <v>11348</v>
      </c>
      <c r="C3451">
        <v>1</v>
      </c>
      <c r="D3451">
        <v>5</v>
      </c>
      <c r="E3451" t="s">
        <v>284</v>
      </c>
      <c r="F3451">
        <v>2011</v>
      </c>
      <c r="G3451" t="s">
        <v>171</v>
      </c>
      <c r="H3451">
        <v>0</v>
      </c>
      <c r="I3451">
        <v>41.029020000000003</v>
      </c>
      <c r="J3451">
        <v>0.2535</v>
      </c>
      <c r="K3451">
        <v>4.46</v>
      </c>
      <c r="L3451">
        <v>0.39800000000000002</v>
      </c>
      <c r="M3451">
        <v>9.6</v>
      </c>
      <c r="N3451">
        <v>3.0200000000000001E-2</v>
      </c>
      <c r="O3451" t="s">
        <v>119</v>
      </c>
      <c r="P3451">
        <v>0</v>
      </c>
      <c r="Q3451">
        <v>53.18</v>
      </c>
      <c r="R3451">
        <v>691</v>
      </c>
      <c r="S3451">
        <v>1</v>
      </c>
      <c r="U3451">
        <v>5904</v>
      </c>
      <c r="V3451">
        <v>1.82</v>
      </c>
      <c r="W3451">
        <v>1.29</v>
      </c>
      <c r="X3451">
        <v>2.5000000000000001E-2</v>
      </c>
      <c r="Y3451" t="s">
        <v>77</v>
      </c>
      <c r="Z3451">
        <v>4.03</v>
      </c>
      <c r="AA3451" t="s">
        <v>11349</v>
      </c>
      <c r="AB3451">
        <v>289.07753480000002</v>
      </c>
      <c r="AC3451" t="s">
        <v>11350</v>
      </c>
      <c r="AD3451">
        <v>46.005169600000002</v>
      </c>
      <c r="AE3451">
        <v>1209.1600000000001</v>
      </c>
      <c r="AF3451">
        <v>14.099</v>
      </c>
      <c r="AG3451">
        <v>12.590999999999999</v>
      </c>
      <c r="AH3451">
        <v>13.9513</v>
      </c>
    </row>
    <row r="3452" spans="1:34" x14ac:dyDescent="0.25">
      <c r="A3452" t="s">
        <v>11355</v>
      </c>
      <c r="B3452" t="s">
        <v>11356</v>
      </c>
      <c r="C3452">
        <v>1</v>
      </c>
      <c r="D3452">
        <v>2</v>
      </c>
      <c r="E3452" t="s">
        <v>284</v>
      </c>
      <c r="F3452">
        <v>2014</v>
      </c>
      <c r="G3452" t="s">
        <v>171</v>
      </c>
      <c r="H3452">
        <v>0</v>
      </c>
      <c r="I3452">
        <v>8.2597799999999992</v>
      </c>
      <c r="J3452">
        <v>7.4999999999999997E-2</v>
      </c>
      <c r="K3452">
        <v>1.35</v>
      </c>
      <c r="L3452">
        <v>0.12</v>
      </c>
      <c r="M3452">
        <v>2.39</v>
      </c>
      <c r="N3452">
        <v>7.5199999999999998E-3</v>
      </c>
      <c r="O3452" t="s">
        <v>614</v>
      </c>
      <c r="P3452">
        <v>0</v>
      </c>
      <c r="Q3452">
        <v>66.58</v>
      </c>
      <c r="R3452">
        <v>714</v>
      </c>
      <c r="S3452">
        <v>0</v>
      </c>
      <c r="U3452">
        <v>5117</v>
      </c>
      <c r="V3452">
        <v>0.72</v>
      </c>
      <c r="W3452">
        <v>0.79</v>
      </c>
      <c r="X3452">
        <v>0.16</v>
      </c>
      <c r="Y3452" t="s">
        <v>77</v>
      </c>
      <c r="Z3452">
        <v>4.6399999999999997</v>
      </c>
      <c r="AA3452" t="s">
        <v>11357</v>
      </c>
      <c r="AB3452">
        <v>288.44740350000001</v>
      </c>
      <c r="AC3452" t="s">
        <v>11358</v>
      </c>
      <c r="AD3452">
        <v>44.801761599999999</v>
      </c>
      <c r="AE3452">
        <v>717.52700000000004</v>
      </c>
      <c r="AF3452">
        <v>15.569000000000001</v>
      </c>
      <c r="AG3452">
        <v>13.259</v>
      </c>
      <c r="AH3452">
        <v>15.263400000000001</v>
      </c>
    </row>
    <row r="3453" spans="1:34" x14ac:dyDescent="0.25">
      <c r="A3453" t="s">
        <v>11359</v>
      </c>
      <c r="B3453" t="s">
        <v>11356</v>
      </c>
      <c r="C3453">
        <v>1</v>
      </c>
      <c r="D3453">
        <v>2</v>
      </c>
      <c r="E3453" t="s">
        <v>284</v>
      </c>
      <c r="F3453">
        <v>2014</v>
      </c>
      <c r="G3453" t="s">
        <v>171</v>
      </c>
      <c r="H3453">
        <v>0</v>
      </c>
      <c r="I3453">
        <v>15.955387</v>
      </c>
      <c r="J3453">
        <v>0.11600000000000001</v>
      </c>
      <c r="K3453">
        <v>1.95</v>
      </c>
      <c r="L3453">
        <v>0.17399999999999999</v>
      </c>
      <c r="M3453">
        <v>4.46</v>
      </c>
      <c r="N3453">
        <v>1.4E-2</v>
      </c>
      <c r="O3453" t="s">
        <v>614</v>
      </c>
      <c r="P3453">
        <v>0</v>
      </c>
      <c r="Q3453">
        <v>27.68</v>
      </c>
      <c r="R3453">
        <v>573</v>
      </c>
      <c r="S3453">
        <v>0</v>
      </c>
      <c r="U3453">
        <v>5117</v>
      </c>
      <c r="V3453">
        <v>0.72</v>
      </c>
      <c r="W3453">
        <v>0.79</v>
      </c>
      <c r="X3453">
        <v>0.16</v>
      </c>
      <c r="Y3453" t="s">
        <v>77</v>
      </c>
      <c r="Z3453">
        <v>4.6399999999999997</v>
      </c>
      <c r="AA3453" t="s">
        <v>11357</v>
      </c>
      <c r="AB3453">
        <v>288.44740350000001</v>
      </c>
      <c r="AC3453" t="s">
        <v>11358</v>
      </c>
      <c r="AD3453">
        <v>44.801761599999999</v>
      </c>
      <c r="AE3453">
        <v>717.52700000000004</v>
      </c>
      <c r="AF3453">
        <v>15.569000000000001</v>
      </c>
      <c r="AG3453">
        <v>13.259</v>
      </c>
      <c r="AH3453">
        <v>15.263400000000001</v>
      </c>
    </row>
    <row r="3454" spans="1:34" x14ac:dyDescent="0.25">
      <c r="A3454" t="s">
        <v>11360</v>
      </c>
      <c r="B3454" t="s">
        <v>11361</v>
      </c>
      <c r="C3454">
        <v>1</v>
      </c>
      <c r="D3454">
        <v>3</v>
      </c>
      <c r="E3454" t="s">
        <v>284</v>
      </c>
      <c r="F3454">
        <v>2014</v>
      </c>
      <c r="G3454" t="s">
        <v>171</v>
      </c>
      <c r="H3454">
        <v>0</v>
      </c>
      <c r="I3454">
        <v>8.4574960000000008</v>
      </c>
      <c r="J3454">
        <v>6.5000000000000002E-2</v>
      </c>
      <c r="K3454">
        <v>1.82</v>
      </c>
      <c r="L3454">
        <v>0.16200000000000001</v>
      </c>
      <c r="M3454">
        <v>3.97</v>
      </c>
      <c r="N3454">
        <v>1.2500000000000001E-2</v>
      </c>
      <c r="O3454" t="s">
        <v>614</v>
      </c>
      <c r="P3454">
        <v>0</v>
      </c>
      <c r="Q3454">
        <v>35.979999999999997</v>
      </c>
      <c r="R3454">
        <v>540</v>
      </c>
      <c r="S3454">
        <v>0</v>
      </c>
      <c r="U3454">
        <v>4347</v>
      </c>
      <c r="V3454">
        <v>0.49</v>
      </c>
      <c r="W3454">
        <v>0.65</v>
      </c>
      <c r="X3454">
        <v>0.11799999999999999</v>
      </c>
      <c r="Y3454" t="s">
        <v>200</v>
      </c>
      <c r="Z3454">
        <v>4.7699999999999996</v>
      </c>
      <c r="AA3454" t="s">
        <v>11362</v>
      </c>
      <c r="AB3454">
        <v>291.83434549999998</v>
      </c>
      <c r="AC3454" t="s">
        <v>11363</v>
      </c>
      <c r="AD3454">
        <v>39.307346199999998</v>
      </c>
      <c r="AE3454">
        <v>580.11900000000003</v>
      </c>
      <c r="AF3454">
        <v>16.199000000000002</v>
      </c>
      <c r="AG3454">
        <v>13.343</v>
      </c>
      <c r="AH3454">
        <v>15.835900000000001</v>
      </c>
    </row>
    <row r="3455" spans="1:34" x14ac:dyDescent="0.25">
      <c r="A3455" t="s">
        <v>11364</v>
      </c>
      <c r="B3455" t="s">
        <v>11361</v>
      </c>
      <c r="C3455">
        <v>1</v>
      </c>
      <c r="D3455">
        <v>3</v>
      </c>
      <c r="E3455" t="s">
        <v>284</v>
      </c>
      <c r="F3455">
        <v>2014</v>
      </c>
      <c r="G3455" t="s">
        <v>171</v>
      </c>
      <c r="H3455">
        <v>0</v>
      </c>
      <c r="I3455">
        <v>17.281110000000002</v>
      </c>
      <c r="J3455">
        <v>0.105</v>
      </c>
      <c r="K3455">
        <v>1.84</v>
      </c>
      <c r="L3455">
        <v>0.16400000000000001</v>
      </c>
      <c r="M3455">
        <v>4.04</v>
      </c>
      <c r="N3455">
        <v>1.2699999999999999E-2</v>
      </c>
      <c r="O3455" t="s">
        <v>614</v>
      </c>
      <c r="P3455">
        <v>0</v>
      </c>
      <c r="Q3455">
        <v>13.89</v>
      </c>
      <c r="R3455">
        <v>425</v>
      </c>
      <c r="S3455">
        <v>0</v>
      </c>
      <c r="U3455">
        <v>4347</v>
      </c>
      <c r="V3455">
        <v>0.49</v>
      </c>
      <c r="W3455">
        <v>0.65</v>
      </c>
      <c r="X3455">
        <v>0.11799999999999999</v>
      </c>
      <c r="Y3455" t="s">
        <v>200</v>
      </c>
      <c r="Z3455">
        <v>4.7699999999999996</v>
      </c>
      <c r="AA3455" t="s">
        <v>11362</v>
      </c>
      <c r="AB3455">
        <v>291.83434549999998</v>
      </c>
      <c r="AC3455" t="s">
        <v>11363</v>
      </c>
      <c r="AD3455">
        <v>39.307346199999998</v>
      </c>
      <c r="AE3455">
        <v>580.11900000000003</v>
      </c>
      <c r="AF3455">
        <v>16.199000000000002</v>
      </c>
      <c r="AG3455">
        <v>13.343</v>
      </c>
      <c r="AH3455">
        <v>15.835900000000001</v>
      </c>
    </row>
    <row r="3456" spans="1:34" x14ac:dyDescent="0.25">
      <c r="A3456" t="s">
        <v>11365</v>
      </c>
      <c r="B3456" t="s">
        <v>11361</v>
      </c>
      <c r="C3456">
        <v>1</v>
      </c>
      <c r="D3456">
        <v>3</v>
      </c>
      <c r="E3456" t="s">
        <v>284</v>
      </c>
      <c r="F3456">
        <v>2014</v>
      </c>
      <c r="G3456" t="s">
        <v>171</v>
      </c>
      <c r="H3456">
        <v>0</v>
      </c>
      <c r="I3456">
        <v>32.134327999999996</v>
      </c>
      <c r="J3456">
        <v>0.159</v>
      </c>
      <c r="K3456">
        <v>1.64</v>
      </c>
      <c r="L3456">
        <v>0.14599999999999999</v>
      </c>
      <c r="M3456">
        <v>3.33</v>
      </c>
      <c r="N3456">
        <v>1.0500000000000001E-2</v>
      </c>
      <c r="O3456" t="s">
        <v>614</v>
      </c>
      <c r="P3456">
        <v>0</v>
      </c>
      <c r="Q3456">
        <v>6.07</v>
      </c>
      <c r="R3456">
        <v>346</v>
      </c>
      <c r="S3456">
        <v>0</v>
      </c>
      <c r="U3456">
        <v>4347</v>
      </c>
      <c r="V3456">
        <v>0.49</v>
      </c>
      <c r="W3456">
        <v>0.65</v>
      </c>
      <c r="X3456">
        <v>0.11799999999999999</v>
      </c>
      <c r="Y3456" t="s">
        <v>200</v>
      </c>
      <c r="Z3456">
        <v>4.7699999999999996</v>
      </c>
      <c r="AA3456" t="s">
        <v>11362</v>
      </c>
      <c r="AB3456">
        <v>291.83434549999998</v>
      </c>
      <c r="AC3456" t="s">
        <v>11363</v>
      </c>
      <c r="AD3456">
        <v>39.307346199999998</v>
      </c>
      <c r="AE3456">
        <v>580.11900000000003</v>
      </c>
      <c r="AF3456">
        <v>16.199000000000002</v>
      </c>
      <c r="AG3456">
        <v>13.343</v>
      </c>
      <c r="AH3456">
        <v>15.835900000000001</v>
      </c>
    </row>
    <row r="3457" spans="1:34" x14ac:dyDescent="0.25">
      <c r="A3457" t="s">
        <v>11366</v>
      </c>
      <c r="B3457" t="s">
        <v>11367</v>
      </c>
      <c r="C3457">
        <v>1</v>
      </c>
      <c r="D3457">
        <v>3</v>
      </c>
      <c r="E3457" t="s">
        <v>284</v>
      </c>
      <c r="F3457">
        <v>2014</v>
      </c>
      <c r="G3457" t="s">
        <v>171</v>
      </c>
      <c r="H3457">
        <v>0</v>
      </c>
      <c r="I3457">
        <v>7.6263240000000003</v>
      </c>
      <c r="J3457">
        <v>7.0000000000000007E-2</v>
      </c>
      <c r="K3457">
        <v>1.17</v>
      </c>
      <c r="L3457">
        <v>0.104</v>
      </c>
      <c r="M3457">
        <v>1.71</v>
      </c>
      <c r="N3457">
        <v>5.3699999999999998E-3</v>
      </c>
      <c r="O3457" t="s">
        <v>614</v>
      </c>
      <c r="P3457">
        <v>0</v>
      </c>
      <c r="Q3457">
        <v>53.71</v>
      </c>
      <c r="R3457">
        <v>703</v>
      </c>
      <c r="S3457">
        <v>0</v>
      </c>
      <c r="U3457">
        <v>4955</v>
      </c>
      <c r="V3457">
        <v>0.72</v>
      </c>
      <c r="W3457">
        <v>0.8</v>
      </c>
      <c r="X3457">
        <v>-0.1</v>
      </c>
      <c r="Y3457" t="s">
        <v>77</v>
      </c>
      <c r="Z3457">
        <v>4.6100000000000003</v>
      </c>
      <c r="AA3457" t="s">
        <v>11368</v>
      </c>
      <c r="AB3457">
        <v>286.66278110000002</v>
      </c>
      <c r="AC3457" t="s">
        <v>11369</v>
      </c>
      <c r="AD3457">
        <v>47.413693799999997</v>
      </c>
      <c r="AE3457">
        <v>344.19</v>
      </c>
      <c r="AF3457">
        <v>14.243</v>
      </c>
      <c r="AG3457">
        <v>11.974</v>
      </c>
      <c r="AH3457">
        <v>14.0025</v>
      </c>
    </row>
    <row r="3458" spans="1:34" x14ac:dyDescent="0.25">
      <c r="A3458" t="s">
        <v>11370</v>
      </c>
      <c r="B3458" t="s">
        <v>11367</v>
      </c>
      <c r="C3458">
        <v>1</v>
      </c>
      <c r="D3458">
        <v>3</v>
      </c>
      <c r="E3458" t="s">
        <v>284</v>
      </c>
      <c r="F3458">
        <v>2014</v>
      </c>
      <c r="G3458" t="s">
        <v>171</v>
      </c>
      <c r="H3458">
        <v>0</v>
      </c>
      <c r="I3458">
        <v>15.995621999999999</v>
      </c>
      <c r="J3458">
        <v>0.114</v>
      </c>
      <c r="K3458">
        <v>1.0900000000000001</v>
      </c>
      <c r="L3458">
        <v>9.7000000000000003E-2</v>
      </c>
      <c r="M3458">
        <v>1.32</v>
      </c>
      <c r="N3458">
        <v>4.1599999999999996E-3</v>
      </c>
      <c r="O3458" t="s">
        <v>614</v>
      </c>
      <c r="P3458">
        <v>0</v>
      </c>
      <c r="Q3458">
        <v>19.989999999999998</v>
      </c>
      <c r="R3458">
        <v>550</v>
      </c>
      <c r="S3458">
        <v>0</v>
      </c>
      <c r="U3458">
        <v>4955</v>
      </c>
      <c r="V3458">
        <v>0.72</v>
      </c>
      <c r="W3458">
        <v>0.8</v>
      </c>
      <c r="X3458">
        <v>-0.1</v>
      </c>
      <c r="Y3458" t="s">
        <v>77</v>
      </c>
      <c r="Z3458">
        <v>4.6100000000000003</v>
      </c>
      <c r="AA3458" t="s">
        <v>11368</v>
      </c>
      <c r="AB3458">
        <v>286.66278110000002</v>
      </c>
      <c r="AC3458" t="s">
        <v>11369</v>
      </c>
      <c r="AD3458">
        <v>47.413693799999997</v>
      </c>
      <c r="AE3458">
        <v>344.19</v>
      </c>
      <c r="AF3458">
        <v>14.243</v>
      </c>
      <c r="AG3458">
        <v>11.974</v>
      </c>
      <c r="AH3458">
        <v>14.0025</v>
      </c>
    </row>
    <row r="3459" spans="1:34" x14ac:dyDescent="0.25">
      <c r="A3459" t="s">
        <v>11371</v>
      </c>
      <c r="B3459" t="s">
        <v>11367</v>
      </c>
      <c r="C3459">
        <v>1</v>
      </c>
      <c r="D3459">
        <v>3</v>
      </c>
      <c r="E3459" t="s">
        <v>284</v>
      </c>
      <c r="F3459">
        <v>2014</v>
      </c>
      <c r="G3459" t="s">
        <v>171</v>
      </c>
      <c r="H3459">
        <v>0</v>
      </c>
      <c r="I3459">
        <v>34.211539999999999</v>
      </c>
      <c r="J3459">
        <v>0.189</v>
      </c>
      <c r="K3459">
        <v>1.18</v>
      </c>
      <c r="L3459">
        <v>0.105</v>
      </c>
      <c r="M3459">
        <v>1.76</v>
      </c>
      <c r="N3459">
        <v>5.5300000000000002E-3</v>
      </c>
      <c r="O3459" t="s">
        <v>614</v>
      </c>
      <c r="P3459">
        <v>0</v>
      </c>
      <c r="Q3459">
        <v>7.25</v>
      </c>
      <c r="R3459">
        <v>427</v>
      </c>
      <c r="S3459">
        <v>0</v>
      </c>
      <c r="U3459">
        <v>4955</v>
      </c>
      <c r="V3459">
        <v>0.72</v>
      </c>
      <c r="W3459">
        <v>0.8</v>
      </c>
      <c r="X3459">
        <v>-0.1</v>
      </c>
      <c r="Y3459" t="s">
        <v>77</v>
      </c>
      <c r="Z3459">
        <v>4.6100000000000003</v>
      </c>
      <c r="AA3459" t="s">
        <v>11368</v>
      </c>
      <c r="AB3459">
        <v>286.66278110000002</v>
      </c>
      <c r="AC3459" t="s">
        <v>11369</v>
      </c>
      <c r="AD3459">
        <v>47.413693799999997</v>
      </c>
      <c r="AE3459">
        <v>344.19</v>
      </c>
      <c r="AF3459">
        <v>14.243</v>
      </c>
      <c r="AG3459">
        <v>11.974</v>
      </c>
      <c r="AH3459">
        <v>14.0025</v>
      </c>
    </row>
    <row r="3460" spans="1:34" x14ac:dyDescent="0.25">
      <c r="A3460" t="s">
        <v>11372</v>
      </c>
      <c r="B3460" t="s">
        <v>11373</v>
      </c>
      <c r="C3460">
        <v>2</v>
      </c>
      <c r="D3460">
        <v>2</v>
      </c>
      <c r="E3460" t="s">
        <v>284</v>
      </c>
      <c r="F3460">
        <v>2014</v>
      </c>
      <c r="G3460" t="s">
        <v>171</v>
      </c>
      <c r="H3460">
        <v>0</v>
      </c>
      <c r="I3460">
        <v>12.551157999999999</v>
      </c>
      <c r="J3460">
        <v>8.6999999999999994E-2</v>
      </c>
      <c r="K3460">
        <v>1.32</v>
      </c>
      <c r="L3460">
        <v>0.11799999999999999</v>
      </c>
      <c r="M3460">
        <v>28.2</v>
      </c>
      <c r="N3460">
        <v>8.8999999999999996E-2</v>
      </c>
      <c r="O3460" t="s">
        <v>119</v>
      </c>
      <c r="P3460">
        <v>0</v>
      </c>
      <c r="Q3460">
        <v>16.82</v>
      </c>
      <c r="R3460">
        <v>480</v>
      </c>
      <c r="S3460">
        <v>0</v>
      </c>
      <c r="U3460">
        <v>4259</v>
      </c>
      <c r="V3460">
        <v>0.53</v>
      </c>
      <c r="W3460">
        <v>0.6</v>
      </c>
      <c r="X3460">
        <v>4.5999999999999999E-2</v>
      </c>
      <c r="Y3460" t="s">
        <v>200</v>
      </c>
      <c r="Z3460">
        <v>4.7300000000000004</v>
      </c>
      <c r="AA3460" t="s">
        <v>11374</v>
      </c>
      <c r="AB3460">
        <v>292.28612010000001</v>
      </c>
      <c r="AC3460" t="s">
        <v>11375</v>
      </c>
      <c r="AD3460">
        <v>40.913542900000003</v>
      </c>
      <c r="AE3460">
        <v>324.41300000000001</v>
      </c>
      <c r="AF3460">
        <v>15.052</v>
      </c>
      <c r="AG3460">
        <v>12.118</v>
      </c>
      <c r="AH3460">
        <v>14.7212</v>
      </c>
    </row>
    <row r="3461" spans="1:34" x14ac:dyDescent="0.25">
      <c r="A3461" t="s">
        <v>11376</v>
      </c>
      <c r="B3461" t="s">
        <v>11373</v>
      </c>
      <c r="C3461">
        <v>2</v>
      </c>
      <c r="D3461">
        <v>2</v>
      </c>
      <c r="E3461" t="s">
        <v>284</v>
      </c>
      <c r="F3461">
        <v>2014</v>
      </c>
      <c r="G3461" t="s">
        <v>171</v>
      </c>
      <c r="H3461">
        <v>0</v>
      </c>
      <c r="I3461">
        <v>24.08821</v>
      </c>
      <c r="J3461">
        <v>0.13500000000000001</v>
      </c>
      <c r="K3461">
        <v>1.1100000000000001</v>
      </c>
      <c r="L3461">
        <v>9.9000000000000005E-2</v>
      </c>
      <c r="M3461">
        <v>1.41</v>
      </c>
      <c r="N3461">
        <v>4.4400000000000004E-3</v>
      </c>
      <c r="O3461" t="s">
        <v>614</v>
      </c>
      <c r="P3461">
        <v>0</v>
      </c>
      <c r="Q3461">
        <v>7.05</v>
      </c>
      <c r="R3461">
        <v>386</v>
      </c>
      <c r="S3461">
        <v>0</v>
      </c>
      <c r="U3461">
        <v>4259</v>
      </c>
      <c r="V3461">
        <v>0.53</v>
      </c>
      <c r="W3461">
        <v>0.6</v>
      </c>
      <c r="X3461">
        <v>4.5999999999999999E-2</v>
      </c>
      <c r="Y3461" t="s">
        <v>200</v>
      </c>
      <c r="Z3461">
        <v>4.7300000000000004</v>
      </c>
      <c r="AA3461" t="s">
        <v>11374</v>
      </c>
      <c r="AB3461">
        <v>292.28612010000001</v>
      </c>
      <c r="AC3461" t="s">
        <v>11375</v>
      </c>
      <c r="AD3461">
        <v>40.913542900000003</v>
      </c>
      <c r="AE3461">
        <v>324.41300000000001</v>
      </c>
      <c r="AF3461">
        <v>15.052</v>
      </c>
      <c r="AG3461">
        <v>12.118</v>
      </c>
      <c r="AH3461">
        <v>14.7212</v>
      </c>
    </row>
    <row r="3462" spans="1:34" x14ac:dyDescent="0.25">
      <c r="A3462" t="s">
        <v>11377</v>
      </c>
      <c r="B3462" t="s">
        <v>11378</v>
      </c>
      <c r="C3462">
        <v>1</v>
      </c>
      <c r="D3462">
        <v>3</v>
      </c>
      <c r="E3462" t="s">
        <v>284</v>
      </c>
      <c r="F3462">
        <v>2014</v>
      </c>
      <c r="G3462" t="s">
        <v>171</v>
      </c>
      <c r="H3462">
        <v>0</v>
      </c>
      <c r="I3462">
        <v>5.4703189999999999</v>
      </c>
      <c r="J3462">
        <v>6.0999999999999999E-2</v>
      </c>
      <c r="K3462">
        <v>1.1200000000000001</v>
      </c>
      <c r="L3462">
        <v>0.1</v>
      </c>
      <c r="M3462">
        <v>1.46</v>
      </c>
      <c r="N3462">
        <v>4.5900000000000003E-3</v>
      </c>
      <c r="O3462" t="s">
        <v>614</v>
      </c>
      <c r="P3462">
        <v>0</v>
      </c>
      <c r="Q3462">
        <v>300.98</v>
      </c>
      <c r="R3462">
        <v>1090</v>
      </c>
      <c r="S3462">
        <v>0</v>
      </c>
      <c r="U3462">
        <v>5828</v>
      </c>
      <c r="V3462">
        <v>1.07</v>
      </c>
      <c r="W3462">
        <v>1.07</v>
      </c>
      <c r="X3462">
        <v>-1.2E-2</v>
      </c>
      <c r="Y3462" t="s">
        <v>200</v>
      </c>
      <c r="Z3462">
        <v>4.38</v>
      </c>
      <c r="AA3462" t="s">
        <v>11379</v>
      </c>
      <c r="AB3462">
        <v>287.14061770000001</v>
      </c>
      <c r="AC3462" t="s">
        <v>11380</v>
      </c>
      <c r="AD3462">
        <v>47.115115299999999</v>
      </c>
      <c r="AE3462">
        <v>426.59</v>
      </c>
      <c r="AF3462">
        <v>12.834</v>
      </c>
      <c r="AG3462">
        <v>11.409000000000001</v>
      </c>
      <c r="AH3462">
        <v>12.73</v>
      </c>
    </row>
    <row r="3463" spans="1:34" x14ac:dyDescent="0.25">
      <c r="A3463" t="s">
        <v>11381</v>
      </c>
      <c r="B3463" t="s">
        <v>11378</v>
      </c>
      <c r="C3463">
        <v>1</v>
      </c>
      <c r="D3463">
        <v>3</v>
      </c>
      <c r="E3463" t="s">
        <v>284</v>
      </c>
      <c r="F3463">
        <v>2014</v>
      </c>
      <c r="G3463" t="s">
        <v>171</v>
      </c>
      <c r="H3463">
        <v>0</v>
      </c>
      <c r="I3463">
        <v>12.758005000000001</v>
      </c>
      <c r="J3463">
        <v>0.107</v>
      </c>
      <c r="K3463">
        <v>1.43</v>
      </c>
      <c r="L3463">
        <v>0.128</v>
      </c>
      <c r="M3463">
        <v>2.63</v>
      </c>
      <c r="N3463">
        <v>8.2900000000000005E-3</v>
      </c>
      <c r="O3463" t="s">
        <v>614</v>
      </c>
      <c r="P3463">
        <v>0</v>
      </c>
      <c r="Q3463">
        <v>97.21</v>
      </c>
      <c r="R3463">
        <v>822</v>
      </c>
      <c r="S3463">
        <v>0</v>
      </c>
      <c r="U3463">
        <v>5828</v>
      </c>
      <c r="V3463">
        <v>1.07</v>
      </c>
      <c r="W3463">
        <v>1.07</v>
      </c>
      <c r="X3463">
        <v>-1.2E-2</v>
      </c>
      <c r="Y3463" t="s">
        <v>200</v>
      </c>
      <c r="Z3463">
        <v>4.38</v>
      </c>
      <c r="AA3463" t="s">
        <v>11379</v>
      </c>
      <c r="AB3463">
        <v>287.14061770000001</v>
      </c>
      <c r="AC3463" t="s">
        <v>11380</v>
      </c>
      <c r="AD3463">
        <v>47.115115299999999</v>
      </c>
      <c r="AE3463">
        <v>426.59</v>
      </c>
      <c r="AF3463">
        <v>12.834</v>
      </c>
      <c r="AG3463">
        <v>11.409000000000001</v>
      </c>
      <c r="AH3463">
        <v>12.73</v>
      </c>
    </row>
    <row r="3464" spans="1:34" x14ac:dyDescent="0.25">
      <c r="A3464" t="s">
        <v>11382</v>
      </c>
      <c r="B3464" t="s">
        <v>11378</v>
      </c>
      <c r="C3464">
        <v>1</v>
      </c>
      <c r="D3464">
        <v>3</v>
      </c>
      <c r="E3464" t="s">
        <v>284</v>
      </c>
      <c r="F3464">
        <v>2014</v>
      </c>
      <c r="G3464" t="s">
        <v>171</v>
      </c>
      <c r="H3464">
        <v>0</v>
      </c>
      <c r="I3464">
        <v>25.098490000000002</v>
      </c>
      <c r="J3464">
        <v>0.16800000000000001</v>
      </c>
      <c r="K3464">
        <v>1.41</v>
      </c>
      <c r="L3464">
        <v>0.126</v>
      </c>
      <c r="M3464">
        <v>2.57</v>
      </c>
      <c r="N3464">
        <v>8.09E-3</v>
      </c>
      <c r="O3464" t="s">
        <v>614</v>
      </c>
      <c r="P3464">
        <v>0</v>
      </c>
      <c r="Q3464">
        <v>39.479999999999997</v>
      </c>
      <c r="R3464">
        <v>656</v>
      </c>
      <c r="S3464">
        <v>0</v>
      </c>
      <c r="U3464">
        <v>5828</v>
      </c>
      <c r="V3464">
        <v>1.07</v>
      </c>
      <c r="W3464">
        <v>1.07</v>
      </c>
      <c r="X3464">
        <v>-1.2E-2</v>
      </c>
      <c r="Y3464" t="s">
        <v>200</v>
      </c>
      <c r="Z3464">
        <v>4.38</v>
      </c>
      <c r="AA3464" t="s">
        <v>11379</v>
      </c>
      <c r="AB3464">
        <v>287.14061770000001</v>
      </c>
      <c r="AC3464" t="s">
        <v>11380</v>
      </c>
      <c r="AD3464">
        <v>47.115115299999999</v>
      </c>
      <c r="AE3464">
        <v>426.59</v>
      </c>
      <c r="AF3464">
        <v>12.834</v>
      </c>
      <c r="AG3464">
        <v>11.409000000000001</v>
      </c>
      <c r="AH3464">
        <v>12.73</v>
      </c>
    </row>
    <row r="3465" spans="1:34" x14ac:dyDescent="0.25">
      <c r="A3465" t="s">
        <v>11383</v>
      </c>
      <c r="B3465" t="s">
        <v>11384</v>
      </c>
      <c r="C3465">
        <v>1</v>
      </c>
      <c r="D3465">
        <v>2</v>
      </c>
      <c r="E3465" t="s">
        <v>284</v>
      </c>
      <c r="F3465">
        <v>2014</v>
      </c>
      <c r="G3465" t="s">
        <v>171</v>
      </c>
      <c r="H3465">
        <v>0</v>
      </c>
      <c r="I3465">
        <v>6.5623310000000004</v>
      </c>
      <c r="J3465">
        <v>7.4999999999999997E-2</v>
      </c>
      <c r="K3465">
        <v>3.39</v>
      </c>
      <c r="L3465">
        <v>0.30199999999999999</v>
      </c>
      <c r="M3465">
        <v>11.4</v>
      </c>
      <c r="N3465">
        <v>3.5900000000000001E-2</v>
      </c>
      <c r="O3465" t="s">
        <v>614</v>
      </c>
      <c r="P3465">
        <v>0</v>
      </c>
      <c r="Q3465">
        <v>721.12</v>
      </c>
      <c r="R3465">
        <v>1290</v>
      </c>
      <c r="S3465">
        <v>0</v>
      </c>
      <c r="U3465">
        <v>5877</v>
      </c>
      <c r="V3465">
        <v>1.85</v>
      </c>
      <c r="W3465">
        <v>1.03</v>
      </c>
      <c r="X3465">
        <v>0.27800000000000002</v>
      </c>
      <c r="Y3465" t="s">
        <v>200</v>
      </c>
      <c r="Z3465">
        <v>4.0199999999999996</v>
      </c>
      <c r="AA3465" t="s">
        <v>11385</v>
      </c>
      <c r="AB3465">
        <v>296.06429439999999</v>
      </c>
      <c r="AC3465" t="s">
        <v>11386</v>
      </c>
      <c r="AD3465">
        <v>45.428598600000001</v>
      </c>
      <c r="AE3465">
        <v>1278.97</v>
      </c>
      <c r="AF3465">
        <v>14.111000000000001</v>
      </c>
      <c r="AG3465">
        <v>12.496</v>
      </c>
      <c r="AH3465">
        <v>13.9603</v>
      </c>
    </row>
    <row r="3466" spans="1:34" x14ac:dyDescent="0.25">
      <c r="A3466" t="s">
        <v>11387</v>
      </c>
      <c r="B3466" t="s">
        <v>11384</v>
      </c>
      <c r="C3466">
        <v>1</v>
      </c>
      <c r="D3466">
        <v>2</v>
      </c>
      <c r="E3466" t="s">
        <v>284</v>
      </c>
      <c r="F3466">
        <v>2014</v>
      </c>
      <c r="G3466" t="s">
        <v>171</v>
      </c>
      <c r="H3466">
        <v>0</v>
      </c>
      <c r="I3466">
        <v>67.844469000000004</v>
      </c>
      <c r="J3466">
        <v>0.35599999999999998</v>
      </c>
      <c r="K3466">
        <v>3.07</v>
      </c>
      <c r="L3466">
        <v>0.27400000000000002</v>
      </c>
      <c r="M3466">
        <v>9.64</v>
      </c>
      <c r="N3466">
        <v>3.0300000000000001E-2</v>
      </c>
      <c r="O3466" t="s">
        <v>614</v>
      </c>
      <c r="P3466">
        <v>0</v>
      </c>
      <c r="Q3466">
        <v>32.03</v>
      </c>
      <c r="R3466">
        <v>592</v>
      </c>
      <c r="S3466">
        <v>0</v>
      </c>
      <c r="U3466">
        <v>5877</v>
      </c>
      <c r="V3466">
        <v>1.85</v>
      </c>
      <c r="W3466">
        <v>1.02</v>
      </c>
      <c r="X3466">
        <v>0.27800000000000002</v>
      </c>
      <c r="Y3466" t="s">
        <v>200</v>
      </c>
      <c r="Z3466">
        <v>4.0199999999999996</v>
      </c>
      <c r="AA3466" t="s">
        <v>11385</v>
      </c>
      <c r="AB3466">
        <v>296.06429439999999</v>
      </c>
      <c r="AC3466" t="s">
        <v>11386</v>
      </c>
      <c r="AD3466">
        <v>45.428598600000001</v>
      </c>
      <c r="AE3466">
        <v>1278.97</v>
      </c>
      <c r="AF3466">
        <v>14.111000000000001</v>
      </c>
      <c r="AG3466">
        <v>12.496</v>
      </c>
      <c r="AH3466">
        <v>13.9603</v>
      </c>
    </row>
    <row r="3467" spans="1:34" x14ac:dyDescent="0.25">
      <c r="A3467" t="s">
        <v>11388</v>
      </c>
      <c r="B3467" t="s">
        <v>11389</v>
      </c>
      <c r="C3467">
        <v>1</v>
      </c>
      <c r="D3467">
        <v>3</v>
      </c>
      <c r="E3467" t="s">
        <v>284</v>
      </c>
      <c r="F3467">
        <v>2014</v>
      </c>
      <c r="G3467" t="s">
        <v>171</v>
      </c>
      <c r="H3467">
        <v>0</v>
      </c>
      <c r="I3467">
        <v>2.024823</v>
      </c>
      <c r="J3467">
        <v>3.3000000000000002E-2</v>
      </c>
      <c r="K3467">
        <v>1.02</v>
      </c>
      <c r="L3467">
        <v>9.0999999999999998E-2</v>
      </c>
      <c r="M3467">
        <v>1.04</v>
      </c>
      <c r="N3467">
        <v>3.2799999999999999E-3</v>
      </c>
      <c r="O3467" t="s">
        <v>614</v>
      </c>
      <c r="P3467">
        <v>0</v>
      </c>
      <c r="Q3467">
        <v>1652.5</v>
      </c>
      <c r="R3467">
        <v>1625</v>
      </c>
      <c r="S3467">
        <v>0</v>
      </c>
      <c r="U3467">
        <v>5867</v>
      </c>
      <c r="V3467">
        <v>1.3</v>
      </c>
      <c r="W3467">
        <v>1.0900000000000001</v>
      </c>
      <c r="X3467">
        <v>0.33700000000000002</v>
      </c>
      <c r="Y3467" t="s">
        <v>200</v>
      </c>
      <c r="Z3467">
        <v>4.26</v>
      </c>
      <c r="AA3467" t="s">
        <v>11390</v>
      </c>
      <c r="AB3467">
        <v>290.23762240000002</v>
      </c>
      <c r="AC3467" t="s">
        <v>11391</v>
      </c>
      <c r="AD3467">
        <v>41.331363699999997</v>
      </c>
      <c r="AE3467">
        <v>768.86</v>
      </c>
      <c r="AF3467">
        <v>13.677</v>
      </c>
      <c r="AG3467">
        <v>12.144</v>
      </c>
      <c r="AH3467">
        <v>13.5839</v>
      </c>
    </row>
    <row r="3468" spans="1:34" x14ac:dyDescent="0.25">
      <c r="A3468" t="s">
        <v>11392</v>
      </c>
      <c r="B3468" t="s">
        <v>11389</v>
      </c>
      <c r="C3468">
        <v>1</v>
      </c>
      <c r="D3468">
        <v>3</v>
      </c>
      <c r="E3468" t="s">
        <v>284</v>
      </c>
      <c r="F3468">
        <v>2014</v>
      </c>
      <c r="G3468" t="s">
        <v>171</v>
      </c>
      <c r="H3468">
        <v>0</v>
      </c>
      <c r="I3468">
        <v>9.6000010000000007</v>
      </c>
      <c r="J3468">
        <v>9.1999999999999998E-2</v>
      </c>
      <c r="K3468">
        <v>2.1</v>
      </c>
      <c r="L3468">
        <v>0.187</v>
      </c>
      <c r="M3468">
        <v>5.0599999999999996</v>
      </c>
      <c r="N3468">
        <v>1.5900000000000001E-2</v>
      </c>
      <c r="O3468" t="s">
        <v>614</v>
      </c>
      <c r="P3468">
        <v>0</v>
      </c>
      <c r="Q3468">
        <v>206.91</v>
      </c>
      <c r="R3468">
        <v>967</v>
      </c>
      <c r="S3468">
        <v>0</v>
      </c>
      <c r="U3468">
        <v>5867</v>
      </c>
      <c r="V3468">
        <v>1.3</v>
      </c>
      <c r="W3468">
        <v>1.0900000000000001</v>
      </c>
      <c r="X3468">
        <v>0.33700000000000002</v>
      </c>
      <c r="Y3468" t="s">
        <v>200</v>
      </c>
      <c r="Z3468">
        <v>4.26</v>
      </c>
      <c r="AA3468" t="s">
        <v>11390</v>
      </c>
      <c r="AB3468">
        <v>290.23762240000002</v>
      </c>
      <c r="AC3468" t="s">
        <v>11391</v>
      </c>
      <c r="AD3468">
        <v>41.331363699999997</v>
      </c>
      <c r="AE3468">
        <v>768.86</v>
      </c>
      <c r="AF3468">
        <v>13.677</v>
      </c>
      <c r="AG3468">
        <v>12.144</v>
      </c>
      <c r="AH3468">
        <v>13.5839</v>
      </c>
    </row>
    <row r="3469" spans="1:34" x14ac:dyDescent="0.25">
      <c r="A3469" t="s">
        <v>11393</v>
      </c>
      <c r="B3469" t="s">
        <v>11389</v>
      </c>
      <c r="C3469">
        <v>1</v>
      </c>
      <c r="D3469">
        <v>3</v>
      </c>
      <c r="E3469" t="s">
        <v>284</v>
      </c>
      <c r="F3469">
        <v>2014</v>
      </c>
      <c r="G3469" t="s">
        <v>171</v>
      </c>
      <c r="H3469">
        <v>0</v>
      </c>
      <c r="I3469">
        <v>20.678771999999999</v>
      </c>
      <c r="J3469">
        <v>0.154</v>
      </c>
      <c r="K3469">
        <v>2.37</v>
      </c>
      <c r="L3469">
        <v>0.21099999999999999</v>
      </c>
      <c r="M3469">
        <v>6.21</v>
      </c>
      <c r="N3469">
        <v>1.95E-2</v>
      </c>
      <c r="O3469" t="s">
        <v>614</v>
      </c>
      <c r="P3469">
        <v>0</v>
      </c>
      <c r="Q3469">
        <v>74.36</v>
      </c>
      <c r="R3469">
        <v>749</v>
      </c>
      <c r="S3469">
        <v>0</v>
      </c>
      <c r="U3469">
        <v>5867</v>
      </c>
      <c r="V3469">
        <v>1.3</v>
      </c>
      <c r="W3469">
        <v>1.0900000000000001</v>
      </c>
      <c r="X3469">
        <v>0.33700000000000002</v>
      </c>
      <c r="Y3469" t="s">
        <v>200</v>
      </c>
      <c r="Z3469">
        <v>4.26</v>
      </c>
      <c r="AA3469" t="s">
        <v>11390</v>
      </c>
      <c r="AB3469">
        <v>290.23762240000002</v>
      </c>
      <c r="AC3469" t="s">
        <v>11391</v>
      </c>
      <c r="AD3469">
        <v>41.331363699999997</v>
      </c>
      <c r="AE3469">
        <v>768.86</v>
      </c>
      <c r="AF3469">
        <v>13.677</v>
      </c>
      <c r="AG3469">
        <v>12.144</v>
      </c>
      <c r="AH3469">
        <v>13.5839</v>
      </c>
    </row>
    <row r="3470" spans="1:34" x14ac:dyDescent="0.25">
      <c r="A3470" t="s">
        <v>11394</v>
      </c>
      <c r="B3470" t="s">
        <v>11395</v>
      </c>
      <c r="C3470">
        <v>1</v>
      </c>
      <c r="D3470">
        <v>2</v>
      </c>
      <c r="E3470" t="s">
        <v>284</v>
      </c>
      <c r="F3470">
        <v>2014</v>
      </c>
      <c r="G3470" t="s">
        <v>171</v>
      </c>
      <c r="H3470">
        <v>0</v>
      </c>
      <c r="I3470">
        <v>3.2927810000000002</v>
      </c>
      <c r="J3470">
        <v>4.4999999999999998E-2</v>
      </c>
      <c r="K3470">
        <v>1.54</v>
      </c>
      <c r="L3470">
        <v>0.13700000000000001</v>
      </c>
      <c r="M3470">
        <v>2.99</v>
      </c>
      <c r="N3470">
        <v>9.4000000000000004E-3</v>
      </c>
      <c r="O3470" t="s">
        <v>614</v>
      </c>
      <c r="P3470">
        <v>0</v>
      </c>
      <c r="Q3470">
        <v>1589.01</v>
      </c>
      <c r="R3470">
        <v>1458</v>
      </c>
      <c r="S3470">
        <v>0</v>
      </c>
      <c r="U3470">
        <v>5684</v>
      </c>
      <c r="V3470">
        <v>1.76</v>
      </c>
      <c r="W3470">
        <v>1.05</v>
      </c>
      <c r="X3470">
        <v>0.11</v>
      </c>
      <c r="Y3470" t="s">
        <v>77</v>
      </c>
      <c r="Z3470">
        <v>4</v>
      </c>
      <c r="AA3470" t="s">
        <v>11396</v>
      </c>
      <c r="AB3470">
        <v>290.06051230000003</v>
      </c>
      <c r="AC3470" t="s">
        <v>11397</v>
      </c>
      <c r="AD3470">
        <v>47.163953300000003</v>
      </c>
      <c r="AE3470">
        <v>677.97500000000002</v>
      </c>
      <c r="AF3470">
        <v>12.798999999999999</v>
      </c>
      <c r="AG3470">
        <v>11.183</v>
      </c>
      <c r="AH3470">
        <v>12.7075</v>
      </c>
    </row>
    <row r="3471" spans="1:34" x14ac:dyDescent="0.25">
      <c r="A3471" t="s">
        <v>11398</v>
      </c>
      <c r="B3471" t="s">
        <v>11395</v>
      </c>
      <c r="C3471">
        <v>1</v>
      </c>
      <c r="D3471">
        <v>2</v>
      </c>
      <c r="E3471" t="s">
        <v>284</v>
      </c>
      <c r="F3471">
        <v>2014</v>
      </c>
      <c r="G3471" t="s">
        <v>171</v>
      </c>
      <c r="H3471">
        <v>0</v>
      </c>
      <c r="I3471">
        <v>9.6932010000000002</v>
      </c>
      <c r="J3471">
        <v>9.2999999999999999E-2</v>
      </c>
      <c r="K3471">
        <v>2.0499999999999998</v>
      </c>
      <c r="L3471">
        <v>0.183</v>
      </c>
      <c r="M3471">
        <v>4.8600000000000003</v>
      </c>
      <c r="N3471">
        <v>1.5299999999999999E-2</v>
      </c>
      <c r="O3471" t="s">
        <v>614</v>
      </c>
      <c r="P3471">
        <v>0</v>
      </c>
      <c r="Q3471">
        <v>376.21</v>
      </c>
      <c r="R3471">
        <v>1017</v>
      </c>
      <c r="S3471">
        <v>0</v>
      </c>
      <c r="U3471">
        <v>5684</v>
      </c>
      <c r="V3471">
        <v>1.76</v>
      </c>
      <c r="W3471">
        <v>1.05</v>
      </c>
      <c r="X3471">
        <v>0.11</v>
      </c>
      <c r="Y3471" t="s">
        <v>77</v>
      </c>
      <c r="Z3471">
        <v>4</v>
      </c>
      <c r="AA3471" t="s">
        <v>11396</v>
      </c>
      <c r="AB3471">
        <v>290.06051230000003</v>
      </c>
      <c r="AC3471" t="s">
        <v>11397</v>
      </c>
      <c r="AD3471">
        <v>47.163953300000003</v>
      </c>
      <c r="AE3471">
        <v>677.97500000000002</v>
      </c>
      <c r="AF3471">
        <v>12.798999999999999</v>
      </c>
      <c r="AG3471">
        <v>11.183</v>
      </c>
      <c r="AH3471">
        <v>12.7075</v>
      </c>
    </row>
    <row r="3472" spans="1:34" x14ac:dyDescent="0.25">
      <c r="A3472" t="s">
        <v>11399</v>
      </c>
      <c r="B3472" t="s">
        <v>11400</v>
      </c>
      <c r="C3472">
        <v>1</v>
      </c>
      <c r="D3472">
        <v>4</v>
      </c>
      <c r="E3472" t="s">
        <v>284</v>
      </c>
      <c r="F3472">
        <v>2014</v>
      </c>
      <c r="G3472" t="s">
        <v>171</v>
      </c>
      <c r="H3472">
        <v>0</v>
      </c>
      <c r="I3472">
        <v>13.726976000000001</v>
      </c>
      <c r="J3472">
        <v>0.11700000000000001</v>
      </c>
      <c r="K3472">
        <v>2.44</v>
      </c>
      <c r="L3472">
        <v>0.218</v>
      </c>
      <c r="M3472">
        <v>30.6</v>
      </c>
      <c r="N3472">
        <v>9.6000000000000002E-2</v>
      </c>
      <c r="O3472" t="s">
        <v>119</v>
      </c>
      <c r="P3472">
        <v>0.04</v>
      </c>
      <c r="Q3472">
        <v>256.61</v>
      </c>
      <c r="R3472">
        <v>1005</v>
      </c>
      <c r="S3472">
        <v>1</v>
      </c>
      <c r="U3472">
        <v>5923</v>
      </c>
      <c r="V3472">
        <v>1.74</v>
      </c>
      <c r="W3472">
        <v>1.2</v>
      </c>
      <c r="X3472">
        <v>-2.9000000000000001E-2</v>
      </c>
      <c r="Y3472" t="s">
        <v>200</v>
      </c>
      <c r="Z3472">
        <v>4.0199999999999996</v>
      </c>
      <c r="AA3472" t="s">
        <v>11401</v>
      </c>
      <c r="AB3472">
        <v>282.97905930000002</v>
      </c>
      <c r="AC3472" t="s">
        <v>11402</v>
      </c>
      <c r="AD3472">
        <v>40.784418799999997</v>
      </c>
      <c r="AE3472">
        <v>552.798</v>
      </c>
      <c r="AF3472">
        <v>12.19</v>
      </c>
      <c r="AG3472">
        <v>10.756</v>
      </c>
      <c r="AH3472">
        <v>12.082800000000001</v>
      </c>
    </row>
    <row r="3473" spans="1:34" x14ac:dyDescent="0.25">
      <c r="A3473" t="s">
        <v>11403</v>
      </c>
      <c r="B3473" t="s">
        <v>11400</v>
      </c>
      <c r="C3473">
        <v>1</v>
      </c>
      <c r="D3473">
        <v>4</v>
      </c>
      <c r="E3473" t="s">
        <v>284</v>
      </c>
      <c r="F3473">
        <v>2014</v>
      </c>
      <c r="G3473" t="s">
        <v>171</v>
      </c>
      <c r="H3473">
        <v>0</v>
      </c>
      <c r="I3473">
        <v>24.310856000000001</v>
      </c>
      <c r="J3473">
        <v>0.17199999999999999</v>
      </c>
      <c r="K3473">
        <v>2.34</v>
      </c>
      <c r="L3473">
        <v>0.20899999999999999</v>
      </c>
      <c r="M3473">
        <v>6.08</v>
      </c>
      <c r="N3473">
        <v>1.9099999999999999E-2</v>
      </c>
      <c r="O3473" t="s">
        <v>614</v>
      </c>
      <c r="P3473">
        <v>0.03</v>
      </c>
      <c r="Q3473">
        <v>119.65</v>
      </c>
      <c r="R3473">
        <v>831</v>
      </c>
      <c r="S3473">
        <v>0</v>
      </c>
      <c r="U3473">
        <v>5923</v>
      </c>
      <c r="V3473">
        <v>1.74</v>
      </c>
      <c r="W3473">
        <v>1.2</v>
      </c>
      <c r="X3473">
        <v>-2.9000000000000001E-2</v>
      </c>
      <c r="Y3473" t="s">
        <v>200</v>
      </c>
      <c r="Z3473">
        <v>4.0199999999999996</v>
      </c>
      <c r="AA3473" t="s">
        <v>11401</v>
      </c>
      <c r="AB3473">
        <v>282.97905930000002</v>
      </c>
      <c r="AC3473" t="s">
        <v>11402</v>
      </c>
      <c r="AD3473">
        <v>40.784418799999997</v>
      </c>
      <c r="AE3473">
        <v>552.798</v>
      </c>
      <c r="AF3473">
        <v>12.19</v>
      </c>
      <c r="AG3473">
        <v>10.756</v>
      </c>
      <c r="AH3473">
        <v>12.082800000000001</v>
      </c>
    </row>
    <row r="3474" spans="1:34" x14ac:dyDescent="0.25">
      <c r="A3474" t="s">
        <v>11404</v>
      </c>
      <c r="B3474" t="s">
        <v>11400</v>
      </c>
      <c r="C3474">
        <v>1</v>
      </c>
      <c r="D3474">
        <v>4</v>
      </c>
      <c r="E3474" t="s">
        <v>284</v>
      </c>
      <c r="F3474">
        <v>2014</v>
      </c>
      <c r="G3474" t="s">
        <v>171</v>
      </c>
      <c r="H3474">
        <v>0</v>
      </c>
      <c r="I3474">
        <v>44.431013999999998</v>
      </c>
      <c r="J3474">
        <v>0.25700000000000001</v>
      </c>
      <c r="K3474">
        <v>3</v>
      </c>
      <c r="L3474">
        <v>0.26800000000000002</v>
      </c>
      <c r="M3474">
        <v>9.27</v>
      </c>
      <c r="N3474">
        <v>2.92E-2</v>
      </c>
      <c r="O3474" t="s">
        <v>614</v>
      </c>
      <c r="P3474">
        <v>0.03</v>
      </c>
      <c r="Q3474">
        <v>53.56</v>
      </c>
      <c r="R3474">
        <v>680</v>
      </c>
      <c r="S3474">
        <v>0</v>
      </c>
      <c r="U3474">
        <v>5923</v>
      </c>
      <c r="V3474">
        <v>1.74</v>
      </c>
      <c r="W3474">
        <v>1.2</v>
      </c>
      <c r="X3474">
        <v>-2.9000000000000001E-2</v>
      </c>
      <c r="Y3474" t="s">
        <v>200</v>
      </c>
      <c r="Z3474">
        <v>4.0199999999999996</v>
      </c>
      <c r="AA3474" t="s">
        <v>11401</v>
      </c>
      <c r="AB3474">
        <v>282.97905930000002</v>
      </c>
      <c r="AC3474" t="s">
        <v>11402</v>
      </c>
      <c r="AD3474">
        <v>40.784418799999997</v>
      </c>
      <c r="AE3474">
        <v>552.798</v>
      </c>
      <c r="AF3474">
        <v>12.19</v>
      </c>
      <c r="AG3474">
        <v>10.756</v>
      </c>
      <c r="AH3474">
        <v>12.082800000000001</v>
      </c>
    </row>
    <row r="3475" spans="1:34" x14ac:dyDescent="0.25">
      <c r="A3475" t="s">
        <v>11405</v>
      </c>
      <c r="B3475" t="s">
        <v>11400</v>
      </c>
      <c r="C3475">
        <v>1</v>
      </c>
      <c r="D3475">
        <v>4</v>
      </c>
      <c r="E3475" t="s">
        <v>7079</v>
      </c>
      <c r="F3475">
        <v>2014</v>
      </c>
      <c r="G3475" t="s">
        <v>171</v>
      </c>
      <c r="H3475">
        <v>0</v>
      </c>
      <c r="I3475">
        <v>9.3409999999999993</v>
      </c>
      <c r="J3475">
        <v>8.9300000000000004E-2</v>
      </c>
      <c r="K3475">
        <v>1.56</v>
      </c>
      <c r="L3475">
        <v>0.13900000000000001</v>
      </c>
      <c r="M3475">
        <v>8.5</v>
      </c>
      <c r="N3475">
        <v>2.7E-2</v>
      </c>
      <c r="O3475" t="s">
        <v>119</v>
      </c>
      <c r="P3475">
        <v>0.05</v>
      </c>
      <c r="Q3475">
        <v>428.52</v>
      </c>
      <c r="R3475">
        <v>1143</v>
      </c>
      <c r="S3475">
        <v>1</v>
      </c>
      <c r="U3475">
        <v>5999</v>
      </c>
      <c r="V3475">
        <v>1.74</v>
      </c>
      <c r="W3475">
        <v>1.1399999999999999</v>
      </c>
      <c r="X3475">
        <v>-2.9000000000000001E-2</v>
      </c>
      <c r="Y3475" t="s">
        <v>200</v>
      </c>
      <c r="Z3475">
        <v>4.0199999999999996</v>
      </c>
      <c r="AA3475" t="s">
        <v>11401</v>
      </c>
      <c r="AB3475">
        <v>282.97905930000002</v>
      </c>
      <c r="AC3475" t="s">
        <v>11402</v>
      </c>
      <c r="AD3475">
        <v>40.784418799999997</v>
      </c>
      <c r="AE3475">
        <v>552.798</v>
      </c>
      <c r="AF3475">
        <v>12.19</v>
      </c>
      <c r="AG3475">
        <v>10.756</v>
      </c>
      <c r="AH3475">
        <v>12.082800000000001</v>
      </c>
    </row>
    <row r="3476" spans="1:34" x14ac:dyDescent="0.25">
      <c r="A3476" t="s">
        <v>11406</v>
      </c>
      <c r="B3476" t="s">
        <v>11407</v>
      </c>
      <c r="C3476">
        <v>1</v>
      </c>
      <c r="D3476">
        <v>3</v>
      </c>
      <c r="E3476" t="s">
        <v>284</v>
      </c>
      <c r="F3476">
        <v>2014</v>
      </c>
      <c r="G3476" t="s">
        <v>171</v>
      </c>
      <c r="H3476">
        <v>0</v>
      </c>
      <c r="I3476">
        <v>4.9776559999999996</v>
      </c>
      <c r="J3476">
        <v>5.5E-2</v>
      </c>
      <c r="K3476">
        <v>1.42</v>
      </c>
      <c r="L3476">
        <v>0.127</v>
      </c>
      <c r="M3476">
        <v>2.6</v>
      </c>
      <c r="N3476">
        <v>8.1899999999999994E-3</v>
      </c>
      <c r="O3476" t="s">
        <v>614</v>
      </c>
      <c r="P3476">
        <v>0</v>
      </c>
      <c r="Q3476">
        <v>159.94</v>
      </c>
      <c r="R3476">
        <v>1023</v>
      </c>
      <c r="S3476">
        <v>0</v>
      </c>
      <c r="U3476">
        <v>5631</v>
      </c>
      <c r="V3476">
        <v>0.8</v>
      </c>
      <c r="W3476">
        <v>0.93</v>
      </c>
      <c r="X3476">
        <v>3.3000000000000002E-2</v>
      </c>
      <c r="Y3476" t="s">
        <v>200</v>
      </c>
      <c r="Z3476">
        <v>4.59</v>
      </c>
      <c r="AA3476" t="s">
        <v>11408</v>
      </c>
      <c r="AB3476">
        <v>293.35170099999999</v>
      </c>
      <c r="AC3476" t="s">
        <v>11409</v>
      </c>
      <c r="AD3476">
        <v>48.444592200000002</v>
      </c>
      <c r="AE3476">
        <v>616.63699999999994</v>
      </c>
      <c r="AF3476">
        <v>14.706</v>
      </c>
      <c r="AG3476">
        <v>12.874000000000001</v>
      </c>
      <c r="AH3476">
        <v>14.513400000000001</v>
      </c>
    </row>
    <row r="3477" spans="1:34" x14ac:dyDescent="0.25">
      <c r="A3477" t="s">
        <v>11410</v>
      </c>
      <c r="B3477" t="s">
        <v>11407</v>
      </c>
      <c r="C3477">
        <v>1</v>
      </c>
      <c r="D3477">
        <v>3</v>
      </c>
      <c r="E3477" t="s">
        <v>284</v>
      </c>
      <c r="F3477">
        <v>2014</v>
      </c>
      <c r="G3477" t="s">
        <v>171</v>
      </c>
      <c r="H3477">
        <v>0</v>
      </c>
      <c r="I3477">
        <v>6.9880550000000001</v>
      </c>
      <c r="J3477">
        <v>6.9000000000000006E-2</v>
      </c>
      <c r="K3477">
        <v>1.1499999999999999</v>
      </c>
      <c r="L3477">
        <v>0.10299999999999999</v>
      </c>
      <c r="M3477">
        <v>7.3</v>
      </c>
      <c r="N3477">
        <v>2.3E-2</v>
      </c>
      <c r="O3477" t="s">
        <v>119</v>
      </c>
      <c r="P3477">
        <v>0</v>
      </c>
      <c r="Q3477">
        <v>101.84</v>
      </c>
      <c r="R3477">
        <v>914</v>
      </c>
      <c r="S3477">
        <v>0</v>
      </c>
      <c r="U3477">
        <v>5631</v>
      </c>
      <c r="V3477">
        <v>0.8</v>
      </c>
      <c r="W3477">
        <v>0.93</v>
      </c>
      <c r="X3477">
        <v>3.3000000000000002E-2</v>
      </c>
      <c r="Y3477" t="s">
        <v>200</v>
      </c>
      <c r="Z3477">
        <v>4.59</v>
      </c>
      <c r="AA3477" t="s">
        <v>11408</v>
      </c>
      <c r="AB3477">
        <v>293.35170099999999</v>
      </c>
      <c r="AC3477" t="s">
        <v>11409</v>
      </c>
      <c r="AD3477">
        <v>48.444592200000002</v>
      </c>
      <c r="AE3477">
        <v>616.63699999999994</v>
      </c>
      <c r="AF3477">
        <v>14.706</v>
      </c>
      <c r="AG3477">
        <v>12.874000000000001</v>
      </c>
      <c r="AH3477">
        <v>14.513400000000001</v>
      </c>
    </row>
    <row r="3478" spans="1:34" x14ac:dyDescent="0.25">
      <c r="A3478" t="s">
        <v>11411</v>
      </c>
      <c r="B3478" t="s">
        <v>11407</v>
      </c>
      <c r="C3478">
        <v>1</v>
      </c>
      <c r="D3478">
        <v>3</v>
      </c>
      <c r="E3478" t="s">
        <v>284</v>
      </c>
      <c r="F3478">
        <v>2014</v>
      </c>
      <c r="G3478" t="s">
        <v>171</v>
      </c>
      <c r="H3478">
        <v>0</v>
      </c>
      <c r="I3478">
        <v>10.558344999999999</v>
      </c>
      <c r="J3478">
        <v>9.0999999999999998E-2</v>
      </c>
      <c r="K3478">
        <v>1.17</v>
      </c>
      <c r="L3478">
        <v>0.104</v>
      </c>
      <c r="M3478">
        <v>14.7</v>
      </c>
      <c r="N3478">
        <v>4.5999999999999999E-2</v>
      </c>
      <c r="O3478" t="s">
        <v>119</v>
      </c>
      <c r="P3478">
        <v>0</v>
      </c>
      <c r="Q3478">
        <v>58.65</v>
      </c>
      <c r="R3478">
        <v>796</v>
      </c>
      <c r="S3478">
        <v>0</v>
      </c>
      <c r="U3478">
        <v>5631</v>
      </c>
      <c r="V3478">
        <v>0.8</v>
      </c>
      <c r="W3478">
        <v>0.93</v>
      </c>
      <c r="X3478">
        <v>3.3000000000000002E-2</v>
      </c>
      <c r="Y3478" t="s">
        <v>200</v>
      </c>
      <c r="Z3478">
        <v>4.59</v>
      </c>
      <c r="AA3478" t="s">
        <v>11408</v>
      </c>
      <c r="AB3478">
        <v>293.35170099999999</v>
      </c>
      <c r="AC3478" t="s">
        <v>11409</v>
      </c>
      <c r="AD3478">
        <v>48.444592200000002</v>
      </c>
      <c r="AE3478">
        <v>616.63699999999994</v>
      </c>
      <c r="AF3478">
        <v>14.706</v>
      </c>
      <c r="AG3478">
        <v>12.874000000000001</v>
      </c>
      <c r="AH3478">
        <v>14.513400000000001</v>
      </c>
    </row>
    <row r="3479" spans="1:34" x14ac:dyDescent="0.25">
      <c r="A3479" t="s">
        <v>11412</v>
      </c>
      <c r="B3479" t="s">
        <v>11413</v>
      </c>
      <c r="C3479">
        <v>2</v>
      </c>
      <c r="D3479">
        <v>1</v>
      </c>
      <c r="E3479" t="s">
        <v>284</v>
      </c>
      <c r="F3479">
        <v>2011</v>
      </c>
      <c r="G3479" t="s">
        <v>171</v>
      </c>
      <c r="H3479">
        <v>0</v>
      </c>
      <c r="I3479">
        <v>288.822</v>
      </c>
      <c r="J3479">
        <v>1.0895999999999999</v>
      </c>
      <c r="K3479">
        <v>8.5640000000000001</v>
      </c>
      <c r="L3479">
        <v>0.76400000000000001</v>
      </c>
      <c r="M3479">
        <v>69.92</v>
      </c>
      <c r="N3479">
        <v>0.22</v>
      </c>
      <c r="O3479" t="s">
        <v>119</v>
      </c>
      <c r="P3479">
        <v>0.182</v>
      </c>
      <c r="S3479">
        <v>1</v>
      </c>
      <c r="U3479">
        <v>5913</v>
      </c>
      <c r="V3479">
        <v>1.1599999999999999</v>
      </c>
      <c r="W3479">
        <v>1.05</v>
      </c>
      <c r="X3479">
        <v>-7.0000000000000007E-2</v>
      </c>
      <c r="Y3479" t="s">
        <v>1117</v>
      </c>
      <c r="Z3479">
        <v>4.33</v>
      </c>
      <c r="AA3479" t="s">
        <v>11414</v>
      </c>
      <c r="AB3479">
        <v>296.43580220000001</v>
      </c>
      <c r="AC3479" t="s">
        <v>11415</v>
      </c>
      <c r="AD3479">
        <v>44.641536899999998</v>
      </c>
      <c r="AE3479">
        <v>1800.82</v>
      </c>
      <c r="AF3479">
        <v>15.087</v>
      </c>
      <c r="AG3479">
        <v>13.238</v>
      </c>
      <c r="AH3479">
        <v>14.829700000000001</v>
      </c>
    </row>
    <row r="3480" spans="1:34" x14ac:dyDescent="0.25">
      <c r="A3480" t="s">
        <v>11416</v>
      </c>
      <c r="B3480" t="s">
        <v>11417</v>
      </c>
      <c r="C3480">
        <v>1</v>
      </c>
      <c r="D3480">
        <v>2</v>
      </c>
      <c r="E3480" t="s">
        <v>284</v>
      </c>
      <c r="F3480">
        <v>2014</v>
      </c>
      <c r="G3480" t="s">
        <v>171</v>
      </c>
      <c r="H3480">
        <v>0</v>
      </c>
      <c r="I3480">
        <v>14.844386999999999</v>
      </c>
      <c r="J3480">
        <v>0.13400000000000001</v>
      </c>
      <c r="K3480">
        <v>2.5299999999999998</v>
      </c>
      <c r="L3480">
        <v>0.22600000000000001</v>
      </c>
      <c r="M3480">
        <v>6.94</v>
      </c>
      <c r="N3480">
        <v>2.18E-2</v>
      </c>
      <c r="O3480" t="s">
        <v>614</v>
      </c>
      <c r="P3480">
        <v>0</v>
      </c>
      <c r="Q3480">
        <v>274.32</v>
      </c>
      <c r="R3480">
        <v>1092</v>
      </c>
      <c r="S3480">
        <v>0</v>
      </c>
      <c r="U3480">
        <v>6620</v>
      </c>
      <c r="V3480">
        <v>1.85</v>
      </c>
      <c r="W3480">
        <v>1.65</v>
      </c>
      <c r="X3480">
        <v>0.06</v>
      </c>
      <c r="Y3480" t="s">
        <v>77</v>
      </c>
      <c r="Z3480">
        <v>4.0599999999999996</v>
      </c>
      <c r="AA3480" t="s">
        <v>11418</v>
      </c>
      <c r="AB3480">
        <v>295.933471</v>
      </c>
      <c r="AC3480" t="s">
        <v>11419</v>
      </c>
      <c r="AD3480">
        <v>40.300551499999997</v>
      </c>
      <c r="AE3480">
        <v>808.76199999999994</v>
      </c>
      <c r="AF3480">
        <v>12.329000000000001</v>
      </c>
      <c r="AG3480">
        <v>11.583</v>
      </c>
      <c r="AH3480">
        <v>12.303100000000001</v>
      </c>
    </row>
    <row r="3481" spans="1:34" x14ac:dyDescent="0.25">
      <c r="A3481" t="s">
        <v>11420</v>
      </c>
      <c r="B3481" t="s">
        <v>11417</v>
      </c>
      <c r="C3481">
        <v>1</v>
      </c>
      <c r="D3481">
        <v>2</v>
      </c>
      <c r="E3481" t="s">
        <v>284</v>
      </c>
      <c r="F3481">
        <v>2014</v>
      </c>
      <c r="G3481" t="s">
        <v>171</v>
      </c>
      <c r="H3481">
        <v>0</v>
      </c>
      <c r="I3481">
        <v>22.824669</v>
      </c>
      <c r="J3481">
        <v>0.17799999999999999</v>
      </c>
      <c r="K3481">
        <v>3.37</v>
      </c>
      <c r="L3481">
        <v>0.30099999999999999</v>
      </c>
      <c r="M3481">
        <v>11.3</v>
      </c>
      <c r="N3481">
        <v>3.5499999999999997E-2</v>
      </c>
      <c r="O3481" t="s">
        <v>614</v>
      </c>
      <c r="P3481">
        <v>0</v>
      </c>
      <c r="Q3481">
        <v>154.65</v>
      </c>
      <c r="R3481">
        <v>946</v>
      </c>
      <c r="S3481">
        <v>0</v>
      </c>
      <c r="U3481">
        <v>6620</v>
      </c>
      <c r="V3481">
        <v>1.85</v>
      </c>
      <c r="W3481">
        <v>1.65</v>
      </c>
      <c r="X3481">
        <v>0.06</v>
      </c>
      <c r="Y3481" t="s">
        <v>77</v>
      </c>
      <c r="Z3481">
        <v>4.0599999999999996</v>
      </c>
      <c r="AA3481" t="s">
        <v>11418</v>
      </c>
      <c r="AB3481">
        <v>295.933471</v>
      </c>
      <c r="AC3481" t="s">
        <v>11419</v>
      </c>
      <c r="AD3481">
        <v>40.300551499999997</v>
      </c>
      <c r="AE3481">
        <v>808.76199999999994</v>
      </c>
      <c r="AF3481">
        <v>12.329000000000001</v>
      </c>
      <c r="AG3481">
        <v>11.583</v>
      </c>
      <c r="AH3481">
        <v>12.303100000000001</v>
      </c>
    </row>
    <row r="3482" spans="1:34" x14ac:dyDescent="0.25">
      <c r="A3482" t="s">
        <v>11421</v>
      </c>
      <c r="B3482" t="s">
        <v>11422</v>
      </c>
      <c r="C3482">
        <v>1</v>
      </c>
      <c r="D3482">
        <v>4</v>
      </c>
      <c r="E3482" t="s">
        <v>284</v>
      </c>
      <c r="F3482">
        <v>2014</v>
      </c>
      <c r="G3482" t="s">
        <v>171</v>
      </c>
      <c r="H3482">
        <v>0</v>
      </c>
      <c r="I3482">
        <v>5.1955280000000004</v>
      </c>
      <c r="J3482">
        <v>0.06</v>
      </c>
      <c r="K3482">
        <v>1.18</v>
      </c>
      <c r="L3482">
        <v>0.105</v>
      </c>
      <c r="M3482">
        <v>1.76</v>
      </c>
      <c r="N3482">
        <v>5.5300000000000002E-3</v>
      </c>
      <c r="O3482" t="s">
        <v>614</v>
      </c>
      <c r="P3482">
        <v>0</v>
      </c>
      <c r="Q3482">
        <v>422.1</v>
      </c>
      <c r="R3482">
        <v>1085</v>
      </c>
      <c r="S3482">
        <v>0</v>
      </c>
      <c r="U3482">
        <v>6012</v>
      </c>
      <c r="V3482">
        <v>1.02</v>
      </c>
      <c r="W3482">
        <v>1</v>
      </c>
      <c r="X3482">
        <v>0.14000000000000001</v>
      </c>
      <c r="Y3482" t="s">
        <v>77</v>
      </c>
      <c r="Z3482">
        <v>4.4400000000000004</v>
      </c>
      <c r="AA3482" t="s">
        <v>11423</v>
      </c>
      <c r="AB3482">
        <v>289.86156089999997</v>
      </c>
      <c r="AC3482" t="s">
        <v>11424</v>
      </c>
      <c r="AD3482">
        <v>43.472741200000002</v>
      </c>
      <c r="AE3482">
        <v>1047.03</v>
      </c>
      <c r="AF3482">
        <v>14.739000000000001</v>
      </c>
      <c r="AG3482">
        <v>12.994</v>
      </c>
      <c r="AH3482">
        <v>14.5672</v>
      </c>
    </row>
    <row r="3483" spans="1:34" x14ac:dyDescent="0.25">
      <c r="A3483" t="s">
        <v>11425</v>
      </c>
      <c r="B3483" t="s">
        <v>11422</v>
      </c>
      <c r="C3483">
        <v>1</v>
      </c>
      <c r="D3483">
        <v>4</v>
      </c>
      <c r="E3483" t="s">
        <v>284</v>
      </c>
      <c r="F3483">
        <v>2014</v>
      </c>
      <c r="G3483" t="s">
        <v>171</v>
      </c>
      <c r="H3483">
        <v>0</v>
      </c>
      <c r="I3483">
        <v>8.0104100000000003</v>
      </c>
      <c r="J3483">
        <v>0.08</v>
      </c>
      <c r="K3483">
        <v>1.7</v>
      </c>
      <c r="L3483">
        <v>0.152</v>
      </c>
      <c r="M3483">
        <v>3.53</v>
      </c>
      <c r="N3483">
        <v>1.11E-2</v>
      </c>
      <c r="O3483" t="s">
        <v>614</v>
      </c>
      <c r="P3483">
        <v>0</v>
      </c>
      <c r="Q3483">
        <v>237.43</v>
      </c>
      <c r="R3483">
        <v>940</v>
      </c>
      <c r="S3483">
        <v>0</v>
      </c>
      <c r="U3483">
        <v>6012</v>
      </c>
      <c r="V3483">
        <v>1.02</v>
      </c>
      <c r="W3483">
        <v>1</v>
      </c>
      <c r="X3483">
        <v>0.14000000000000001</v>
      </c>
      <c r="Y3483" t="s">
        <v>77</v>
      </c>
      <c r="Z3483">
        <v>4.4400000000000004</v>
      </c>
      <c r="AA3483" t="s">
        <v>11423</v>
      </c>
      <c r="AB3483">
        <v>289.86156089999997</v>
      </c>
      <c r="AC3483" t="s">
        <v>11424</v>
      </c>
      <c r="AD3483">
        <v>43.472741200000002</v>
      </c>
      <c r="AE3483">
        <v>1047.03</v>
      </c>
      <c r="AF3483">
        <v>14.739000000000001</v>
      </c>
      <c r="AG3483">
        <v>12.994</v>
      </c>
      <c r="AH3483">
        <v>14.5672</v>
      </c>
    </row>
    <row r="3484" spans="1:34" x14ac:dyDescent="0.25">
      <c r="A3484" t="s">
        <v>11426</v>
      </c>
      <c r="B3484" t="s">
        <v>11422</v>
      </c>
      <c r="C3484">
        <v>1</v>
      </c>
      <c r="D3484">
        <v>4</v>
      </c>
      <c r="E3484" t="s">
        <v>284</v>
      </c>
      <c r="F3484">
        <v>2014</v>
      </c>
      <c r="G3484" t="s">
        <v>171</v>
      </c>
      <c r="H3484">
        <v>0</v>
      </c>
      <c r="I3484">
        <v>27.666312999999999</v>
      </c>
      <c r="J3484">
        <v>0.182</v>
      </c>
      <c r="K3484">
        <v>1.85</v>
      </c>
      <c r="L3484">
        <v>0.16500000000000001</v>
      </c>
      <c r="M3484">
        <v>4.08</v>
      </c>
      <c r="N3484">
        <v>1.2800000000000001E-2</v>
      </c>
      <c r="O3484" t="s">
        <v>614</v>
      </c>
      <c r="P3484">
        <v>0</v>
      </c>
      <c r="Q3484">
        <v>45.42</v>
      </c>
      <c r="R3484">
        <v>622</v>
      </c>
      <c r="S3484">
        <v>0</v>
      </c>
      <c r="U3484">
        <v>6012</v>
      </c>
      <c r="V3484">
        <v>1.02</v>
      </c>
      <c r="W3484">
        <v>1</v>
      </c>
      <c r="X3484">
        <v>0.14000000000000001</v>
      </c>
      <c r="Y3484" t="s">
        <v>77</v>
      </c>
      <c r="Z3484">
        <v>4.4400000000000004</v>
      </c>
      <c r="AA3484" t="s">
        <v>11423</v>
      </c>
      <c r="AB3484">
        <v>289.86156089999997</v>
      </c>
      <c r="AC3484" t="s">
        <v>11424</v>
      </c>
      <c r="AD3484">
        <v>43.472741200000002</v>
      </c>
      <c r="AE3484">
        <v>1047.03</v>
      </c>
      <c r="AF3484">
        <v>14.739000000000001</v>
      </c>
      <c r="AG3484">
        <v>12.994</v>
      </c>
      <c r="AH3484">
        <v>14.5672</v>
      </c>
    </row>
    <row r="3485" spans="1:34" x14ac:dyDescent="0.25">
      <c r="A3485" t="s">
        <v>11427</v>
      </c>
      <c r="B3485" t="s">
        <v>11422</v>
      </c>
      <c r="C3485">
        <v>1</v>
      </c>
      <c r="D3485">
        <v>4</v>
      </c>
      <c r="E3485" t="s">
        <v>284</v>
      </c>
      <c r="F3485">
        <v>2014</v>
      </c>
      <c r="G3485" t="s">
        <v>171</v>
      </c>
      <c r="H3485">
        <v>0</v>
      </c>
      <c r="I3485">
        <v>42.473269000000002</v>
      </c>
      <c r="J3485">
        <v>0.24199999999999999</v>
      </c>
      <c r="K3485">
        <v>1.99</v>
      </c>
      <c r="L3485">
        <v>0.17799999999999999</v>
      </c>
      <c r="M3485">
        <v>4.62</v>
      </c>
      <c r="N3485">
        <v>1.4500000000000001E-2</v>
      </c>
      <c r="O3485" t="s">
        <v>614</v>
      </c>
      <c r="P3485">
        <v>0</v>
      </c>
      <c r="Q3485">
        <v>25.67</v>
      </c>
      <c r="R3485">
        <v>539</v>
      </c>
      <c r="S3485">
        <v>0</v>
      </c>
      <c r="U3485">
        <v>6012</v>
      </c>
      <c r="V3485">
        <v>1.02</v>
      </c>
      <c r="W3485">
        <v>1</v>
      </c>
      <c r="X3485">
        <v>0.14000000000000001</v>
      </c>
      <c r="Y3485" t="s">
        <v>77</v>
      </c>
      <c r="Z3485">
        <v>4.4400000000000004</v>
      </c>
      <c r="AA3485" t="s">
        <v>11423</v>
      </c>
      <c r="AB3485">
        <v>289.86156089999997</v>
      </c>
      <c r="AC3485" t="s">
        <v>11424</v>
      </c>
      <c r="AD3485">
        <v>43.472741200000002</v>
      </c>
      <c r="AE3485">
        <v>1047.03</v>
      </c>
      <c r="AF3485">
        <v>14.739000000000001</v>
      </c>
      <c r="AG3485">
        <v>12.994</v>
      </c>
      <c r="AH3485">
        <v>14.5672</v>
      </c>
    </row>
    <row r="3486" spans="1:34" x14ac:dyDescent="0.25">
      <c r="A3486" t="s">
        <v>11428</v>
      </c>
      <c r="B3486" t="s">
        <v>11429</v>
      </c>
      <c r="C3486">
        <v>1</v>
      </c>
      <c r="D3486">
        <v>4</v>
      </c>
      <c r="E3486" t="s">
        <v>284</v>
      </c>
      <c r="F3486">
        <v>2014</v>
      </c>
      <c r="G3486" t="s">
        <v>171</v>
      </c>
      <c r="H3486">
        <v>0</v>
      </c>
      <c r="I3486">
        <v>15.170318</v>
      </c>
      <c r="J3486">
        <v>0.128</v>
      </c>
      <c r="K3486">
        <v>2.25</v>
      </c>
      <c r="L3486">
        <v>0.20100000000000001</v>
      </c>
      <c r="M3486">
        <v>5.69</v>
      </c>
      <c r="N3486">
        <v>1.7899999999999999E-2</v>
      </c>
      <c r="O3486" t="s">
        <v>614</v>
      </c>
      <c r="P3486">
        <v>0</v>
      </c>
      <c r="Q3486">
        <v>160.26</v>
      </c>
      <c r="R3486">
        <v>905</v>
      </c>
      <c r="S3486">
        <v>0</v>
      </c>
      <c r="U3486">
        <v>6175</v>
      </c>
      <c r="V3486">
        <v>1.47</v>
      </c>
      <c r="W3486">
        <v>1.26</v>
      </c>
      <c r="X3486">
        <v>-1E-3</v>
      </c>
      <c r="Y3486" t="s">
        <v>200</v>
      </c>
      <c r="Z3486">
        <v>4.1900000000000004</v>
      </c>
      <c r="AA3486" t="s">
        <v>11430</v>
      </c>
      <c r="AB3486">
        <v>292.6780488</v>
      </c>
      <c r="AC3486" t="s">
        <v>11431</v>
      </c>
      <c r="AD3486">
        <v>46.726681300000003</v>
      </c>
      <c r="AE3486">
        <v>781.61099999999999</v>
      </c>
      <c r="AF3486">
        <v>13.2</v>
      </c>
      <c r="AG3486">
        <v>11.957000000000001</v>
      </c>
      <c r="AH3486">
        <v>13.0992</v>
      </c>
    </row>
    <row r="3487" spans="1:34" x14ac:dyDescent="0.25">
      <c r="A3487" t="s">
        <v>11432</v>
      </c>
      <c r="B3487" t="s">
        <v>11429</v>
      </c>
      <c r="C3487">
        <v>1</v>
      </c>
      <c r="D3487">
        <v>4</v>
      </c>
      <c r="E3487" t="s">
        <v>284</v>
      </c>
      <c r="F3487">
        <v>2014</v>
      </c>
      <c r="G3487" t="s">
        <v>171</v>
      </c>
      <c r="H3487">
        <v>0</v>
      </c>
      <c r="I3487">
        <v>26.234138000000002</v>
      </c>
      <c r="J3487">
        <v>0.185</v>
      </c>
      <c r="K3487">
        <v>1.96</v>
      </c>
      <c r="L3487">
        <v>0.17499999999999999</v>
      </c>
      <c r="M3487">
        <v>4.5</v>
      </c>
      <c r="N3487">
        <v>1.4200000000000001E-2</v>
      </c>
      <c r="O3487" t="s">
        <v>614</v>
      </c>
      <c r="P3487">
        <v>0</v>
      </c>
      <c r="Q3487">
        <v>77.290000000000006</v>
      </c>
      <c r="R3487">
        <v>754</v>
      </c>
      <c r="S3487">
        <v>1</v>
      </c>
      <c r="U3487">
        <v>6175</v>
      </c>
      <c r="V3487">
        <v>1.47</v>
      </c>
      <c r="W3487">
        <v>1.26</v>
      </c>
      <c r="X3487">
        <v>-1E-3</v>
      </c>
      <c r="Y3487" t="s">
        <v>200</v>
      </c>
      <c r="Z3487">
        <v>4.1900000000000004</v>
      </c>
      <c r="AA3487" t="s">
        <v>11430</v>
      </c>
      <c r="AB3487">
        <v>292.6780488</v>
      </c>
      <c r="AC3487" t="s">
        <v>11431</v>
      </c>
      <c r="AD3487">
        <v>46.726681300000003</v>
      </c>
      <c r="AE3487">
        <v>781.61099999999999</v>
      </c>
      <c r="AF3487">
        <v>13.2</v>
      </c>
      <c r="AG3487">
        <v>11.957000000000001</v>
      </c>
      <c r="AH3487">
        <v>13.0992</v>
      </c>
    </row>
    <row r="3488" spans="1:34" x14ac:dyDescent="0.25">
      <c r="A3488" t="s">
        <v>11433</v>
      </c>
      <c r="B3488" t="s">
        <v>11429</v>
      </c>
      <c r="C3488">
        <v>1</v>
      </c>
      <c r="D3488">
        <v>4</v>
      </c>
      <c r="E3488" t="s">
        <v>284</v>
      </c>
      <c r="F3488">
        <v>2014</v>
      </c>
      <c r="G3488" t="s">
        <v>171</v>
      </c>
      <c r="H3488">
        <v>0</v>
      </c>
      <c r="I3488">
        <v>39.459356999999997</v>
      </c>
      <c r="J3488">
        <v>0.24199999999999999</v>
      </c>
      <c r="K3488">
        <v>2.4900000000000002</v>
      </c>
      <c r="L3488">
        <v>0.222</v>
      </c>
      <c r="M3488">
        <v>6.76</v>
      </c>
      <c r="N3488">
        <v>2.1299999999999999E-2</v>
      </c>
      <c r="O3488" t="s">
        <v>614</v>
      </c>
      <c r="P3488">
        <v>0</v>
      </c>
      <c r="Q3488">
        <v>44.83</v>
      </c>
      <c r="R3488">
        <v>658</v>
      </c>
      <c r="S3488">
        <v>1</v>
      </c>
      <c r="U3488">
        <v>6175</v>
      </c>
      <c r="V3488">
        <v>1.47</v>
      </c>
      <c r="W3488">
        <v>1.26</v>
      </c>
      <c r="X3488">
        <v>-1E-3</v>
      </c>
      <c r="Y3488" t="s">
        <v>200</v>
      </c>
      <c r="Z3488">
        <v>4.1900000000000004</v>
      </c>
      <c r="AA3488" t="s">
        <v>11430</v>
      </c>
      <c r="AB3488">
        <v>292.6780488</v>
      </c>
      <c r="AC3488" t="s">
        <v>11431</v>
      </c>
      <c r="AD3488">
        <v>46.726681300000003</v>
      </c>
      <c r="AE3488">
        <v>781.61099999999999</v>
      </c>
      <c r="AF3488">
        <v>13.2</v>
      </c>
      <c r="AG3488">
        <v>11.957000000000001</v>
      </c>
      <c r="AH3488">
        <v>13.0992</v>
      </c>
    </row>
    <row r="3489" spans="1:34" x14ac:dyDescent="0.25">
      <c r="A3489" t="s">
        <v>11434</v>
      </c>
      <c r="B3489" t="s">
        <v>11429</v>
      </c>
      <c r="C3489">
        <v>1</v>
      </c>
      <c r="D3489">
        <v>4</v>
      </c>
      <c r="E3489" t="s">
        <v>284</v>
      </c>
      <c r="F3489">
        <v>2016</v>
      </c>
      <c r="G3489" t="s">
        <v>171</v>
      </c>
      <c r="H3489">
        <v>0</v>
      </c>
      <c r="I3489">
        <v>1.64422461</v>
      </c>
      <c r="J3489">
        <v>2.93E-2</v>
      </c>
      <c r="K3489">
        <v>0.88</v>
      </c>
      <c r="L3489">
        <v>7.9000000000000001E-2</v>
      </c>
      <c r="M3489">
        <v>0.61499999999999999</v>
      </c>
      <c r="N3489">
        <v>1.9300000000000001E-3</v>
      </c>
      <c r="O3489" t="s">
        <v>614</v>
      </c>
      <c r="P3489">
        <v>0</v>
      </c>
      <c r="Q3489">
        <v>3111.32</v>
      </c>
      <c r="R3489">
        <v>1897</v>
      </c>
      <c r="S3489">
        <v>0</v>
      </c>
      <c r="U3489">
        <v>6366</v>
      </c>
      <c r="V3489">
        <v>1.34</v>
      </c>
      <c r="W3489">
        <v>1.26</v>
      </c>
      <c r="X3489">
        <v>0.12</v>
      </c>
      <c r="Y3489" t="s">
        <v>77</v>
      </c>
      <c r="Z3489">
        <v>4.28</v>
      </c>
      <c r="AA3489" t="s">
        <v>11430</v>
      </c>
      <c r="AB3489">
        <v>292.6780488</v>
      </c>
      <c r="AC3489" t="s">
        <v>11431</v>
      </c>
      <c r="AD3489">
        <v>46.726681300000003</v>
      </c>
      <c r="AE3489">
        <v>781.61099999999999</v>
      </c>
      <c r="AF3489">
        <v>13.2</v>
      </c>
      <c r="AG3489">
        <v>11.957000000000001</v>
      </c>
      <c r="AH3489">
        <v>13.0992</v>
      </c>
    </row>
    <row r="3490" spans="1:34" x14ac:dyDescent="0.25">
      <c r="A3490" t="s">
        <v>11435</v>
      </c>
      <c r="B3490" t="s">
        <v>11436</v>
      </c>
      <c r="C3490">
        <v>1</v>
      </c>
      <c r="D3490">
        <v>2</v>
      </c>
      <c r="E3490" t="s">
        <v>284</v>
      </c>
      <c r="F3490">
        <v>2014</v>
      </c>
      <c r="G3490" t="s">
        <v>171</v>
      </c>
      <c r="H3490">
        <v>0</v>
      </c>
      <c r="I3490">
        <v>8.9685500000000005</v>
      </c>
      <c r="J3490">
        <v>8.7999999999999995E-2</v>
      </c>
      <c r="K3490">
        <v>2.41</v>
      </c>
      <c r="L3490">
        <v>0.215</v>
      </c>
      <c r="M3490">
        <v>6.39</v>
      </c>
      <c r="N3490">
        <v>2.01E-2</v>
      </c>
      <c r="O3490" t="s">
        <v>614</v>
      </c>
      <c r="P3490">
        <v>0</v>
      </c>
      <c r="Q3490">
        <v>206.07</v>
      </c>
      <c r="R3490">
        <v>1024</v>
      </c>
      <c r="S3490">
        <v>0</v>
      </c>
      <c r="U3490">
        <v>5807</v>
      </c>
      <c r="V3490">
        <v>1.43</v>
      </c>
      <c r="W3490">
        <v>1.08</v>
      </c>
      <c r="X3490">
        <v>0.14499999999999999</v>
      </c>
      <c r="Y3490" t="s">
        <v>200</v>
      </c>
      <c r="Z3490">
        <v>4.18</v>
      </c>
      <c r="AA3490" t="s">
        <v>11437</v>
      </c>
      <c r="AB3490">
        <v>291.96066200000001</v>
      </c>
      <c r="AC3490" t="s">
        <v>11438</v>
      </c>
      <c r="AD3490">
        <v>42.432956699999998</v>
      </c>
      <c r="AE3490">
        <v>927.19299999999998</v>
      </c>
      <c r="AF3490">
        <v>14.063000000000001</v>
      </c>
      <c r="AG3490">
        <v>12.683</v>
      </c>
      <c r="AH3490">
        <v>14.110200000000001</v>
      </c>
    </row>
    <row r="3491" spans="1:34" x14ac:dyDescent="0.25">
      <c r="A3491" t="s">
        <v>11439</v>
      </c>
      <c r="B3491" t="s">
        <v>11436</v>
      </c>
      <c r="C3491">
        <v>1</v>
      </c>
      <c r="D3491">
        <v>2</v>
      </c>
      <c r="E3491" t="s">
        <v>284</v>
      </c>
      <c r="F3491">
        <v>2014</v>
      </c>
      <c r="G3491" t="s">
        <v>171</v>
      </c>
      <c r="H3491">
        <v>0</v>
      </c>
      <c r="I3491">
        <v>23.221820000000001</v>
      </c>
      <c r="J3491">
        <v>0.16700000000000001</v>
      </c>
      <c r="K3491">
        <v>2.02</v>
      </c>
      <c r="L3491">
        <v>0.18</v>
      </c>
      <c r="M3491">
        <v>4.74</v>
      </c>
      <c r="N3491">
        <v>1.49E-2</v>
      </c>
      <c r="O3491" t="s">
        <v>614</v>
      </c>
      <c r="P3491">
        <v>0</v>
      </c>
      <c r="Q3491">
        <v>57.93</v>
      </c>
      <c r="R3491">
        <v>746</v>
      </c>
      <c r="S3491">
        <v>0</v>
      </c>
      <c r="U3491">
        <v>5807</v>
      </c>
      <c r="V3491">
        <v>1.43</v>
      </c>
      <c r="W3491">
        <v>1.08</v>
      </c>
      <c r="X3491">
        <v>0.14499999999999999</v>
      </c>
      <c r="Y3491" t="s">
        <v>200</v>
      </c>
      <c r="Z3491">
        <v>4.18</v>
      </c>
      <c r="AA3491" t="s">
        <v>11437</v>
      </c>
      <c r="AB3491">
        <v>291.96066200000001</v>
      </c>
      <c r="AC3491" t="s">
        <v>11438</v>
      </c>
      <c r="AD3491">
        <v>42.432956699999998</v>
      </c>
      <c r="AE3491">
        <v>927.19299999999998</v>
      </c>
      <c r="AF3491">
        <v>14.063000000000001</v>
      </c>
      <c r="AG3491">
        <v>12.683</v>
      </c>
      <c r="AH3491">
        <v>14.110200000000001</v>
      </c>
    </row>
    <row r="3492" spans="1:34" x14ac:dyDescent="0.25">
      <c r="A3492" t="s">
        <v>11440</v>
      </c>
      <c r="B3492" t="s">
        <v>11441</v>
      </c>
      <c r="C3492">
        <v>1</v>
      </c>
      <c r="D3492">
        <v>2</v>
      </c>
      <c r="E3492" t="s">
        <v>284</v>
      </c>
      <c r="F3492">
        <v>2014</v>
      </c>
      <c r="G3492" t="s">
        <v>171</v>
      </c>
      <c r="H3492">
        <v>0</v>
      </c>
      <c r="I3492">
        <v>21.963944999999999</v>
      </c>
      <c r="J3492">
        <v>0.153</v>
      </c>
      <c r="K3492">
        <v>2.61</v>
      </c>
      <c r="L3492">
        <v>0.23300000000000001</v>
      </c>
      <c r="M3492">
        <v>7.32</v>
      </c>
      <c r="N3492">
        <v>2.3E-2</v>
      </c>
      <c r="O3492" t="s">
        <v>614</v>
      </c>
      <c r="P3492">
        <v>0</v>
      </c>
      <c r="Q3492">
        <v>27.33</v>
      </c>
      <c r="R3492">
        <v>643</v>
      </c>
      <c r="S3492">
        <v>0</v>
      </c>
      <c r="U3492">
        <v>5774</v>
      </c>
      <c r="V3492">
        <v>0.98</v>
      </c>
      <c r="W3492">
        <v>0.93</v>
      </c>
      <c r="X3492">
        <v>0.04</v>
      </c>
      <c r="Y3492" t="s">
        <v>200</v>
      </c>
      <c r="Z3492">
        <v>4.45</v>
      </c>
      <c r="AA3492" t="s">
        <v>11442</v>
      </c>
      <c r="AB3492">
        <v>292.49961009999998</v>
      </c>
      <c r="AC3492" t="s">
        <v>11443</v>
      </c>
      <c r="AD3492">
        <v>46.324340599999999</v>
      </c>
      <c r="AE3492">
        <v>1002.94</v>
      </c>
      <c r="AF3492">
        <v>15.539</v>
      </c>
      <c r="AG3492">
        <v>13.66</v>
      </c>
      <c r="AH3492">
        <v>15.3025</v>
      </c>
    </row>
    <row r="3493" spans="1:34" x14ac:dyDescent="0.25">
      <c r="A3493" t="s">
        <v>11444</v>
      </c>
      <c r="B3493" t="s">
        <v>11441</v>
      </c>
      <c r="C3493">
        <v>1</v>
      </c>
      <c r="D3493">
        <v>2</v>
      </c>
      <c r="E3493" t="s">
        <v>284</v>
      </c>
      <c r="F3493">
        <v>2014</v>
      </c>
      <c r="G3493" t="s">
        <v>171</v>
      </c>
      <c r="H3493">
        <v>0</v>
      </c>
      <c r="I3493">
        <v>125.59680899999999</v>
      </c>
      <c r="J3493">
        <v>0.48799999999999999</v>
      </c>
      <c r="K3493">
        <v>2.95</v>
      </c>
      <c r="L3493">
        <v>0.26300000000000001</v>
      </c>
      <c r="M3493">
        <v>9.01</v>
      </c>
      <c r="N3493">
        <v>2.8299999999999999E-2</v>
      </c>
      <c r="O3493" t="s">
        <v>614</v>
      </c>
      <c r="P3493">
        <v>0</v>
      </c>
      <c r="Q3493">
        <v>2.67</v>
      </c>
      <c r="R3493">
        <v>360</v>
      </c>
      <c r="S3493">
        <v>0</v>
      </c>
      <c r="U3493">
        <v>5774</v>
      </c>
      <c r="V3493">
        <v>0.98</v>
      </c>
      <c r="W3493">
        <v>0.93</v>
      </c>
      <c r="X3493">
        <v>0.04</v>
      </c>
      <c r="Y3493" t="s">
        <v>200</v>
      </c>
      <c r="Z3493">
        <v>4.45</v>
      </c>
      <c r="AA3493" t="s">
        <v>11442</v>
      </c>
      <c r="AB3493">
        <v>292.49961009999998</v>
      </c>
      <c r="AC3493" t="s">
        <v>11443</v>
      </c>
      <c r="AD3493">
        <v>46.324340599999999</v>
      </c>
      <c r="AE3493">
        <v>1002.94</v>
      </c>
      <c r="AF3493">
        <v>15.539</v>
      </c>
      <c r="AG3493">
        <v>13.66</v>
      </c>
      <c r="AH3493">
        <v>15.3025</v>
      </c>
    </row>
    <row r="3494" spans="1:34" x14ac:dyDescent="0.25">
      <c r="A3494" t="s">
        <v>11445</v>
      </c>
      <c r="B3494" t="s">
        <v>11446</v>
      </c>
      <c r="C3494">
        <v>1</v>
      </c>
      <c r="D3494">
        <v>2</v>
      </c>
      <c r="E3494" t="s">
        <v>284</v>
      </c>
      <c r="F3494">
        <v>2014</v>
      </c>
      <c r="G3494" t="s">
        <v>171</v>
      </c>
      <c r="H3494">
        <v>0</v>
      </c>
      <c r="I3494">
        <v>7.4155629999999997</v>
      </c>
      <c r="J3494">
        <v>6.6000000000000003E-2</v>
      </c>
      <c r="K3494">
        <v>0.74</v>
      </c>
      <c r="L3494">
        <v>6.6000000000000003E-2</v>
      </c>
      <c r="M3494">
        <v>0.5</v>
      </c>
      <c r="N3494">
        <v>1.57E-3</v>
      </c>
      <c r="O3494" t="s">
        <v>119</v>
      </c>
      <c r="P3494">
        <v>0</v>
      </c>
      <c r="Q3494">
        <v>35.369999999999997</v>
      </c>
      <c r="R3494">
        <v>622</v>
      </c>
      <c r="S3494">
        <v>0</v>
      </c>
      <c r="U3494">
        <v>4504</v>
      </c>
      <c r="V3494">
        <v>0.62</v>
      </c>
      <c r="W3494">
        <v>0.61</v>
      </c>
      <c r="X3494">
        <v>0.191</v>
      </c>
      <c r="Y3494" t="s">
        <v>200</v>
      </c>
      <c r="Z3494">
        <v>4.68</v>
      </c>
      <c r="AA3494" t="s">
        <v>11447</v>
      </c>
      <c r="AB3494">
        <v>295.22885209999998</v>
      </c>
      <c r="AC3494" t="s">
        <v>11448</v>
      </c>
      <c r="AD3494">
        <v>45.971043199999997</v>
      </c>
      <c r="AE3494">
        <v>260</v>
      </c>
      <c r="AF3494">
        <v>14.343999999999999</v>
      </c>
      <c r="AG3494">
        <v>11.551</v>
      </c>
      <c r="AH3494">
        <v>14.0341</v>
      </c>
    </row>
    <row r="3495" spans="1:34" x14ac:dyDescent="0.25">
      <c r="A3495" t="s">
        <v>11449</v>
      </c>
      <c r="B3495" t="s">
        <v>11446</v>
      </c>
      <c r="C3495">
        <v>1</v>
      </c>
      <c r="D3495">
        <v>2</v>
      </c>
      <c r="E3495" t="s">
        <v>284</v>
      </c>
      <c r="F3495">
        <v>2014</v>
      </c>
      <c r="G3495" t="s">
        <v>171</v>
      </c>
      <c r="H3495">
        <v>0</v>
      </c>
      <c r="I3495">
        <v>9.3874270000000006</v>
      </c>
      <c r="J3495">
        <v>7.6999999999999999E-2</v>
      </c>
      <c r="K3495">
        <v>1.2</v>
      </c>
      <c r="L3495">
        <v>0.107</v>
      </c>
      <c r="M3495">
        <v>2.2000000000000002</v>
      </c>
      <c r="N3495">
        <v>6.9199999999999999E-3</v>
      </c>
      <c r="O3495" t="s">
        <v>119</v>
      </c>
      <c r="P3495">
        <v>0</v>
      </c>
      <c r="Q3495">
        <v>25.83</v>
      </c>
      <c r="R3495">
        <v>575</v>
      </c>
      <c r="S3495">
        <v>0</v>
      </c>
      <c r="U3495">
        <v>4504</v>
      </c>
      <c r="V3495">
        <v>0.62</v>
      </c>
      <c r="W3495">
        <v>0.61</v>
      </c>
      <c r="X3495">
        <v>0.191</v>
      </c>
      <c r="Y3495" t="s">
        <v>200</v>
      </c>
      <c r="Z3495">
        <v>4.68</v>
      </c>
      <c r="AA3495" t="s">
        <v>11447</v>
      </c>
      <c r="AB3495">
        <v>295.22885209999998</v>
      </c>
      <c r="AC3495" t="s">
        <v>11448</v>
      </c>
      <c r="AD3495">
        <v>45.971043199999997</v>
      </c>
      <c r="AE3495">
        <v>260</v>
      </c>
      <c r="AF3495">
        <v>14.343999999999999</v>
      </c>
      <c r="AG3495">
        <v>11.551</v>
      </c>
      <c r="AH3495">
        <v>14.0341</v>
      </c>
    </row>
    <row r="3496" spans="1:34" x14ac:dyDescent="0.25">
      <c r="A3496" t="s">
        <v>11450</v>
      </c>
      <c r="B3496" t="s">
        <v>11451</v>
      </c>
      <c r="C3496">
        <v>1</v>
      </c>
      <c r="D3496">
        <v>2</v>
      </c>
      <c r="E3496" t="s">
        <v>284</v>
      </c>
      <c r="F3496">
        <v>2014</v>
      </c>
      <c r="G3496" t="s">
        <v>171</v>
      </c>
      <c r="H3496">
        <v>0</v>
      </c>
      <c r="I3496">
        <v>6.5111270000000001</v>
      </c>
      <c r="J3496">
        <v>7.0999999999999994E-2</v>
      </c>
      <c r="K3496">
        <v>2.66</v>
      </c>
      <c r="L3496">
        <v>0.23699999999999999</v>
      </c>
      <c r="M3496">
        <v>7.56</v>
      </c>
      <c r="N3496">
        <v>2.3800000000000002E-2</v>
      </c>
      <c r="O3496" t="s">
        <v>614</v>
      </c>
      <c r="P3496">
        <v>0</v>
      </c>
      <c r="Q3496">
        <v>134.36000000000001</v>
      </c>
      <c r="R3496">
        <v>1008</v>
      </c>
      <c r="S3496">
        <v>0</v>
      </c>
      <c r="U3496">
        <v>6033</v>
      </c>
      <c r="V3496">
        <v>1.02</v>
      </c>
      <c r="W3496">
        <v>0.95</v>
      </c>
      <c r="X3496">
        <v>0</v>
      </c>
      <c r="Y3496" t="s">
        <v>77</v>
      </c>
      <c r="Z3496">
        <v>4.46</v>
      </c>
      <c r="AA3496" t="s">
        <v>11452</v>
      </c>
      <c r="AB3496">
        <v>288.01192479999997</v>
      </c>
      <c r="AC3496" t="s">
        <v>11453</v>
      </c>
      <c r="AD3496">
        <v>46.117600299999999</v>
      </c>
      <c r="AE3496">
        <v>984.10500000000002</v>
      </c>
      <c r="AF3496">
        <v>15.260999999999999</v>
      </c>
      <c r="AG3496">
        <v>13.582000000000001</v>
      </c>
      <c r="AH3496">
        <v>15.1549</v>
      </c>
    </row>
    <row r="3497" spans="1:34" x14ac:dyDescent="0.25">
      <c r="A3497" t="s">
        <v>11454</v>
      </c>
      <c r="B3497" t="s">
        <v>11451</v>
      </c>
      <c r="C3497">
        <v>1</v>
      </c>
      <c r="D3497">
        <v>2</v>
      </c>
      <c r="E3497" t="s">
        <v>284</v>
      </c>
      <c r="F3497">
        <v>2014</v>
      </c>
      <c r="G3497" t="s">
        <v>171</v>
      </c>
      <c r="H3497">
        <v>0</v>
      </c>
      <c r="I3497">
        <v>23.851548999999999</v>
      </c>
      <c r="J3497">
        <v>0.16800000000000001</v>
      </c>
      <c r="K3497">
        <v>3.07</v>
      </c>
      <c r="L3497">
        <v>0.27400000000000002</v>
      </c>
      <c r="M3497">
        <v>9.64</v>
      </c>
      <c r="N3497">
        <v>3.0300000000000001E-2</v>
      </c>
      <c r="O3497" t="s">
        <v>614</v>
      </c>
      <c r="P3497">
        <v>0</v>
      </c>
      <c r="Q3497">
        <v>23.81</v>
      </c>
      <c r="R3497">
        <v>654</v>
      </c>
      <c r="S3497">
        <v>0</v>
      </c>
      <c r="U3497">
        <v>6033</v>
      </c>
      <c r="V3497">
        <v>1.02</v>
      </c>
      <c r="W3497">
        <v>0.95</v>
      </c>
      <c r="X3497">
        <v>0</v>
      </c>
      <c r="Y3497" t="s">
        <v>77</v>
      </c>
      <c r="Z3497">
        <v>4.46</v>
      </c>
      <c r="AA3497" t="s">
        <v>11452</v>
      </c>
      <c r="AB3497">
        <v>288.01192479999997</v>
      </c>
      <c r="AC3497" t="s">
        <v>11453</v>
      </c>
      <c r="AD3497">
        <v>46.117600299999999</v>
      </c>
      <c r="AE3497">
        <v>984.10500000000002</v>
      </c>
      <c r="AF3497">
        <v>15.260999999999999</v>
      </c>
      <c r="AG3497">
        <v>13.582000000000001</v>
      </c>
      <c r="AH3497">
        <v>15.1549</v>
      </c>
    </row>
    <row r="3498" spans="1:34" x14ac:dyDescent="0.25">
      <c r="A3498" t="s">
        <v>11455</v>
      </c>
      <c r="B3498" t="s">
        <v>11456</v>
      </c>
      <c r="C3498">
        <v>1</v>
      </c>
      <c r="D3498">
        <v>2</v>
      </c>
      <c r="E3498" t="s">
        <v>284</v>
      </c>
      <c r="F3498">
        <v>2014</v>
      </c>
      <c r="G3498" t="s">
        <v>171</v>
      </c>
      <c r="H3498">
        <v>0</v>
      </c>
      <c r="I3498">
        <v>12.798360000000001</v>
      </c>
      <c r="J3498">
        <v>0.11</v>
      </c>
      <c r="K3498">
        <v>1.97</v>
      </c>
      <c r="L3498">
        <v>0.17599999999999999</v>
      </c>
      <c r="M3498">
        <v>4.54</v>
      </c>
      <c r="N3498">
        <v>1.43E-2</v>
      </c>
      <c r="O3498" t="s">
        <v>614</v>
      </c>
      <c r="P3498">
        <v>0</v>
      </c>
      <c r="Q3498">
        <v>180.55</v>
      </c>
      <c r="R3498">
        <v>908</v>
      </c>
      <c r="S3498">
        <v>0</v>
      </c>
      <c r="U3498">
        <v>6088</v>
      </c>
      <c r="V3498">
        <v>1</v>
      </c>
      <c r="W3498">
        <v>1.05</v>
      </c>
      <c r="X3498">
        <v>0.16</v>
      </c>
      <c r="Y3498" t="s">
        <v>77</v>
      </c>
      <c r="Z3498">
        <v>4.47</v>
      </c>
      <c r="AA3498" t="s">
        <v>11457</v>
      </c>
      <c r="AB3498">
        <v>289.19959949999998</v>
      </c>
      <c r="AC3498" t="s">
        <v>11458</v>
      </c>
      <c r="AD3498">
        <v>49.305640400000001</v>
      </c>
      <c r="AE3498">
        <v>1298.8800000000001</v>
      </c>
      <c r="AF3498">
        <v>14.567</v>
      </c>
      <c r="AG3498">
        <v>13.047000000000001</v>
      </c>
      <c r="AH3498">
        <v>14.4892</v>
      </c>
    </row>
    <row r="3499" spans="1:34" x14ac:dyDescent="0.25">
      <c r="A3499" t="s">
        <v>11459</v>
      </c>
      <c r="B3499" t="s">
        <v>11456</v>
      </c>
      <c r="C3499">
        <v>1</v>
      </c>
      <c r="D3499">
        <v>2</v>
      </c>
      <c r="E3499" t="s">
        <v>284</v>
      </c>
      <c r="F3499">
        <v>2014</v>
      </c>
      <c r="G3499" t="s">
        <v>171</v>
      </c>
      <c r="H3499">
        <v>0</v>
      </c>
      <c r="I3499">
        <v>27.320871</v>
      </c>
      <c r="J3499">
        <v>0.183</v>
      </c>
      <c r="K3499">
        <v>1.75</v>
      </c>
      <c r="L3499">
        <v>0.156</v>
      </c>
      <c r="M3499">
        <v>3.71</v>
      </c>
      <c r="N3499">
        <v>1.17E-2</v>
      </c>
      <c r="O3499" t="s">
        <v>614</v>
      </c>
      <c r="P3499">
        <v>0</v>
      </c>
      <c r="Q3499">
        <v>65.709999999999994</v>
      </c>
      <c r="R3499">
        <v>705</v>
      </c>
      <c r="S3499">
        <v>0</v>
      </c>
      <c r="U3499">
        <v>6088</v>
      </c>
      <c r="V3499">
        <v>1</v>
      </c>
      <c r="W3499">
        <v>1.05</v>
      </c>
      <c r="X3499">
        <v>0.16</v>
      </c>
      <c r="Y3499" t="s">
        <v>77</v>
      </c>
      <c r="Z3499">
        <v>4.47</v>
      </c>
      <c r="AA3499" t="s">
        <v>11457</v>
      </c>
      <c r="AB3499">
        <v>289.19959949999998</v>
      </c>
      <c r="AC3499" t="s">
        <v>11458</v>
      </c>
      <c r="AD3499">
        <v>49.305640400000001</v>
      </c>
      <c r="AE3499">
        <v>1298.8800000000001</v>
      </c>
      <c r="AF3499">
        <v>14.567</v>
      </c>
      <c r="AG3499">
        <v>13.047000000000001</v>
      </c>
      <c r="AH3499">
        <v>14.4892</v>
      </c>
    </row>
    <row r="3500" spans="1:34" x14ac:dyDescent="0.25">
      <c r="A3500" t="s">
        <v>11460</v>
      </c>
      <c r="B3500" t="s">
        <v>11461</v>
      </c>
      <c r="C3500">
        <v>1</v>
      </c>
      <c r="D3500">
        <v>2</v>
      </c>
      <c r="E3500" t="s">
        <v>284</v>
      </c>
      <c r="F3500">
        <v>2014</v>
      </c>
      <c r="G3500" t="s">
        <v>171</v>
      </c>
      <c r="H3500">
        <v>0</v>
      </c>
      <c r="I3500">
        <v>7.0567700000000002</v>
      </c>
      <c r="J3500">
        <v>7.5999999999999998E-2</v>
      </c>
      <c r="K3500">
        <v>1.52</v>
      </c>
      <c r="L3500">
        <v>0.13600000000000001</v>
      </c>
      <c r="M3500">
        <v>2.92</v>
      </c>
      <c r="N3500">
        <v>9.1999999999999998E-3</v>
      </c>
      <c r="O3500" t="s">
        <v>614</v>
      </c>
      <c r="P3500">
        <v>0</v>
      </c>
      <c r="Q3500">
        <v>438.94</v>
      </c>
      <c r="R3500">
        <v>1196</v>
      </c>
      <c r="S3500">
        <v>0</v>
      </c>
      <c r="U3500">
        <v>6177</v>
      </c>
      <c r="V3500">
        <v>1.36</v>
      </c>
      <c r="W3500">
        <v>1.27</v>
      </c>
      <c r="X3500">
        <v>7.0000000000000007E-2</v>
      </c>
      <c r="Y3500" t="s">
        <v>77</v>
      </c>
      <c r="Z3500">
        <v>4.24</v>
      </c>
      <c r="AA3500" t="s">
        <v>11462</v>
      </c>
      <c r="AB3500">
        <v>297.25508139999999</v>
      </c>
      <c r="AC3500" t="s">
        <v>11463</v>
      </c>
      <c r="AD3500">
        <v>40.548388299999999</v>
      </c>
      <c r="AE3500">
        <v>570.78300000000002</v>
      </c>
      <c r="AF3500">
        <v>12.676</v>
      </c>
      <c r="AG3500">
        <v>11.377000000000001</v>
      </c>
      <c r="AH3500">
        <v>12.588100000000001</v>
      </c>
    </row>
    <row r="3501" spans="1:34" x14ac:dyDescent="0.25">
      <c r="A3501" t="s">
        <v>11464</v>
      </c>
      <c r="B3501" t="s">
        <v>11461</v>
      </c>
      <c r="C3501">
        <v>1</v>
      </c>
      <c r="D3501">
        <v>2</v>
      </c>
      <c r="E3501" t="s">
        <v>284</v>
      </c>
      <c r="F3501">
        <v>2014</v>
      </c>
      <c r="G3501" t="s">
        <v>171</v>
      </c>
      <c r="H3501">
        <v>0</v>
      </c>
      <c r="I3501">
        <v>17.265426999999999</v>
      </c>
      <c r="J3501">
        <v>0.13800000000000001</v>
      </c>
      <c r="K3501">
        <v>1.33</v>
      </c>
      <c r="L3501">
        <v>0.11899999999999999</v>
      </c>
      <c r="M3501">
        <v>2.33</v>
      </c>
      <c r="N3501">
        <v>7.3299999999999997E-3</v>
      </c>
      <c r="O3501" t="s">
        <v>614</v>
      </c>
      <c r="P3501">
        <v>0</v>
      </c>
      <c r="Q3501">
        <v>133.26</v>
      </c>
      <c r="R3501">
        <v>888</v>
      </c>
      <c r="S3501">
        <v>0</v>
      </c>
      <c r="U3501">
        <v>6177</v>
      </c>
      <c r="V3501">
        <v>1.36</v>
      </c>
      <c r="W3501">
        <v>1.27</v>
      </c>
      <c r="X3501">
        <v>7.0000000000000007E-2</v>
      </c>
      <c r="Y3501" t="s">
        <v>77</v>
      </c>
      <c r="Z3501">
        <v>4.24</v>
      </c>
      <c r="AA3501" t="s">
        <v>11462</v>
      </c>
      <c r="AB3501">
        <v>297.25508139999999</v>
      </c>
      <c r="AC3501" t="s">
        <v>11463</v>
      </c>
      <c r="AD3501">
        <v>40.548388299999999</v>
      </c>
      <c r="AE3501">
        <v>570.78300000000002</v>
      </c>
      <c r="AF3501">
        <v>12.676</v>
      </c>
      <c r="AG3501">
        <v>11.377000000000001</v>
      </c>
      <c r="AH3501">
        <v>12.588100000000001</v>
      </c>
    </row>
    <row r="3502" spans="1:34" x14ac:dyDescent="0.25">
      <c r="A3502" t="s">
        <v>11465</v>
      </c>
      <c r="B3502" t="s">
        <v>11466</v>
      </c>
      <c r="C3502">
        <v>1</v>
      </c>
      <c r="D3502">
        <v>2</v>
      </c>
      <c r="E3502" t="s">
        <v>284</v>
      </c>
      <c r="F3502">
        <v>2014</v>
      </c>
      <c r="G3502" t="s">
        <v>171</v>
      </c>
      <c r="H3502">
        <v>0</v>
      </c>
      <c r="I3502">
        <v>5.9297779999999998</v>
      </c>
      <c r="J3502">
        <v>6.5000000000000002E-2</v>
      </c>
      <c r="K3502">
        <v>1.9</v>
      </c>
      <c r="L3502">
        <v>0.17</v>
      </c>
      <c r="M3502">
        <v>94.5</v>
      </c>
      <c r="N3502">
        <v>0.29699999999999999</v>
      </c>
      <c r="O3502" t="s">
        <v>119</v>
      </c>
      <c r="P3502">
        <v>0</v>
      </c>
      <c r="Q3502">
        <v>248.27</v>
      </c>
      <c r="R3502">
        <v>972</v>
      </c>
      <c r="S3502">
        <v>0</v>
      </c>
      <c r="U3502">
        <v>5956</v>
      </c>
      <c r="V3502">
        <v>0.93</v>
      </c>
      <c r="W3502">
        <v>1.02</v>
      </c>
      <c r="X3502">
        <v>0.151</v>
      </c>
      <c r="Y3502" t="s">
        <v>200</v>
      </c>
      <c r="Z3502">
        <v>4.5199999999999996</v>
      </c>
      <c r="AA3502" t="s">
        <v>11467</v>
      </c>
      <c r="AB3502">
        <v>293.67646889999997</v>
      </c>
      <c r="AC3502" t="s">
        <v>11468</v>
      </c>
      <c r="AD3502">
        <v>44.615597200000003</v>
      </c>
      <c r="AE3502">
        <v>940.72400000000005</v>
      </c>
      <c r="AF3502">
        <v>14.914999999999999</v>
      </c>
      <c r="AG3502">
        <v>13.176</v>
      </c>
      <c r="AH3502">
        <v>14.7211</v>
      </c>
    </row>
    <row r="3503" spans="1:34" x14ac:dyDescent="0.25">
      <c r="A3503" t="s">
        <v>11469</v>
      </c>
      <c r="B3503" t="s">
        <v>11466</v>
      </c>
      <c r="C3503">
        <v>1</v>
      </c>
      <c r="D3503">
        <v>2</v>
      </c>
      <c r="E3503" t="s">
        <v>284</v>
      </c>
      <c r="F3503">
        <v>2014</v>
      </c>
      <c r="G3503" t="s">
        <v>171</v>
      </c>
      <c r="H3503">
        <v>0</v>
      </c>
      <c r="I3503">
        <v>12.247629</v>
      </c>
      <c r="J3503">
        <v>0.105</v>
      </c>
      <c r="K3503">
        <v>1.96</v>
      </c>
      <c r="L3503">
        <v>0.17499999999999999</v>
      </c>
      <c r="M3503">
        <v>4.5</v>
      </c>
      <c r="N3503">
        <v>1.4200000000000001E-2</v>
      </c>
      <c r="O3503" t="s">
        <v>614</v>
      </c>
      <c r="P3503">
        <v>0</v>
      </c>
      <c r="Q3503">
        <v>94.49</v>
      </c>
      <c r="R3503">
        <v>763</v>
      </c>
      <c r="S3503">
        <v>0</v>
      </c>
      <c r="U3503">
        <v>5956</v>
      </c>
      <c r="V3503">
        <v>0.93</v>
      </c>
      <c r="W3503">
        <v>1.02</v>
      </c>
      <c r="X3503">
        <v>0.151</v>
      </c>
      <c r="Y3503" t="s">
        <v>200</v>
      </c>
      <c r="Z3503">
        <v>4.5199999999999996</v>
      </c>
      <c r="AA3503" t="s">
        <v>11467</v>
      </c>
      <c r="AB3503">
        <v>293.67646889999997</v>
      </c>
      <c r="AC3503" t="s">
        <v>11468</v>
      </c>
      <c r="AD3503">
        <v>44.615597200000003</v>
      </c>
      <c r="AE3503">
        <v>940.72400000000005</v>
      </c>
      <c r="AF3503">
        <v>14.914999999999999</v>
      </c>
      <c r="AG3503">
        <v>13.176</v>
      </c>
      <c r="AH3503">
        <v>14.7211</v>
      </c>
    </row>
    <row r="3504" spans="1:34" x14ac:dyDescent="0.25">
      <c r="A3504" t="s">
        <v>11470</v>
      </c>
      <c r="B3504" t="s">
        <v>11471</v>
      </c>
      <c r="C3504">
        <v>2</v>
      </c>
      <c r="D3504">
        <v>1</v>
      </c>
      <c r="E3504" t="s">
        <v>284</v>
      </c>
      <c r="F3504">
        <v>2011</v>
      </c>
      <c r="G3504" t="s">
        <v>171</v>
      </c>
      <c r="H3504">
        <v>0</v>
      </c>
      <c r="I3504">
        <v>131.458</v>
      </c>
      <c r="J3504">
        <v>0.60346999999999995</v>
      </c>
      <c r="K3504">
        <v>8.16</v>
      </c>
      <c r="L3504">
        <v>0.72799999999999998</v>
      </c>
      <c r="M3504">
        <v>40.363</v>
      </c>
      <c r="N3504">
        <v>0.127</v>
      </c>
      <c r="O3504" t="s">
        <v>119</v>
      </c>
      <c r="P3504">
        <v>4.2000000000000003E-2</v>
      </c>
      <c r="S3504">
        <v>1</v>
      </c>
      <c r="U3504">
        <v>5606</v>
      </c>
      <c r="V3504">
        <v>1.03</v>
      </c>
      <c r="W3504">
        <v>0.89</v>
      </c>
      <c r="X3504">
        <v>-0.34</v>
      </c>
      <c r="Y3504" t="s">
        <v>1117</v>
      </c>
      <c r="Z3504">
        <v>4.3600000000000003</v>
      </c>
      <c r="AA3504" t="s">
        <v>11472</v>
      </c>
      <c r="AB3504">
        <v>294.49695500000001</v>
      </c>
      <c r="AC3504" t="s">
        <v>11473</v>
      </c>
      <c r="AD3504">
        <v>46.689673300000003</v>
      </c>
      <c r="AE3504">
        <v>1819.17</v>
      </c>
      <c r="AF3504">
        <v>15.863</v>
      </c>
      <c r="AG3504">
        <v>13.875</v>
      </c>
      <c r="AH3504">
        <v>15.735200000000001</v>
      </c>
    </row>
    <row r="3505" spans="1:34" x14ac:dyDescent="0.25">
      <c r="A3505" t="s">
        <v>11474</v>
      </c>
      <c r="B3505" t="s">
        <v>11475</v>
      </c>
      <c r="C3505">
        <v>1</v>
      </c>
      <c r="D3505">
        <v>3</v>
      </c>
      <c r="E3505" t="s">
        <v>284</v>
      </c>
      <c r="F3505">
        <v>2014</v>
      </c>
      <c r="G3505" t="s">
        <v>171</v>
      </c>
      <c r="H3505">
        <v>0</v>
      </c>
      <c r="I3505">
        <v>11.189562</v>
      </c>
      <c r="J3505">
        <v>0.104</v>
      </c>
      <c r="K3505">
        <v>1.85</v>
      </c>
      <c r="L3505">
        <v>0.16500000000000001</v>
      </c>
      <c r="M3505">
        <v>4.08</v>
      </c>
      <c r="N3505">
        <v>1.2800000000000001E-2</v>
      </c>
      <c r="O3505" t="s">
        <v>614</v>
      </c>
      <c r="P3505">
        <v>0</v>
      </c>
      <c r="Q3505">
        <v>257.72000000000003</v>
      </c>
      <c r="R3505">
        <v>1037</v>
      </c>
      <c r="S3505">
        <v>0</v>
      </c>
      <c r="U3505">
        <v>6186</v>
      </c>
      <c r="V3505">
        <v>1.53</v>
      </c>
      <c r="W3505">
        <v>1.19</v>
      </c>
      <c r="X3505">
        <v>4.1000000000000002E-2</v>
      </c>
      <c r="Y3505" t="s">
        <v>200</v>
      </c>
      <c r="Z3505">
        <v>4.1500000000000004</v>
      </c>
      <c r="AA3505" t="s">
        <v>11476</v>
      </c>
      <c r="AB3505">
        <v>285.41958449999998</v>
      </c>
      <c r="AC3505" t="s">
        <v>11477</v>
      </c>
      <c r="AD3505">
        <v>39.706100900000003</v>
      </c>
      <c r="AE3505">
        <v>956.85900000000004</v>
      </c>
      <c r="AF3505">
        <v>13.965</v>
      </c>
      <c r="AG3505">
        <v>12.393000000000001</v>
      </c>
      <c r="AH3505">
        <v>13.7606</v>
      </c>
    </row>
    <row r="3506" spans="1:34" x14ac:dyDescent="0.25">
      <c r="A3506" t="s">
        <v>11478</v>
      </c>
      <c r="B3506" t="s">
        <v>11475</v>
      </c>
      <c r="C3506">
        <v>1</v>
      </c>
      <c r="D3506">
        <v>3</v>
      </c>
      <c r="E3506" t="s">
        <v>284</v>
      </c>
      <c r="F3506">
        <v>2013</v>
      </c>
      <c r="G3506" t="s">
        <v>171</v>
      </c>
      <c r="H3506">
        <v>0</v>
      </c>
      <c r="I3506">
        <v>17.849</v>
      </c>
      <c r="J3506">
        <v>0.13850000000000001</v>
      </c>
      <c r="K3506">
        <v>3.1</v>
      </c>
      <c r="L3506">
        <v>0.27700000000000002</v>
      </c>
      <c r="M3506">
        <v>6.1</v>
      </c>
      <c r="N3506">
        <v>1.9E-2</v>
      </c>
      <c r="O3506" t="s">
        <v>119</v>
      </c>
      <c r="P3506">
        <v>0</v>
      </c>
      <c r="Q3506">
        <v>138.41</v>
      </c>
      <c r="R3506">
        <v>888</v>
      </c>
      <c r="S3506">
        <v>1</v>
      </c>
      <c r="U3506">
        <v>6492.3</v>
      </c>
      <c r="V3506">
        <v>1.25</v>
      </c>
      <c r="W3506">
        <v>1</v>
      </c>
      <c r="X3506">
        <v>4.1000000000000002E-2</v>
      </c>
      <c r="Y3506" t="s">
        <v>200</v>
      </c>
      <c r="Z3506">
        <v>4.24</v>
      </c>
      <c r="AA3506" t="s">
        <v>11476</v>
      </c>
      <c r="AB3506">
        <v>285.41958449999998</v>
      </c>
      <c r="AC3506" t="s">
        <v>11477</v>
      </c>
      <c r="AD3506">
        <v>39.706100900000003</v>
      </c>
      <c r="AE3506">
        <v>956.85900000000004</v>
      </c>
      <c r="AF3506">
        <v>13.965</v>
      </c>
      <c r="AG3506">
        <v>12.393000000000001</v>
      </c>
      <c r="AH3506">
        <v>13.7606</v>
      </c>
    </row>
    <row r="3507" spans="1:34" x14ac:dyDescent="0.25">
      <c r="A3507" t="s">
        <v>11479</v>
      </c>
      <c r="B3507" t="s">
        <v>11475</v>
      </c>
      <c r="C3507">
        <v>1</v>
      </c>
      <c r="D3507">
        <v>3</v>
      </c>
      <c r="E3507" t="s">
        <v>284</v>
      </c>
      <c r="F3507">
        <v>2013</v>
      </c>
      <c r="G3507" t="s">
        <v>171</v>
      </c>
      <c r="H3507">
        <v>0</v>
      </c>
      <c r="I3507">
        <v>26.135999999999999</v>
      </c>
      <c r="J3507">
        <v>0.17860000000000001</v>
      </c>
      <c r="K3507">
        <v>2.8</v>
      </c>
      <c r="L3507">
        <v>0.25</v>
      </c>
      <c r="M3507">
        <v>14.9</v>
      </c>
      <c r="N3507">
        <v>4.7E-2</v>
      </c>
      <c r="O3507" t="s">
        <v>119</v>
      </c>
      <c r="P3507">
        <v>0</v>
      </c>
      <c r="Q3507">
        <v>83.24</v>
      </c>
      <c r="R3507">
        <v>782</v>
      </c>
      <c r="S3507">
        <v>1</v>
      </c>
      <c r="U3507">
        <v>6492.3</v>
      </c>
      <c r="V3507">
        <v>1.25</v>
      </c>
      <c r="W3507">
        <v>1</v>
      </c>
      <c r="X3507">
        <v>4.1000000000000002E-2</v>
      </c>
      <c r="Y3507" t="s">
        <v>200</v>
      </c>
      <c r="Z3507">
        <v>4.24</v>
      </c>
      <c r="AA3507" t="s">
        <v>11476</v>
      </c>
      <c r="AB3507">
        <v>285.41958449999998</v>
      </c>
      <c r="AC3507" t="s">
        <v>11477</v>
      </c>
      <c r="AD3507">
        <v>39.706100900000003</v>
      </c>
      <c r="AE3507">
        <v>956.85900000000004</v>
      </c>
      <c r="AF3507">
        <v>13.965</v>
      </c>
      <c r="AG3507">
        <v>12.393000000000001</v>
      </c>
      <c r="AH3507">
        <v>13.7606</v>
      </c>
    </row>
    <row r="3508" spans="1:34" x14ac:dyDescent="0.25">
      <c r="A3508" t="s">
        <v>11480</v>
      </c>
      <c r="B3508" t="s">
        <v>11481</v>
      </c>
      <c r="C3508">
        <v>1</v>
      </c>
      <c r="D3508">
        <v>3</v>
      </c>
      <c r="E3508" t="s">
        <v>284</v>
      </c>
      <c r="F3508">
        <v>2014</v>
      </c>
      <c r="G3508" t="s">
        <v>171</v>
      </c>
      <c r="H3508">
        <v>0</v>
      </c>
      <c r="I3508">
        <v>37.054918999999998</v>
      </c>
      <c r="J3508">
        <v>0.214</v>
      </c>
      <c r="K3508">
        <v>3.06</v>
      </c>
      <c r="L3508">
        <v>0.27300000000000002</v>
      </c>
      <c r="M3508">
        <v>4.8</v>
      </c>
      <c r="N3508">
        <v>1.4999999999999999E-2</v>
      </c>
      <c r="O3508" t="s">
        <v>119</v>
      </c>
      <c r="P3508">
        <v>0</v>
      </c>
      <c r="Q3508">
        <v>11.98</v>
      </c>
      <c r="R3508">
        <v>498</v>
      </c>
      <c r="S3508">
        <v>0</v>
      </c>
      <c r="U3508">
        <v>5643</v>
      </c>
      <c r="V3508">
        <v>0.85</v>
      </c>
      <c r="W3508">
        <v>0.81</v>
      </c>
      <c r="X3508">
        <v>-0.16</v>
      </c>
      <c r="Y3508" t="s">
        <v>77</v>
      </c>
      <c r="Z3508">
        <v>4.5599999999999996</v>
      </c>
      <c r="AA3508" t="s">
        <v>11482</v>
      </c>
      <c r="AB3508">
        <v>286.45279490000001</v>
      </c>
      <c r="AC3508" t="s">
        <v>11483</v>
      </c>
      <c r="AD3508">
        <v>42.657789100000002</v>
      </c>
      <c r="AE3508">
        <v>1083.9100000000001</v>
      </c>
      <c r="AF3508">
        <v>16.228999999999999</v>
      </c>
      <c r="AG3508">
        <v>14.097</v>
      </c>
      <c r="AH3508">
        <v>15.9665</v>
      </c>
    </row>
    <row r="3509" spans="1:34" x14ac:dyDescent="0.25">
      <c r="A3509" t="s">
        <v>11484</v>
      </c>
      <c r="B3509" t="s">
        <v>11481</v>
      </c>
      <c r="C3509">
        <v>1</v>
      </c>
      <c r="D3509">
        <v>3</v>
      </c>
      <c r="E3509" t="s">
        <v>284</v>
      </c>
      <c r="F3509">
        <v>2014</v>
      </c>
      <c r="G3509" t="s">
        <v>171</v>
      </c>
      <c r="H3509">
        <v>0</v>
      </c>
      <c r="I3509">
        <v>57.248089999999998</v>
      </c>
      <c r="J3509">
        <v>0.28699999999999998</v>
      </c>
      <c r="K3509">
        <v>3.19</v>
      </c>
      <c r="L3509">
        <v>0.28499999999999998</v>
      </c>
      <c r="M3509">
        <v>11.1</v>
      </c>
      <c r="N3509">
        <v>3.5000000000000003E-2</v>
      </c>
      <c r="O3509" t="s">
        <v>119</v>
      </c>
      <c r="P3509">
        <v>0</v>
      </c>
      <c r="Q3509">
        <v>6.71</v>
      </c>
      <c r="R3509">
        <v>431</v>
      </c>
      <c r="S3509">
        <v>0</v>
      </c>
      <c r="U3509">
        <v>5643</v>
      </c>
      <c r="V3509">
        <v>0.85</v>
      </c>
      <c r="W3509">
        <v>0.81</v>
      </c>
      <c r="X3509">
        <v>-0.16</v>
      </c>
      <c r="Y3509" t="s">
        <v>77</v>
      </c>
      <c r="Z3509">
        <v>4.5599999999999996</v>
      </c>
      <c r="AA3509" t="s">
        <v>11482</v>
      </c>
      <c r="AB3509">
        <v>286.45279490000001</v>
      </c>
      <c r="AC3509" t="s">
        <v>11483</v>
      </c>
      <c r="AD3509">
        <v>42.657789100000002</v>
      </c>
      <c r="AE3509">
        <v>1083.9100000000001</v>
      </c>
      <c r="AF3509">
        <v>16.228999999999999</v>
      </c>
      <c r="AG3509">
        <v>14.097</v>
      </c>
      <c r="AH3509">
        <v>15.9665</v>
      </c>
    </row>
    <row r="3510" spans="1:34" x14ac:dyDescent="0.25">
      <c r="A3510" t="s">
        <v>11485</v>
      </c>
      <c r="B3510" t="s">
        <v>11481</v>
      </c>
      <c r="C3510">
        <v>1</v>
      </c>
      <c r="D3510">
        <v>3</v>
      </c>
      <c r="E3510" t="s">
        <v>284</v>
      </c>
      <c r="F3510">
        <v>2016</v>
      </c>
      <c r="G3510" t="s">
        <v>171</v>
      </c>
      <c r="H3510">
        <v>0</v>
      </c>
      <c r="I3510">
        <v>142.54424700000001</v>
      </c>
      <c r="J3510">
        <v>0.51770000000000005</v>
      </c>
      <c r="K3510">
        <v>2.72</v>
      </c>
      <c r="L3510">
        <v>0.24299999999999999</v>
      </c>
      <c r="M3510">
        <v>7.85</v>
      </c>
      <c r="N3510">
        <v>2.47E-2</v>
      </c>
      <c r="O3510" t="s">
        <v>614</v>
      </c>
      <c r="P3510">
        <v>0</v>
      </c>
      <c r="Q3510">
        <v>1.99</v>
      </c>
      <c r="R3510">
        <v>318</v>
      </c>
      <c r="S3510">
        <v>0</v>
      </c>
      <c r="U3510">
        <v>5225</v>
      </c>
      <c r="V3510">
        <v>0.78</v>
      </c>
      <c r="W3510">
        <v>0.81</v>
      </c>
      <c r="X3510">
        <v>-0.16</v>
      </c>
      <c r="Y3510" t="s">
        <v>77</v>
      </c>
      <c r="Z3510">
        <v>4.58</v>
      </c>
      <c r="AA3510" t="s">
        <v>11482</v>
      </c>
      <c r="AB3510">
        <v>286.45279490000001</v>
      </c>
      <c r="AC3510" t="s">
        <v>11483</v>
      </c>
      <c r="AD3510">
        <v>42.657789100000002</v>
      </c>
      <c r="AE3510">
        <v>1083.9100000000001</v>
      </c>
      <c r="AF3510">
        <v>16.228999999999999</v>
      </c>
      <c r="AG3510">
        <v>14.097</v>
      </c>
      <c r="AH3510">
        <v>15.9665</v>
      </c>
    </row>
    <row r="3511" spans="1:34" x14ac:dyDescent="0.25">
      <c r="A3511" t="s">
        <v>11486</v>
      </c>
      <c r="B3511" t="s">
        <v>11487</v>
      </c>
      <c r="C3511">
        <v>1</v>
      </c>
      <c r="D3511">
        <v>3</v>
      </c>
      <c r="E3511" t="s">
        <v>284</v>
      </c>
      <c r="F3511">
        <v>2014</v>
      </c>
      <c r="G3511" t="s">
        <v>171</v>
      </c>
      <c r="H3511">
        <v>0</v>
      </c>
      <c r="I3511">
        <v>10.05537</v>
      </c>
      <c r="J3511">
        <v>8.5000000000000006E-2</v>
      </c>
      <c r="K3511">
        <v>0.86</v>
      </c>
      <c r="L3511">
        <v>7.6999999999999999E-2</v>
      </c>
      <c r="M3511">
        <v>0.56599999999999995</v>
      </c>
      <c r="N3511">
        <v>1.7799999999999999E-3</v>
      </c>
      <c r="O3511" t="s">
        <v>614</v>
      </c>
      <c r="P3511">
        <v>0</v>
      </c>
      <c r="Q3511">
        <v>50.39</v>
      </c>
      <c r="R3511">
        <v>694</v>
      </c>
      <c r="S3511">
        <v>0</v>
      </c>
      <c r="U3511">
        <v>5212</v>
      </c>
      <c r="V3511">
        <v>0.78</v>
      </c>
      <c r="W3511">
        <v>0.83</v>
      </c>
      <c r="X3511">
        <v>-7.0000000000000007E-2</v>
      </c>
      <c r="Y3511" t="s">
        <v>77</v>
      </c>
      <c r="Z3511">
        <v>4.57</v>
      </c>
      <c r="AA3511" t="s">
        <v>11488</v>
      </c>
      <c r="AB3511">
        <v>299.89662370000002</v>
      </c>
      <c r="AC3511" t="s">
        <v>11489</v>
      </c>
      <c r="AD3511">
        <v>46.051902200000001</v>
      </c>
      <c r="AE3511">
        <v>252.733</v>
      </c>
      <c r="AF3511">
        <v>13.141999999999999</v>
      </c>
      <c r="AG3511">
        <v>11.132</v>
      </c>
      <c r="AH3511">
        <v>12.956099999999999</v>
      </c>
    </row>
    <row r="3512" spans="1:34" x14ac:dyDescent="0.25">
      <c r="A3512" t="s">
        <v>11490</v>
      </c>
      <c r="B3512" t="s">
        <v>11487</v>
      </c>
      <c r="C3512">
        <v>1</v>
      </c>
      <c r="D3512">
        <v>3</v>
      </c>
      <c r="E3512" t="s">
        <v>284</v>
      </c>
      <c r="F3512">
        <v>2014</v>
      </c>
      <c r="G3512" t="s">
        <v>171</v>
      </c>
      <c r="H3512">
        <v>0</v>
      </c>
      <c r="I3512">
        <v>16.332995</v>
      </c>
      <c r="J3512">
        <v>0.11799999999999999</v>
      </c>
      <c r="K3512">
        <v>1.24</v>
      </c>
      <c r="L3512">
        <v>0.111</v>
      </c>
      <c r="M3512">
        <v>2.0699999999999998</v>
      </c>
      <c r="N3512">
        <v>6.5100000000000002E-3</v>
      </c>
      <c r="O3512" t="s">
        <v>614</v>
      </c>
      <c r="P3512">
        <v>0</v>
      </c>
      <c r="Q3512">
        <v>26.37</v>
      </c>
      <c r="R3512">
        <v>591</v>
      </c>
      <c r="S3512">
        <v>0</v>
      </c>
      <c r="U3512">
        <v>5212</v>
      </c>
      <c r="V3512">
        <v>0.78</v>
      </c>
      <c r="W3512">
        <v>0.83</v>
      </c>
      <c r="X3512">
        <v>-7.0000000000000007E-2</v>
      </c>
      <c r="Y3512" t="s">
        <v>77</v>
      </c>
      <c r="Z3512">
        <v>4.57</v>
      </c>
      <c r="AA3512" t="s">
        <v>11488</v>
      </c>
      <c r="AB3512">
        <v>299.89662370000002</v>
      </c>
      <c r="AC3512" t="s">
        <v>11489</v>
      </c>
      <c r="AD3512">
        <v>46.051902200000001</v>
      </c>
      <c r="AE3512">
        <v>252.733</v>
      </c>
      <c r="AF3512">
        <v>13.141999999999999</v>
      </c>
      <c r="AG3512">
        <v>11.132</v>
      </c>
      <c r="AH3512">
        <v>12.956099999999999</v>
      </c>
    </row>
    <row r="3513" spans="1:34" x14ac:dyDescent="0.25">
      <c r="A3513" t="s">
        <v>11491</v>
      </c>
      <c r="B3513" t="s">
        <v>11487</v>
      </c>
      <c r="C3513">
        <v>1</v>
      </c>
      <c r="D3513">
        <v>3</v>
      </c>
      <c r="E3513" t="s">
        <v>284</v>
      </c>
      <c r="F3513">
        <v>2021</v>
      </c>
      <c r="G3513" t="s">
        <v>171</v>
      </c>
      <c r="H3513">
        <v>0</v>
      </c>
      <c r="I3513">
        <v>6.8872799899999997</v>
      </c>
      <c r="J3513">
        <v>6.5699999999999995E-2</v>
      </c>
      <c r="K3513">
        <v>0.80600000000000005</v>
      </c>
      <c r="L3513">
        <v>7.1999999999999995E-2</v>
      </c>
      <c r="M3513">
        <v>0.44900000000000001</v>
      </c>
      <c r="N3513">
        <v>1.41E-3</v>
      </c>
      <c r="O3513" t="s">
        <v>614</v>
      </c>
      <c r="P3513">
        <v>0</v>
      </c>
      <c r="Q3513">
        <v>90.91</v>
      </c>
      <c r="R3513">
        <v>788</v>
      </c>
      <c r="S3513">
        <v>0</v>
      </c>
      <c r="U3513">
        <v>5208</v>
      </c>
      <c r="V3513">
        <v>0.77</v>
      </c>
      <c r="W3513">
        <v>0.8</v>
      </c>
      <c r="X3513">
        <v>-0.14000000000000001</v>
      </c>
      <c r="Y3513" t="s">
        <v>77</v>
      </c>
      <c r="Z3513">
        <v>4.5599999999999996</v>
      </c>
      <c r="AA3513" t="s">
        <v>11488</v>
      </c>
      <c r="AB3513">
        <v>299.89662370000002</v>
      </c>
      <c r="AC3513" t="s">
        <v>11489</v>
      </c>
      <c r="AD3513">
        <v>46.051902200000001</v>
      </c>
      <c r="AE3513">
        <v>252.733</v>
      </c>
      <c r="AF3513">
        <v>13.141999999999999</v>
      </c>
      <c r="AG3513">
        <v>11.132</v>
      </c>
      <c r="AH3513">
        <v>12.956099999999999</v>
      </c>
    </row>
    <row r="3514" spans="1:34" x14ac:dyDescent="0.25">
      <c r="A3514" t="s">
        <v>11492</v>
      </c>
      <c r="B3514" t="s">
        <v>11493</v>
      </c>
      <c r="C3514">
        <v>2</v>
      </c>
      <c r="D3514">
        <v>2</v>
      </c>
      <c r="E3514" t="s">
        <v>284</v>
      </c>
      <c r="F3514">
        <v>2014</v>
      </c>
      <c r="G3514" t="s">
        <v>171</v>
      </c>
      <c r="H3514">
        <v>0</v>
      </c>
      <c r="I3514">
        <v>5.7952779999999997</v>
      </c>
      <c r="J3514">
        <v>5.0999999999999997E-2</v>
      </c>
      <c r="K3514">
        <v>0.89</v>
      </c>
      <c r="L3514">
        <v>7.9000000000000001E-2</v>
      </c>
      <c r="M3514">
        <v>0.64</v>
      </c>
      <c r="N3514">
        <v>2.0100000000000001E-3</v>
      </c>
      <c r="O3514" t="s">
        <v>614</v>
      </c>
      <c r="P3514">
        <v>0</v>
      </c>
      <c r="Q3514">
        <v>27.19</v>
      </c>
      <c r="R3514">
        <v>534</v>
      </c>
      <c r="S3514">
        <v>0</v>
      </c>
      <c r="U3514">
        <v>3903</v>
      </c>
      <c r="V3514">
        <v>0.5</v>
      </c>
      <c r="W3514">
        <v>0.55000000000000004</v>
      </c>
      <c r="X3514">
        <v>-0.12</v>
      </c>
      <c r="Y3514" t="s">
        <v>77</v>
      </c>
      <c r="Z3514">
        <v>4.75</v>
      </c>
      <c r="AA3514" t="s">
        <v>11494</v>
      </c>
      <c r="AB3514">
        <v>296.85655960000003</v>
      </c>
      <c r="AC3514" t="s">
        <v>11495</v>
      </c>
      <c r="AD3514">
        <v>41.758074899999997</v>
      </c>
      <c r="AE3514">
        <v>384.69400000000002</v>
      </c>
      <c r="AF3514">
        <v>16.126000000000001</v>
      </c>
      <c r="AG3514">
        <v>12.808</v>
      </c>
      <c r="AH3514">
        <v>15.7248</v>
      </c>
    </row>
    <row r="3515" spans="1:34" x14ac:dyDescent="0.25">
      <c r="A3515" t="s">
        <v>11496</v>
      </c>
      <c r="B3515" t="s">
        <v>11493</v>
      </c>
      <c r="C3515">
        <v>2</v>
      </c>
      <c r="D3515">
        <v>2</v>
      </c>
      <c r="E3515" t="s">
        <v>284</v>
      </c>
      <c r="F3515">
        <v>2014</v>
      </c>
      <c r="G3515" t="s">
        <v>171</v>
      </c>
      <c r="H3515">
        <v>0</v>
      </c>
      <c r="I3515">
        <v>8.4108940000000008</v>
      </c>
      <c r="J3515">
        <v>6.5000000000000002E-2</v>
      </c>
      <c r="K3515">
        <v>1.38</v>
      </c>
      <c r="L3515">
        <v>0.123</v>
      </c>
      <c r="M3515">
        <v>2.48</v>
      </c>
      <c r="N3515">
        <v>7.7999999999999996E-3</v>
      </c>
      <c r="O3515" t="s">
        <v>614</v>
      </c>
      <c r="P3515">
        <v>0</v>
      </c>
      <c r="Q3515">
        <v>16.559999999999999</v>
      </c>
      <c r="R3515">
        <v>472</v>
      </c>
      <c r="S3515">
        <v>0</v>
      </c>
      <c r="U3515">
        <v>3903</v>
      </c>
      <c r="V3515">
        <v>0.5</v>
      </c>
      <c r="W3515">
        <v>0.55000000000000004</v>
      </c>
      <c r="X3515">
        <v>-0.12</v>
      </c>
      <c r="Y3515" t="s">
        <v>77</v>
      </c>
      <c r="Z3515">
        <v>4.75</v>
      </c>
      <c r="AA3515" t="s">
        <v>11494</v>
      </c>
      <c r="AB3515">
        <v>296.85655960000003</v>
      </c>
      <c r="AC3515" t="s">
        <v>11495</v>
      </c>
      <c r="AD3515">
        <v>41.758074899999997</v>
      </c>
      <c r="AE3515">
        <v>384.69400000000002</v>
      </c>
      <c r="AF3515">
        <v>16.126000000000001</v>
      </c>
      <c r="AG3515">
        <v>12.808</v>
      </c>
      <c r="AH3515">
        <v>15.7248</v>
      </c>
    </row>
    <row r="3516" spans="1:34" x14ac:dyDescent="0.25">
      <c r="A3516" t="s">
        <v>11497</v>
      </c>
      <c r="B3516" t="s">
        <v>11498</v>
      </c>
      <c r="C3516">
        <v>1</v>
      </c>
      <c r="D3516">
        <v>3</v>
      </c>
      <c r="E3516" t="s">
        <v>284</v>
      </c>
      <c r="F3516">
        <v>2014</v>
      </c>
      <c r="G3516" t="s">
        <v>171</v>
      </c>
      <c r="H3516">
        <v>0</v>
      </c>
      <c r="I3516">
        <v>5.4766599999999999</v>
      </c>
      <c r="J3516">
        <v>5.3999999999999999E-2</v>
      </c>
      <c r="K3516">
        <v>1.84</v>
      </c>
      <c r="L3516">
        <v>0.16400000000000001</v>
      </c>
      <c r="M3516">
        <v>4.04</v>
      </c>
      <c r="N3516">
        <v>1.2699999999999999E-2</v>
      </c>
      <c r="O3516" t="s">
        <v>614</v>
      </c>
      <c r="P3516">
        <v>0</v>
      </c>
      <c r="Q3516">
        <v>64.84</v>
      </c>
      <c r="R3516">
        <v>741</v>
      </c>
      <c r="S3516">
        <v>0</v>
      </c>
      <c r="U3516">
        <v>4648</v>
      </c>
      <c r="V3516">
        <v>0.67</v>
      </c>
      <c r="W3516">
        <v>0.65</v>
      </c>
      <c r="X3516">
        <v>-0.03</v>
      </c>
      <c r="Y3516" t="s">
        <v>77</v>
      </c>
      <c r="Z3516">
        <v>4.63</v>
      </c>
      <c r="AA3516" t="s">
        <v>11499</v>
      </c>
      <c r="AB3516">
        <v>285.75153469999998</v>
      </c>
      <c r="AC3516" t="s">
        <v>11500</v>
      </c>
      <c r="AD3516">
        <v>41.335673900000003</v>
      </c>
      <c r="AE3516">
        <v>554.06399999999996</v>
      </c>
      <c r="AF3516">
        <v>15.771000000000001</v>
      </c>
      <c r="AG3516">
        <v>13.16</v>
      </c>
      <c r="AH3516">
        <v>15.556100000000001</v>
      </c>
    </row>
    <row r="3517" spans="1:34" x14ac:dyDescent="0.25">
      <c r="A3517" t="s">
        <v>11501</v>
      </c>
      <c r="B3517" t="s">
        <v>11498</v>
      </c>
      <c r="C3517">
        <v>1</v>
      </c>
      <c r="D3517">
        <v>3</v>
      </c>
      <c r="E3517" t="s">
        <v>284</v>
      </c>
      <c r="F3517">
        <v>2014</v>
      </c>
      <c r="G3517" t="s">
        <v>171</v>
      </c>
      <c r="H3517">
        <v>0</v>
      </c>
      <c r="I3517">
        <v>16.934401999999999</v>
      </c>
      <c r="J3517">
        <v>0.115</v>
      </c>
      <c r="K3517">
        <v>1.31</v>
      </c>
      <c r="L3517">
        <v>0.11700000000000001</v>
      </c>
      <c r="M3517">
        <v>2.27</v>
      </c>
      <c r="N3517">
        <v>7.1399999999999996E-3</v>
      </c>
      <c r="O3517" t="s">
        <v>614</v>
      </c>
      <c r="P3517">
        <v>0</v>
      </c>
      <c r="Q3517">
        <v>14.4</v>
      </c>
      <c r="R3517">
        <v>508</v>
      </c>
      <c r="S3517">
        <v>0</v>
      </c>
      <c r="U3517">
        <v>4648</v>
      </c>
      <c r="V3517">
        <v>0.67</v>
      </c>
      <c r="W3517">
        <v>0.73</v>
      </c>
      <c r="X3517">
        <v>-0.03</v>
      </c>
      <c r="Y3517" t="s">
        <v>77</v>
      </c>
      <c r="Z3517">
        <v>4.63</v>
      </c>
      <c r="AA3517" t="s">
        <v>11499</v>
      </c>
      <c r="AB3517">
        <v>285.75153469999998</v>
      </c>
      <c r="AC3517" t="s">
        <v>11500</v>
      </c>
      <c r="AD3517">
        <v>41.335673900000003</v>
      </c>
      <c r="AE3517">
        <v>554.06399999999996</v>
      </c>
      <c r="AF3517">
        <v>15.771000000000001</v>
      </c>
      <c r="AG3517">
        <v>13.16</v>
      </c>
      <c r="AH3517">
        <v>15.556100000000001</v>
      </c>
    </row>
    <row r="3518" spans="1:34" x14ac:dyDescent="0.25">
      <c r="A3518" t="s">
        <v>11502</v>
      </c>
      <c r="B3518" t="s">
        <v>11498</v>
      </c>
      <c r="C3518">
        <v>1</v>
      </c>
      <c r="D3518">
        <v>3</v>
      </c>
      <c r="E3518" t="s">
        <v>284</v>
      </c>
      <c r="F3518">
        <v>2014</v>
      </c>
      <c r="G3518" t="s">
        <v>171</v>
      </c>
      <c r="H3518">
        <v>0</v>
      </c>
      <c r="I3518">
        <v>24.209841999999998</v>
      </c>
      <c r="J3518">
        <v>0.14599999999999999</v>
      </c>
      <c r="K3518">
        <v>1.24</v>
      </c>
      <c r="L3518">
        <v>0.111</v>
      </c>
      <c r="M3518">
        <v>2.0699999999999998</v>
      </c>
      <c r="N3518">
        <v>6.5100000000000002E-3</v>
      </c>
      <c r="O3518" t="s">
        <v>614</v>
      </c>
      <c r="P3518">
        <v>0</v>
      </c>
      <c r="Q3518">
        <v>8.9499999999999993</v>
      </c>
      <c r="R3518">
        <v>451</v>
      </c>
      <c r="S3518">
        <v>0</v>
      </c>
      <c r="U3518">
        <v>4648</v>
      </c>
      <c r="V3518">
        <v>0.67</v>
      </c>
      <c r="W3518">
        <v>0.65</v>
      </c>
      <c r="X3518">
        <v>-0.03</v>
      </c>
      <c r="Y3518" t="s">
        <v>77</v>
      </c>
      <c r="Z3518">
        <v>4.63</v>
      </c>
      <c r="AA3518" t="s">
        <v>11499</v>
      </c>
      <c r="AB3518">
        <v>285.75153469999998</v>
      </c>
      <c r="AC3518" t="s">
        <v>11500</v>
      </c>
      <c r="AD3518">
        <v>41.335673900000003</v>
      </c>
      <c r="AE3518">
        <v>554.06399999999996</v>
      </c>
      <c r="AF3518">
        <v>15.771000000000001</v>
      </c>
      <c r="AG3518">
        <v>13.16</v>
      </c>
      <c r="AH3518">
        <v>15.556100000000001</v>
      </c>
    </row>
    <row r="3519" spans="1:34" x14ac:dyDescent="0.25">
      <c r="A3519" t="s">
        <v>11503</v>
      </c>
      <c r="B3519" t="s">
        <v>11504</v>
      </c>
      <c r="C3519">
        <v>1</v>
      </c>
      <c r="D3519">
        <v>2</v>
      </c>
      <c r="E3519" t="s">
        <v>284</v>
      </c>
      <c r="F3519">
        <v>2014</v>
      </c>
      <c r="G3519" t="s">
        <v>171</v>
      </c>
      <c r="H3519">
        <v>0</v>
      </c>
      <c r="I3519">
        <v>11.031890000000001</v>
      </c>
      <c r="J3519">
        <v>0.10199999999999999</v>
      </c>
      <c r="K3519">
        <v>1.46</v>
      </c>
      <c r="L3519">
        <v>0.13</v>
      </c>
      <c r="M3519">
        <v>2.73</v>
      </c>
      <c r="N3519">
        <v>8.5900000000000004E-3</v>
      </c>
      <c r="O3519" t="s">
        <v>614</v>
      </c>
      <c r="P3519">
        <v>0</v>
      </c>
      <c r="Q3519">
        <v>154.80000000000001</v>
      </c>
      <c r="R3519">
        <v>840</v>
      </c>
      <c r="S3519">
        <v>0</v>
      </c>
      <c r="U3519">
        <v>6184</v>
      </c>
      <c r="V3519">
        <v>1.07</v>
      </c>
      <c r="W3519">
        <v>0.99</v>
      </c>
      <c r="X3519">
        <v>0.14000000000000001</v>
      </c>
      <c r="Y3519" t="s">
        <v>77</v>
      </c>
      <c r="Z3519">
        <v>4.4400000000000004</v>
      </c>
      <c r="AA3519" t="s">
        <v>11505</v>
      </c>
      <c r="AB3519">
        <v>285.79949169999998</v>
      </c>
      <c r="AC3519" t="s">
        <v>11506</v>
      </c>
      <c r="AD3519">
        <v>42.811742700000003</v>
      </c>
      <c r="AE3519">
        <v>1432.17</v>
      </c>
      <c r="AF3519">
        <v>15.242000000000001</v>
      </c>
      <c r="AG3519">
        <v>13.673</v>
      </c>
      <c r="AH3519">
        <v>15.0663</v>
      </c>
    </row>
    <row r="3520" spans="1:34" x14ac:dyDescent="0.25">
      <c r="A3520" t="s">
        <v>11507</v>
      </c>
      <c r="B3520" t="s">
        <v>11504</v>
      </c>
      <c r="C3520">
        <v>1</v>
      </c>
      <c r="D3520">
        <v>2</v>
      </c>
      <c r="E3520" t="s">
        <v>284</v>
      </c>
      <c r="F3520">
        <v>2014</v>
      </c>
      <c r="G3520" t="s">
        <v>171</v>
      </c>
      <c r="H3520">
        <v>0</v>
      </c>
      <c r="I3520">
        <v>25.762294000000001</v>
      </c>
      <c r="J3520">
        <v>0.17899999999999999</v>
      </c>
      <c r="K3520">
        <v>2.71</v>
      </c>
      <c r="L3520">
        <v>0.24199999999999999</v>
      </c>
      <c r="M3520">
        <v>7.8</v>
      </c>
      <c r="N3520">
        <v>2.4500000000000001E-2</v>
      </c>
      <c r="O3520" t="s">
        <v>614</v>
      </c>
      <c r="P3520">
        <v>0</v>
      </c>
      <c r="Q3520">
        <v>49.97</v>
      </c>
      <c r="R3520">
        <v>633</v>
      </c>
      <c r="S3520">
        <v>0</v>
      </c>
      <c r="U3520">
        <v>6184</v>
      </c>
      <c r="V3520">
        <v>1.07</v>
      </c>
      <c r="W3520">
        <v>0.99</v>
      </c>
      <c r="X3520">
        <v>0.14000000000000001</v>
      </c>
      <c r="Y3520" t="s">
        <v>77</v>
      </c>
      <c r="Z3520">
        <v>4.4400000000000004</v>
      </c>
      <c r="AA3520" t="s">
        <v>11505</v>
      </c>
      <c r="AB3520">
        <v>285.79949169999998</v>
      </c>
      <c r="AC3520" t="s">
        <v>11506</v>
      </c>
      <c r="AD3520">
        <v>42.811742700000003</v>
      </c>
      <c r="AE3520">
        <v>1432.17</v>
      </c>
      <c r="AF3520">
        <v>15.242000000000001</v>
      </c>
      <c r="AG3520">
        <v>13.673</v>
      </c>
      <c r="AH3520">
        <v>15.0663</v>
      </c>
    </row>
    <row r="3521" spans="1:34" x14ac:dyDescent="0.25">
      <c r="A3521" t="s">
        <v>11508</v>
      </c>
      <c r="B3521" t="s">
        <v>11509</v>
      </c>
      <c r="C3521">
        <v>1</v>
      </c>
      <c r="D3521">
        <v>2</v>
      </c>
      <c r="E3521" t="s">
        <v>284</v>
      </c>
      <c r="F3521">
        <v>2014</v>
      </c>
      <c r="G3521" t="s">
        <v>171</v>
      </c>
      <c r="H3521">
        <v>0</v>
      </c>
      <c r="I3521">
        <v>4.6126959999999997</v>
      </c>
      <c r="J3521">
        <v>5.7000000000000002E-2</v>
      </c>
      <c r="K3521">
        <v>1.57</v>
      </c>
      <c r="L3521">
        <v>0.14000000000000001</v>
      </c>
      <c r="M3521">
        <v>3.09</v>
      </c>
      <c r="N3521">
        <v>9.7199999999999995E-3</v>
      </c>
      <c r="O3521" t="s">
        <v>614</v>
      </c>
      <c r="P3521">
        <v>0</v>
      </c>
      <c r="Q3521">
        <v>844.98</v>
      </c>
      <c r="R3521">
        <v>1294</v>
      </c>
      <c r="S3521">
        <v>0</v>
      </c>
      <c r="U3521">
        <v>6133</v>
      </c>
      <c r="V3521">
        <v>1.33</v>
      </c>
      <c r="W3521">
        <v>1.17</v>
      </c>
      <c r="X3521">
        <v>-2.3E-2</v>
      </c>
      <c r="Y3521" t="s">
        <v>200</v>
      </c>
      <c r="Z3521">
        <v>4.26</v>
      </c>
      <c r="AA3521" t="s">
        <v>11510</v>
      </c>
      <c r="AB3521">
        <v>292.42109979999998</v>
      </c>
      <c r="AC3521" t="s">
        <v>11511</v>
      </c>
      <c r="AD3521">
        <v>37.682791899999998</v>
      </c>
      <c r="AE3521">
        <v>707.55899999999997</v>
      </c>
      <c r="AF3521">
        <v>13.058</v>
      </c>
      <c r="AG3521">
        <v>11.704000000000001</v>
      </c>
      <c r="AH3521">
        <v>12.965400000000001</v>
      </c>
    </row>
    <row r="3522" spans="1:34" x14ac:dyDescent="0.25">
      <c r="A3522" t="s">
        <v>11512</v>
      </c>
      <c r="B3522" t="s">
        <v>11509</v>
      </c>
      <c r="C3522">
        <v>1</v>
      </c>
      <c r="D3522">
        <v>2</v>
      </c>
      <c r="E3522" t="s">
        <v>284</v>
      </c>
      <c r="F3522">
        <v>2014</v>
      </c>
      <c r="G3522" t="s">
        <v>171</v>
      </c>
      <c r="H3522">
        <v>0</v>
      </c>
      <c r="I3522">
        <v>13.121632</v>
      </c>
      <c r="J3522">
        <v>0.115</v>
      </c>
      <c r="K3522">
        <v>1.81</v>
      </c>
      <c r="L3522">
        <v>0.161</v>
      </c>
      <c r="M3522">
        <v>3.93</v>
      </c>
      <c r="N3522">
        <v>1.24E-2</v>
      </c>
      <c r="O3522" t="s">
        <v>614</v>
      </c>
      <c r="P3522">
        <v>0</v>
      </c>
      <c r="Q3522">
        <v>209.37</v>
      </c>
      <c r="R3522">
        <v>913</v>
      </c>
      <c r="S3522">
        <v>0</v>
      </c>
      <c r="U3522">
        <v>6133</v>
      </c>
      <c r="V3522">
        <v>1.33</v>
      </c>
      <c r="W3522">
        <v>1.17</v>
      </c>
      <c r="X3522">
        <v>-2.3E-2</v>
      </c>
      <c r="Y3522" t="s">
        <v>200</v>
      </c>
      <c r="Z3522">
        <v>4.26</v>
      </c>
      <c r="AA3522" t="s">
        <v>11510</v>
      </c>
      <c r="AB3522">
        <v>292.42109979999998</v>
      </c>
      <c r="AC3522" t="s">
        <v>11511</v>
      </c>
      <c r="AD3522">
        <v>37.682791899999998</v>
      </c>
      <c r="AE3522">
        <v>707.55899999999997</v>
      </c>
      <c r="AF3522">
        <v>13.058</v>
      </c>
      <c r="AG3522">
        <v>11.704000000000001</v>
      </c>
      <c r="AH3522">
        <v>12.965400000000001</v>
      </c>
    </row>
    <row r="3523" spans="1:34" x14ac:dyDescent="0.25">
      <c r="A3523" t="s">
        <v>11513</v>
      </c>
      <c r="B3523" t="s">
        <v>11514</v>
      </c>
      <c r="C3523">
        <v>1</v>
      </c>
      <c r="D3523">
        <v>3</v>
      </c>
      <c r="E3523" t="s">
        <v>284</v>
      </c>
      <c r="F3523">
        <v>2014</v>
      </c>
      <c r="G3523" t="s">
        <v>171</v>
      </c>
      <c r="H3523">
        <v>0</v>
      </c>
      <c r="I3523">
        <v>6.4754339999999999</v>
      </c>
      <c r="J3523">
        <v>6.3E-2</v>
      </c>
      <c r="K3523">
        <v>1.84</v>
      </c>
      <c r="L3523">
        <v>0.16400000000000001</v>
      </c>
      <c r="M3523">
        <v>4.04</v>
      </c>
      <c r="N3523">
        <v>1.2699999999999999E-2</v>
      </c>
      <c r="O3523" t="s">
        <v>614</v>
      </c>
      <c r="P3523">
        <v>0</v>
      </c>
      <c r="Q3523">
        <v>69.569999999999993</v>
      </c>
      <c r="R3523">
        <v>793</v>
      </c>
      <c r="S3523">
        <v>0</v>
      </c>
      <c r="U3523">
        <v>5036</v>
      </c>
      <c r="V3523">
        <v>0.83</v>
      </c>
      <c r="W3523">
        <v>0.79</v>
      </c>
      <c r="X3523">
        <v>0.18</v>
      </c>
      <c r="Y3523" t="s">
        <v>77</v>
      </c>
      <c r="Z3523">
        <v>4.5</v>
      </c>
      <c r="AA3523" t="s">
        <v>11515</v>
      </c>
      <c r="AB3523">
        <v>291.24297460000003</v>
      </c>
      <c r="AC3523" t="s">
        <v>11516</v>
      </c>
      <c r="AD3523">
        <v>44.008633699999997</v>
      </c>
      <c r="AE3523">
        <v>688.57299999999998</v>
      </c>
      <c r="AF3523">
        <v>15.734999999999999</v>
      </c>
      <c r="AG3523">
        <v>13.407999999999999</v>
      </c>
      <c r="AH3523">
        <v>15.5215</v>
      </c>
    </row>
    <row r="3524" spans="1:34" x14ac:dyDescent="0.25">
      <c r="A3524" t="s">
        <v>11517</v>
      </c>
      <c r="B3524" t="s">
        <v>11514</v>
      </c>
      <c r="C3524">
        <v>1</v>
      </c>
      <c r="D3524">
        <v>3</v>
      </c>
      <c r="E3524" t="s">
        <v>284</v>
      </c>
      <c r="F3524">
        <v>2014</v>
      </c>
      <c r="G3524" t="s">
        <v>171</v>
      </c>
      <c r="H3524">
        <v>0</v>
      </c>
      <c r="I3524">
        <v>16.858370000000001</v>
      </c>
      <c r="J3524">
        <v>0.12</v>
      </c>
      <c r="K3524">
        <v>2.67</v>
      </c>
      <c r="L3524">
        <v>0.23799999999999999</v>
      </c>
      <c r="M3524">
        <v>7.61</v>
      </c>
      <c r="N3524">
        <v>2.3900000000000001E-2</v>
      </c>
      <c r="O3524" t="s">
        <v>614</v>
      </c>
      <c r="P3524">
        <v>0</v>
      </c>
      <c r="Q3524">
        <v>19.399999999999999</v>
      </c>
      <c r="R3524">
        <v>576</v>
      </c>
      <c r="S3524">
        <v>0</v>
      </c>
      <c r="U3524">
        <v>5036</v>
      </c>
      <c r="V3524">
        <v>0.83</v>
      </c>
      <c r="W3524">
        <v>0.79</v>
      </c>
      <c r="X3524">
        <v>0.18</v>
      </c>
      <c r="Y3524" t="s">
        <v>77</v>
      </c>
      <c r="Z3524">
        <v>4.5</v>
      </c>
      <c r="AA3524" t="s">
        <v>11515</v>
      </c>
      <c r="AB3524">
        <v>291.24297460000003</v>
      </c>
      <c r="AC3524" t="s">
        <v>11516</v>
      </c>
      <c r="AD3524">
        <v>44.008633699999997</v>
      </c>
      <c r="AE3524">
        <v>688.57299999999998</v>
      </c>
      <c r="AF3524">
        <v>15.734999999999999</v>
      </c>
      <c r="AG3524">
        <v>13.407999999999999</v>
      </c>
      <c r="AH3524">
        <v>15.5215</v>
      </c>
    </row>
    <row r="3525" spans="1:34" x14ac:dyDescent="0.25">
      <c r="A3525" t="s">
        <v>11518</v>
      </c>
      <c r="B3525" t="s">
        <v>11514</v>
      </c>
      <c r="C3525">
        <v>1</v>
      </c>
      <c r="D3525">
        <v>3</v>
      </c>
      <c r="E3525" t="s">
        <v>284</v>
      </c>
      <c r="F3525">
        <v>2014</v>
      </c>
      <c r="G3525" t="s">
        <v>171</v>
      </c>
      <c r="H3525">
        <v>0</v>
      </c>
      <c r="I3525">
        <v>49.499875000000003</v>
      </c>
      <c r="J3525">
        <v>0.246</v>
      </c>
      <c r="K3525">
        <v>3.43</v>
      </c>
      <c r="L3525">
        <v>0.30599999999999999</v>
      </c>
      <c r="M3525">
        <v>11.6</v>
      </c>
      <c r="N3525">
        <v>3.6600000000000001E-2</v>
      </c>
      <c r="O3525" t="s">
        <v>614</v>
      </c>
      <c r="P3525">
        <v>0</v>
      </c>
      <c r="Q3525">
        <v>4.62</v>
      </c>
      <c r="R3525">
        <v>402</v>
      </c>
      <c r="S3525">
        <v>0</v>
      </c>
      <c r="U3525">
        <v>5036</v>
      </c>
      <c r="V3525">
        <v>0.83</v>
      </c>
      <c r="W3525">
        <v>0.79</v>
      </c>
      <c r="X3525">
        <v>0.18</v>
      </c>
      <c r="Y3525" t="s">
        <v>77</v>
      </c>
      <c r="Z3525">
        <v>4.5</v>
      </c>
      <c r="AA3525" t="s">
        <v>11515</v>
      </c>
      <c r="AB3525">
        <v>291.24297460000003</v>
      </c>
      <c r="AC3525" t="s">
        <v>11516</v>
      </c>
      <c r="AD3525">
        <v>44.008633699999997</v>
      </c>
      <c r="AE3525">
        <v>688.57299999999998</v>
      </c>
      <c r="AF3525">
        <v>15.734999999999999</v>
      </c>
      <c r="AG3525">
        <v>13.407999999999999</v>
      </c>
      <c r="AH3525">
        <v>15.5215</v>
      </c>
    </row>
    <row r="3526" spans="1:34" x14ac:dyDescent="0.25">
      <c r="A3526" t="s">
        <v>11519</v>
      </c>
      <c r="B3526" t="s">
        <v>11520</v>
      </c>
      <c r="C3526">
        <v>1</v>
      </c>
      <c r="D3526">
        <v>2</v>
      </c>
      <c r="E3526" t="s">
        <v>284</v>
      </c>
      <c r="F3526">
        <v>2014</v>
      </c>
      <c r="G3526" t="s">
        <v>171</v>
      </c>
      <c r="H3526">
        <v>0</v>
      </c>
      <c r="I3526">
        <v>34.060467000000003</v>
      </c>
      <c r="J3526">
        <v>0.21</v>
      </c>
      <c r="K3526">
        <v>2.72</v>
      </c>
      <c r="L3526">
        <v>0.24299999999999999</v>
      </c>
      <c r="M3526">
        <v>7.85</v>
      </c>
      <c r="N3526">
        <v>2.47E-2</v>
      </c>
      <c r="O3526" t="s">
        <v>614</v>
      </c>
      <c r="P3526">
        <v>0</v>
      </c>
      <c r="Q3526">
        <v>21.8</v>
      </c>
      <c r="R3526">
        <v>554</v>
      </c>
      <c r="S3526">
        <v>0</v>
      </c>
      <c r="U3526">
        <v>5908</v>
      </c>
      <c r="V3526">
        <v>0.95</v>
      </c>
      <c r="W3526">
        <v>0.94</v>
      </c>
      <c r="X3526">
        <v>3.5000000000000003E-2</v>
      </c>
      <c r="Y3526" t="s">
        <v>200</v>
      </c>
      <c r="Z3526">
        <v>4.5</v>
      </c>
      <c r="AA3526" t="s">
        <v>11521</v>
      </c>
      <c r="AB3526">
        <v>293.23023330000001</v>
      </c>
      <c r="AC3526" t="s">
        <v>11522</v>
      </c>
      <c r="AD3526">
        <v>48.281390100000003</v>
      </c>
      <c r="AE3526">
        <v>1101.0999999999999</v>
      </c>
      <c r="AF3526">
        <v>15.516</v>
      </c>
      <c r="AG3526">
        <v>13.651999999999999</v>
      </c>
      <c r="AH3526">
        <v>15.3559</v>
      </c>
    </row>
    <row r="3527" spans="1:34" x14ac:dyDescent="0.25">
      <c r="A3527" t="s">
        <v>11523</v>
      </c>
      <c r="B3527" t="s">
        <v>11520</v>
      </c>
      <c r="C3527">
        <v>1</v>
      </c>
      <c r="D3527">
        <v>2</v>
      </c>
      <c r="E3527" t="s">
        <v>284</v>
      </c>
      <c r="F3527">
        <v>2014</v>
      </c>
      <c r="G3527" t="s">
        <v>171</v>
      </c>
      <c r="H3527">
        <v>0</v>
      </c>
      <c r="I3527">
        <v>83.488369000000006</v>
      </c>
      <c r="J3527">
        <v>0.38100000000000001</v>
      </c>
      <c r="K3527">
        <v>2.85</v>
      </c>
      <c r="L3527">
        <v>0.254</v>
      </c>
      <c r="M3527">
        <v>8.5</v>
      </c>
      <c r="N3527">
        <v>2.6700000000000002E-2</v>
      </c>
      <c r="O3527" t="s">
        <v>614</v>
      </c>
      <c r="P3527">
        <v>0</v>
      </c>
      <c r="Q3527">
        <v>6.6</v>
      </c>
      <c r="R3527">
        <v>411</v>
      </c>
      <c r="S3527">
        <v>1</v>
      </c>
      <c r="U3527">
        <v>5908</v>
      </c>
      <c r="V3527">
        <v>0.95</v>
      </c>
      <c r="W3527">
        <v>0.94</v>
      </c>
      <c r="X3527">
        <v>3.5000000000000003E-2</v>
      </c>
      <c r="Y3527" t="s">
        <v>200</v>
      </c>
      <c r="Z3527">
        <v>4.5</v>
      </c>
      <c r="AA3527" t="s">
        <v>11521</v>
      </c>
      <c r="AB3527">
        <v>293.23023330000001</v>
      </c>
      <c r="AC3527" t="s">
        <v>11522</v>
      </c>
      <c r="AD3527">
        <v>48.281390100000003</v>
      </c>
      <c r="AE3527">
        <v>1101.0999999999999</v>
      </c>
      <c r="AF3527">
        <v>15.516</v>
      </c>
      <c r="AG3527">
        <v>13.651999999999999</v>
      </c>
      <c r="AH3527">
        <v>15.3559</v>
      </c>
    </row>
    <row r="3528" spans="1:34" x14ac:dyDescent="0.25">
      <c r="A3528" t="s">
        <v>11524</v>
      </c>
      <c r="B3528" t="s">
        <v>11525</v>
      </c>
      <c r="C3528">
        <v>1</v>
      </c>
      <c r="D3528">
        <v>3</v>
      </c>
      <c r="E3528" t="s">
        <v>284</v>
      </c>
      <c r="F3528">
        <v>2014</v>
      </c>
      <c r="G3528" t="s">
        <v>171</v>
      </c>
      <c r="H3528">
        <v>0</v>
      </c>
      <c r="I3528">
        <v>25.563222</v>
      </c>
      <c r="J3528">
        <v>0.17799999999999999</v>
      </c>
      <c r="K3528">
        <v>3.53</v>
      </c>
      <c r="L3528">
        <v>0.315</v>
      </c>
      <c r="M3528">
        <v>12.2</v>
      </c>
      <c r="N3528">
        <v>3.8399999999999997E-2</v>
      </c>
      <c r="O3528" t="s">
        <v>614</v>
      </c>
      <c r="P3528">
        <v>0</v>
      </c>
      <c r="Q3528">
        <v>47.94</v>
      </c>
      <c r="R3528">
        <v>671</v>
      </c>
      <c r="S3528">
        <v>0</v>
      </c>
      <c r="U3528">
        <v>6248</v>
      </c>
      <c r="V3528">
        <v>1.0900000000000001</v>
      </c>
      <c r="W3528">
        <v>1.1399999999999999</v>
      </c>
      <c r="X3528">
        <v>0.08</v>
      </c>
      <c r="Y3528" t="s">
        <v>77</v>
      </c>
      <c r="Z3528">
        <v>4.43</v>
      </c>
      <c r="AA3528" t="s">
        <v>11526</v>
      </c>
      <c r="AB3528">
        <v>293.29361290000003</v>
      </c>
      <c r="AC3528" t="s">
        <v>11527</v>
      </c>
      <c r="AD3528">
        <v>42.196349699999999</v>
      </c>
      <c r="AE3528">
        <v>1443.21</v>
      </c>
      <c r="AF3528">
        <v>15.805</v>
      </c>
      <c r="AG3528">
        <v>14.487</v>
      </c>
      <c r="AH3528">
        <v>15.881399999999999</v>
      </c>
    </row>
    <row r="3529" spans="1:34" x14ac:dyDescent="0.25">
      <c r="A3529" t="s">
        <v>11528</v>
      </c>
      <c r="B3529" t="s">
        <v>11525</v>
      </c>
      <c r="C3529">
        <v>1</v>
      </c>
      <c r="D3529">
        <v>3</v>
      </c>
      <c r="E3529" t="s">
        <v>284</v>
      </c>
      <c r="F3529">
        <v>2014</v>
      </c>
      <c r="G3529" t="s">
        <v>171</v>
      </c>
      <c r="H3529">
        <v>0</v>
      </c>
      <c r="I3529">
        <v>57.688020000000002</v>
      </c>
      <c r="J3529">
        <v>0.307</v>
      </c>
      <c r="K3529">
        <v>4.3</v>
      </c>
      <c r="L3529">
        <v>0.38400000000000001</v>
      </c>
      <c r="M3529">
        <v>2.9</v>
      </c>
      <c r="N3529">
        <v>9.1199999999999996E-3</v>
      </c>
      <c r="O3529" t="s">
        <v>119</v>
      </c>
      <c r="P3529">
        <v>0</v>
      </c>
      <c r="Q3529">
        <v>16.190000000000001</v>
      </c>
      <c r="R3529">
        <v>512</v>
      </c>
      <c r="S3529">
        <v>1</v>
      </c>
      <c r="U3529">
        <v>6248</v>
      </c>
      <c r="V3529">
        <v>1.0900000000000001</v>
      </c>
      <c r="W3529">
        <v>1.1399999999999999</v>
      </c>
      <c r="X3529">
        <v>0.08</v>
      </c>
      <c r="Y3529" t="s">
        <v>77</v>
      </c>
      <c r="Z3529">
        <v>4.43</v>
      </c>
      <c r="AA3529" t="s">
        <v>11526</v>
      </c>
      <c r="AB3529">
        <v>293.29361290000003</v>
      </c>
      <c r="AC3529" t="s">
        <v>11527</v>
      </c>
      <c r="AD3529">
        <v>42.196349699999999</v>
      </c>
      <c r="AE3529">
        <v>1443.21</v>
      </c>
      <c r="AF3529">
        <v>15.805</v>
      </c>
      <c r="AG3529">
        <v>14.487</v>
      </c>
      <c r="AH3529">
        <v>15.881399999999999</v>
      </c>
    </row>
    <row r="3530" spans="1:34" x14ac:dyDescent="0.25">
      <c r="A3530" t="s">
        <v>11529</v>
      </c>
      <c r="B3530" t="s">
        <v>11525</v>
      </c>
      <c r="C3530">
        <v>1</v>
      </c>
      <c r="D3530">
        <v>3</v>
      </c>
      <c r="E3530" t="s">
        <v>284</v>
      </c>
      <c r="F3530">
        <v>2014</v>
      </c>
      <c r="G3530" t="s">
        <v>171</v>
      </c>
      <c r="H3530">
        <v>0</v>
      </c>
      <c r="I3530">
        <v>77.095691000000002</v>
      </c>
      <c r="J3530">
        <v>0.372</v>
      </c>
      <c r="K3530">
        <v>4.01</v>
      </c>
      <c r="L3530">
        <v>0.35799999999999998</v>
      </c>
      <c r="M3530">
        <v>2.7</v>
      </c>
      <c r="N3530">
        <v>8.5000000000000006E-3</v>
      </c>
      <c r="O3530" t="s">
        <v>119</v>
      </c>
      <c r="P3530">
        <v>0</v>
      </c>
      <c r="Q3530">
        <v>11</v>
      </c>
      <c r="R3530">
        <v>464</v>
      </c>
      <c r="S3530">
        <v>0</v>
      </c>
      <c r="U3530">
        <v>6248</v>
      </c>
      <c r="V3530">
        <v>1.0900000000000001</v>
      </c>
      <c r="W3530">
        <v>1.1399999999999999</v>
      </c>
      <c r="X3530">
        <v>0.08</v>
      </c>
      <c r="Y3530" t="s">
        <v>77</v>
      </c>
      <c r="Z3530">
        <v>4.43</v>
      </c>
      <c r="AA3530" t="s">
        <v>11526</v>
      </c>
      <c r="AB3530">
        <v>293.29361290000003</v>
      </c>
      <c r="AC3530" t="s">
        <v>11527</v>
      </c>
      <c r="AD3530">
        <v>42.196349699999999</v>
      </c>
      <c r="AE3530">
        <v>1443.21</v>
      </c>
      <c r="AF3530">
        <v>15.805</v>
      </c>
      <c r="AG3530">
        <v>14.487</v>
      </c>
      <c r="AH3530">
        <v>15.881399999999999</v>
      </c>
    </row>
    <row r="3531" spans="1:34" x14ac:dyDescent="0.25">
      <c r="A3531" t="s">
        <v>11530</v>
      </c>
      <c r="B3531" t="s">
        <v>11531</v>
      </c>
      <c r="C3531">
        <v>1</v>
      </c>
      <c r="D3531">
        <v>2</v>
      </c>
      <c r="E3531" t="s">
        <v>284</v>
      </c>
      <c r="F3531">
        <v>2012</v>
      </c>
      <c r="G3531" t="s">
        <v>171</v>
      </c>
      <c r="H3531">
        <v>0</v>
      </c>
      <c r="I3531">
        <v>13.86825</v>
      </c>
      <c r="J3531">
        <v>0.1153</v>
      </c>
      <c r="K3531">
        <v>1.498</v>
      </c>
      <c r="L3531">
        <v>0.13400000000000001</v>
      </c>
      <c r="M3531">
        <v>3.83</v>
      </c>
      <c r="N3531">
        <v>1.205E-2</v>
      </c>
      <c r="O3531" t="s">
        <v>119</v>
      </c>
      <c r="P3531">
        <v>0</v>
      </c>
      <c r="Q3531">
        <v>247</v>
      </c>
      <c r="R3531">
        <v>978</v>
      </c>
      <c r="S3531">
        <v>1</v>
      </c>
      <c r="U3531">
        <v>5979</v>
      </c>
      <c r="V3531">
        <v>1.63</v>
      </c>
      <c r="W3531">
        <v>1.03</v>
      </c>
      <c r="X3531">
        <v>-0.18</v>
      </c>
      <c r="Y3531" t="s">
        <v>77</v>
      </c>
      <c r="Z3531">
        <v>4.0999999999999996</v>
      </c>
      <c r="AA3531" t="s">
        <v>11532</v>
      </c>
      <c r="AB3531">
        <v>291.25018590000002</v>
      </c>
      <c r="AC3531" t="s">
        <v>11533</v>
      </c>
      <c r="AD3531">
        <v>49.2318073</v>
      </c>
      <c r="AE3531">
        <v>527.95600000000002</v>
      </c>
      <c r="AF3531">
        <v>11.941000000000001</v>
      </c>
      <c r="AG3531">
        <v>10.788</v>
      </c>
      <c r="AH3531">
        <v>12.076700000000001</v>
      </c>
    </row>
    <row r="3532" spans="1:34" x14ac:dyDescent="0.25">
      <c r="A3532" t="s">
        <v>11534</v>
      </c>
      <c r="B3532" t="s">
        <v>11531</v>
      </c>
      <c r="C3532">
        <v>1</v>
      </c>
      <c r="D3532">
        <v>2</v>
      </c>
      <c r="E3532" t="s">
        <v>284</v>
      </c>
      <c r="F3532">
        <v>2012</v>
      </c>
      <c r="G3532" t="s">
        <v>171</v>
      </c>
      <c r="H3532">
        <v>0</v>
      </c>
      <c r="I3532">
        <v>16.21865</v>
      </c>
      <c r="J3532">
        <v>0.1283</v>
      </c>
      <c r="K3532">
        <v>3.6789999999999998</v>
      </c>
      <c r="L3532">
        <v>0.32800000000000001</v>
      </c>
      <c r="M3532">
        <v>7.13</v>
      </c>
      <c r="N3532">
        <v>2.2429999999999999E-2</v>
      </c>
      <c r="O3532" t="s">
        <v>119</v>
      </c>
      <c r="P3532">
        <v>0</v>
      </c>
      <c r="Q3532">
        <v>191</v>
      </c>
      <c r="R3532">
        <v>928</v>
      </c>
      <c r="S3532">
        <v>1</v>
      </c>
      <c r="U3532">
        <v>5979</v>
      </c>
      <c r="V3532">
        <v>1.63</v>
      </c>
      <c r="W3532">
        <v>1.03</v>
      </c>
      <c r="X3532">
        <v>-0.18</v>
      </c>
      <c r="Y3532" t="s">
        <v>77</v>
      </c>
      <c r="Z3532">
        <v>4.0999999999999996</v>
      </c>
      <c r="AA3532" t="s">
        <v>11532</v>
      </c>
      <c r="AB3532">
        <v>291.25018590000002</v>
      </c>
      <c r="AC3532" t="s">
        <v>11533</v>
      </c>
      <c r="AD3532">
        <v>49.2318073</v>
      </c>
      <c r="AE3532">
        <v>527.95600000000002</v>
      </c>
      <c r="AF3532">
        <v>11.941000000000001</v>
      </c>
      <c r="AG3532">
        <v>10.788</v>
      </c>
      <c r="AH3532">
        <v>12.076700000000001</v>
      </c>
    </row>
    <row r="3533" spans="1:34" x14ac:dyDescent="0.25">
      <c r="A3533" t="s">
        <v>11535</v>
      </c>
      <c r="B3533" t="s">
        <v>11536</v>
      </c>
      <c r="C3533">
        <v>1</v>
      </c>
      <c r="D3533">
        <v>2</v>
      </c>
      <c r="E3533" t="s">
        <v>284</v>
      </c>
      <c r="F3533">
        <v>2014</v>
      </c>
      <c r="G3533" t="s">
        <v>171</v>
      </c>
      <c r="H3533">
        <v>0</v>
      </c>
      <c r="I3533">
        <v>3.2896719999999999</v>
      </c>
      <c r="J3533">
        <v>4.3999999999999997E-2</v>
      </c>
      <c r="K3533">
        <v>1.65</v>
      </c>
      <c r="L3533">
        <v>0.14699999999999999</v>
      </c>
      <c r="M3533">
        <v>3.36</v>
      </c>
      <c r="N3533">
        <v>1.06E-2</v>
      </c>
      <c r="O3533" t="s">
        <v>614</v>
      </c>
      <c r="P3533">
        <v>0</v>
      </c>
      <c r="Q3533">
        <v>415.43</v>
      </c>
      <c r="R3533">
        <v>1116</v>
      </c>
      <c r="S3533">
        <v>0</v>
      </c>
      <c r="U3533">
        <v>6053</v>
      </c>
      <c r="V3533">
        <v>1.06</v>
      </c>
      <c r="W3533">
        <v>0.95</v>
      </c>
      <c r="X3533">
        <v>0.16</v>
      </c>
      <c r="Y3533" t="s">
        <v>77</v>
      </c>
      <c r="Z3533">
        <v>4.42</v>
      </c>
      <c r="AA3533" t="s">
        <v>11537</v>
      </c>
      <c r="AB3533">
        <v>286.28470770000001</v>
      </c>
      <c r="AC3533" t="s">
        <v>11538</v>
      </c>
      <c r="AD3533">
        <v>44.781581699999997</v>
      </c>
      <c r="AE3533">
        <v>876.04399999999998</v>
      </c>
      <c r="AF3533">
        <v>15.010999999999999</v>
      </c>
      <c r="AG3533">
        <v>13.228</v>
      </c>
      <c r="AH3533">
        <v>14.812799999999999</v>
      </c>
    </row>
    <row r="3534" spans="1:34" x14ac:dyDescent="0.25">
      <c r="A3534" t="s">
        <v>11539</v>
      </c>
      <c r="B3534" t="s">
        <v>11536</v>
      </c>
      <c r="C3534">
        <v>1</v>
      </c>
      <c r="D3534">
        <v>2</v>
      </c>
      <c r="E3534" t="s">
        <v>284</v>
      </c>
      <c r="F3534">
        <v>2014</v>
      </c>
      <c r="G3534" t="s">
        <v>171</v>
      </c>
      <c r="H3534">
        <v>0</v>
      </c>
      <c r="I3534">
        <v>7.1864340000000002</v>
      </c>
      <c r="J3534">
        <v>7.4999999999999997E-2</v>
      </c>
      <c r="K3534">
        <v>2.1</v>
      </c>
      <c r="L3534">
        <v>0.187</v>
      </c>
      <c r="M3534">
        <v>5.0599999999999996</v>
      </c>
      <c r="N3534">
        <v>1.5900000000000001E-2</v>
      </c>
      <c r="O3534" t="s">
        <v>614</v>
      </c>
      <c r="P3534">
        <v>0</v>
      </c>
      <c r="Q3534">
        <v>146.5</v>
      </c>
      <c r="R3534">
        <v>860</v>
      </c>
      <c r="S3534">
        <v>0</v>
      </c>
      <c r="U3534">
        <v>6053</v>
      </c>
      <c r="V3534">
        <v>1.06</v>
      </c>
      <c r="W3534">
        <v>0.95</v>
      </c>
      <c r="X3534">
        <v>0.16</v>
      </c>
      <c r="Y3534" t="s">
        <v>77</v>
      </c>
      <c r="Z3534">
        <v>4.42</v>
      </c>
      <c r="AA3534" t="s">
        <v>11537</v>
      </c>
      <c r="AB3534">
        <v>286.28470770000001</v>
      </c>
      <c r="AC3534" t="s">
        <v>11538</v>
      </c>
      <c r="AD3534">
        <v>44.781581699999997</v>
      </c>
      <c r="AE3534">
        <v>876.04399999999998</v>
      </c>
      <c r="AF3534">
        <v>15.010999999999999</v>
      </c>
      <c r="AG3534">
        <v>13.228</v>
      </c>
      <c r="AH3534">
        <v>14.812799999999999</v>
      </c>
    </row>
    <row r="3535" spans="1:34" x14ac:dyDescent="0.25">
      <c r="A3535" t="s">
        <v>11540</v>
      </c>
      <c r="B3535" t="s">
        <v>11541</v>
      </c>
      <c r="C3535">
        <v>1</v>
      </c>
      <c r="D3535">
        <v>2</v>
      </c>
      <c r="E3535" t="s">
        <v>284</v>
      </c>
      <c r="F3535">
        <v>2014</v>
      </c>
      <c r="G3535" t="s">
        <v>171</v>
      </c>
      <c r="H3535">
        <v>0</v>
      </c>
      <c r="I3535">
        <v>8.4866159999999997</v>
      </c>
      <c r="J3535">
        <v>8.5999999999999993E-2</v>
      </c>
      <c r="K3535">
        <v>1.45</v>
      </c>
      <c r="L3535">
        <v>0.129</v>
      </c>
      <c r="M3535">
        <v>2.7</v>
      </c>
      <c r="N3535">
        <v>8.4899999999999993E-3</v>
      </c>
      <c r="O3535" t="s">
        <v>614</v>
      </c>
      <c r="P3535">
        <v>0</v>
      </c>
      <c r="Q3535">
        <v>411.9</v>
      </c>
      <c r="R3535">
        <v>1060</v>
      </c>
      <c r="S3535">
        <v>0</v>
      </c>
      <c r="U3535">
        <v>6169</v>
      </c>
      <c r="V3535">
        <v>1.34</v>
      </c>
      <c r="W3535">
        <v>1.17</v>
      </c>
      <c r="X3535">
        <v>2.4E-2</v>
      </c>
      <c r="Y3535" t="s">
        <v>200</v>
      </c>
      <c r="Z3535">
        <v>4.25</v>
      </c>
      <c r="AA3535" t="s">
        <v>11542</v>
      </c>
      <c r="AB3535">
        <v>296.8034146</v>
      </c>
      <c r="AC3535" t="s">
        <v>11543</v>
      </c>
      <c r="AD3535">
        <v>46.741101100000002</v>
      </c>
      <c r="AE3535">
        <v>930.32</v>
      </c>
      <c r="AF3535">
        <v>13.635</v>
      </c>
      <c r="AG3535">
        <v>12.198</v>
      </c>
      <c r="AH3535">
        <v>13.544700000000001</v>
      </c>
    </row>
    <row r="3536" spans="1:34" x14ac:dyDescent="0.25">
      <c r="A3536" t="s">
        <v>11544</v>
      </c>
      <c r="B3536" t="s">
        <v>11541</v>
      </c>
      <c r="C3536">
        <v>1</v>
      </c>
      <c r="D3536">
        <v>2</v>
      </c>
      <c r="E3536" t="s">
        <v>284</v>
      </c>
      <c r="F3536">
        <v>2014</v>
      </c>
      <c r="G3536" t="s">
        <v>171</v>
      </c>
      <c r="H3536">
        <v>0</v>
      </c>
      <c r="I3536">
        <v>55.188023000000001</v>
      </c>
      <c r="J3536">
        <v>0.3</v>
      </c>
      <c r="K3536">
        <v>2.52</v>
      </c>
      <c r="L3536">
        <v>0.22500000000000001</v>
      </c>
      <c r="M3536">
        <v>6.9</v>
      </c>
      <c r="N3536">
        <v>2.1700000000000001E-2</v>
      </c>
      <c r="O3536" t="s">
        <v>614</v>
      </c>
      <c r="P3536">
        <v>0</v>
      </c>
      <c r="Q3536">
        <v>33.950000000000003</v>
      </c>
      <c r="R3536">
        <v>568</v>
      </c>
      <c r="S3536">
        <v>0</v>
      </c>
      <c r="U3536">
        <v>6169</v>
      </c>
      <c r="V3536">
        <v>1.34</v>
      </c>
      <c r="W3536">
        <v>1.17</v>
      </c>
      <c r="X3536">
        <v>2.4E-2</v>
      </c>
      <c r="Y3536" t="s">
        <v>200</v>
      </c>
      <c r="Z3536">
        <v>4.25</v>
      </c>
      <c r="AA3536" t="s">
        <v>11542</v>
      </c>
      <c r="AB3536">
        <v>296.8034146</v>
      </c>
      <c r="AC3536" t="s">
        <v>11543</v>
      </c>
      <c r="AD3536">
        <v>46.741101100000002</v>
      </c>
      <c r="AE3536">
        <v>930.32</v>
      </c>
      <c r="AF3536">
        <v>13.635</v>
      </c>
      <c r="AG3536">
        <v>12.198</v>
      </c>
      <c r="AH3536">
        <v>13.544700000000001</v>
      </c>
    </row>
    <row r="3537" spans="1:34" x14ac:dyDescent="0.25">
      <c r="A3537" t="s">
        <v>11545</v>
      </c>
      <c r="B3537" t="s">
        <v>11546</v>
      </c>
      <c r="C3537">
        <v>1</v>
      </c>
      <c r="D3537">
        <v>2</v>
      </c>
      <c r="E3537" t="s">
        <v>284</v>
      </c>
      <c r="F3537">
        <v>2014</v>
      </c>
      <c r="G3537" t="s">
        <v>171</v>
      </c>
      <c r="H3537">
        <v>0</v>
      </c>
      <c r="I3537">
        <v>10.327185999999999</v>
      </c>
      <c r="J3537">
        <v>8.6999999999999994E-2</v>
      </c>
      <c r="K3537">
        <v>0.88</v>
      </c>
      <c r="L3537">
        <v>7.9000000000000001E-2</v>
      </c>
      <c r="M3537">
        <v>0.61499999999999999</v>
      </c>
      <c r="N3537">
        <v>1.9300000000000001E-3</v>
      </c>
      <c r="O3537" t="s">
        <v>614</v>
      </c>
      <c r="P3537">
        <v>0</v>
      </c>
      <c r="Q3537">
        <v>207.34</v>
      </c>
      <c r="R3537">
        <v>838</v>
      </c>
      <c r="S3537">
        <v>0</v>
      </c>
      <c r="U3537">
        <v>5788</v>
      </c>
      <c r="V3537">
        <v>0.72</v>
      </c>
      <c r="W3537">
        <v>1.02</v>
      </c>
      <c r="X3537">
        <v>0.14000000000000001</v>
      </c>
      <c r="Y3537" t="s">
        <v>77</v>
      </c>
      <c r="Z3537">
        <v>4.6399999999999997</v>
      </c>
      <c r="AA3537" t="s">
        <v>11547</v>
      </c>
      <c r="AB3537">
        <v>291.77160300000003</v>
      </c>
      <c r="AC3537" t="s">
        <v>11548</v>
      </c>
      <c r="AD3537">
        <v>47.529919200000002</v>
      </c>
      <c r="AE3537">
        <v>1090.51</v>
      </c>
      <c r="AF3537">
        <v>14.608000000000001</v>
      </c>
      <c r="AG3537">
        <v>12.784000000000001</v>
      </c>
      <c r="AH3537">
        <v>14.4863</v>
      </c>
    </row>
    <row r="3538" spans="1:34" x14ac:dyDescent="0.25">
      <c r="A3538" t="s">
        <v>11549</v>
      </c>
      <c r="B3538" t="s">
        <v>11546</v>
      </c>
      <c r="C3538">
        <v>1</v>
      </c>
      <c r="D3538">
        <v>2</v>
      </c>
      <c r="E3538" t="s">
        <v>284</v>
      </c>
      <c r="F3538">
        <v>2014</v>
      </c>
      <c r="G3538" t="s">
        <v>171</v>
      </c>
      <c r="H3538">
        <v>0</v>
      </c>
      <c r="I3538">
        <v>37.866281000000001</v>
      </c>
      <c r="J3538">
        <v>0.20699999999999999</v>
      </c>
      <c r="K3538">
        <v>1.45</v>
      </c>
      <c r="L3538">
        <v>0.129</v>
      </c>
      <c r="M3538">
        <v>2.7</v>
      </c>
      <c r="N3538">
        <v>8.4899999999999993E-3</v>
      </c>
      <c r="O3538" t="s">
        <v>614</v>
      </c>
      <c r="P3538">
        <v>0</v>
      </c>
      <c r="Q3538">
        <v>36.67</v>
      </c>
      <c r="R3538">
        <v>543</v>
      </c>
      <c r="S3538">
        <v>1</v>
      </c>
      <c r="U3538">
        <v>5788</v>
      </c>
      <c r="V3538">
        <v>0.72</v>
      </c>
      <c r="W3538">
        <v>1.02</v>
      </c>
      <c r="X3538">
        <v>0.14000000000000001</v>
      </c>
      <c r="Y3538" t="s">
        <v>77</v>
      </c>
      <c r="Z3538">
        <v>4.6399999999999997</v>
      </c>
      <c r="AA3538" t="s">
        <v>11547</v>
      </c>
      <c r="AB3538">
        <v>291.77160300000003</v>
      </c>
      <c r="AC3538" t="s">
        <v>11548</v>
      </c>
      <c r="AD3538">
        <v>47.529919200000002</v>
      </c>
      <c r="AE3538">
        <v>1090.51</v>
      </c>
      <c r="AF3538">
        <v>14.608000000000001</v>
      </c>
      <c r="AG3538">
        <v>12.784000000000001</v>
      </c>
      <c r="AH3538">
        <v>14.4863</v>
      </c>
    </row>
    <row r="3539" spans="1:34" x14ac:dyDescent="0.25">
      <c r="A3539" t="s">
        <v>11550</v>
      </c>
      <c r="B3539" t="s">
        <v>11551</v>
      </c>
      <c r="C3539">
        <v>1</v>
      </c>
      <c r="D3539">
        <v>3</v>
      </c>
      <c r="E3539" t="s">
        <v>284</v>
      </c>
      <c r="F3539">
        <v>2014</v>
      </c>
      <c r="G3539" t="s">
        <v>171</v>
      </c>
      <c r="H3539">
        <v>0</v>
      </c>
      <c r="I3539">
        <v>3.6145679999999998</v>
      </c>
      <c r="J3539">
        <v>4.8000000000000001E-2</v>
      </c>
      <c r="K3539">
        <v>1.1599999999999999</v>
      </c>
      <c r="L3539">
        <v>0.10299999999999999</v>
      </c>
      <c r="M3539">
        <v>1.65</v>
      </c>
      <c r="N3539">
        <v>5.2100000000000002E-3</v>
      </c>
      <c r="O3539" t="s">
        <v>614</v>
      </c>
      <c r="P3539">
        <v>0</v>
      </c>
      <c r="Q3539">
        <v>1000.24</v>
      </c>
      <c r="R3539">
        <v>1347</v>
      </c>
      <c r="S3539">
        <v>0</v>
      </c>
      <c r="U3539">
        <v>5593</v>
      </c>
      <c r="V3539">
        <v>1.49</v>
      </c>
      <c r="W3539">
        <v>1.1000000000000001</v>
      </c>
      <c r="X3539">
        <v>0.39700000000000002</v>
      </c>
      <c r="Y3539" t="s">
        <v>200</v>
      </c>
      <c r="Z3539">
        <v>4.1500000000000004</v>
      </c>
      <c r="AA3539" t="s">
        <v>11552</v>
      </c>
      <c r="AB3539">
        <v>283.19207790000002</v>
      </c>
      <c r="AC3539" t="s">
        <v>11553</v>
      </c>
      <c r="AD3539">
        <v>41.305417200000001</v>
      </c>
      <c r="AE3539">
        <v>762.596</v>
      </c>
      <c r="AF3539">
        <v>13.472</v>
      </c>
      <c r="AG3539">
        <v>11.696999999999999</v>
      </c>
      <c r="AH3539">
        <v>13.316000000000001</v>
      </c>
    </row>
    <row r="3540" spans="1:34" x14ac:dyDescent="0.25">
      <c r="A3540" t="s">
        <v>11554</v>
      </c>
      <c r="B3540" t="s">
        <v>11551</v>
      </c>
      <c r="C3540">
        <v>1</v>
      </c>
      <c r="D3540">
        <v>3</v>
      </c>
      <c r="E3540" t="s">
        <v>284</v>
      </c>
      <c r="F3540">
        <v>2014</v>
      </c>
      <c r="G3540" t="s">
        <v>171</v>
      </c>
      <c r="H3540">
        <v>0</v>
      </c>
      <c r="I3540">
        <v>7.542427</v>
      </c>
      <c r="J3540">
        <v>7.9000000000000001E-2</v>
      </c>
      <c r="K3540">
        <v>1.69</v>
      </c>
      <c r="L3540">
        <v>0.151</v>
      </c>
      <c r="M3540">
        <v>66.400000000000006</v>
      </c>
      <c r="N3540">
        <v>0.20899999999999999</v>
      </c>
      <c r="O3540" t="s">
        <v>119</v>
      </c>
      <c r="P3540">
        <v>0</v>
      </c>
      <c r="Q3540">
        <v>376.29</v>
      </c>
      <c r="R3540">
        <v>1054</v>
      </c>
      <c r="S3540">
        <v>0</v>
      </c>
      <c r="U3540">
        <v>5593</v>
      </c>
      <c r="V3540">
        <v>1.49</v>
      </c>
      <c r="W3540">
        <v>1.1000000000000001</v>
      </c>
      <c r="X3540">
        <v>0.39700000000000002</v>
      </c>
      <c r="Y3540" t="s">
        <v>200</v>
      </c>
      <c r="Z3540">
        <v>4.1500000000000004</v>
      </c>
      <c r="AA3540" t="s">
        <v>11552</v>
      </c>
      <c r="AB3540">
        <v>283.19207790000002</v>
      </c>
      <c r="AC3540" t="s">
        <v>11553</v>
      </c>
      <c r="AD3540">
        <v>41.305417200000001</v>
      </c>
      <c r="AE3540">
        <v>762.596</v>
      </c>
      <c r="AF3540">
        <v>13.472</v>
      </c>
      <c r="AG3540">
        <v>11.696999999999999</v>
      </c>
      <c r="AH3540">
        <v>13.316000000000001</v>
      </c>
    </row>
    <row r="3541" spans="1:34" x14ac:dyDescent="0.25">
      <c r="A3541" t="s">
        <v>11555</v>
      </c>
      <c r="B3541" t="s">
        <v>11551</v>
      </c>
      <c r="C3541">
        <v>1</v>
      </c>
      <c r="D3541">
        <v>3</v>
      </c>
      <c r="E3541" t="s">
        <v>284</v>
      </c>
      <c r="F3541">
        <v>2014</v>
      </c>
      <c r="G3541" t="s">
        <v>171</v>
      </c>
      <c r="H3541">
        <v>0</v>
      </c>
      <c r="I3541">
        <v>11.932124999999999</v>
      </c>
      <c r="J3541">
        <v>0.107</v>
      </c>
      <c r="K3541">
        <v>2.0499999999999998</v>
      </c>
      <c r="L3541">
        <v>0.183</v>
      </c>
      <c r="M3541">
        <v>4.8600000000000003</v>
      </c>
      <c r="N3541">
        <v>1.5299999999999999E-2</v>
      </c>
      <c r="O3541" t="s">
        <v>614</v>
      </c>
      <c r="P3541">
        <v>0</v>
      </c>
      <c r="Q3541">
        <v>203.76</v>
      </c>
      <c r="R3541">
        <v>905</v>
      </c>
      <c r="S3541">
        <v>0</v>
      </c>
      <c r="U3541">
        <v>5593</v>
      </c>
      <c r="V3541">
        <v>1.49</v>
      </c>
      <c r="W3541">
        <v>1.1000000000000001</v>
      </c>
      <c r="X3541">
        <v>0.39700000000000002</v>
      </c>
      <c r="Y3541" t="s">
        <v>200</v>
      </c>
      <c r="Z3541">
        <v>4.1500000000000004</v>
      </c>
      <c r="AA3541" t="s">
        <v>11552</v>
      </c>
      <c r="AB3541">
        <v>283.19207790000002</v>
      </c>
      <c r="AC3541" t="s">
        <v>11553</v>
      </c>
      <c r="AD3541">
        <v>41.305417200000001</v>
      </c>
      <c r="AE3541">
        <v>762.596</v>
      </c>
      <c r="AF3541">
        <v>13.472</v>
      </c>
      <c r="AG3541">
        <v>11.696999999999999</v>
      </c>
      <c r="AH3541">
        <v>13.316000000000001</v>
      </c>
    </row>
    <row r="3542" spans="1:34" x14ac:dyDescent="0.25">
      <c r="A3542" t="s">
        <v>11556</v>
      </c>
      <c r="B3542" t="s">
        <v>11557</v>
      </c>
      <c r="C3542">
        <v>1</v>
      </c>
      <c r="D3542">
        <v>2</v>
      </c>
      <c r="E3542" t="s">
        <v>284</v>
      </c>
      <c r="F3542">
        <v>2014</v>
      </c>
      <c r="G3542" t="s">
        <v>171</v>
      </c>
      <c r="H3542">
        <v>0</v>
      </c>
      <c r="I3542">
        <v>25.745718</v>
      </c>
      <c r="J3542">
        <v>0.17799999999999999</v>
      </c>
      <c r="K3542">
        <v>1.55</v>
      </c>
      <c r="L3542">
        <v>0.13800000000000001</v>
      </c>
      <c r="M3542">
        <v>3.02</v>
      </c>
      <c r="N3542">
        <v>9.5099999999999994E-3</v>
      </c>
      <c r="O3542" t="s">
        <v>614</v>
      </c>
      <c r="P3542">
        <v>0</v>
      </c>
      <c r="Q3542">
        <v>68.709999999999994</v>
      </c>
      <c r="R3542">
        <v>753</v>
      </c>
      <c r="S3542">
        <v>0</v>
      </c>
      <c r="U3542">
        <v>6108</v>
      </c>
      <c r="V3542">
        <v>1.28</v>
      </c>
      <c r="W3542">
        <v>1.19</v>
      </c>
      <c r="X3542">
        <v>-3.1E-2</v>
      </c>
      <c r="Y3542" t="s">
        <v>200</v>
      </c>
      <c r="Z3542">
        <v>4.2699999999999996</v>
      </c>
      <c r="AA3542" t="s">
        <v>11558</v>
      </c>
      <c r="AB3542">
        <v>281.56999980000001</v>
      </c>
      <c r="AC3542" t="s">
        <v>11559</v>
      </c>
      <c r="AD3542">
        <v>47.398623299999997</v>
      </c>
      <c r="AE3542">
        <v>891.46199999999999</v>
      </c>
      <c r="AF3542">
        <v>13.754</v>
      </c>
      <c r="AG3542">
        <v>12.388</v>
      </c>
      <c r="AH3542">
        <v>13.6134</v>
      </c>
    </row>
    <row r="3543" spans="1:34" x14ac:dyDescent="0.25">
      <c r="A3543" t="s">
        <v>11560</v>
      </c>
      <c r="B3543" t="s">
        <v>11557</v>
      </c>
      <c r="C3543">
        <v>1</v>
      </c>
      <c r="D3543">
        <v>2</v>
      </c>
      <c r="E3543" t="s">
        <v>284</v>
      </c>
      <c r="F3543">
        <v>2014</v>
      </c>
      <c r="G3543" t="s">
        <v>171</v>
      </c>
      <c r="H3543">
        <v>0</v>
      </c>
      <c r="I3543">
        <v>59.980626999999998</v>
      </c>
      <c r="J3543">
        <v>0.312</v>
      </c>
      <c r="K3543">
        <v>2.15</v>
      </c>
      <c r="L3543">
        <v>0.192</v>
      </c>
      <c r="M3543">
        <v>5.27</v>
      </c>
      <c r="N3543">
        <v>1.66E-2</v>
      </c>
      <c r="O3543" t="s">
        <v>614</v>
      </c>
      <c r="P3543">
        <v>0</v>
      </c>
      <c r="Q3543">
        <v>22.23</v>
      </c>
      <c r="R3543">
        <v>568</v>
      </c>
      <c r="S3543">
        <v>1</v>
      </c>
      <c r="U3543">
        <v>6108</v>
      </c>
      <c r="V3543">
        <v>1.28</v>
      </c>
      <c r="W3543">
        <v>1.19</v>
      </c>
      <c r="X3543">
        <v>-3.1E-2</v>
      </c>
      <c r="Y3543" t="s">
        <v>200</v>
      </c>
      <c r="Z3543">
        <v>4.2699999999999996</v>
      </c>
      <c r="AA3543" t="s">
        <v>11558</v>
      </c>
      <c r="AB3543">
        <v>281.56999980000001</v>
      </c>
      <c r="AC3543" t="s">
        <v>11559</v>
      </c>
      <c r="AD3543">
        <v>47.398623299999997</v>
      </c>
      <c r="AE3543">
        <v>891.46199999999999</v>
      </c>
      <c r="AF3543">
        <v>13.754</v>
      </c>
      <c r="AG3543">
        <v>12.388</v>
      </c>
      <c r="AH3543">
        <v>13.6134</v>
      </c>
    </row>
    <row r="3544" spans="1:34" x14ac:dyDescent="0.25">
      <c r="A3544" t="s">
        <v>11561</v>
      </c>
      <c r="B3544" t="s">
        <v>11562</v>
      </c>
      <c r="C3544">
        <v>1</v>
      </c>
      <c r="D3544">
        <v>2</v>
      </c>
      <c r="E3544" t="s">
        <v>284</v>
      </c>
      <c r="F3544">
        <v>2014</v>
      </c>
      <c r="G3544" t="s">
        <v>171</v>
      </c>
      <c r="H3544">
        <v>0</v>
      </c>
      <c r="I3544">
        <v>10.664903000000001</v>
      </c>
      <c r="J3544">
        <v>9.8000000000000004E-2</v>
      </c>
      <c r="K3544">
        <v>2.04</v>
      </c>
      <c r="L3544">
        <v>0.182</v>
      </c>
      <c r="M3544">
        <v>4.82</v>
      </c>
      <c r="N3544">
        <v>1.52E-2</v>
      </c>
      <c r="O3544" t="s">
        <v>614</v>
      </c>
      <c r="P3544">
        <v>0</v>
      </c>
      <c r="Q3544">
        <v>132.15</v>
      </c>
      <c r="R3544">
        <v>865</v>
      </c>
      <c r="S3544">
        <v>0</v>
      </c>
      <c r="U3544">
        <v>6012</v>
      </c>
      <c r="V3544">
        <v>1.05</v>
      </c>
      <c r="W3544">
        <v>1.02</v>
      </c>
      <c r="X3544">
        <v>-0.218</v>
      </c>
      <c r="Y3544" t="s">
        <v>200</v>
      </c>
      <c r="Z3544">
        <v>4.43</v>
      </c>
      <c r="AA3544" t="s">
        <v>11563</v>
      </c>
      <c r="AB3544">
        <v>295.62656399999997</v>
      </c>
      <c r="AC3544" t="s">
        <v>11564</v>
      </c>
      <c r="AD3544">
        <v>49.130411000000002</v>
      </c>
      <c r="AE3544">
        <v>1038.99</v>
      </c>
      <c r="AF3544">
        <v>14.771000000000001</v>
      </c>
      <c r="AG3544">
        <v>13.145</v>
      </c>
    </row>
    <row r="3545" spans="1:34" x14ac:dyDescent="0.25">
      <c r="A3545" t="s">
        <v>11565</v>
      </c>
      <c r="B3545" t="s">
        <v>11562</v>
      </c>
      <c r="C3545">
        <v>1</v>
      </c>
      <c r="D3545">
        <v>2</v>
      </c>
      <c r="E3545" t="s">
        <v>284</v>
      </c>
      <c r="F3545">
        <v>2014</v>
      </c>
      <c r="G3545" t="s">
        <v>171</v>
      </c>
      <c r="H3545">
        <v>0</v>
      </c>
      <c r="I3545">
        <v>17.784129</v>
      </c>
      <c r="J3545">
        <v>0.13700000000000001</v>
      </c>
      <c r="K3545">
        <v>1.64</v>
      </c>
      <c r="L3545">
        <v>0.14599999999999999</v>
      </c>
      <c r="M3545">
        <v>3.33</v>
      </c>
      <c r="N3545">
        <v>1.0500000000000001E-2</v>
      </c>
      <c r="O3545" t="s">
        <v>614</v>
      </c>
      <c r="P3545">
        <v>0</v>
      </c>
      <c r="Q3545">
        <v>66.87</v>
      </c>
      <c r="R3545">
        <v>729</v>
      </c>
      <c r="S3545">
        <v>0</v>
      </c>
      <c r="U3545">
        <v>6012</v>
      </c>
      <c r="V3545">
        <v>1.05</v>
      </c>
      <c r="W3545">
        <v>1.02</v>
      </c>
      <c r="X3545">
        <v>-0.218</v>
      </c>
      <c r="Y3545" t="s">
        <v>200</v>
      </c>
      <c r="Z3545">
        <v>4.43</v>
      </c>
      <c r="AA3545" t="s">
        <v>11563</v>
      </c>
      <c r="AB3545">
        <v>295.62656399999997</v>
      </c>
      <c r="AC3545" t="s">
        <v>11564</v>
      </c>
      <c r="AD3545">
        <v>49.130411000000002</v>
      </c>
      <c r="AE3545">
        <v>1038.99</v>
      </c>
      <c r="AF3545">
        <v>14.771000000000001</v>
      </c>
      <c r="AG3545">
        <v>13.145</v>
      </c>
    </row>
    <row r="3546" spans="1:34" x14ac:dyDescent="0.25">
      <c r="A3546" t="s">
        <v>11566</v>
      </c>
      <c r="B3546" t="s">
        <v>11567</v>
      </c>
      <c r="C3546">
        <v>1</v>
      </c>
      <c r="D3546">
        <v>2</v>
      </c>
      <c r="E3546" t="s">
        <v>284</v>
      </c>
      <c r="F3546">
        <v>2014</v>
      </c>
      <c r="G3546" t="s">
        <v>171</v>
      </c>
      <c r="H3546">
        <v>0</v>
      </c>
      <c r="I3546">
        <v>3.2819590000000001</v>
      </c>
      <c r="J3546">
        <v>4.4999999999999998E-2</v>
      </c>
      <c r="K3546">
        <v>1.46</v>
      </c>
      <c r="L3546">
        <v>0.13</v>
      </c>
      <c r="M3546">
        <v>2.73</v>
      </c>
      <c r="N3546">
        <v>8.5900000000000004E-3</v>
      </c>
      <c r="O3546" t="s">
        <v>614</v>
      </c>
      <c r="P3546">
        <v>0</v>
      </c>
      <c r="Q3546">
        <v>1873.31</v>
      </c>
      <c r="R3546">
        <v>1326</v>
      </c>
      <c r="S3546">
        <v>0</v>
      </c>
      <c r="U3546">
        <v>6209</v>
      </c>
      <c r="V3546">
        <v>1.05</v>
      </c>
      <c r="W3546">
        <v>1.06</v>
      </c>
      <c r="X3546">
        <v>0.01</v>
      </c>
      <c r="Y3546" t="s">
        <v>77</v>
      </c>
      <c r="Z3546">
        <v>4.45</v>
      </c>
      <c r="AA3546" t="s">
        <v>11568</v>
      </c>
      <c r="AB3546">
        <v>296.85203159999998</v>
      </c>
      <c r="AC3546" t="s">
        <v>11569</v>
      </c>
      <c r="AD3546">
        <v>49.084435900000003</v>
      </c>
      <c r="AE3546">
        <v>1856.28</v>
      </c>
      <c r="AF3546">
        <v>14.952</v>
      </c>
      <c r="AG3546">
        <v>13.351000000000001</v>
      </c>
      <c r="AH3546">
        <v>14.790100000000001</v>
      </c>
    </row>
    <row r="3547" spans="1:34" x14ac:dyDescent="0.25">
      <c r="A3547" t="s">
        <v>11570</v>
      </c>
      <c r="B3547" t="s">
        <v>11567</v>
      </c>
      <c r="C3547">
        <v>1</v>
      </c>
      <c r="D3547">
        <v>2</v>
      </c>
      <c r="E3547" t="s">
        <v>284</v>
      </c>
      <c r="F3547">
        <v>2014</v>
      </c>
      <c r="G3547" t="s">
        <v>171</v>
      </c>
      <c r="H3547">
        <v>0</v>
      </c>
      <c r="I3547">
        <v>12.516159999999999</v>
      </c>
      <c r="J3547">
        <v>0.11</v>
      </c>
      <c r="K3547">
        <v>1.79</v>
      </c>
      <c r="L3547">
        <v>0.16</v>
      </c>
      <c r="M3547">
        <v>3.86</v>
      </c>
      <c r="N3547">
        <v>1.21E-2</v>
      </c>
      <c r="O3547" t="s">
        <v>614</v>
      </c>
      <c r="P3547">
        <v>0</v>
      </c>
      <c r="Q3547">
        <v>314.93</v>
      </c>
      <c r="R3547">
        <v>848</v>
      </c>
      <c r="S3547">
        <v>0</v>
      </c>
      <c r="U3547">
        <v>6209</v>
      </c>
      <c r="V3547">
        <v>1.05</v>
      </c>
      <c r="W3547">
        <v>1.06</v>
      </c>
      <c r="X3547">
        <v>0.01</v>
      </c>
      <c r="Y3547" t="s">
        <v>77</v>
      </c>
      <c r="Z3547">
        <v>4.45</v>
      </c>
      <c r="AA3547" t="s">
        <v>11568</v>
      </c>
      <c r="AB3547">
        <v>296.85203159999998</v>
      </c>
      <c r="AC3547" t="s">
        <v>11569</v>
      </c>
      <c r="AD3547">
        <v>49.084435900000003</v>
      </c>
      <c r="AE3547">
        <v>1856.28</v>
      </c>
      <c r="AF3547">
        <v>14.952</v>
      </c>
      <c r="AG3547">
        <v>13.351000000000001</v>
      </c>
      <c r="AH3547">
        <v>14.790100000000001</v>
      </c>
    </row>
    <row r="3548" spans="1:34" x14ac:dyDescent="0.25">
      <c r="A3548" t="s">
        <v>11571</v>
      </c>
      <c r="B3548" t="s">
        <v>11572</v>
      </c>
      <c r="C3548">
        <v>1</v>
      </c>
      <c r="D3548">
        <v>2</v>
      </c>
      <c r="E3548" t="s">
        <v>284</v>
      </c>
      <c r="F3548">
        <v>2014</v>
      </c>
      <c r="G3548" t="s">
        <v>171</v>
      </c>
      <c r="H3548">
        <v>0</v>
      </c>
      <c r="I3548">
        <v>37.815724000000003</v>
      </c>
      <c r="J3548">
        <v>0.20100000000000001</v>
      </c>
      <c r="K3548">
        <v>1.3</v>
      </c>
      <c r="L3548">
        <v>0.11600000000000001</v>
      </c>
      <c r="M3548">
        <v>2.2400000000000002</v>
      </c>
      <c r="N3548">
        <v>7.0499999999999998E-3</v>
      </c>
      <c r="O3548" t="s">
        <v>614</v>
      </c>
      <c r="P3548">
        <v>0</v>
      </c>
      <c r="Q3548">
        <v>5.99</v>
      </c>
      <c r="R3548">
        <v>401</v>
      </c>
      <c r="S3548">
        <v>0</v>
      </c>
      <c r="U3548">
        <v>4710</v>
      </c>
      <c r="V3548">
        <v>0.69</v>
      </c>
      <c r="W3548">
        <v>0.68</v>
      </c>
      <c r="X3548">
        <v>0.19700000000000001</v>
      </c>
      <c r="Y3548" t="s">
        <v>200</v>
      </c>
      <c r="Z3548">
        <v>4.63</v>
      </c>
      <c r="AA3548" t="s">
        <v>11573</v>
      </c>
      <c r="AB3548">
        <v>297.29255799999999</v>
      </c>
      <c r="AC3548" t="s">
        <v>11574</v>
      </c>
      <c r="AD3548">
        <v>49.981749899999997</v>
      </c>
      <c r="AE3548">
        <v>188.02699999999999</v>
      </c>
      <c r="AF3548">
        <v>13.193</v>
      </c>
      <c r="AG3548">
        <v>10.673999999999999</v>
      </c>
      <c r="AH3548">
        <v>12.8482</v>
      </c>
    </row>
    <row r="3549" spans="1:34" x14ac:dyDescent="0.25">
      <c r="A3549" t="s">
        <v>11575</v>
      </c>
      <c r="B3549" t="s">
        <v>11572</v>
      </c>
      <c r="C3549">
        <v>1</v>
      </c>
      <c r="D3549">
        <v>2</v>
      </c>
      <c r="E3549" t="s">
        <v>284</v>
      </c>
      <c r="F3549">
        <v>2014</v>
      </c>
      <c r="G3549" t="s">
        <v>171</v>
      </c>
      <c r="H3549">
        <v>0</v>
      </c>
      <c r="I3549">
        <v>53.578637000000001</v>
      </c>
      <c r="J3549">
        <v>0.253</v>
      </c>
      <c r="K3549">
        <v>1.2</v>
      </c>
      <c r="L3549">
        <v>0.107</v>
      </c>
      <c r="M3549">
        <v>1.87</v>
      </c>
      <c r="N3549">
        <v>5.8799999999999998E-3</v>
      </c>
      <c r="O3549" t="s">
        <v>614</v>
      </c>
      <c r="P3549">
        <v>0</v>
      </c>
      <c r="Q3549">
        <v>3.76</v>
      </c>
      <c r="R3549">
        <v>357</v>
      </c>
      <c r="S3549">
        <v>0</v>
      </c>
      <c r="U3549">
        <v>4710</v>
      </c>
      <c r="V3549">
        <v>0.69</v>
      </c>
      <c r="W3549">
        <v>0.68</v>
      </c>
      <c r="X3549">
        <v>0.19700000000000001</v>
      </c>
      <c r="Y3549" t="s">
        <v>200</v>
      </c>
      <c r="Z3549">
        <v>4.63</v>
      </c>
      <c r="AA3549" t="s">
        <v>11573</v>
      </c>
      <c r="AB3549">
        <v>297.29255799999999</v>
      </c>
      <c r="AC3549" t="s">
        <v>11574</v>
      </c>
      <c r="AD3549">
        <v>49.981749899999997</v>
      </c>
      <c r="AE3549">
        <v>188.02699999999999</v>
      </c>
      <c r="AF3549">
        <v>13.193</v>
      </c>
      <c r="AG3549">
        <v>10.673999999999999</v>
      </c>
      <c r="AH3549">
        <v>12.8482</v>
      </c>
    </row>
    <row r="3550" spans="1:34" x14ac:dyDescent="0.25">
      <c r="A3550" t="s">
        <v>11576</v>
      </c>
      <c r="B3550" t="s">
        <v>11577</v>
      </c>
      <c r="C3550">
        <v>1</v>
      </c>
      <c r="D3550">
        <v>2</v>
      </c>
      <c r="E3550" t="s">
        <v>284</v>
      </c>
      <c r="F3550">
        <v>2014</v>
      </c>
      <c r="G3550" t="s">
        <v>171</v>
      </c>
      <c r="H3550">
        <v>0</v>
      </c>
      <c r="I3550">
        <v>26.84768</v>
      </c>
      <c r="J3550">
        <v>0.186</v>
      </c>
      <c r="K3550">
        <v>3.26</v>
      </c>
      <c r="L3550">
        <v>0.29099999999999998</v>
      </c>
      <c r="M3550">
        <v>10.7</v>
      </c>
      <c r="N3550">
        <v>3.3599999999999998E-2</v>
      </c>
      <c r="O3550" t="s">
        <v>614</v>
      </c>
      <c r="P3550">
        <v>0</v>
      </c>
      <c r="Q3550">
        <v>107.58</v>
      </c>
      <c r="R3550">
        <v>800</v>
      </c>
      <c r="S3550">
        <v>0</v>
      </c>
      <c r="U3550">
        <v>5502</v>
      </c>
      <c r="V3550">
        <v>2.02</v>
      </c>
      <c r="W3550">
        <v>0.97</v>
      </c>
      <c r="X3550">
        <v>0.03</v>
      </c>
      <c r="Y3550" t="s">
        <v>200</v>
      </c>
      <c r="Z3550">
        <v>3.9</v>
      </c>
      <c r="AA3550" t="s">
        <v>11578</v>
      </c>
      <c r="AB3550">
        <v>291.88001800000001</v>
      </c>
      <c r="AC3550" t="s">
        <v>11579</v>
      </c>
      <c r="AD3550">
        <v>45.387841899999998</v>
      </c>
      <c r="AE3550">
        <v>770.97799999999995</v>
      </c>
      <c r="AF3550">
        <v>12.946</v>
      </c>
      <c r="AG3550">
        <v>11.175000000000001</v>
      </c>
      <c r="AH3550">
        <v>12.837999999999999</v>
      </c>
    </row>
    <row r="3551" spans="1:34" x14ac:dyDescent="0.25">
      <c r="A3551" t="s">
        <v>11580</v>
      </c>
      <c r="B3551" t="s">
        <v>11577</v>
      </c>
      <c r="C3551">
        <v>1</v>
      </c>
      <c r="D3551">
        <v>2</v>
      </c>
      <c r="E3551" t="s">
        <v>284</v>
      </c>
      <c r="F3551">
        <v>2014</v>
      </c>
      <c r="G3551" t="s">
        <v>171</v>
      </c>
      <c r="H3551">
        <v>0</v>
      </c>
      <c r="I3551">
        <v>72.379334</v>
      </c>
      <c r="J3551">
        <v>0.36</v>
      </c>
      <c r="K3551">
        <v>3.88</v>
      </c>
      <c r="L3551">
        <v>0.34599999999999997</v>
      </c>
      <c r="M3551">
        <v>14.3</v>
      </c>
      <c r="N3551">
        <v>4.5100000000000001E-2</v>
      </c>
      <c r="O3551" t="s">
        <v>614</v>
      </c>
      <c r="P3551">
        <v>0</v>
      </c>
      <c r="Q3551">
        <v>28.68</v>
      </c>
      <c r="R3551">
        <v>575</v>
      </c>
      <c r="S3551">
        <v>0</v>
      </c>
      <c r="U3551">
        <v>5502</v>
      </c>
      <c r="V3551">
        <v>2.02</v>
      </c>
      <c r="W3551">
        <v>0.97</v>
      </c>
      <c r="X3551">
        <v>0.03</v>
      </c>
      <c r="Y3551" t="s">
        <v>200</v>
      </c>
      <c r="Z3551">
        <v>3.9</v>
      </c>
      <c r="AA3551" t="s">
        <v>11578</v>
      </c>
      <c r="AB3551">
        <v>291.88001800000001</v>
      </c>
      <c r="AC3551" t="s">
        <v>11579</v>
      </c>
      <c r="AD3551">
        <v>45.387841899999998</v>
      </c>
      <c r="AE3551">
        <v>770.97799999999995</v>
      </c>
      <c r="AF3551">
        <v>12.946</v>
      </c>
      <c r="AG3551">
        <v>11.175000000000001</v>
      </c>
      <c r="AH3551">
        <v>12.837999999999999</v>
      </c>
    </row>
    <row r="3552" spans="1:34" x14ac:dyDescent="0.25">
      <c r="A3552" t="s">
        <v>11581</v>
      </c>
      <c r="B3552" t="s">
        <v>11582</v>
      </c>
      <c r="C3552">
        <v>1</v>
      </c>
      <c r="D3552">
        <v>2</v>
      </c>
      <c r="E3552" t="s">
        <v>284</v>
      </c>
      <c r="F3552">
        <v>2014</v>
      </c>
      <c r="G3552" t="s">
        <v>171</v>
      </c>
      <c r="H3552">
        <v>0</v>
      </c>
      <c r="I3552">
        <v>2.7327560000000002</v>
      </c>
      <c r="J3552">
        <v>0.03</v>
      </c>
      <c r="K3552">
        <v>1.1299999999999999</v>
      </c>
      <c r="L3552">
        <v>0.10100000000000001</v>
      </c>
      <c r="M3552">
        <v>1.51</v>
      </c>
      <c r="N3552">
        <v>4.7400000000000003E-3</v>
      </c>
      <c r="O3552" t="s">
        <v>614</v>
      </c>
      <c r="P3552">
        <v>0</v>
      </c>
      <c r="Q3552">
        <v>40.299999999999997</v>
      </c>
      <c r="R3552">
        <v>687</v>
      </c>
      <c r="S3552">
        <v>0</v>
      </c>
      <c r="U3552">
        <v>3591</v>
      </c>
      <c r="V3552">
        <v>0.47</v>
      </c>
      <c r="W3552">
        <v>0.5</v>
      </c>
      <c r="X3552">
        <v>-0.09</v>
      </c>
      <c r="Y3552" t="s">
        <v>77</v>
      </c>
      <c r="Z3552">
        <v>4.79</v>
      </c>
      <c r="AA3552" t="s">
        <v>11583</v>
      </c>
      <c r="AB3552">
        <v>293.67433219999998</v>
      </c>
      <c r="AC3552" t="s">
        <v>11584</v>
      </c>
      <c r="AD3552">
        <v>47.908472699999997</v>
      </c>
      <c r="AE3552">
        <v>214</v>
      </c>
      <c r="AF3552">
        <v>16.428999999999998</v>
      </c>
      <c r="AG3552">
        <v>12.395</v>
      </c>
      <c r="AH3552">
        <v>15.6683</v>
      </c>
    </row>
    <row r="3553" spans="1:34" x14ac:dyDescent="0.25">
      <c r="A3553" t="s">
        <v>11585</v>
      </c>
      <c r="B3553" t="s">
        <v>11582</v>
      </c>
      <c r="C3553">
        <v>1</v>
      </c>
      <c r="D3553">
        <v>2</v>
      </c>
      <c r="E3553" t="s">
        <v>284</v>
      </c>
      <c r="F3553">
        <v>2014</v>
      </c>
      <c r="G3553" t="s">
        <v>171</v>
      </c>
      <c r="H3553">
        <v>0</v>
      </c>
      <c r="I3553">
        <v>14.871572</v>
      </c>
      <c r="J3553">
        <v>9.4E-2</v>
      </c>
      <c r="K3553">
        <v>1.41</v>
      </c>
      <c r="L3553">
        <v>0.126</v>
      </c>
      <c r="M3553">
        <v>2.57</v>
      </c>
      <c r="N3553">
        <v>8.09E-3</v>
      </c>
      <c r="O3553" t="s">
        <v>614</v>
      </c>
      <c r="P3553">
        <v>0</v>
      </c>
      <c r="Q3553">
        <v>4.21</v>
      </c>
      <c r="R3553">
        <v>391</v>
      </c>
      <c r="S3553">
        <v>0</v>
      </c>
      <c r="U3553">
        <v>3591</v>
      </c>
      <c r="V3553">
        <v>0.47</v>
      </c>
      <c r="W3553">
        <v>0.5</v>
      </c>
      <c r="X3553">
        <v>-0.09</v>
      </c>
      <c r="Y3553" t="s">
        <v>77</v>
      </c>
      <c r="Z3553">
        <v>4.79</v>
      </c>
      <c r="AA3553" t="s">
        <v>11583</v>
      </c>
      <c r="AB3553">
        <v>293.67433219999998</v>
      </c>
      <c r="AC3553" t="s">
        <v>11584</v>
      </c>
      <c r="AD3553">
        <v>47.908472699999997</v>
      </c>
      <c r="AE3553">
        <v>214</v>
      </c>
      <c r="AF3553">
        <v>16.428999999999998</v>
      </c>
      <c r="AG3553">
        <v>12.395</v>
      </c>
      <c r="AH3553">
        <v>15.6683</v>
      </c>
    </row>
    <row r="3554" spans="1:34" x14ac:dyDescent="0.25">
      <c r="A3554" t="s">
        <v>11586</v>
      </c>
      <c r="B3554" t="s">
        <v>11587</v>
      </c>
      <c r="C3554">
        <v>1</v>
      </c>
      <c r="D3554">
        <v>4</v>
      </c>
      <c r="E3554" t="s">
        <v>284</v>
      </c>
      <c r="F3554">
        <v>2013</v>
      </c>
      <c r="G3554" t="s">
        <v>171</v>
      </c>
      <c r="H3554">
        <v>0</v>
      </c>
      <c r="I3554">
        <v>13.36731</v>
      </c>
      <c r="J3554">
        <v>0.1003</v>
      </c>
      <c r="K3554">
        <v>0.29599999999999999</v>
      </c>
      <c r="L3554">
        <v>2.5999999999999999E-2</v>
      </c>
      <c r="M3554">
        <v>3.1783000000000001</v>
      </c>
      <c r="N3554">
        <v>0.01</v>
      </c>
      <c r="O3554" t="s">
        <v>119</v>
      </c>
      <c r="P3554">
        <v>0</v>
      </c>
      <c r="Q3554">
        <v>43.31</v>
      </c>
      <c r="R3554">
        <v>656</v>
      </c>
      <c r="S3554">
        <v>0</v>
      </c>
      <c r="U3554">
        <v>5417</v>
      </c>
      <c r="V3554">
        <v>0.79</v>
      </c>
      <c r="W3554">
        <v>0.87</v>
      </c>
      <c r="X3554">
        <v>-0.32</v>
      </c>
      <c r="Y3554" t="s">
        <v>77</v>
      </c>
      <c r="Z3554">
        <v>4.57</v>
      </c>
      <c r="AA3554" t="s">
        <v>11588</v>
      </c>
      <c r="AB3554">
        <v>284.05925029999997</v>
      </c>
      <c r="AC3554" t="s">
        <v>11589</v>
      </c>
      <c r="AD3554">
        <v>44.5183733</v>
      </c>
      <c r="AE3554">
        <v>63.920699999999997</v>
      </c>
      <c r="AF3554">
        <v>9.7700010000000006</v>
      </c>
      <c r="AG3554">
        <v>7.9420000000000002</v>
      </c>
      <c r="AH3554">
        <v>9.5498799999999999</v>
      </c>
    </row>
    <row r="3555" spans="1:34" x14ac:dyDescent="0.25">
      <c r="A3555" t="s">
        <v>11590</v>
      </c>
      <c r="B3555" t="s">
        <v>11587</v>
      </c>
      <c r="C3555">
        <v>1</v>
      </c>
      <c r="D3555">
        <v>4</v>
      </c>
      <c r="E3555" t="s">
        <v>284</v>
      </c>
      <c r="F3555">
        <v>2013</v>
      </c>
      <c r="G3555" t="s">
        <v>171</v>
      </c>
      <c r="H3555">
        <v>0</v>
      </c>
      <c r="I3555">
        <v>21.302</v>
      </c>
      <c r="J3555">
        <v>0.1368</v>
      </c>
      <c r="K3555">
        <v>0.75</v>
      </c>
      <c r="L3555">
        <v>6.7000000000000004E-2</v>
      </c>
      <c r="M3555">
        <v>12</v>
      </c>
      <c r="N3555">
        <v>3.7760000000000002E-2</v>
      </c>
      <c r="O3555" t="s">
        <v>119</v>
      </c>
      <c r="P3555">
        <v>0.09</v>
      </c>
      <c r="Q3555">
        <v>22.79</v>
      </c>
      <c r="R3555">
        <v>564</v>
      </c>
      <c r="S3555">
        <v>0</v>
      </c>
      <c r="U3555">
        <v>5417</v>
      </c>
      <c r="V3555">
        <v>0.77</v>
      </c>
      <c r="W3555">
        <v>0.8</v>
      </c>
      <c r="X3555">
        <v>-0.32</v>
      </c>
      <c r="Y3555" t="s">
        <v>77</v>
      </c>
      <c r="Z3555">
        <v>4.57</v>
      </c>
      <c r="AA3555" t="s">
        <v>11588</v>
      </c>
      <c r="AB3555">
        <v>284.05925029999997</v>
      </c>
      <c r="AC3555" t="s">
        <v>11589</v>
      </c>
      <c r="AD3555">
        <v>44.5183733</v>
      </c>
      <c r="AE3555">
        <v>63.920699999999997</v>
      </c>
      <c r="AF3555">
        <v>9.7700010000000006</v>
      </c>
      <c r="AG3555">
        <v>7.9420000000000002</v>
      </c>
      <c r="AH3555">
        <v>9.5498799999999999</v>
      </c>
    </row>
    <row r="3556" spans="1:34" x14ac:dyDescent="0.25">
      <c r="A3556" t="s">
        <v>11591</v>
      </c>
      <c r="B3556" t="s">
        <v>11587</v>
      </c>
      <c r="C3556">
        <v>1</v>
      </c>
      <c r="D3556">
        <v>4</v>
      </c>
      <c r="E3556" t="s">
        <v>284</v>
      </c>
      <c r="F3556">
        <v>2013</v>
      </c>
      <c r="G3556" t="s">
        <v>171</v>
      </c>
      <c r="H3556">
        <v>0</v>
      </c>
      <c r="I3556">
        <v>39.792200000000001</v>
      </c>
      <c r="J3556">
        <v>0.20760000000000001</v>
      </c>
      <c r="K3556">
        <v>1.94</v>
      </c>
      <c r="L3556">
        <v>0.17299999999999999</v>
      </c>
      <c r="M3556">
        <v>12.2</v>
      </c>
      <c r="N3556">
        <v>3.8390000000000001E-2</v>
      </c>
      <c r="O3556" t="s">
        <v>119</v>
      </c>
      <c r="P3556">
        <v>0.15</v>
      </c>
      <c r="Q3556">
        <v>9.9</v>
      </c>
      <c r="R3556">
        <v>458</v>
      </c>
      <c r="S3556">
        <v>1</v>
      </c>
      <c r="U3556">
        <v>5417</v>
      </c>
      <c r="V3556">
        <v>0.77</v>
      </c>
      <c r="W3556">
        <v>0.8</v>
      </c>
      <c r="X3556">
        <v>-0.32</v>
      </c>
      <c r="Y3556" t="s">
        <v>77</v>
      </c>
      <c r="Z3556">
        <v>4.57</v>
      </c>
      <c r="AA3556" t="s">
        <v>11588</v>
      </c>
      <c r="AB3556">
        <v>284.05925029999997</v>
      </c>
      <c r="AC3556" t="s">
        <v>11589</v>
      </c>
      <c r="AD3556">
        <v>44.5183733</v>
      </c>
      <c r="AE3556">
        <v>63.920699999999997</v>
      </c>
      <c r="AF3556">
        <v>9.7700010000000006</v>
      </c>
      <c r="AG3556">
        <v>7.9420000000000002</v>
      </c>
      <c r="AH3556">
        <v>9.5498799999999999</v>
      </c>
    </row>
    <row r="3557" spans="1:34" x14ac:dyDescent="0.25">
      <c r="A3557" t="s">
        <v>11592</v>
      </c>
      <c r="B3557" t="s">
        <v>11587</v>
      </c>
      <c r="C3557">
        <v>1</v>
      </c>
      <c r="D3557">
        <v>4</v>
      </c>
      <c r="E3557" t="s">
        <v>7079</v>
      </c>
      <c r="F3557">
        <v>2014</v>
      </c>
      <c r="G3557" t="s">
        <v>171</v>
      </c>
      <c r="H3557">
        <v>0</v>
      </c>
      <c r="I3557">
        <v>51.195999999999998</v>
      </c>
      <c r="J3557">
        <v>0.246</v>
      </c>
      <c r="K3557">
        <v>0.37</v>
      </c>
      <c r="M3557">
        <v>2.75E-2</v>
      </c>
      <c r="N3557">
        <v>9.0000000000000006E-5</v>
      </c>
      <c r="O3557" t="s">
        <v>614</v>
      </c>
      <c r="P3557">
        <v>0</v>
      </c>
      <c r="R3557">
        <v>401</v>
      </c>
      <c r="S3557">
        <v>1</v>
      </c>
      <c r="U3557">
        <v>5288</v>
      </c>
      <c r="V3557">
        <v>0.77</v>
      </c>
      <c r="W3557">
        <v>0.8</v>
      </c>
      <c r="X3557">
        <v>-0.3</v>
      </c>
      <c r="Y3557" t="s">
        <v>200</v>
      </c>
      <c r="Z3557">
        <v>4.6100000000000003</v>
      </c>
      <c r="AA3557" t="s">
        <v>11588</v>
      </c>
      <c r="AB3557">
        <v>284.05925029999997</v>
      </c>
      <c r="AC3557" t="s">
        <v>11589</v>
      </c>
      <c r="AD3557">
        <v>44.5183733</v>
      </c>
      <c r="AE3557">
        <v>63.920699999999997</v>
      </c>
      <c r="AF3557">
        <v>9.7700010000000006</v>
      </c>
      <c r="AG3557">
        <v>7.9420000000000002</v>
      </c>
      <c r="AH3557">
        <v>9.5498799999999999</v>
      </c>
    </row>
    <row r="3558" spans="1:34" x14ac:dyDescent="0.25">
      <c r="A3558" t="s">
        <v>11593</v>
      </c>
      <c r="B3558" t="s">
        <v>11594</v>
      </c>
      <c r="C3558">
        <v>1</v>
      </c>
      <c r="D3558">
        <v>2</v>
      </c>
      <c r="E3558" t="s">
        <v>284</v>
      </c>
      <c r="F3558">
        <v>2014</v>
      </c>
      <c r="G3558" t="s">
        <v>171</v>
      </c>
      <c r="H3558">
        <v>0</v>
      </c>
      <c r="I3558">
        <v>4.5795300000000001</v>
      </c>
      <c r="J3558">
        <v>5.3999999999999999E-2</v>
      </c>
      <c r="K3558">
        <v>1.59</v>
      </c>
      <c r="L3558">
        <v>0.14199999999999999</v>
      </c>
      <c r="M3558">
        <v>3.15</v>
      </c>
      <c r="N3558">
        <v>9.9299999999999996E-3</v>
      </c>
      <c r="O3558" t="s">
        <v>614</v>
      </c>
      <c r="P3558">
        <v>0</v>
      </c>
      <c r="Q3558">
        <v>361.51</v>
      </c>
      <c r="R3558">
        <v>1040</v>
      </c>
      <c r="S3558">
        <v>0</v>
      </c>
      <c r="U3558">
        <v>5852</v>
      </c>
      <c r="V3558">
        <v>0.9</v>
      </c>
      <c r="W3558">
        <v>0.98</v>
      </c>
      <c r="X3558">
        <v>0.13200000000000001</v>
      </c>
      <c r="Y3558" t="s">
        <v>200</v>
      </c>
      <c r="Z3558">
        <v>4.53</v>
      </c>
      <c r="AA3558" t="s">
        <v>11595</v>
      </c>
      <c r="AB3558">
        <v>292.1710683</v>
      </c>
      <c r="AC3558" t="s">
        <v>11596</v>
      </c>
      <c r="AD3558">
        <v>40.916238100000001</v>
      </c>
      <c r="AE3558">
        <v>1167.94</v>
      </c>
      <c r="AF3558">
        <v>15.467000000000001</v>
      </c>
      <c r="AG3558">
        <v>13.55</v>
      </c>
      <c r="AH3558">
        <v>15.1595</v>
      </c>
    </row>
    <row r="3559" spans="1:34" x14ac:dyDescent="0.25">
      <c r="A3559" t="s">
        <v>11597</v>
      </c>
      <c r="B3559" t="s">
        <v>11594</v>
      </c>
      <c r="C3559">
        <v>1</v>
      </c>
      <c r="D3559">
        <v>2</v>
      </c>
      <c r="E3559" t="s">
        <v>284</v>
      </c>
      <c r="F3559">
        <v>2014</v>
      </c>
      <c r="G3559" t="s">
        <v>171</v>
      </c>
      <c r="H3559">
        <v>0</v>
      </c>
      <c r="I3559">
        <v>19.022929999999999</v>
      </c>
      <c r="J3559">
        <v>0.14000000000000001</v>
      </c>
      <c r="K3559">
        <v>1.91</v>
      </c>
      <c r="L3559">
        <v>0.17</v>
      </c>
      <c r="M3559">
        <v>4.3099999999999996</v>
      </c>
      <c r="N3559">
        <v>1.3599999999999999E-2</v>
      </c>
      <c r="O3559" t="s">
        <v>614</v>
      </c>
      <c r="P3559">
        <v>0</v>
      </c>
      <c r="Q3559">
        <v>54.2</v>
      </c>
      <c r="R3559">
        <v>647</v>
      </c>
      <c r="S3559">
        <v>0</v>
      </c>
      <c r="U3559">
        <v>5852</v>
      </c>
      <c r="V3559">
        <v>0.9</v>
      </c>
      <c r="W3559">
        <v>0.98</v>
      </c>
      <c r="X3559">
        <v>0.13200000000000001</v>
      </c>
      <c r="Y3559" t="s">
        <v>200</v>
      </c>
      <c r="Z3559">
        <v>4.53</v>
      </c>
      <c r="AA3559" t="s">
        <v>11595</v>
      </c>
      <c r="AB3559">
        <v>292.1710683</v>
      </c>
      <c r="AC3559" t="s">
        <v>11596</v>
      </c>
      <c r="AD3559">
        <v>40.916238100000001</v>
      </c>
      <c r="AE3559">
        <v>1167.94</v>
      </c>
      <c r="AF3559">
        <v>15.467000000000001</v>
      </c>
      <c r="AG3559">
        <v>13.55</v>
      </c>
      <c r="AH3559">
        <v>15.1595</v>
      </c>
    </row>
    <row r="3560" spans="1:34" x14ac:dyDescent="0.25">
      <c r="A3560" t="s">
        <v>11598</v>
      </c>
      <c r="B3560" t="s">
        <v>11599</v>
      </c>
      <c r="C3560">
        <v>1</v>
      </c>
      <c r="D3560">
        <v>2</v>
      </c>
      <c r="E3560" t="s">
        <v>284</v>
      </c>
      <c r="F3560">
        <v>2014</v>
      </c>
      <c r="G3560" t="s">
        <v>171</v>
      </c>
      <c r="H3560">
        <v>0</v>
      </c>
      <c r="I3560">
        <v>34.763278</v>
      </c>
      <c r="J3560">
        <v>0.2</v>
      </c>
      <c r="K3560">
        <v>1.89</v>
      </c>
      <c r="L3560">
        <v>0.16900000000000001</v>
      </c>
      <c r="M3560">
        <v>4.2300000000000004</v>
      </c>
      <c r="N3560">
        <v>1.3299999999999999E-2</v>
      </c>
      <c r="O3560" t="s">
        <v>614</v>
      </c>
      <c r="P3560">
        <v>0</v>
      </c>
      <c r="Q3560">
        <v>41.74</v>
      </c>
      <c r="R3560">
        <v>554</v>
      </c>
      <c r="S3560">
        <v>0</v>
      </c>
      <c r="U3560">
        <v>5666</v>
      </c>
      <c r="V3560">
        <v>0.99</v>
      </c>
      <c r="W3560">
        <v>0.93</v>
      </c>
      <c r="X3560">
        <v>-0.19700000000000001</v>
      </c>
      <c r="Y3560" t="s">
        <v>200</v>
      </c>
      <c r="Z3560">
        <v>4.3899999999999997</v>
      </c>
      <c r="AA3560" t="s">
        <v>11600</v>
      </c>
      <c r="AB3560">
        <v>292.32648349999999</v>
      </c>
      <c r="AC3560" t="s">
        <v>11601</v>
      </c>
      <c r="AD3560">
        <v>38.657544100000003</v>
      </c>
      <c r="AE3560">
        <v>813.19200000000001</v>
      </c>
      <c r="AF3560">
        <v>13.997</v>
      </c>
      <c r="AG3560">
        <v>12.343999999999999</v>
      </c>
      <c r="AH3560">
        <v>13.798400000000001</v>
      </c>
    </row>
    <row r="3561" spans="1:34" x14ac:dyDescent="0.25">
      <c r="A3561" t="s">
        <v>11602</v>
      </c>
      <c r="B3561" t="s">
        <v>11599</v>
      </c>
      <c r="C3561">
        <v>1</v>
      </c>
      <c r="D3561">
        <v>2</v>
      </c>
      <c r="E3561" t="s">
        <v>284</v>
      </c>
      <c r="F3561">
        <v>2014</v>
      </c>
      <c r="G3561" t="s">
        <v>171</v>
      </c>
      <c r="H3561">
        <v>0</v>
      </c>
      <c r="I3561">
        <v>67.968014999999994</v>
      </c>
      <c r="J3561">
        <v>0.313</v>
      </c>
      <c r="K3561">
        <v>1.78</v>
      </c>
      <c r="L3561">
        <v>0.159</v>
      </c>
      <c r="M3561">
        <v>3.82</v>
      </c>
      <c r="N3561">
        <v>1.2E-2</v>
      </c>
      <c r="O3561" t="s">
        <v>614</v>
      </c>
      <c r="P3561">
        <v>0</v>
      </c>
      <c r="Q3561">
        <v>17.059999999999999</v>
      </c>
      <c r="R3561">
        <v>443</v>
      </c>
      <c r="S3561">
        <v>0</v>
      </c>
      <c r="U3561">
        <v>5666</v>
      </c>
      <c r="V3561">
        <v>0.99</v>
      </c>
      <c r="W3561">
        <v>0.93</v>
      </c>
      <c r="X3561">
        <v>-0.19700000000000001</v>
      </c>
      <c r="Y3561" t="s">
        <v>200</v>
      </c>
      <c r="Z3561">
        <v>4.3899999999999997</v>
      </c>
      <c r="AA3561" t="s">
        <v>11600</v>
      </c>
      <c r="AB3561">
        <v>292.32648349999999</v>
      </c>
      <c r="AC3561" t="s">
        <v>11601</v>
      </c>
      <c r="AD3561">
        <v>38.657544100000003</v>
      </c>
      <c r="AE3561">
        <v>813.19200000000001</v>
      </c>
      <c r="AF3561">
        <v>13.997</v>
      </c>
      <c r="AG3561">
        <v>12.343999999999999</v>
      </c>
      <c r="AH3561">
        <v>13.798400000000001</v>
      </c>
    </row>
    <row r="3562" spans="1:34" x14ac:dyDescent="0.25">
      <c r="A3562" t="s">
        <v>11603</v>
      </c>
      <c r="B3562" t="s">
        <v>11604</v>
      </c>
      <c r="C3562">
        <v>1</v>
      </c>
      <c r="D3562">
        <v>3</v>
      </c>
      <c r="E3562" t="s">
        <v>284</v>
      </c>
      <c r="F3562">
        <v>2014</v>
      </c>
      <c r="G3562" t="s">
        <v>171</v>
      </c>
      <c r="H3562">
        <v>0</v>
      </c>
      <c r="I3562">
        <v>6.8496920000000001</v>
      </c>
      <c r="J3562">
        <v>7.4999999999999997E-2</v>
      </c>
      <c r="K3562">
        <v>1.36</v>
      </c>
      <c r="L3562">
        <v>0.121</v>
      </c>
      <c r="M3562">
        <v>2.42</v>
      </c>
      <c r="N3562">
        <v>7.6099999999999996E-3</v>
      </c>
      <c r="O3562" t="s">
        <v>614</v>
      </c>
      <c r="P3562">
        <v>0</v>
      </c>
      <c r="Q3562">
        <v>384.63</v>
      </c>
      <c r="R3562">
        <v>1081</v>
      </c>
      <c r="S3562">
        <v>0</v>
      </c>
      <c r="U3562">
        <v>6509</v>
      </c>
      <c r="V3562">
        <v>1.1399999999999999</v>
      </c>
      <c r="W3562">
        <v>1.1499999999999999</v>
      </c>
      <c r="X3562">
        <v>0.16</v>
      </c>
      <c r="Y3562" t="s">
        <v>77</v>
      </c>
      <c r="Z3562">
        <v>4.41</v>
      </c>
      <c r="AA3562" t="s">
        <v>11605</v>
      </c>
      <c r="AB3562">
        <v>291.25622529999998</v>
      </c>
      <c r="AC3562" t="s">
        <v>11606</v>
      </c>
      <c r="AD3562">
        <v>49.2589288</v>
      </c>
      <c r="AE3562">
        <v>1493.95</v>
      </c>
      <c r="AF3562">
        <v>14.928000000000001</v>
      </c>
      <c r="AG3562">
        <v>13.558999999999999</v>
      </c>
      <c r="AH3562">
        <v>14.834199999999999</v>
      </c>
    </row>
    <row r="3563" spans="1:34" x14ac:dyDescent="0.25">
      <c r="A3563" t="s">
        <v>11607</v>
      </c>
      <c r="B3563" t="s">
        <v>11604</v>
      </c>
      <c r="C3563">
        <v>1</v>
      </c>
      <c r="D3563">
        <v>3</v>
      </c>
      <c r="E3563" t="s">
        <v>284</v>
      </c>
      <c r="F3563">
        <v>2014</v>
      </c>
      <c r="G3563" t="s">
        <v>171</v>
      </c>
      <c r="H3563">
        <v>0</v>
      </c>
      <c r="I3563">
        <v>20.053763</v>
      </c>
      <c r="J3563">
        <v>0.154</v>
      </c>
      <c r="K3563">
        <v>2.09</v>
      </c>
      <c r="L3563">
        <v>0.186</v>
      </c>
      <c r="M3563">
        <v>5.0199999999999996</v>
      </c>
      <c r="N3563">
        <v>1.5800000000000002E-2</v>
      </c>
      <c r="O3563" t="s">
        <v>614</v>
      </c>
      <c r="P3563">
        <v>0</v>
      </c>
      <c r="Q3563">
        <v>91.88</v>
      </c>
      <c r="R3563">
        <v>755</v>
      </c>
      <c r="S3563">
        <v>0</v>
      </c>
      <c r="U3563">
        <v>6509</v>
      </c>
      <c r="V3563">
        <v>1.1399999999999999</v>
      </c>
      <c r="W3563">
        <v>1.2</v>
      </c>
      <c r="X3563">
        <v>0.16</v>
      </c>
      <c r="Y3563" t="s">
        <v>77</v>
      </c>
      <c r="Z3563">
        <v>4.41</v>
      </c>
      <c r="AA3563" t="s">
        <v>11605</v>
      </c>
      <c r="AB3563">
        <v>291.25622529999998</v>
      </c>
      <c r="AC3563" t="s">
        <v>11606</v>
      </c>
      <c r="AD3563">
        <v>49.2589288</v>
      </c>
      <c r="AE3563">
        <v>1493.95</v>
      </c>
      <c r="AF3563">
        <v>14.928000000000001</v>
      </c>
      <c r="AG3563">
        <v>13.558999999999999</v>
      </c>
      <c r="AH3563">
        <v>14.834199999999999</v>
      </c>
    </row>
    <row r="3564" spans="1:34" x14ac:dyDescent="0.25">
      <c r="A3564" t="s">
        <v>11608</v>
      </c>
      <c r="B3564" t="s">
        <v>11604</v>
      </c>
      <c r="C3564">
        <v>1</v>
      </c>
      <c r="D3564">
        <v>3</v>
      </c>
      <c r="E3564" t="s">
        <v>284</v>
      </c>
      <c r="F3564">
        <v>2014</v>
      </c>
      <c r="G3564" t="s">
        <v>171</v>
      </c>
      <c r="H3564">
        <v>0</v>
      </c>
      <c r="I3564">
        <v>30.092568</v>
      </c>
      <c r="J3564">
        <v>0.20100000000000001</v>
      </c>
      <c r="K3564">
        <v>1.69</v>
      </c>
      <c r="L3564">
        <v>0.151</v>
      </c>
      <c r="M3564">
        <v>3.5</v>
      </c>
      <c r="N3564">
        <v>1.0999999999999999E-2</v>
      </c>
      <c r="O3564" t="s">
        <v>614</v>
      </c>
      <c r="P3564">
        <v>0</v>
      </c>
      <c r="Q3564">
        <v>53.47</v>
      </c>
      <c r="R3564">
        <v>660</v>
      </c>
      <c r="S3564">
        <v>0</v>
      </c>
      <c r="U3564">
        <v>6509</v>
      </c>
      <c r="V3564">
        <v>1.1399999999999999</v>
      </c>
      <c r="W3564">
        <v>1.1499999999999999</v>
      </c>
      <c r="X3564">
        <v>0.16</v>
      </c>
      <c r="Y3564" t="s">
        <v>77</v>
      </c>
      <c r="Z3564">
        <v>4.41</v>
      </c>
      <c r="AA3564" t="s">
        <v>11605</v>
      </c>
      <c r="AB3564">
        <v>291.25622529999998</v>
      </c>
      <c r="AC3564" t="s">
        <v>11606</v>
      </c>
      <c r="AD3564">
        <v>49.2589288</v>
      </c>
      <c r="AE3564">
        <v>1493.95</v>
      </c>
      <c r="AF3564">
        <v>14.928000000000001</v>
      </c>
      <c r="AG3564">
        <v>13.558999999999999</v>
      </c>
      <c r="AH3564">
        <v>14.834199999999999</v>
      </c>
    </row>
    <row r="3565" spans="1:34" x14ac:dyDescent="0.25">
      <c r="A3565" t="s">
        <v>11609</v>
      </c>
      <c r="B3565" t="s">
        <v>11610</v>
      </c>
      <c r="C3565">
        <v>1</v>
      </c>
      <c r="D3565">
        <v>2</v>
      </c>
      <c r="E3565" t="s">
        <v>284</v>
      </c>
      <c r="F3565">
        <v>2014</v>
      </c>
      <c r="G3565" t="s">
        <v>171</v>
      </c>
      <c r="H3565">
        <v>0</v>
      </c>
      <c r="I3565">
        <v>5.5353089999999998</v>
      </c>
      <c r="J3565">
        <v>0.06</v>
      </c>
      <c r="K3565">
        <v>1.36</v>
      </c>
      <c r="L3565">
        <v>0.121</v>
      </c>
      <c r="M3565">
        <v>2.42</v>
      </c>
      <c r="N3565">
        <v>7.6099999999999996E-3</v>
      </c>
      <c r="O3565" t="s">
        <v>614</v>
      </c>
      <c r="P3565">
        <v>0</v>
      </c>
      <c r="Q3565">
        <v>453.87</v>
      </c>
      <c r="R3565">
        <v>1054</v>
      </c>
      <c r="S3565">
        <v>0</v>
      </c>
      <c r="U3565">
        <v>5787</v>
      </c>
      <c r="V3565">
        <v>0.84</v>
      </c>
      <c r="W3565">
        <v>0.93</v>
      </c>
      <c r="X3565">
        <v>7.0000000000000007E-2</v>
      </c>
      <c r="Y3565" t="s">
        <v>200</v>
      </c>
      <c r="Z3565">
        <v>4.5599999999999996</v>
      </c>
      <c r="AA3565" t="s">
        <v>11611</v>
      </c>
      <c r="AB3565">
        <v>289.38799039999998</v>
      </c>
      <c r="AC3565" t="s">
        <v>11612</v>
      </c>
      <c r="AD3565">
        <v>50.597011500000001</v>
      </c>
      <c r="AE3565">
        <v>1090.45</v>
      </c>
      <c r="AF3565">
        <v>14.596</v>
      </c>
      <c r="AG3565">
        <v>12.859</v>
      </c>
      <c r="AH3565">
        <v>14.4856</v>
      </c>
    </row>
    <row r="3566" spans="1:34" x14ac:dyDescent="0.25">
      <c r="A3566" t="s">
        <v>11613</v>
      </c>
      <c r="B3566" t="s">
        <v>11610</v>
      </c>
      <c r="C3566">
        <v>1</v>
      </c>
      <c r="D3566">
        <v>2</v>
      </c>
      <c r="E3566" t="s">
        <v>284</v>
      </c>
      <c r="F3566">
        <v>2014</v>
      </c>
      <c r="G3566" t="s">
        <v>171</v>
      </c>
      <c r="H3566">
        <v>0</v>
      </c>
      <c r="I3566">
        <v>16.725947999999999</v>
      </c>
      <c r="J3566">
        <v>0.126</v>
      </c>
      <c r="K3566">
        <v>1.24</v>
      </c>
      <c r="L3566">
        <v>0.111</v>
      </c>
      <c r="M3566">
        <v>2.0699999999999998</v>
      </c>
      <c r="N3566">
        <v>6.5100000000000002E-3</v>
      </c>
      <c r="O3566" t="s">
        <v>614</v>
      </c>
      <c r="P3566">
        <v>0</v>
      </c>
      <c r="Q3566">
        <v>103.76</v>
      </c>
      <c r="R3566">
        <v>729</v>
      </c>
      <c r="S3566">
        <v>0</v>
      </c>
      <c r="U3566">
        <v>5787</v>
      </c>
      <c r="V3566">
        <v>0.84</v>
      </c>
      <c r="W3566">
        <v>0.93</v>
      </c>
      <c r="X3566">
        <v>7.0000000000000007E-2</v>
      </c>
      <c r="Y3566" t="s">
        <v>200</v>
      </c>
      <c r="Z3566">
        <v>4.5599999999999996</v>
      </c>
      <c r="AA3566" t="s">
        <v>11611</v>
      </c>
      <c r="AB3566">
        <v>289.38799039999998</v>
      </c>
      <c r="AC3566" t="s">
        <v>11612</v>
      </c>
      <c r="AD3566">
        <v>50.597011500000001</v>
      </c>
      <c r="AE3566">
        <v>1090.45</v>
      </c>
      <c r="AF3566">
        <v>14.596</v>
      </c>
      <c r="AG3566">
        <v>12.859</v>
      </c>
      <c r="AH3566">
        <v>14.4856</v>
      </c>
    </row>
    <row r="3567" spans="1:34" x14ac:dyDescent="0.25">
      <c r="A3567" t="s">
        <v>11614</v>
      </c>
      <c r="B3567" t="s">
        <v>11615</v>
      </c>
      <c r="C3567">
        <v>1</v>
      </c>
      <c r="D3567">
        <v>3</v>
      </c>
      <c r="E3567" t="s">
        <v>284</v>
      </c>
      <c r="F3567">
        <v>2014</v>
      </c>
      <c r="G3567" t="s">
        <v>171</v>
      </c>
      <c r="H3567">
        <v>0</v>
      </c>
      <c r="I3567">
        <v>1.8978060000000001</v>
      </c>
      <c r="J3567">
        <v>2.9000000000000001E-2</v>
      </c>
      <c r="K3567">
        <v>1.03</v>
      </c>
      <c r="L3567">
        <v>9.1999999999999998E-2</v>
      </c>
      <c r="M3567">
        <v>1.08</v>
      </c>
      <c r="N3567">
        <v>3.3999999999999998E-3</v>
      </c>
      <c r="O3567" t="s">
        <v>614</v>
      </c>
      <c r="P3567">
        <v>0</v>
      </c>
      <c r="Q3567">
        <v>2014.66</v>
      </c>
      <c r="R3567">
        <v>1761</v>
      </c>
      <c r="S3567">
        <v>0</v>
      </c>
      <c r="U3567">
        <v>5977</v>
      </c>
      <c r="V3567">
        <v>0.91</v>
      </c>
      <c r="W3567">
        <v>1.04</v>
      </c>
      <c r="X3567">
        <v>0.111</v>
      </c>
      <c r="Y3567" t="s">
        <v>200</v>
      </c>
      <c r="Z3567">
        <v>4.4800000000000004</v>
      </c>
      <c r="AA3567" t="s">
        <v>11616</v>
      </c>
      <c r="AB3567">
        <v>294.13789209999999</v>
      </c>
      <c r="AC3567" t="s">
        <v>11617</v>
      </c>
      <c r="AD3567">
        <v>42.370407499999999</v>
      </c>
      <c r="AE3567">
        <v>1265.6099999999999</v>
      </c>
      <c r="AF3567">
        <v>14.701000000000001</v>
      </c>
      <c r="AG3567">
        <v>13.135999999999999</v>
      </c>
      <c r="AH3567">
        <v>14.6608</v>
      </c>
    </row>
    <row r="3568" spans="1:34" x14ac:dyDescent="0.25">
      <c r="A3568" t="s">
        <v>11618</v>
      </c>
      <c r="B3568" t="s">
        <v>11615</v>
      </c>
      <c r="C3568">
        <v>1</v>
      </c>
      <c r="D3568">
        <v>3</v>
      </c>
      <c r="E3568" t="s">
        <v>284</v>
      </c>
      <c r="F3568">
        <v>2014</v>
      </c>
      <c r="G3568" t="s">
        <v>171</v>
      </c>
      <c r="H3568">
        <v>0</v>
      </c>
      <c r="I3568">
        <v>3.282807</v>
      </c>
      <c r="J3568">
        <v>4.2000000000000003E-2</v>
      </c>
      <c r="K3568">
        <v>1.1000000000000001</v>
      </c>
      <c r="L3568">
        <v>9.8000000000000004E-2</v>
      </c>
      <c r="M3568">
        <v>1.37</v>
      </c>
      <c r="N3568">
        <v>4.3E-3</v>
      </c>
      <c r="O3568" t="s">
        <v>614</v>
      </c>
      <c r="P3568">
        <v>0</v>
      </c>
      <c r="Q3568">
        <v>966.59</v>
      </c>
      <c r="R3568">
        <v>1467</v>
      </c>
      <c r="S3568">
        <v>0</v>
      </c>
      <c r="U3568">
        <v>5977</v>
      </c>
      <c r="V3568">
        <v>0.91</v>
      </c>
      <c r="W3568">
        <v>1.04</v>
      </c>
      <c r="X3568">
        <v>0.111</v>
      </c>
      <c r="Y3568" t="s">
        <v>200</v>
      </c>
      <c r="Z3568">
        <v>4.4800000000000004</v>
      </c>
      <c r="AA3568" t="s">
        <v>11616</v>
      </c>
      <c r="AB3568">
        <v>294.13789209999999</v>
      </c>
      <c r="AC3568" t="s">
        <v>11617</v>
      </c>
      <c r="AD3568">
        <v>42.370407499999999</v>
      </c>
      <c r="AE3568">
        <v>1265.6099999999999</v>
      </c>
      <c r="AF3568">
        <v>14.701000000000001</v>
      </c>
      <c r="AG3568">
        <v>13.135999999999999</v>
      </c>
      <c r="AH3568">
        <v>14.6608</v>
      </c>
    </row>
    <row r="3569" spans="1:34" x14ac:dyDescent="0.25">
      <c r="A3569" t="s">
        <v>11619</v>
      </c>
      <c r="B3569" t="s">
        <v>11615</v>
      </c>
      <c r="C3569">
        <v>1</v>
      </c>
      <c r="D3569">
        <v>3</v>
      </c>
      <c r="E3569" t="s">
        <v>284</v>
      </c>
      <c r="F3569">
        <v>2014</v>
      </c>
      <c r="G3569" t="s">
        <v>171</v>
      </c>
      <c r="H3569">
        <v>0</v>
      </c>
      <c r="I3569">
        <v>5.028219</v>
      </c>
      <c r="J3569">
        <v>5.6000000000000001E-2</v>
      </c>
      <c r="K3569">
        <v>1.31</v>
      </c>
      <c r="L3569">
        <v>0.11700000000000001</v>
      </c>
      <c r="M3569">
        <v>2.27</v>
      </c>
      <c r="N3569">
        <v>7.1399999999999996E-3</v>
      </c>
      <c r="O3569" t="s">
        <v>614</v>
      </c>
      <c r="P3569">
        <v>0</v>
      </c>
      <c r="Q3569">
        <v>548.1</v>
      </c>
      <c r="R3569">
        <v>1272</v>
      </c>
      <c r="S3569">
        <v>0</v>
      </c>
      <c r="U3569">
        <v>5977</v>
      </c>
      <c r="V3569">
        <v>0.91</v>
      </c>
      <c r="W3569">
        <v>1.04</v>
      </c>
      <c r="X3569">
        <v>0.111</v>
      </c>
      <c r="Y3569" t="s">
        <v>200</v>
      </c>
      <c r="Z3569">
        <v>4.4800000000000004</v>
      </c>
      <c r="AA3569" t="s">
        <v>11616</v>
      </c>
      <c r="AB3569">
        <v>294.13789209999999</v>
      </c>
      <c r="AC3569" t="s">
        <v>11617</v>
      </c>
      <c r="AD3569">
        <v>42.370407499999999</v>
      </c>
      <c r="AE3569">
        <v>1265.6099999999999</v>
      </c>
      <c r="AF3569">
        <v>14.701000000000001</v>
      </c>
      <c r="AG3569">
        <v>13.135999999999999</v>
      </c>
      <c r="AH3569">
        <v>14.6608</v>
      </c>
    </row>
    <row r="3570" spans="1:34" x14ac:dyDescent="0.25">
      <c r="A3570" t="s">
        <v>11620</v>
      </c>
      <c r="B3570" t="s">
        <v>11621</v>
      </c>
      <c r="C3570">
        <v>1</v>
      </c>
      <c r="D3570">
        <v>2</v>
      </c>
      <c r="E3570" t="s">
        <v>284</v>
      </c>
      <c r="F3570">
        <v>2014</v>
      </c>
      <c r="G3570" t="s">
        <v>171</v>
      </c>
      <c r="H3570">
        <v>0</v>
      </c>
      <c r="I3570">
        <v>12.125934000000001</v>
      </c>
      <c r="J3570">
        <v>0.10100000000000001</v>
      </c>
      <c r="K3570">
        <v>1.45</v>
      </c>
      <c r="L3570">
        <v>0.129</v>
      </c>
      <c r="M3570">
        <v>2.7</v>
      </c>
      <c r="N3570">
        <v>8.4899999999999993E-3</v>
      </c>
      <c r="O3570" t="s">
        <v>614</v>
      </c>
      <c r="P3570">
        <v>0</v>
      </c>
      <c r="Q3570">
        <v>64.44</v>
      </c>
      <c r="R3570">
        <v>851</v>
      </c>
      <c r="S3570">
        <v>0</v>
      </c>
      <c r="U3570">
        <v>5826</v>
      </c>
      <c r="V3570">
        <v>0.84</v>
      </c>
      <c r="W3570">
        <v>0.92</v>
      </c>
      <c r="X3570">
        <v>0.14000000000000001</v>
      </c>
      <c r="Y3570" t="s">
        <v>77</v>
      </c>
      <c r="Z3570">
        <v>4.57</v>
      </c>
      <c r="AA3570" t="s">
        <v>11622</v>
      </c>
      <c r="AB3570">
        <v>288.61787149999998</v>
      </c>
      <c r="AC3570" t="s">
        <v>11623</v>
      </c>
      <c r="AD3570">
        <v>48.098363900000003</v>
      </c>
      <c r="AE3570">
        <v>1238.81</v>
      </c>
      <c r="AF3570">
        <v>15.643000000000001</v>
      </c>
      <c r="AG3570">
        <v>14.081</v>
      </c>
      <c r="AH3570">
        <v>15.677099999999999</v>
      </c>
    </row>
    <row r="3571" spans="1:34" x14ac:dyDescent="0.25">
      <c r="A3571" t="s">
        <v>11624</v>
      </c>
      <c r="B3571" t="s">
        <v>11621</v>
      </c>
      <c r="C3571">
        <v>1</v>
      </c>
      <c r="D3571">
        <v>2</v>
      </c>
      <c r="E3571" t="s">
        <v>284</v>
      </c>
      <c r="F3571">
        <v>2014</v>
      </c>
      <c r="G3571" t="s">
        <v>171</v>
      </c>
      <c r="H3571">
        <v>0</v>
      </c>
      <c r="I3571">
        <v>19.986325999999998</v>
      </c>
      <c r="J3571">
        <v>0.14099999999999999</v>
      </c>
      <c r="K3571">
        <v>2.65</v>
      </c>
      <c r="L3571">
        <v>0.23599999999999999</v>
      </c>
      <c r="M3571">
        <v>7.51</v>
      </c>
      <c r="N3571">
        <v>2.3599999999999999E-2</v>
      </c>
      <c r="O3571" t="s">
        <v>614</v>
      </c>
      <c r="P3571">
        <v>0</v>
      </c>
      <c r="Q3571">
        <v>33.15</v>
      </c>
      <c r="R3571">
        <v>720</v>
      </c>
      <c r="S3571">
        <v>0</v>
      </c>
      <c r="U3571">
        <v>5826</v>
      </c>
      <c r="V3571">
        <v>0.84</v>
      </c>
      <c r="W3571">
        <v>0.92</v>
      </c>
      <c r="X3571">
        <v>0.14000000000000001</v>
      </c>
      <c r="Y3571" t="s">
        <v>77</v>
      </c>
      <c r="Z3571">
        <v>4.57</v>
      </c>
      <c r="AA3571" t="s">
        <v>11622</v>
      </c>
      <c r="AB3571">
        <v>288.61787149999998</v>
      </c>
      <c r="AC3571" t="s">
        <v>11623</v>
      </c>
      <c r="AD3571">
        <v>48.098363900000003</v>
      </c>
      <c r="AE3571">
        <v>1238.81</v>
      </c>
      <c r="AF3571">
        <v>15.643000000000001</v>
      </c>
      <c r="AG3571">
        <v>14.081</v>
      </c>
      <c r="AH3571">
        <v>15.677099999999999</v>
      </c>
    </row>
    <row r="3572" spans="1:34" x14ac:dyDescent="0.25">
      <c r="A3572" t="s">
        <v>11625</v>
      </c>
      <c r="B3572" t="s">
        <v>11626</v>
      </c>
      <c r="C3572">
        <v>1</v>
      </c>
      <c r="D3572">
        <v>2</v>
      </c>
      <c r="E3572" t="s">
        <v>284</v>
      </c>
      <c r="F3572">
        <v>2014</v>
      </c>
      <c r="G3572" t="s">
        <v>171</v>
      </c>
      <c r="H3572">
        <v>0</v>
      </c>
      <c r="I3572">
        <v>4.9201990000000002</v>
      </c>
      <c r="J3572">
        <v>5.7000000000000002E-2</v>
      </c>
      <c r="K3572">
        <v>1.07</v>
      </c>
      <c r="L3572">
        <v>9.5000000000000001E-2</v>
      </c>
      <c r="M3572">
        <v>1.24</v>
      </c>
      <c r="N3572">
        <v>3.8999999999999998E-3</v>
      </c>
      <c r="O3572" t="s">
        <v>614</v>
      </c>
      <c r="P3572">
        <v>0</v>
      </c>
      <c r="Q3572">
        <v>689.91</v>
      </c>
      <c r="R3572">
        <v>1242</v>
      </c>
      <c r="S3572">
        <v>0</v>
      </c>
      <c r="U3572">
        <v>5900</v>
      </c>
      <c r="V3572">
        <v>1.18</v>
      </c>
      <c r="W3572">
        <v>1.06</v>
      </c>
      <c r="X3572">
        <v>-0.104</v>
      </c>
      <c r="Y3572" t="s">
        <v>200</v>
      </c>
      <c r="Z3572">
        <v>4.3</v>
      </c>
      <c r="AA3572" t="s">
        <v>11627</v>
      </c>
      <c r="AB3572">
        <v>291.60714510000003</v>
      </c>
      <c r="AC3572" t="s">
        <v>11628</v>
      </c>
      <c r="AD3572">
        <v>38.410319200000004</v>
      </c>
      <c r="AE3572">
        <v>923.06700000000001</v>
      </c>
      <c r="AF3572">
        <v>13.86</v>
      </c>
      <c r="AG3572">
        <v>12.32</v>
      </c>
      <c r="AH3572">
        <v>13.734</v>
      </c>
    </row>
    <row r="3573" spans="1:34" x14ac:dyDescent="0.25">
      <c r="A3573" t="s">
        <v>11629</v>
      </c>
      <c r="B3573" t="s">
        <v>11626</v>
      </c>
      <c r="C3573">
        <v>1</v>
      </c>
      <c r="D3573">
        <v>2</v>
      </c>
      <c r="E3573" t="s">
        <v>284</v>
      </c>
      <c r="F3573">
        <v>2014</v>
      </c>
      <c r="G3573" t="s">
        <v>171</v>
      </c>
      <c r="H3573">
        <v>0</v>
      </c>
      <c r="I3573">
        <v>14.172326999999999</v>
      </c>
      <c r="J3573">
        <v>0.115</v>
      </c>
      <c r="K3573">
        <v>1.79</v>
      </c>
      <c r="L3573">
        <v>0.16</v>
      </c>
      <c r="M3573">
        <v>3.86</v>
      </c>
      <c r="N3573">
        <v>1.21E-2</v>
      </c>
      <c r="O3573" t="s">
        <v>614</v>
      </c>
      <c r="P3573">
        <v>0</v>
      </c>
      <c r="Q3573">
        <v>168.29</v>
      </c>
      <c r="R3573">
        <v>873</v>
      </c>
      <c r="S3573">
        <v>0</v>
      </c>
      <c r="U3573">
        <v>5900</v>
      </c>
      <c r="V3573">
        <v>1.18</v>
      </c>
      <c r="W3573">
        <v>1.06</v>
      </c>
      <c r="X3573">
        <v>-0.104</v>
      </c>
      <c r="Y3573" t="s">
        <v>200</v>
      </c>
      <c r="Z3573">
        <v>4.3</v>
      </c>
      <c r="AA3573" t="s">
        <v>11627</v>
      </c>
      <c r="AB3573">
        <v>291.60714510000003</v>
      </c>
      <c r="AC3573" t="s">
        <v>11628</v>
      </c>
      <c r="AD3573">
        <v>38.410319200000004</v>
      </c>
      <c r="AE3573">
        <v>923.06700000000001</v>
      </c>
      <c r="AF3573">
        <v>13.86</v>
      </c>
      <c r="AG3573">
        <v>12.32</v>
      </c>
      <c r="AH3573">
        <v>13.734</v>
      </c>
    </row>
    <row r="3574" spans="1:34" x14ac:dyDescent="0.25">
      <c r="A3574" t="s">
        <v>11630</v>
      </c>
      <c r="B3574" t="s">
        <v>11631</v>
      </c>
      <c r="C3574">
        <v>1</v>
      </c>
      <c r="D3574">
        <v>2</v>
      </c>
      <c r="E3574" t="s">
        <v>284</v>
      </c>
      <c r="F3574">
        <v>2014</v>
      </c>
      <c r="G3574" t="s">
        <v>171</v>
      </c>
      <c r="H3574">
        <v>0</v>
      </c>
      <c r="I3574">
        <v>12.509529000000001</v>
      </c>
      <c r="J3574">
        <v>0.109</v>
      </c>
      <c r="K3574">
        <v>1.39</v>
      </c>
      <c r="L3574">
        <v>0.124</v>
      </c>
      <c r="M3574">
        <v>2.5099999999999998</v>
      </c>
      <c r="N3574">
        <v>7.9000000000000008E-3</v>
      </c>
      <c r="O3574" t="s">
        <v>614</v>
      </c>
      <c r="P3574">
        <v>0</v>
      </c>
      <c r="Q3574">
        <v>139.11000000000001</v>
      </c>
      <c r="R3574">
        <v>875</v>
      </c>
      <c r="S3574">
        <v>0</v>
      </c>
      <c r="U3574">
        <v>5949</v>
      </c>
      <c r="V3574">
        <v>1.22</v>
      </c>
      <c r="W3574">
        <v>1.07</v>
      </c>
      <c r="X3574">
        <v>0.01</v>
      </c>
      <c r="Y3574" t="s">
        <v>77</v>
      </c>
      <c r="Z3574">
        <v>4.3</v>
      </c>
      <c r="AA3574" t="s">
        <v>11632</v>
      </c>
      <c r="AB3574">
        <v>295.4220717</v>
      </c>
      <c r="AC3574" t="s">
        <v>11633</v>
      </c>
      <c r="AD3574">
        <v>38.7356737</v>
      </c>
      <c r="AE3574">
        <v>823.80399999999997</v>
      </c>
      <c r="AF3574">
        <v>14.081</v>
      </c>
      <c r="AG3574">
        <v>12.468999999999999</v>
      </c>
      <c r="AH3574">
        <v>13.8315</v>
      </c>
    </row>
    <row r="3575" spans="1:34" x14ac:dyDescent="0.25">
      <c r="A3575" t="s">
        <v>11634</v>
      </c>
      <c r="B3575" t="s">
        <v>11631</v>
      </c>
      <c r="C3575">
        <v>1</v>
      </c>
      <c r="D3575">
        <v>2</v>
      </c>
      <c r="E3575" t="s">
        <v>284</v>
      </c>
      <c r="F3575">
        <v>2014</v>
      </c>
      <c r="G3575" t="s">
        <v>171</v>
      </c>
      <c r="H3575">
        <v>0</v>
      </c>
      <c r="I3575">
        <v>27.014976000000001</v>
      </c>
      <c r="J3575">
        <v>0.182</v>
      </c>
      <c r="K3575">
        <v>2.06</v>
      </c>
      <c r="L3575">
        <v>0.184</v>
      </c>
      <c r="M3575">
        <v>4.9000000000000004</v>
      </c>
      <c r="N3575">
        <v>1.54E-2</v>
      </c>
      <c r="O3575" t="s">
        <v>614</v>
      </c>
      <c r="P3575">
        <v>0</v>
      </c>
      <c r="Q3575">
        <v>49.85</v>
      </c>
      <c r="R3575">
        <v>677</v>
      </c>
      <c r="S3575">
        <v>0</v>
      </c>
      <c r="U3575">
        <v>5949</v>
      </c>
      <c r="V3575">
        <v>1.22</v>
      </c>
      <c r="W3575">
        <v>1.07</v>
      </c>
      <c r="X3575">
        <v>0.01</v>
      </c>
      <c r="Y3575" t="s">
        <v>77</v>
      </c>
      <c r="Z3575">
        <v>4.3</v>
      </c>
      <c r="AA3575" t="s">
        <v>11632</v>
      </c>
      <c r="AB3575">
        <v>295.4220717</v>
      </c>
      <c r="AC3575" t="s">
        <v>11633</v>
      </c>
      <c r="AD3575">
        <v>38.7356737</v>
      </c>
      <c r="AE3575">
        <v>823.80399999999997</v>
      </c>
      <c r="AF3575">
        <v>14.081</v>
      </c>
      <c r="AG3575">
        <v>12.468999999999999</v>
      </c>
      <c r="AH3575">
        <v>13.8315</v>
      </c>
    </row>
    <row r="3576" spans="1:34" x14ac:dyDescent="0.25">
      <c r="A3576" t="s">
        <v>11635</v>
      </c>
      <c r="B3576" t="s">
        <v>11636</v>
      </c>
      <c r="C3576">
        <v>1</v>
      </c>
      <c r="D3576">
        <v>2</v>
      </c>
      <c r="E3576" t="s">
        <v>284</v>
      </c>
      <c r="F3576">
        <v>2014</v>
      </c>
      <c r="G3576" t="s">
        <v>171</v>
      </c>
      <c r="H3576">
        <v>0</v>
      </c>
      <c r="I3576">
        <v>16.092361</v>
      </c>
      <c r="J3576">
        <v>0.112</v>
      </c>
      <c r="K3576">
        <v>0.75</v>
      </c>
      <c r="L3576">
        <v>6.7000000000000004E-2</v>
      </c>
      <c r="M3576">
        <v>0.34699999999999998</v>
      </c>
      <c r="N3576">
        <v>1.09E-3</v>
      </c>
      <c r="O3576" t="s">
        <v>614</v>
      </c>
      <c r="P3576">
        <v>0</v>
      </c>
      <c r="Q3576">
        <v>17.82</v>
      </c>
      <c r="R3576">
        <v>503</v>
      </c>
      <c r="S3576">
        <v>0</v>
      </c>
      <c r="U3576">
        <v>4661</v>
      </c>
      <c r="V3576">
        <v>0.67</v>
      </c>
      <c r="W3576">
        <v>0.78</v>
      </c>
      <c r="X3576">
        <v>0.13700000000000001</v>
      </c>
      <c r="Y3576" t="s">
        <v>200</v>
      </c>
      <c r="Z3576">
        <v>4.6500000000000004</v>
      </c>
      <c r="AA3576" t="s">
        <v>11637</v>
      </c>
      <c r="AB3576">
        <v>294.94896970000002</v>
      </c>
      <c r="AC3576" t="s">
        <v>11638</v>
      </c>
      <c r="AD3576">
        <v>46.438867299999998</v>
      </c>
      <c r="AE3576">
        <v>152.09399999999999</v>
      </c>
      <c r="AF3576">
        <v>12.619</v>
      </c>
      <c r="AG3576">
        <v>10.201000000000001</v>
      </c>
      <c r="AH3576">
        <v>12.4551</v>
      </c>
    </row>
    <row r="3577" spans="1:34" x14ac:dyDescent="0.25">
      <c r="A3577" t="s">
        <v>11639</v>
      </c>
      <c r="B3577" t="s">
        <v>11636</v>
      </c>
      <c r="C3577">
        <v>1</v>
      </c>
      <c r="D3577">
        <v>2</v>
      </c>
      <c r="E3577" t="s">
        <v>284</v>
      </c>
      <c r="F3577">
        <v>2014</v>
      </c>
      <c r="G3577" t="s">
        <v>171</v>
      </c>
      <c r="H3577">
        <v>0</v>
      </c>
      <c r="I3577">
        <v>28.906009000000001</v>
      </c>
      <c r="J3577">
        <v>0.16600000000000001</v>
      </c>
      <c r="K3577">
        <v>0.7</v>
      </c>
      <c r="L3577">
        <v>6.2E-2</v>
      </c>
      <c r="M3577">
        <v>0.27100000000000002</v>
      </c>
      <c r="N3577">
        <v>8.4999999999999995E-4</v>
      </c>
      <c r="O3577" t="s">
        <v>614</v>
      </c>
      <c r="P3577">
        <v>0</v>
      </c>
      <c r="Q3577">
        <v>8.17</v>
      </c>
      <c r="R3577">
        <v>414</v>
      </c>
      <c r="S3577">
        <v>0</v>
      </c>
      <c r="U3577">
        <v>4661</v>
      </c>
      <c r="V3577">
        <v>0.67</v>
      </c>
      <c r="W3577">
        <v>0.78</v>
      </c>
      <c r="X3577">
        <v>0.13700000000000001</v>
      </c>
      <c r="Y3577" t="s">
        <v>200</v>
      </c>
      <c r="Z3577">
        <v>4.6500000000000004</v>
      </c>
      <c r="AA3577" t="s">
        <v>11637</v>
      </c>
      <c r="AB3577">
        <v>294.94896970000002</v>
      </c>
      <c r="AC3577" t="s">
        <v>11638</v>
      </c>
      <c r="AD3577">
        <v>46.438867299999998</v>
      </c>
      <c r="AE3577">
        <v>152.09399999999999</v>
      </c>
      <c r="AF3577">
        <v>12.619</v>
      </c>
      <c r="AG3577">
        <v>10.201000000000001</v>
      </c>
      <c r="AH3577">
        <v>12.4551</v>
      </c>
    </row>
    <row r="3578" spans="1:34" x14ac:dyDescent="0.25">
      <c r="A3578" t="s">
        <v>11640</v>
      </c>
      <c r="B3578" t="s">
        <v>11641</v>
      </c>
      <c r="C3578">
        <v>1</v>
      </c>
      <c r="D3578">
        <v>2</v>
      </c>
      <c r="E3578" t="s">
        <v>284</v>
      </c>
      <c r="F3578">
        <v>2014</v>
      </c>
      <c r="G3578" t="s">
        <v>171</v>
      </c>
      <c r="H3578">
        <v>0</v>
      </c>
      <c r="I3578">
        <v>20.098379999999999</v>
      </c>
      <c r="J3578">
        <v>0.152</v>
      </c>
      <c r="K3578">
        <v>1.66</v>
      </c>
      <c r="L3578">
        <v>0.14799999999999999</v>
      </c>
      <c r="M3578">
        <v>3.39</v>
      </c>
      <c r="N3578">
        <v>1.0699999999999999E-2</v>
      </c>
      <c r="O3578" t="s">
        <v>614</v>
      </c>
      <c r="P3578">
        <v>0</v>
      </c>
      <c r="Q3578">
        <v>90.35</v>
      </c>
      <c r="R3578">
        <v>775</v>
      </c>
      <c r="S3578">
        <v>0</v>
      </c>
      <c r="U3578">
        <v>6054</v>
      </c>
      <c r="V3578">
        <v>1.31</v>
      </c>
      <c r="W3578">
        <v>1.1499999999999999</v>
      </c>
      <c r="X3578">
        <v>0.06</v>
      </c>
      <c r="Y3578" t="s">
        <v>77</v>
      </c>
      <c r="Z3578">
        <v>4.2699999999999996</v>
      </c>
      <c r="AA3578" t="s">
        <v>11642</v>
      </c>
      <c r="AB3578">
        <v>295.70109810000002</v>
      </c>
      <c r="AC3578" t="s">
        <v>11643</v>
      </c>
      <c r="AD3578">
        <v>38.945820900000001</v>
      </c>
      <c r="AE3578">
        <v>731.274</v>
      </c>
      <c r="AF3578">
        <v>13.475</v>
      </c>
      <c r="AG3578">
        <v>12.005000000000001</v>
      </c>
      <c r="AH3578">
        <v>13.368600000000001</v>
      </c>
    </row>
    <row r="3579" spans="1:34" x14ac:dyDescent="0.25">
      <c r="A3579" t="s">
        <v>11644</v>
      </c>
      <c r="B3579" t="s">
        <v>11641</v>
      </c>
      <c r="C3579">
        <v>1</v>
      </c>
      <c r="D3579">
        <v>2</v>
      </c>
      <c r="E3579" t="s">
        <v>284</v>
      </c>
      <c r="F3579">
        <v>2014</v>
      </c>
      <c r="G3579" t="s">
        <v>171</v>
      </c>
      <c r="H3579">
        <v>0</v>
      </c>
      <c r="I3579">
        <v>62.784697000000001</v>
      </c>
      <c r="J3579">
        <v>0.32600000000000001</v>
      </c>
      <c r="K3579">
        <v>2.29</v>
      </c>
      <c r="L3579">
        <v>0.20399999999999999</v>
      </c>
      <c r="M3579">
        <v>5.86</v>
      </c>
      <c r="N3579">
        <v>1.84E-2</v>
      </c>
      <c r="O3579" t="s">
        <v>614</v>
      </c>
      <c r="P3579">
        <v>0</v>
      </c>
      <c r="Q3579">
        <v>19.79</v>
      </c>
      <c r="R3579">
        <v>530</v>
      </c>
      <c r="S3579">
        <v>0</v>
      </c>
      <c r="U3579">
        <v>6054</v>
      </c>
      <c r="V3579">
        <v>1.31</v>
      </c>
      <c r="W3579">
        <v>1.1499999999999999</v>
      </c>
      <c r="X3579">
        <v>0.06</v>
      </c>
      <c r="Y3579" t="s">
        <v>77</v>
      </c>
      <c r="Z3579">
        <v>4.2699999999999996</v>
      </c>
      <c r="AA3579" t="s">
        <v>11642</v>
      </c>
      <c r="AB3579">
        <v>295.70109810000002</v>
      </c>
      <c r="AC3579" t="s">
        <v>11643</v>
      </c>
      <c r="AD3579">
        <v>38.945820900000001</v>
      </c>
      <c r="AE3579">
        <v>731.274</v>
      </c>
      <c r="AF3579">
        <v>13.475</v>
      </c>
      <c r="AG3579">
        <v>12.005000000000001</v>
      </c>
      <c r="AH3579">
        <v>13.368600000000001</v>
      </c>
    </row>
    <row r="3580" spans="1:34" x14ac:dyDescent="0.25">
      <c r="A3580" t="s">
        <v>11645</v>
      </c>
      <c r="B3580" t="s">
        <v>11646</v>
      </c>
      <c r="C3580">
        <v>2</v>
      </c>
      <c r="D3580">
        <v>1</v>
      </c>
      <c r="E3580" t="s">
        <v>284</v>
      </c>
      <c r="F3580">
        <v>2012</v>
      </c>
      <c r="G3580" t="s">
        <v>171</v>
      </c>
      <c r="H3580">
        <v>0</v>
      </c>
      <c r="I3580">
        <v>105.599</v>
      </c>
      <c r="J3580">
        <v>0.4632</v>
      </c>
      <c r="K3580">
        <v>4.3</v>
      </c>
      <c r="L3580">
        <v>0.38400000000000001</v>
      </c>
      <c r="M3580">
        <v>122</v>
      </c>
      <c r="N3580">
        <v>0.38400000000000001</v>
      </c>
      <c r="O3580" t="s">
        <v>119</v>
      </c>
      <c r="P3580">
        <v>3.2000000000000001E-2</v>
      </c>
      <c r="R3580">
        <v>475</v>
      </c>
      <c r="S3580">
        <v>0</v>
      </c>
      <c r="T3580" t="s">
        <v>1915</v>
      </c>
      <c r="U3580">
        <v>5623</v>
      </c>
      <c r="V3580">
        <v>1.75</v>
      </c>
      <c r="W3580">
        <v>0.94</v>
      </c>
      <c r="X3580">
        <v>-0.11</v>
      </c>
      <c r="Y3580" t="s">
        <v>1117</v>
      </c>
      <c r="Z3580">
        <v>3.93</v>
      </c>
      <c r="AA3580" t="s">
        <v>11647</v>
      </c>
      <c r="AB3580">
        <v>286.83031199999999</v>
      </c>
      <c r="AC3580" t="s">
        <v>11648</v>
      </c>
      <c r="AD3580">
        <v>42.279143400000002</v>
      </c>
      <c r="AE3580">
        <v>1174.5899999999999</v>
      </c>
      <c r="AF3580">
        <v>14.015000000000001</v>
      </c>
      <c r="AG3580">
        <v>12.342000000000001</v>
      </c>
      <c r="AH3580">
        <v>13.906599999999999</v>
      </c>
    </row>
    <row r="3581" spans="1:34" x14ac:dyDescent="0.25">
      <c r="A3581" t="s">
        <v>11649</v>
      </c>
      <c r="B3581" t="s">
        <v>11650</v>
      </c>
      <c r="C3581">
        <v>1</v>
      </c>
      <c r="D3581">
        <v>2</v>
      </c>
      <c r="E3581" t="s">
        <v>284</v>
      </c>
      <c r="F3581">
        <v>2014</v>
      </c>
      <c r="G3581" t="s">
        <v>171</v>
      </c>
      <c r="H3581">
        <v>0</v>
      </c>
      <c r="I3581">
        <v>3.9308209999999999</v>
      </c>
      <c r="J3581">
        <v>0.05</v>
      </c>
      <c r="K3581">
        <v>1.19</v>
      </c>
      <c r="L3581">
        <v>0.106</v>
      </c>
      <c r="M3581">
        <v>1.81</v>
      </c>
      <c r="N3581">
        <v>5.7000000000000002E-3</v>
      </c>
      <c r="O3581" t="s">
        <v>614</v>
      </c>
      <c r="P3581">
        <v>0</v>
      </c>
      <c r="Q3581">
        <v>808.09</v>
      </c>
      <c r="R3581">
        <v>1317</v>
      </c>
      <c r="S3581">
        <v>0</v>
      </c>
      <c r="U3581">
        <v>6045</v>
      </c>
      <c r="V3581">
        <v>1.22</v>
      </c>
      <c r="W3581">
        <v>1.08</v>
      </c>
      <c r="X3581">
        <v>-0.06</v>
      </c>
      <c r="Y3581" t="s">
        <v>77</v>
      </c>
      <c r="Z3581">
        <v>4.29</v>
      </c>
      <c r="AA3581" t="s">
        <v>11651</v>
      </c>
      <c r="AB3581">
        <v>282.39470169999998</v>
      </c>
      <c r="AC3581" t="s">
        <v>11652</v>
      </c>
      <c r="AD3581">
        <v>48.759133400000003</v>
      </c>
      <c r="AE3581">
        <v>813.71299999999997</v>
      </c>
      <c r="AF3581">
        <v>13.74</v>
      </c>
      <c r="AG3581">
        <v>12.289</v>
      </c>
      <c r="AH3581">
        <v>13.6113</v>
      </c>
    </row>
    <row r="3582" spans="1:34" x14ac:dyDescent="0.25">
      <c r="A3582" t="s">
        <v>11653</v>
      </c>
      <c r="B3582" t="s">
        <v>11650</v>
      </c>
      <c r="C3582">
        <v>1</v>
      </c>
      <c r="D3582">
        <v>2</v>
      </c>
      <c r="E3582" t="s">
        <v>284</v>
      </c>
      <c r="F3582">
        <v>2014</v>
      </c>
      <c r="G3582" t="s">
        <v>171</v>
      </c>
      <c r="H3582">
        <v>0</v>
      </c>
      <c r="I3582">
        <v>7.6300039999999996</v>
      </c>
      <c r="J3582">
        <v>7.8E-2</v>
      </c>
      <c r="K3582">
        <v>1.27</v>
      </c>
      <c r="L3582">
        <v>0.113</v>
      </c>
      <c r="M3582">
        <v>2.15</v>
      </c>
      <c r="N3582">
        <v>6.7799999999999996E-3</v>
      </c>
      <c r="O3582" t="s">
        <v>614</v>
      </c>
      <c r="P3582">
        <v>0</v>
      </c>
      <c r="Q3582">
        <v>333.56</v>
      </c>
      <c r="R3582">
        <v>1056</v>
      </c>
      <c r="S3582">
        <v>0</v>
      </c>
      <c r="U3582">
        <v>6045</v>
      </c>
      <c r="V3582">
        <v>1.22</v>
      </c>
      <c r="W3582">
        <v>1.08</v>
      </c>
      <c r="X3582">
        <v>-0.06</v>
      </c>
      <c r="Y3582" t="s">
        <v>77</v>
      </c>
      <c r="Z3582">
        <v>4.29</v>
      </c>
      <c r="AA3582" t="s">
        <v>11651</v>
      </c>
      <c r="AB3582">
        <v>282.39470169999998</v>
      </c>
      <c r="AC3582" t="s">
        <v>11652</v>
      </c>
      <c r="AD3582">
        <v>48.759133400000003</v>
      </c>
      <c r="AE3582">
        <v>813.71299999999997</v>
      </c>
      <c r="AF3582">
        <v>13.74</v>
      </c>
      <c r="AG3582">
        <v>12.289</v>
      </c>
      <c r="AH3582">
        <v>13.6113</v>
      </c>
    </row>
    <row r="3583" spans="1:34" x14ac:dyDescent="0.25">
      <c r="A3583" t="s">
        <v>11654</v>
      </c>
      <c r="B3583" t="s">
        <v>11655</v>
      </c>
      <c r="C3583">
        <v>1</v>
      </c>
      <c r="D3583">
        <v>3</v>
      </c>
      <c r="E3583" t="s">
        <v>284</v>
      </c>
      <c r="F3583">
        <v>2014</v>
      </c>
      <c r="G3583" t="s">
        <v>171</v>
      </c>
      <c r="H3583">
        <v>0</v>
      </c>
      <c r="I3583">
        <v>5.6290209999999998</v>
      </c>
      <c r="J3583">
        <v>6.6000000000000003E-2</v>
      </c>
      <c r="K3583">
        <v>0.99</v>
      </c>
      <c r="L3583">
        <v>8.7999999999999995E-2</v>
      </c>
      <c r="M3583">
        <v>0.93700000000000006</v>
      </c>
      <c r="N3583">
        <v>2.9499999999999999E-3</v>
      </c>
      <c r="O3583" t="s">
        <v>614</v>
      </c>
      <c r="P3583">
        <v>0</v>
      </c>
      <c r="Q3583">
        <v>716.09</v>
      </c>
      <c r="R3583">
        <v>1576</v>
      </c>
      <c r="S3583">
        <v>0</v>
      </c>
      <c r="U3583">
        <v>6152</v>
      </c>
      <c r="V3583">
        <v>1.57</v>
      </c>
      <c r="W3583">
        <v>1.2</v>
      </c>
      <c r="X3583">
        <v>-0.20200000000000001</v>
      </c>
      <c r="Y3583" t="s">
        <v>200</v>
      </c>
      <c r="Z3583">
        <v>4.12</v>
      </c>
      <c r="AA3583" t="s">
        <v>11656</v>
      </c>
      <c r="AB3583">
        <v>285.18286849999998</v>
      </c>
      <c r="AC3583" t="s">
        <v>11657</v>
      </c>
      <c r="AD3583">
        <v>43.8310283</v>
      </c>
      <c r="AE3583">
        <v>267.32299999999998</v>
      </c>
      <c r="AF3583">
        <v>10.47</v>
      </c>
      <c r="AG3583">
        <v>9.5039999999999996</v>
      </c>
      <c r="AH3583">
        <v>10.5459</v>
      </c>
    </row>
    <row r="3584" spans="1:34" x14ac:dyDescent="0.25">
      <c r="A3584" t="s">
        <v>11658</v>
      </c>
      <c r="B3584" t="s">
        <v>11655</v>
      </c>
      <c r="C3584">
        <v>1</v>
      </c>
      <c r="D3584">
        <v>3</v>
      </c>
      <c r="E3584" t="s">
        <v>284</v>
      </c>
      <c r="F3584">
        <v>2014</v>
      </c>
      <c r="G3584" t="s">
        <v>171</v>
      </c>
      <c r="H3584">
        <v>0</v>
      </c>
      <c r="I3584">
        <v>13.391635000000001</v>
      </c>
      <c r="J3584">
        <v>0.11700000000000001</v>
      </c>
      <c r="K3584">
        <v>1.1200000000000001</v>
      </c>
      <c r="L3584">
        <v>0.1</v>
      </c>
      <c r="M3584">
        <v>1.46</v>
      </c>
      <c r="N3584">
        <v>4.5900000000000003E-3</v>
      </c>
      <c r="O3584" t="s">
        <v>614</v>
      </c>
      <c r="P3584">
        <v>0</v>
      </c>
      <c r="Q3584">
        <v>225.33</v>
      </c>
      <c r="R3584">
        <v>1180</v>
      </c>
      <c r="S3584">
        <v>0</v>
      </c>
      <c r="U3584">
        <v>6152</v>
      </c>
      <c r="V3584">
        <v>1.57</v>
      </c>
      <c r="W3584">
        <v>1.2</v>
      </c>
      <c r="X3584">
        <v>-0.20200000000000001</v>
      </c>
      <c r="Y3584" t="s">
        <v>200</v>
      </c>
      <c r="Z3584">
        <v>4.12</v>
      </c>
      <c r="AA3584" t="s">
        <v>11656</v>
      </c>
      <c r="AB3584">
        <v>285.18286849999998</v>
      </c>
      <c r="AC3584" t="s">
        <v>11657</v>
      </c>
      <c r="AD3584">
        <v>43.8310283</v>
      </c>
      <c r="AE3584">
        <v>267.32299999999998</v>
      </c>
      <c r="AF3584">
        <v>10.47</v>
      </c>
      <c r="AG3584">
        <v>9.5039999999999996</v>
      </c>
      <c r="AH3584">
        <v>10.5459</v>
      </c>
    </row>
    <row r="3585" spans="1:34" x14ac:dyDescent="0.25">
      <c r="A3585" t="s">
        <v>11659</v>
      </c>
      <c r="B3585" t="s">
        <v>11655</v>
      </c>
      <c r="C3585">
        <v>1</v>
      </c>
      <c r="D3585">
        <v>3</v>
      </c>
      <c r="E3585" t="s">
        <v>284</v>
      </c>
      <c r="F3585">
        <v>2021</v>
      </c>
      <c r="G3585" t="s">
        <v>171</v>
      </c>
      <c r="H3585">
        <v>0</v>
      </c>
      <c r="I3585">
        <v>8.2562999700000006</v>
      </c>
      <c r="J3585">
        <v>8.5000000000000006E-2</v>
      </c>
      <c r="K3585">
        <v>1.0669999999999999</v>
      </c>
      <c r="L3585">
        <v>9.5000000000000001E-2</v>
      </c>
      <c r="M3585">
        <v>1.23</v>
      </c>
      <c r="N3585">
        <v>3.8600000000000001E-3</v>
      </c>
      <c r="O3585" t="s">
        <v>614</v>
      </c>
      <c r="P3585">
        <v>0</v>
      </c>
      <c r="Q3585">
        <v>874.56</v>
      </c>
      <c r="R3585">
        <v>1387</v>
      </c>
      <c r="S3585">
        <v>0</v>
      </c>
      <c r="U3585">
        <v>6197</v>
      </c>
      <c r="V3585">
        <v>2.19</v>
      </c>
      <c r="W3585">
        <v>1.2</v>
      </c>
      <c r="X3585">
        <v>-0.32</v>
      </c>
      <c r="Y3585" t="s">
        <v>77</v>
      </c>
      <c r="Z3585">
        <v>3.84</v>
      </c>
      <c r="AA3585" t="s">
        <v>11656</v>
      </c>
      <c r="AB3585">
        <v>285.18286849999998</v>
      </c>
      <c r="AC3585" t="s">
        <v>11657</v>
      </c>
      <c r="AD3585">
        <v>43.8310283</v>
      </c>
      <c r="AE3585">
        <v>267.32299999999998</v>
      </c>
      <c r="AF3585">
        <v>10.47</v>
      </c>
      <c r="AG3585">
        <v>9.5039999999999996</v>
      </c>
      <c r="AH3585">
        <v>10.5459</v>
      </c>
    </row>
    <row r="3586" spans="1:34" x14ac:dyDescent="0.25">
      <c r="A3586" t="s">
        <v>11660</v>
      </c>
      <c r="B3586" t="s">
        <v>11661</v>
      </c>
      <c r="C3586">
        <v>1</v>
      </c>
      <c r="D3586">
        <v>2</v>
      </c>
      <c r="E3586" t="s">
        <v>284</v>
      </c>
      <c r="F3586">
        <v>2014</v>
      </c>
      <c r="G3586" t="s">
        <v>171</v>
      </c>
      <c r="H3586">
        <v>0</v>
      </c>
      <c r="I3586">
        <v>5.2621549999999999</v>
      </c>
      <c r="J3586">
        <v>5.5E-2</v>
      </c>
      <c r="K3586">
        <v>1.32</v>
      </c>
      <c r="L3586">
        <v>0.11799999999999999</v>
      </c>
      <c r="M3586">
        <v>2.2999999999999998</v>
      </c>
      <c r="N3586">
        <v>7.2399999999999999E-3</v>
      </c>
      <c r="O3586" t="s">
        <v>614</v>
      </c>
      <c r="P3586">
        <v>0</v>
      </c>
      <c r="Q3586">
        <v>381.46</v>
      </c>
      <c r="R3586">
        <v>1166</v>
      </c>
      <c r="S3586">
        <v>0</v>
      </c>
      <c r="U3586">
        <v>5600</v>
      </c>
      <c r="V3586">
        <v>0.94</v>
      </c>
      <c r="W3586">
        <v>0.88</v>
      </c>
      <c r="X3586">
        <v>8.2000000000000003E-2</v>
      </c>
      <c r="Y3586" t="s">
        <v>200</v>
      </c>
      <c r="Z3586">
        <v>4.4000000000000004</v>
      </c>
      <c r="AA3586" t="s">
        <v>11662</v>
      </c>
      <c r="AB3586">
        <v>299.13624349999998</v>
      </c>
      <c r="AC3586" t="s">
        <v>11663</v>
      </c>
      <c r="AD3586">
        <v>45.869958199999999</v>
      </c>
      <c r="AE3586">
        <v>935.44600000000003</v>
      </c>
      <c r="AF3586">
        <v>14.907</v>
      </c>
      <c r="AG3586">
        <v>12.89</v>
      </c>
      <c r="AH3586">
        <v>14.6662</v>
      </c>
    </row>
    <row r="3587" spans="1:34" x14ac:dyDescent="0.25">
      <c r="A3587" t="s">
        <v>11664</v>
      </c>
      <c r="B3587" t="s">
        <v>11661</v>
      </c>
      <c r="C3587">
        <v>1</v>
      </c>
      <c r="D3587">
        <v>2</v>
      </c>
      <c r="E3587" t="s">
        <v>284</v>
      </c>
      <c r="F3587">
        <v>2014</v>
      </c>
      <c r="G3587" t="s">
        <v>171</v>
      </c>
      <c r="H3587">
        <v>0</v>
      </c>
      <c r="I3587">
        <v>12.162701</v>
      </c>
      <c r="J3587">
        <v>9.7000000000000003E-2</v>
      </c>
      <c r="K3587">
        <v>1.59</v>
      </c>
      <c r="L3587">
        <v>0.14199999999999999</v>
      </c>
      <c r="M3587">
        <v>3.15</v>
      </c>
      <c r="N3587">
        <v>9.9299999999999996E-3</v>
      </c>
      <c r="O3587" t="s">
        <v>614</v>
      </c>
      <c r="P3587">
        <v>0</v>
      </c>
      <c r="Q3587">
        <v>124.74</v>
      </c>
      <c r="R3587">
        <v>882</v>
      </c>
      <c r="S3587">
        <v>0</v>
      </c>
      <c r="U3587">
        <v>5600</v>
      </c>
      <c r="V3587">
        <v>0.94</v>
      </c>
      <c r="W3587">
        <v>0.88</v>
      </c>
      <c r="X3587">
        <v>8.2000000000000003E-2</v>
      </c>
      <c r="Y3587" t="s">
        <v>200</v>
      </c>
      <c r="Z3587">
        <v>4.4000000000000004</v>
      </c>
      <c r="AA3587" t="s">
        <v>11662</v>
      </c>
      <c r="AB3587">
        <v>299.13624349999998</v>
      </c>
      <c r="AC3587" t="s">
        <v>11663</v>
      </c>
      <c r="AD3587">
        <v>45.869958199999999</v>
      </c>
      <c r="AE3587">
        <v>935.44600000000003</v>
      </c>
      <c r="AF3587">
        <v>14.907</v>
      </c>
      <c r="AG3587">
        <v>12.89</v>
      </c>
      <c r="AH3587">
        <v>14.6662</v>
      </c>
    </row>
    <row r="3588" spans="1:34" x14ac:dyDescent="0.25">
      <c r="A3588" t="s">
        <v>11665</v>
      </c>
      <c r="B3588" t="s">
        <v>11666</v>
      </c>
      <c r="C3588">
        <v>1</v>
      </c>
      <c r="D3588">
        <v>2</v>
      </c>
      <c r="E3588" t="s">
        <v>284</v>
      </c>
      <c r="F3588">
        <v>2014</v>
      </c>
      <c r="G3588" t="s">
        <v>171</v>
      </c>
      <c r="H3588">
        <v>0</v>
      </c>
      <c r="I3588">
        <v>12.904532</v>
      </c>
      <c r="J3588">
        <v>9.5000000000000001E-2</v>
      </c>
      <c r="K3588">
        <v>1.32</v>
      </c>
      <c r="L3588">
        <v>0.11799999999999999</v>
      </c>
      <c r="M3588">
        <v>2.2999999999999998</v>
      </c>
      <c r="N3588">
        <v>7.2399999999999999E-3</v>
      </c>
      <c r="O3588" t="s">
        <v>614</v>
      </c>
      <c r="P3588">
        <v>0</v>
      </c>
      <c r="Q3588">
        <v>20.91</v>
      </c>
      <c r="R3588">
        <v>545</v>
      </c>
      <c r="S3588">
        <v>0</v>
      </c>
      <c r="U3588">
        <v>4710</v>
      </c>
      <c r="V3588">
        <v>0.67</v>
      </c>
      <c r="W3588">
        <v>0.67</v>
      </c>
      <c r="X3588">
        <v>-0.17799999999999999</v>
      </c>
      <c r="Y3588" t="s">
        <v>200</v>
      </c>
      <c r="Z3588">
        <v>4.62</v>
      </c>
      <c r="AA3588" t="s">
        <v>11667</v>
      </c>
      <c r="AB3588">
        <v>291.3426078</v>
      </c>
      <c r="AC3588" t="s">
        <v>11668</v>
      </c>
      <c r="AD3588">
        <v>38.363161599999998</v>
      </c>
      <c r="AE3588">
        <v>470</v>
      </c>
      <c r="AF3588">
        <v>15.473000000000001</v>
      </c>
      <c r="AG3588">
        <v>12.673999999999999</v>
      </c>
      <c r="AH3588">
        <v>15.0655</v>
      </c>
    </row>
    <row r="3589" spans="1:34" x14ac:dyDescent="0.25">
      <c r="A3589" t="s">
        <v>11669</v>
      </c>
      <c r="B3589" t="s">
        <v>11666</v>
      </c>
      <c r="C3589">
        <v>1</v>
      </c>
      <c r="D3589">
        <v>2</v>
      </c>
      <c r="E3589" t="s">
        <v>284</v>
      </c>
      <c r="F3589">
        <v>2014</v>
      </c>
      <c r="G3589" t="s">
        <v>171</v>
      </c>
      <c r="H3589">
        <v>0</v>
      </c>
      <c r="I3589">
        <v>31.200751</v>
      </c>
      <c r="J3589">
        <v>0.17199999999999999</v>
      </c>
      <c r="K3589">
        <v>1.24</v>
      </c>
      <c r="L3589">
        <v>0.111</v>
      </c>
      <c r="M3589">
        <v>2.0699999999999998</v>
      </c>
      <c r="N3589">
        <v>6.5100000000000002E-3</v>
      </c>
      <c r="O3589" t="s">
        <v>614</v>
      </c>
      <c r="P3589">
        <v>0</v>
      </c>
      <c r="Q3589">
        <v>6.44</v>
      </c>
      <c r="R3589">
        <v>406</v>
      </c>
      <c r="S3589">
        <v>0</v>
      </c>
      <c r="U3589">
        <v>4710</v>
      </c>
      <c r="V3589">
        <v>0.67</v>
      </c>
      <c r="W3589">
        <v>0.67</v>
      </c>
      <c r="X3589">
        <v>-0.17799999999999999</v>
      </c>
      <c r="Y3589" t="s">
        <v>200</v>
      </c>
      <c r="Z3589">
        <v>4.62</v>
      </c>
      <c r="AA3589" t="s">
        <v>11667</v>
      </c>
      <c r="AB3589">
        <v>291.3426078</v>
      </c>
      <c r="AC3589" t="s">
        <v>11668</v>
      </c>
      <c r="AD3589">
        <v>38.363161599999998</v>
      </c>
      <c r="AE3589">
        <v>470</v>
      </c>
      <c r="AF3589">
        <v>15.473000000000001</v>
      </c>
      <c r="AG3589">
        <v>12.673999999999999</v>
      </c>
      <c r="AH3589">
        <v>15.0655</v>
      </c>
    </row>
    <row r="3590" spans="1:34" x14ac:dyDescent="0.25">
      <c r="A3590" t="s">
        <v>11670</v>
      </c>
      <c r="B3590" t="s">
        <v>11671</v>
      </c>
      <c r="C3590">
        <v>1</v>
      </c>
      <c r="D3590">
        <v>2</v>
      </c>
      <c r="E3590" t="s">
        <v>284</v>
      </c>
      <c r="F3590">
        <v>2014</v>
      </c>
      <c r="G3590" t="s">
        <v>171</v>
      </c>
      <c r="H3590">
        <v>0</v>
      </c>
      <c r="I3590">
        <v>22.597052999999999</v>
      </c>
      <c r="J3590">
        <v>0.14799999999999999</v>
      </c>
      <c r="K3590">
        <v>1.1200000000000001</v>
      </c>
      <c r="L3590">
        <v>0.1</v>
      </c>
      <c r="M3590">
        <v>1.46</v>
      </c>
      <c r="N3590">
        <v>4.5900000000000003E-3</v>
      </c>
      <c r="O3590" t="s">
        <v>614</v>
      </c>
      <c r="P3590">
        <v>0</v>
      </c>
      <c r="Q3590">
        <v>101.55</v>
      </c>
      <c r="R3590">
        <v>670</v>
      </c>
      <c r="S3590">
        <v>0</v>
      </c>
      <c r="U3590">
        <v>5577</v>
      </c>
      <c r="V3590">
        <v>0.88</v>
      </c>
      <c r="W3590">
        <v>0.97</v>
      </c>
      <c r="X3590">
        <v>-0.45900000000000002</v>
      </c>
      <c r="Y3590" t="s">
        <v>200</v>
      </c>
      <c r="Z3590">
        <v>4.47</v>
      </c>
      <c r="AA3590" t="s">
        <v>11672</v>
      </c>
      <c r="AB3590">
        <v>286.02611130000003</v>
      </c>
      <c r="AC3590" t="s">
        <v>11673</v>
      </c>
      <c r="AD3590">
        <v>44.782857100000001</v>
      </c>
      <c r="AE3590">
        <v>895.678</v>
      </c>
      <c r="AF3590">
        <v>13.734</v>
      </c>
      <c r="AG3590">
        <v>12.038</v>
      </c>
      <c r="AH3590">
        <v>13.553800000000001</v>
      </c>
    </row>
    <row r="3591" spans="1:34" x14ac:dyDescent="0.25">
      <c r="A3591" t="s">
        <v>11674</v>
      </c>
      <c r="B3591" t="s">
        <v>11671</v>
      </c>
      <c r="C3591">
        <v>1</v>
      </c>
      <c r="D3591">
        <v>2</v>
      </c>
      <c r="E3591" t="s">
        <v>284</v>
      </c>
      <c r="F3591">
        <v>2014</v>
      </c>
      <c r="G3591" t="s">
        <v>171</v>
      </c>
      <c r="H3591">
        <v>0</v>
      </c>
      <c r="I3591">
        <v>45.348269000000002</v>
      </c>
      <c r="J3591">
        <v>0.23599999999999999</v>
      </c>
      <c r="K3591">
        <v>1.1299999999999999</v>
      </c>
      <c r="L3591">
        <v>0.10100000000000001</v>
      </c>
      <c r="M3591">
        <v>1.51</v>
      </c>
      <c r="N3591">
        <v>4.7400000000000003E-3</v>
      </c>
      <c r="O3591" t="s">
        <v>614</v>
      </c>
      <c r="P3591">
        <v>0</v>
      </c>
      <c r="Q3591">
        <v>40.1</v>
      </c>
      <c r="R3591">
        <v>531</v>
      </c>
      <c r="S3591">
        <v>0</v>
      </c>
      <c r="U3591">
        <v>5577</v>
      </c>
      <c r="V3591">
        <v>0.88</v>
      </c>
      <c r="W3591">
        <v>0.97</v>
      </c>
      <c r="X3591">
        <v>-0.45900000000000002</v>
      </c>
      <c r="Y3591" t="s">
        <v>200</v>
      </c>
      <c r="Z3591">
        <v>4.47</v>
      </c>
      <c r="AA3591" t="s">
        <v>11672</v>
      </c>
      <c r="AB3591">
        <v>286.02611130000003</v>
      </c>
      <c r="AC3591" t="s">
        <v>11673</v>
      </c>
      <c r="AD3591">
        <v>44.782857100000001</v>
      </c>
      <c r="AE3591">
        <v>895.678</v>
      </c>
      <c r="AF3591">
        <v>13.734</v>
      </c>
      <c r="AG3591">
        <v>12.038</v>
      </c>
      <c r="AH3591">
        <v>13.553800000000001</v>
      </c>
    </row>
    <row r="3592" spans="1:34" x14ac:dyDescent="0.25">
      <c r="A3592" t="s">
        <v>11675</v>
      </c>
      <c r="B3592" t="s">
        <v>11676</v>
      </c>
      <c r="C3592">
        <v>1</v>
      </c>
      <c r="D3592">
        <v>3</v>
      </c>
      <c r="E3592" t="s">
        <v>284</v>
      </c>
      <c r="F3592">
        <v>2014</v>
      </c>
      <c r="G3592" t="s">
        <v>171</v>
      </c>
      <c r="H3592">
        <v>0</v>
      </c>
      <c r="I3592">
        <v>10.043685999999999</v>
      </c>
      <c r="J3592">
        <v>9.7000000000000003E-2</v>
      </c>
      <c r="K3592">
        <v>2.73</v>
      </c>
      <c r="L3592">
        <v>0.24399999999999999</v>
      </c>
      <c r="M3592">
        <v>12.8</v>
      </c>
      <c r="N3592">
        <v>0.04</v>
      </c>
      <c r="O3592" t="s">
        <v>119</v>
      </c>
      <c r="P3592">
        <v>0</v>
      </c>
      <c r="Q3592">
        <v>143.91999999999999</v>
      </c>
      <c r="R3592">
        <v>951</v>
      </c>
      <c r="S3592">
        <v>0</v>
      </c>
      <c r="U3592">
        <v>6326</v>
      </c>
      <c r="V3592">
        <v>1.1299999999999999</v>
      </c>
      <c r="W3592">
        <v>1.1200000000000001</v>
      </c>
      <c r="X3592">
        <v>0.04</v>
      </c>
      <c r="Y3592" t="s">
        <v>77</v>
      </c>
      <c r="Z3592">
        <v>4.41</v>
      </c>
      <c r="AA3592" t="s">
        <v>11677</v>
      </c>
      <c r="AB3592">
        <v>294.33851090000002</v>
      </c>
      <c r="AC3592" t="s">
        <v>11678</v>
      </c>
      <c r="AD3592">
        <v>50.336517800000003</v>
      </c>
      <c r="AE3592">
        <v>1432.61</v>
      </c>
      <c r="AF3592">
        <v>15.76</v>
      </c>
      <c r="AG3592">
        <v>13.819000000000001</v>
      </c>
      <c r="AH3592">
        <v>15.192</v>
      </c>
    </row>
    <row r="3593" spans="1:34" x14ac:dyDescent="0.25">
      <c r="A3593" t="s">
        <v>11679</v>
      </c>
      <c r="B3593" t="s">
        <v>11676</v>
      </c>
      <c r="C3593">
        <v>1</v>
      </c>
      <c r="D3593">
        <v>3</v>
      </c>
      <c r="E3593" t="s">
        <v>284</v>
      </c>
      <c r="F3593">
        <v>2014</v>
      </c>
      <c r="G3593" t="s">
        <v>171</v>
      </c>
      <c r="H3593">
        <v>0</v>
      </c>
      <c r="I3593">
        <v>15.163161000000001</v>
      </c>
      <c r="J3593">
        <v>0.127</v>
      </c>
      <c r="K3593">
        <v>3.04</v>
      </c>
      <c r="L3593">
        <v>0.27100000000000002</v>
      </c>
      <c r="M3593">
        <v>13.2</v>
      </c>
      <c r="N3593">
        <v>4.2000000000000003E-2</v>
      </c>
      <c r="O3593" t="s">
        <v>119</v>
      </c>
      <c r="P3593">
        <v>0</v>
      </c>
      <c r="Q3593">
        <v>83.16</v>
      </c>
      <c r="R3593">
        <v>829</v>
      </c>
      <c r="S3593">
        <v>0</v>
      </c>
      <c r="U3593">
        <v>6326</v>
      </c>
      <c r="V3593">
        <v>1.1299999999999999</v>
      </c>
      <c r="W3593">
        <v>1.1200000000000001</v>
      </c>
      <c r="X3593">
        <v>0.04</v>
      </c>
      <c r="Y3593" t="s">
        <v>77</v>
      </c>
      <c r="Z3593">
        <v>4.41</v>
      </c>
      <c r="AA3593" t="s">
        <v>11677</v>
      </c>
      <c r="AB3593">
        <v>294.33851090000002</v>
      </c>
      <c r="AC3593" t="s">
        <v>11678</v>
      </c>
      <c r="AD3593">
        <v>50.336517800000003</v>
      </c>
      <c r="AE3593">
        <v>1432.61</v>
      </c>
      <c r="AF3593">
        <v>15.76</v>
      </c>
      <c r="AG3593">
        <v>13.819000000000001</v>
      </c>
      <c r="AH3593">
        <v>15.192</v>
      </c>
    </row>
    <row r="3594" spans="1:34" x14ac:dyDescent="0.25">
      <c r="A3594" t="s">
        <v>11680</v>
      </c>
      <c r="B3594" t="s">
        <v>11676</v>
      </c>
      <c r="C3594">
        <v>1</v>
      </c>
      <c r="D3594">
        <v>3</v>
      </c>
      <c r="E3594" t="s">
        <v>284</v>
      </c>
      <c r="F3594">
        <v>2020</v>
      </c>
      <c r="G3594" t="s">
        <v>171</v>
      </c>
      <c r="H3594">
        <v>0</v>
      </c>
      <c r="I3594">
        <v>56.415900000000001</v>
      </c>
      <c r="J3594">
        <v>0.3024</v>
      </c>
      <c r="K3594">
        <v>2.6190000000000002</v>
      </c>
      <c r="L3594">
        <v>0.23400000000000001</v>
      </c>
      <c r="M3594">
        <v>7.36</v>
      </c>
      <c r="N3594">
        <v>2.3199999999999998E-2</v>
      </c>
      <c r="O3594" t="s">
        <v>614</v>
      </c>
      <c r="P3594">
        <v>0</v>
      </c>
      <c r="Q3594">
        <v>19.37</v>
      </c>
      <c r="R3594">
        <v>535</v>
      </c>
      <c r="S3594">
        <v>0</v>
      </c>
      <c r="U3594">
        <v>5829</v>
      </c>
      <c r="V3594">
        <v>1.1599999999999999</v>
      </c>
      <c r="W3594">
        <v>1.05</v>
      </c>
      <c r="X3594">
        <v>-0.08</v>
      </c>
      <c r="Y3594" t="s">
        <v>77</v>
      </c>
      <c r="Z3594">
        <v>4.33</v>
      </c>
      <c r="AA3594" t="s">
        <v>11677</v>
      </c>
      <c r="AB3594">
        <v>294.33851090000002</v>
      </c>
      <c r="AC3594" t="s">
        <v>11678</v>
      </c>
      <c r="AD3594">
        <v>50.336517800000003</v>
      </c>
      <c r="AE3594">
        <v>1432.61</v>
      </c>
      <c r="AF3594">
        <v>15.76</v>
      </c>
      <c r="AG3594">
        <v>13.819000000000001</v>
      </c>
      <c r="AH3594">
        <v>15.192</v>
      </c>
    </row>
    <row r="3595" spans="1:34" x14ac:dyDescent="0.25">
      <c r="A3595" t="s">
        <v>11681</v>
      </c>
      <c r="B3595" t="s">
        <v>11682</v>
      </c>
      <c r="C3595">
        <v>1</v>
      </c>
      <c r="D3595">
        <v>2</v>
      </c>
      <c r="E3595" t="s">
        <v>284</v>
      </c>
      <c r="F3595">
        <v>2014</v>
      </c>
      <c r="G3595" t="s">
        <v>171</v>
      </c>
      <c r="H3595">
        <v>0</v>
      </c>
      <c r="I3595">
        <v>12.31043</v>
      </c>
      <c r="J3595">
        <v>9.6000000000000002E-2</v>
      </c>
      <c r="K3595">
        <v>1.39</v>
      </c>
      <c r="L3595">
        <v>0.124</v>
      </c>
      <c r="M3595">
        <v>2.5099999999999998</v>
      </c>
      <c r="N3595">
        <v>7.9000000000000008E-3</v>
      </c>
      <c r="O3595" t="s">
        <v>614</v>
      </c>
      <c r="P3595">
        <v>0</v>
      </c>
      <c r="Q3595">
        <v>43.26</v>
      </c>
      <c r="R3595">
        <v>651</v>
      </c>
      <c r="S3595">
        <v>0</v>
      </c>
      <c r="U3595">
        <v>5178</v>
      </c>
      <c r="V3595">
        <v>0.77</v>
      </c>
      <c r="W3595">
        <v>0.82</v>
      </c>
      <c r="X3595">
        <v>0.16</v>
      </c>
      <c r="Y3595" t="s">
        <v>77</v>
      </c>
      <c r="Z3595">
        <v>4.5599999999999996</v>
      </c>
      <c r="AA3595" t="s">
        <v>11683</v>
      </c>
      <c r="AB3595">
        <v>289.85891650000002</v>
      </c>
      <c r="AC3595" t="s">
        <v>11684</v>
      </c>
      <c r="AD3595">
        <v>48.693807700000001</v>
      </c>
      <c r="AE3595">
        <v>882.46199999999999</v>
      </c>
      <c r="AF3595">
        <v>15.949</v>
      </c>
      <c r="AG3595">
        <v>13.605</v>
      </c>
      <c r="AH3595">
        <v>15.6172</v>
      </c>
    </row>
    <row r="3596" spans="1:34" x14ac:dyDescent="0.25">
      <c r="A3596" t="s">
        <v>11685</v>
      </c>
      <c r="B3596" t="s">
        <v>11682</v>
      </c>
      <c r="C3596">
        <v>1</v>
      </c>
      <c r="D3596">
        <v>2</v>
      </c>
      <c r="E3596" t="s">
        <v>284</v>
      </c>
      <c r="F3596">
        <v>2014</v>
      </c>
      <c r="G3596" t="s">
        <v>171</v>
      </c>
      <c r="H3596">
        <v>0</v>
      </c>
      <c r="I3596">
        <v>25.193458</v>
      </c>
      <c r="J3596">
        <v>0.155</v>
      </c>
      <c r="K3596">
        <v>1.58</v>
      </c>
      <c r="L3596">
        <v>0.14099999999999999</v>
      </c>
      <c r="M3596">
        <v>3.12</v>
      </c>
      <c r="N3596">
        <v>9.8200000000000006E-3</v>
      </c>
      <c r="O3596" t="s">
        <v>614</v>
      </c>
      <c r="P3596">
        <v>0</v>
      </c>
      <c r="Q3596">
        <v>16.66</v>
      </c>
      <c r="R3596">
        <v>513</v>
      </c>
      <c r="S3596">
        <v>0</v>
      </c>
      <c r="U3596">
        <v>5178</v>
      </c>
      <c r="V3596">
        <v>0.77</v>
      </c>
      <c r="W3596">
        <v>0.82</v>
      </c>
      <c r="X3596">
        <v>0.16</v>
      </c>
      <c r="Y3596" t="s">
        <v>77</v>
      </c>
      <c r="Z3596">
        <v>4.5599999999999996</v>
      </c>
      <c r="AA3596" t="s">
        <v>11683</v>
      </c>
      <c r="AB3596">
        <v>289.85891650000002</v>
      </c>
      <c r="AC3596" t="s">
        <v>11684</v>
      </c>
      <c r="AD3596">
        <v>48.693807700000001</v>
      </c>
      <c r="AE3596">
        <v>882.46199999999999</v>
      </c>
      <c r="AF3596">
        <v>15.949</v>
      </c>
      <c r="AG3596">
        <v>13.605</v>
      </c>
      <c r="AH3596">
        <v>15.6172</v>
      </c>
    </row>
    <row r="3597" spans="1:34" x14ac:dyDescent="0.25">
      <c r="A3597" t="s">
        <v>11686</v>
      </c>
      <c r="B3597" t="s">
        <v>11687</v>
      </c>
      <c r="C3597">
        <v>1</v>
      </c>
      <c r="D3597">
        <v>2</v>
      </c>
      <c r="E3597" t="s">
        <v>284</v>
      </c>
      <c r="F3597">
        <v>2014</v>
      </c>
      <c r="G3597" t="s">
        <v>171</v>
      </c>
      <c r="H3597">
        <v>0</v>
      </c>
      <c r="I3597">
        <v>6.7916359999999996</v>
      </c>
      <c r="J3597">
        <v>6.8000000000000005E-2</v>
      </c>
      <c r="K3597">
        <v>1.03</v>
      </c>
      <c r="L3597">
        <v>9.1999999999999998E-2</v>
      </c>
      <c r="M3597">
        <v>1.08</v>
      </c>
      <c r="N3597">
        <v>3.3999999999999998E-3</v>
      </c>
      <c r="O3597" t="s">
        <v>614</v>
      </c>
      <c r="P3597">
        <v>0</v>
      </c>
      <c r="Q3597">
        <v>304.08</v>
      </c>
      <c r="R3597">
        <v>994</v>
      </c>
      <c r="S3597">
        <v>0</v>
      </c>
      <c r="U3597">
        <v>5774</v>
      </c>
      <c r="V3597">
        <v>1.05</v>
      </c>
      <c r="W3597">
        <v>0.82</v>
      </c>
      <c r="X3597">
        <v>-0.4</v>
      </c>
      <c r="Y3597" t="s">
        <v>200</v>
      </c>
      <c r="Z3597">
        <v>4.3499999999999996</v>
      </c>
      <c r="AA3597" t="s">
        <v>11688</v>
      </c>
      <c r="AB3597">
        <v>287.79826989999998</v>
      </c>
      <c r="AC3597" t="s">
        <v>11689</v>
      </c>
      <c r="AD3597">
        <v>45.656765499999999</v>
      </c>
      <c r="AE3597">
        <v>801.05200000000002</v>
      </c>
      <c r="AF3597">
        <v>14.129</v>
      </c>
      <c r="AG3597">
        <v>12.536</v>
      </c>
      <c r="AH3597">
        <v>13.9345</v>
      </c>
    </row>
    <row r="3598" spans="1:34" x14ac:dyDescent="0.25">
      <c r="A3598" t="s">
        <v>11690</v>
      </c>
      <c r="B3598" t="s">
        <v>11687</v>
      </c>
      <c r="C3598">
        <v>1</v>
      </c>
      <c r="D3598">
        <v>2</v>
      </c>
      <c r="E3598" t="s">
        <v>284</v>
      </c>
      <c r="F3598">
        <v>2014</v>
      </c>
      <c r="G3598" t="s">
        <v>171</v>
      </c>
      <c r="H3598">
        <v>0</v>
      </c>
      <c r="I3598">
        <v>11.837548999999999</v>
      </c>
      <c r="J3598">
        <v>9.8000000000000004E-2</v>
      </c>
      <c r="K3598">
        <v>0.89</v>
      </c>
      <c r="L3598">
        <v>7.9000000000000001E-2</v>
      </c>
      <c r="M3598">
        <v>0.64</v>
      </c>
      <c r="N3598">
        <v>2.0100000000000001E-3</v>
      </c>
      <c r="O3598" t="s">
        <v>614</v>
      </c>
      <c r="P3598">
        <v>0</v>
      </c>
      <c r="Q3598">
        <v>144.96</v>
      </c>
      <c r="R3598">
        <v>826</v>
      </c>
      <c r="S3598">
        <v>0</v>
      </c>
      <c r="U3598">
        <v>5774</v>
      </c>
      <c r="V3598">
        <v>1.05</v>
      </c>
      <c r="W3598">
        <v>0.82</v>
      </c>
      <c r="X3598">
        <v>-0.4</v>
      </c>
      <c r="Y3598" t="s">
        <v>200</v>
      </c>
      <c r="Z3598">
        <v>4.3499999999999996</v>
      </c>
      <c r="AA3598" t="s">
        <v>11688</v>
      </c>
      <c r="AB3598">
        <v>287.79826989999998</v>
      </c>
      <c r="AC3598" t="s">
        <v>11689</v>
      </c>
      <c r="AD3598">
        <v>45.656765499999999</v>
      </c>
      <c r="AE3598">
        <v>801.05200000000002</v>
      </c>
      <c r="AF3598">
        <v>14.129</v>
      </c>
      <c r="AG3598">
        <v>12.536</v>
      </c>
      <c r="AH3598">
        <v>13.9345</v>
      </c>
    </row>
    <row r="3599" spans="1:34" x14ac:dyDescent="0.25">
      <c r="A3599" t="s">
        <v>11691</v>
      </c>
      <c r="B3599" t="s">
        <v>11692</v>
      </c>
      <c r="C3599">
        <v>1</v>
      </c>
      <c r="D3599">
        <v>2</v>
      </c>
      <c r="E3599" t="s">
        <v>284</v>
      </c>
      <c r="F3599">
        <v>2014</v>
      </c>
      <c r="G3599" t="s">
        <v>171</v>
      </c>
      <c r="H3599">
        <v>0</v>
      </c>
      <c r="I3599">
        <v>3.1733150000000001</v>
      </c>
      <c r="J3599">
        <v>3.5999999999999997E-2</v>
      </c>
      <c r="K3599">
        <v>0.81</v>
      </c>
      <c r="L3599">
        <v>7.1999999999999995E-2</v>
      </c>
      <c r="M3599">
        <v>0.45700000000000002</v>
      </c>
      <c r="N3599">
        <v>1.4400000000000001E-3</v>
      </c>
      <c r="O3599" t="s">
        <v>614</v>
      </c>
      <c r="P3599">
        <v>0</v>
      </c>
      <c r="Q3599">
        <v>112.21</v>
      </c>
      <c r="R3599">
        <v>830</v>
      </c>
      <c r="S3599">
        <v>0</v>
      </c>
      <c r="U3599">
        <v>4498</v>
      </c>
      <c r="V3599">
        <v>0.59</v>
      </c>
      <c r="W3599">
        <v>0.64</v>
      </c>
      <c r="X3599">
        <v>0</v>
      </c>
      <c r="Y3599" t="s">
        <v>77</v>
      </c>
      <c r="Z3599">
        <v>4.6900000000000004</v>
      </c>
      <c r="AA3599" t="s">
        <v>11693</v>
      </c>
      <c r="AB3599">
        <v>284.82805769999999</v>
      </c>
      <c r="AC3599" t="s">
        <v>11694</v>
      </c>
      <c r="AD3599">
        <v>44.608645099999997</v>
      </c>
      <c r="AE3599">
        <v>425</v>
      </c>
      <c r="AF3599">
        <v>15.218</v>
      </c>
      <c r="AG3599">
        <v>12.544</v>
      </c>
      <c r="AH3599">
        <v>15.0015</v>
      </c>
    </row>
    <row r="3600" spans="1:34" x14ac:dyDescent="0.25">
      <c r="A3600" t="s">
        <v>11695</v>
      </c>
      <c r="B3600" t="s">
        <v>11692</v>
      </c>
      <c r="C3600">
        <v>1</v>
      </c>
      <c r="D3600">
        <v>2</v>
      </c>
      <c r="E3600" t="s">
        <v>284</v>
      </c>
      <c r="F3600">
        <v>2014</v>
      </c>
      <c r="G3600" t="s">
        <v>171</v>
      </c>
      <c r="H3600">
        <v>0</v>
      </c>
      <c r="I3600">
        <v>13.297003999999999</v>
      </c>
      <c r="J3600">
        <v>9.2999999999999999E-2</v>
      </c>
      <c r="K3600">
        <v>0.86</v>
      </c>
      <c r="L3600">
        <v>7.6999999999999999E-2</v>
      </c>
      <c r="M3600">
        <v>0.56599999999999995</v>
      </c>
      <c r="N3600">
        <v>1.7799999999999999E-3</v>
      </c>
      <c r="O3600" t="s">
        <v>614</v>
      </c>
      <c r="P3600">
        <v>0</v>
      </c>
      <c r="Q3600">
        <v>16.64</v>
      </c>
      <c r="R3600">
        <v>515</v>
      </c>
      <c r="S3600">
        <v>0</v>
      </c>
      <c r="U3600">
        <v>4498</v>
      </c>
      <c r="V3600">
        <v>0.59</v>
      </c>
      <c r="W3600">
        <v>0.64</v>
      </c>
      <c r="X3600">
        <v>0</v>
      </c>
      <c r="Y3600" t="s">
        <v>77</v>
      </c>
      <c r="Z3600">
        <v>4.6900000000000004</v>
      </c>
      <c r="AA3600" t="s">
        <v>11693</v>
      </c>
      <c r="AB3600">
        <v>284.82805769999999</v>
      </c>
      <c r="AC3600" t="s">
        <v>11694</v>
      </c>
      <c r="AD3600">
        <v>44.608645099999997</v>
      </c>
      <c r="AE3600">
        <v>425</v>
      </c>
      <c r="AF3600">
        <v>15.218</v>
      </c>
      <c r="AG3600">
        <v>12.544</v>
      </c>
      <c r="AH3600">
        <v>15.0015</v>
      </c>
    </row>
    <row r="3601" spans="1:34" x14ac:dyDescent="0.25">
      <c r="A3601" t="s">
        <v>11696</v>
      </c>
      <c r="B3601" t="s">
        <v>11697</v>
      </c>
      <c r="C3601">
        <v>1</v>
      </c>
      <c r="D3601">
        <v>2</v>
      </c>
      <c r="E3601" t="s">
        <v>284</v>
      </c>
      <c r="F3601">
        <v>2014</v>
      </c>
      <c r="G3601" t="s">
        <v>171</v>
      </c>
      <c r="H3601">
        <v>0</v>
      </c>
      <c r="I3601">
        <v>3.2441070000000001</v>
      </c>
      <c r="J3601">
        <v>4.1000000000000002E-2</v>
      </c>
      <c r="K3601">
        <v>1.51</v>
      </c>
      <c r="L3601">
        <v>0.13500000000000001</v>
      </c>
      <c r="M3601">
        <v>2.89</v>
      </c>
      <c r="N3601">
        <v>9.0900000000000009E-3</v>
      </c>
      <c r="O3601" t="s">
        <v>614</v>
      </c>
      <c r="P3601">
        <v>0</v>
      </c>
      <c r="Q3601">
        <v>167.06</v>
      </c>
      <c r="R3601">
        <v>1047</v>
      </c>
      <c r="S3601">
        <v>0</v>
      </c>
      <c r="U3601">
        <v>5376</v>
      </c>
      <c r="V3601">
        <v>0.79</v>
      </c>
      <c r="W3601">
        <v>0.81</v>
      </c>
      <c r="X3601">
        <v>0.16</v>
      </c>
      <c r="Y3601" t="s">
        <v>77</v>
      </c>
      <c r="Z3601">
        <v>4.57</v>
      </c>
      <c r="AA3601" t="s">
        <v>11698</v>
      </c>
      <c r="AB3601">
        <v>291.9600082</v>
      </c>
      <c r="AC3601" t="s">
        <v>11699</v>
      </c>
      <c r="AD3601">
        <v>44.900058700000002</v>
      </c>
      <c r="AE3601">
        <v>816.55899999999997</v>
      </c>
      <c r="AF3601">
        <v>15.769</v>
      </c>
      <c r="AG3601">
        <v>13.896000000000001</v>
      </c>
      <c r="AH3601">
        <v>15.749499999999999</v>
      </c>
    </row>
    <row r="3602" spans="1:34" x14ac:dyDescent="0.25">
      <c r="A3602" t="s">
        <v>11700</v>
      </c>
      <c r="B3602" t="s">
        <v>11697</v>
      </c>
      <c r="C3602">
        <v>1</v>
      </c>
      <c r="D3602">
        <v>2</v>
      </c>
      <c r="E3602" t="s">
        <v>284</v>
      </c>
      <c r="F3602">
        <v>2014</v>
      </c>
      <c r="G3602" t="s">
        <v>171</v>
      </c>
      <c r="H3602">
        <v>0</v>
      </c>
      <c r="I3602">
        <v>14.511430000000001</v>
      </c>
      <c r="J3602">
        <v>0.11</v>
      </c>
      <c r="K3602">
        <v>1.46</v>
      </c>
      <c r="L3602">
        <v>0.13</v>
      </c>
      <c r="M3602">
        <v>2.73</v>
      </c>
      <c r="N3602">
        <v>8.5900000000000004E-3</v>
      </c>
      <c r="O3602" t="s">
        <v>614</v>
      </c>
      <c r="P3602">
        <v>0</v>
      </c>
      <c r="Q3602">
        <v>22.73</v>
      </c>
      <c r="R3602">
        <v>636</v>
      </c>
      <c r="S3602">
        <v>0</v>
      </c>
      <c r="U3602">
        <v>5376</v>
      </c>
      <c r="V3602">
        <v>0.79</v>
      </c>
      <c r="W3602">
        <v>0.81</v>
      </c>
      <c r="X3602">
        <v>0.16</v>
      </c>
      <c r="Y3602" t="s">
        <v>77</v>
      </c>
      <c r="Z3602">
        <v>4.57</v>
      </c>
      <c r="AA3602" t="s">
        <v>11698</v>
      </c>
      <c r="AB3602">
        <v>291.9600082</v>
      </c>
      <c r="AC3602" t="s">
        <v>11699</v>
      </c>
      <c r="AD3602">
        <v>44.900058700000002</v>
      </c>
      <c r="AE3602">
        <v>816.55899999999997</v>
      </c>
      <c r="AF3602">
        <v>15.769</v>
      </c>
      <c r="AG3602">
        <v>13.896000000000001</v>
      </c>
      <c r="AH3602">
        <v>15.749499999999999</v>
      </c>
    </row>
    <row r="3603" spans="1:34" x14ac:dyDescent="0.25">
      <c r="A3603" t="s">
        <v>11701</v>
      </c>
      <c r="B3603" t="s">
        <v>11702</v>
      </c>
      <c r="C3603">
        <v>1</v>
      </c>
      <c r="D3603">
        <v>1</v>
      </c>
      <c r="E3603" t="s">
        <v>284</v>
      </c>
      <c r="F3603">
        <v>2011</v>
      </c>
      <c r="G3603" t="s">
        <v>171</v>
      </c>
      <c r="H3603">
        <v>0</v>
      </c>
      <c r="I3603">
        <v>21.087209999999999</v>
      </c>
      <c r="J3603">
        <v>0.16400000000000001</v>
      </c>
      <c r="K3603">
        <v>13.9</v>
      </c>
      <c r="L3603">
        <v>1.24</v>
      </c>
      <c r="M3603">
        <v>6388.1</v>
      </c>
      <c r="N3603">
        <v>20.100000000000001</v>
      </c>
      <c r="O3603" t="s">
        <v>119</v>
      </c>
      <c r="P3603">
        <v>0.112</v>
      </c>
      <c r="Q3603">
        <v>90.22</v>
      </c>
      <c r="R3603">
        <v>897</v>
      </c>
      <c r="S3603">
        <v>1</v>
      </c>
      <c r="T3603" t="s">
        <v>2476</v>
      </c>
      <c r="U3603">
        <v>6350</v>
      </c>
      <c r="V3603">
        <v>1.4</v>
      </c>
      <c r="W3603">
        <v>1.29</v>
      </c>
      <c r="X3603">
        <v>0.1</v>
      </c>
      <c r="Y3603" t="s">
        <v>77</v>
      </c>
      <c r="Z3603">
        <v>4.4000000000000004</v>
      </c>
      <c r="AA3603" t="s">
        <v>11703</v>
      </c>
      <c r="AB3603">
        <v>296.9603348</v>
      </c>
      <c r="AC3603" t="s">
        <v>11704</v>
      </c>
      <c r="AD3603">
        <v>46.034295399999998</v>
      </c>
      <c r="AE3603">
        <v>1057.4100000000001</v>
      </c>
      <c r="AF3603">
        <v>14.355</v>
      </c>
      <c r="AG3603">
        <v>12.917999999999999</v>
      </c>
      <c r="AH3603">
        <v>14.2622</v>
      </c>
    </row>
    <row r="3604" spans="1:34" x14ac:dyDescent="0.25">
      <c r="A3604" t="s">
        <v>11705</v>
      </c>
      <c r="B3604" t="s">
        <v>11706</v>
      </c>
      <c r="C3604">
        <v>2</v>
      </c>
      <c r="D3604">
        <v>2</v>
      </c>
      <c r="E3604" t="s">
        <v>284</v>
      </c>
      <c r="F3604">
        <v>2014</v>
      </c>
      <c r="G3604" t="s">
        <v>171</v>
      </c>
      <c r="H3604">
        <v>0</v>
      </c>
      <c r="I3604">
        <v>6.7380880000000003</v>
      </c>
      <c r="J3604">
        <v>6.5000000000000002E-2</v>
      </c>
      <c r="K3604">
        <v>0.82</v>
      </c>
      <c r="L3604">
        <v>7.2999999999999995E-2</v>
      </c>
      <c r="M3604">
        <v>0.47699999999999998</v>
      </c>
      <c r="N3604">
        <v>1.5E-3</v>
      </c>
      <c r="O3604" t="s">
        <v>614</v>
      </c>
      <c r="P3604">
        <v>0</v>
      </c>
      <c r="Q3604">
        <v>99.97</v>
      </c>
      <c r="R3604">
        <v>786</v>
      </c>
      <c r="S3604">
        <v>0</v>
      </c>
      <c r="U3604">
        <v>5166</v>
      </c>
      <c r="V3604">
        <v>0.78</v>
      </c>
      <c r="W3604">
        <v>0.86</v>
      </c>
      <c r="X3604">
        <v>-4.3999999999999997E-2</v>
      </c>
      <c r="Y3604" t="s">
        <v>200</v>
      </c>
      <c r="Z3604">
        <v>4.57</v>
      </c>
      <c r="AA3604" t="s">
        <v>11707</v>
      </c>
      <c r="AB3604">
        <v>291.62880860000001</v>
      </c>
      <c r="AC3604" t="s">
        <v>11708</v>
      </c>
      <c r="AD3604">
        <v>41.208835100000002</v>
      </c>
      <c r="AE3604">
        <v>435.27699999999999</v>
      </c>
      <c r="AF3604">
        <v>14.231</v>
      </c>
      <c r="AG3604">
        <v>12.074999999999999</v>
      </c>
      <c r="AH3604">
        <v>13.9222</v>
      </c>
    </row>
    <row r="3605" spans="1:34" x14ac:dyDescent="0.25">
      <c r="A3605" t="s">
        <v>11709</v>
      </c>
      <c r="B3605" t="s">
        <v>11706</v>
      </c>
      <c r="C3605">
        <v>2</v>
      </c>
      <c r="D3605">
        <v>2</v>
      </c>
      <c r="E3605" t="s">
        <v>284</v>
      </c>
      <c r="F3605">
        <v>2014</v>
      </c>
      <c r="G3605" t="s">
        <v>171</v>
      </c>
      <c r="H3605">
        <v>0</v>
      </c>
      <c r="I3605">
        <v>13.060022</v>
      </c>
      <c r="J3605">
        <v>0.10100000000000001</v>
      </c>
      <c r="K3605">
        <v>0.79</v>
      </c>
      <c r="L3605">
        <v>7.0000000000000007E-2</v>
      </c>
      <c r="M3605">
        <v>0.41799999999999998</v>
      </c>
      <c r="N3605">
        <v>1.31E-3</v>
      </c>
      <c r="O3605" t="s">
        <v>614</v>
      </c>
      <c r="P3605">
        <v>0</v>
      </c>
      <c r="Q3605">
        <v>41.35</v>
      </c>
      <c r="R3605">
        <v>630</v>
      </c>
      <c r="S3605">
        <v>0</v>
      </c>
      <c r="U3605">
        <v>5166</v>
      </c>
      <c r="V3605">
        <v>0.78</v>
      </c>
      <c r="W3605">
        <v>0.86</v>
      </c>
      <c r="X3605">
        <v>-4.3999999999999997E-2</v>
      </c>
      <c r="Y3605" t="s">
        <v>200</v>
      </c>
      <c r="Z3605">
        <v>4.57</v>
      </c>
      <c r="AA3605" t="s">
        <v>11707</v>
      </c>
      <c r="AB3605">
        <v>291.62880860000001</v>
      </c>
      <c r="AC3605" t="s">
        <v>11708</v>
      </c>
      <c r="AD3605">
        <v>41.208835100000002</v>
      </c>
      <c r="AE3605">
        <v>435.27699999999999</v>
      </c>
      <c r="AF3605">
        <v>14.231</v>
      </c>
      <c r="AG3605">
        <v>12.074999999999999</v>
      </c>
      <c r="AH3605">
        <v>13.9222</v>
      </c>
    </row>
    <row r="3606" spans="1:34" x14ac:dyDescent="0.25">
      <c r="A3606" t="s">
        <v>11710</v>
      </c>
      <c r="B3606" t="s">
        <v>11711</v>
      </c>
      <c r="C3606">
        <v>1</v>
      </c>
      <c r="D3606">
        <v>2</v>
      </c>
      <c r="E3606" t="s">
        <v>284</v>
      </c>
      <c r="F3606">
        <v>2014</v>
      </c>
      <c r="G3606" t="s">
        <v>171</v>
      </c>
      <c r="H3606">
        <v>0</v>
      </c>
      <c r="I3606">
        <v>7.4167550000000002</v>
      </c>
      <c r="J3606">
        <v>8.2000000000000003E-2</v>
      </c>
      <c r="K3606">
        <v>3.2</v>
      </c>
      <c r="L3606">
        <v>0.28499999999999998</v>
      </c>
      <c r="M3606">
        <v>10.3</v>
      </c>
      <c r="N3606">
        <v>3.2500000000000001E-2</v>
      </c>
      <c r="O3606" t="s">
        <v>614</v>
      </c>
      <c r="P3606">
        <v>0</v>
      </c>
      <c r="Q3606">
        <v>748.71</v>
      </c>
      <c r="R3606">
        <v>1425</v>
      </c>
      <c r="S3606">
        <v>0</v>
      </c>
      <c r="U3606">
        <v>4940</v>
      </c>
      <c r="V3606">
        <v>3.57</v>
      </c>
      <c r="W3606">
        <v>1.03</v>
      </c>
      <c r="X3606">
        <v>-7.0000000000000007E-2</v>
      </c>
      <c r="Y3606" t="s">
        <v>77</v>
      </c>
      <c r="Z3606">
        <v>3.46</v>
      </c>
      <c r="AA3606" t="s">
        <v>11712</v>
      </c>
      <c r="AB3606">
        <v>290.6218844</v>
      </c>
      <c r="AC3606" t="s">
        <v>11713</v>
      </c>
      <c r="AD3606">
        <v>51.057345300000001</v>
      </c>
      <c r="AE3606">
        <v>869.23599999999999</v>
      </c>
      <c r="AF3606">
        <v>13.177</v>
      </c>
      <c r="AG3606">
        <v>10.97</v>
      </c>
      <c r="AH3606">
        <v>12.984</v>
      </c>
    </row>
    <row r="3607" spans="1:34" x14ac:dyDescent="0.25">
      <c r="A3607" t="s">
        <v>11714</v>
      </c>
      <c r="B3607" t="s">
        <v>11711</v>
      </c>
      <c r="C3607">
        <v>1</v>
      </c>
      <c r="D3607">
        <v>2</v>
      </c>
      <c r="E3607" t="s">
        <v>284</v>
      </c>
      <c r="F3607">
        <v>2014</v>
      </c>
      <c r="G3607" t="s">
        <v>171</v>
      </c>
      <c r="H3607">
        <v>0</v>
      </c>
      <c r="I3607">
        <v>20.485434999999999</v>
      </c>
      <c r="J3607">
        <v>0.161</v>
      </c>
      <c r="K3607">
        <v>3.54</v>
      </c>
      <c r="L3607">
        <v>0.316</v>
      </c>
      <c r="M3607">
        <v>12.3</v>
      </c>
      <c r="N3607">
        <v>3.8600000000000002E-2</v>
      </c>
      <c r="O3607" t="s">
        <v>614</v>
      </c>
      <c r="P3607">
        <v>0</v>
      </c>
      <c r="Q3607">
        <v>193.09</v>
      </c>
      <c r="R3607">
        <v>1015</v>
      </c>
      <c r="S3607">
        <v>0</v>
      </c>
      <c r="U3607">
        <v>4940</v>
      </c>
      <c r="V3607">
        <v>3.57</v>
      </c>
      <c r="W3607">
        <v>1.03</v>
      </c>
      <c r="X3607">
        <v>-7.0000000000000007E-2</v>
      </c>
      <c r="Y3607" t="s">
        <v>77</v>
      </c>
      <c r="Z3607">
        <v>3.46</v>
      </c>
      <c r="AA3607" t="s">
        <v>11712</v>
      </c>
      <c r="AB3607">
        <v>290.6218844</v>
      </c>
      <c r="AC3607" t="s">
        <v>11713</v>
      </c>
      <c r="AD3607">
        <v>51.057345300000001</v>
      </c>
      <c r="AE3607">
        <v>869.23599999999999</v>
      </c>
      <c r="AF3607">
        <v>13.177</v>
      </c>
      <c r="AG3607">
        <v>10.97</v>
      </c>
      <c r="AH3607">
        <v>12.984</v>
      </c>
    </row>
    <row r="3608" spans="1:34" x14ac:dyDescent="0.25">
      <c r="A3608" t="s">
        <v>11715</v>
      </c>
      <c r="B3608" t="s">
        <v>11716</v>
      </c>
      <c r="C3608">
        <v>1</v>
      </c>
      <c r="D3608">
        <v>2</v>
      </c>
      <c r="E3608" t="s">
        <v>284</v>
      </c>
      <c r="F3608">
        <v>2014</v>
      </c>
      <c r="G3608" t="s">
        <v>171</v>
      </c>
      <c r="H3608">
        <v>0</v>
      </c>
      <c r="I3608">
        <v>5.3418530000000004</v>
      </c>
      <c r="J3608">
        <v>5.8999999999999997E-2</v>
      </c>
      <c r="K3608">
        <v>1</v>
      </c>
      <c r="L3608">
        <v>8.8999999999999996E-2</v>
      </c>
      <c r="M3608">
        <v>0.97199999999999998</v>
      </c>
      <c r="N3608">
        <v>3.0599999999999998E-3</v>
      </c>
      <c r="O3608" t="s">
        <v>614</v>
      </c>
      <c r="P3608">
        <v>0</v>
      </c>
      <c r="Q3608">
        <v>450.65</v>
      </c>
      <c r="R3608">
        <v>1125</v>
      </c>
      <c r="S3608">
        <v>0</v>
      </c>
      <c r="U3608">
        <v>5938</v>
      </c>
      <c r="V3608">
        <v>1.1299999999999999</v>
      </c>
      <c r="W3608">
        <v>1.07</v>
      </c>
      <c r="X3608">
        <v>-0.436</v>
      </c>
      <c r="Y3608" t="s">
        <v>200</v>
      </c>
      <c r="Z3608">
        <v>4.32</v>
      </c>
      <c r="AA3608" t="s">
        <v>11717</v>
      </c>
      <c r="AB3608">
        <v>288.66082599999999</v>
      </c>
      <c r="AC3608" t="s">
        <v>11718</v>
      </c>
      <c r="AD3608">
        <v>43.3681938</v>
      </c>
      <c r="AE3608">
        <v>681.428</v>
      </c>
      <c r="AF3608">
        <v>13.528</v>
      </c>
      <c r="AG3608">
        <v>12.121</v>
      </c>
      <c r="AH3608">
        <v>13.421799999999999</v>
      </c>
    </row>
    <row r="3609" spans="1:34" x14ac:dyDescent="0.25">
      <c r="A3609" t="s">
        <v>11719</v>
      </c>
      <c r="B3609" t="s">
        <v>11716</v>
      </c>
      <c r="C3609">
        <v>1</v>
      </c>
      <c r="D3609">
        <v>2</v>
      </c>
      <c r="E3609" t="s">
        <v>284</v>
      </c>
      <c r="F3609">
        <v>2014</v>
      </c>
      <c r="G3609" t="s">
        <v>171</v>
      </c>
      <c r="H3609">
        <v>0</v>
      </c>
      <c r="I3609">
        <v>10.423118000000001</v>
      </c>
      <c r="J3609">
        <v>9.2999999999999999E-2</v>
      </c>
      <c r="K3609">
        <v>1.1000000000000001</v>
      </c>
      <c r="L3609">
        <v>9.8000000000000004E-2</v>
      </c>
      <c r="M3609">
        <v>1.37</v>
      </c>
      <c r="N3609">
        <v>4.3E-3</v>
      </c>
      <c r="O3609" t="s">
        <v>614</v>
      </c>
      <c r="P3609">
        <v>0</v>
      </c>
      <c r="Q3609">
        <v>185.1</v>
      </c>
      <c r="R3609">
        <v>901</v>
      </c>
      <c r="S3609">
        <v>0</v>
      </c>
      <c r="U3609">
        <v>5938</v>
      </c>
      <c r="V3609">
        <v>1.1299999999999999</v>
      </c>
      <c r="W3609">
        <v>1.07</v>
      </c>
      <c r="X3609">
        <v>-0.436</v>
      </c>
      <c r="Y3609" t="s">
        <v>200</v>
      </c>
      <c r="Z3609">
        <v>4.32</v>
      </c>
      <c r="AA3609" t="s">
        <v>11717</v>
      </c>
      <c r="AB3609">
        <v>288.66082599999999</v>
      </c>
      <c r="AC3609" t="s">
        <v>11718</v>
      </c>
      <c r="AD3609">
        <v>43.3681938</v>
      </c>
      <c r="AE3609">
        <v>681.428</v>
      </c>
      <c r="AF3609">
        <v>13.528</v>
      </c>
      <c r="AG3609">
        <v>12.121</v>
      </c>
      <c r="AH3609">
        <v>13.421799999999999</v>
      </c>
    </row>
    <row r="3610" spans="1:34" x14ac:dyDescent="0.25">
      <c r="A3610" t="s">
        <v>11720</v>
      </c>
      <c r="B3610" t="s">
        <v>11721</v>
      </c>
      <c r="C3610">
        <v>1</v>
      </c>
      <c r="D3610">
        <v>2</v>
      </c>
      <c r="E3610" t="s">
        <v>284</v>
      </c>
      <c r="F3610">
        <v>2014</v>
      </c>
      <c r="G3610" t="s">
        <v>171</v>
      </c>
      <c r="H3610">
        <v>0</v>
      </c>
      <c r="I3610">
        <v>9.1824169999999992</v>
      </c>
      <c r="J3610">
        <v>9.0999999999999998E-2</v>
      </c>
      <c r="K3610">
        <v>1.29</v>
      </c>
      <c r="L3610">
        <v>0.115</v>
      </c>
      <c r="M3610">
        <v>2.21</v>
      </c>
      <c r="N3610">
        <v>6.96E-3</v>
      </c>
      <c r="O3610" t="s">
        <v>614</v>
      </c>
      <c r="P3610">
        <v>0</v>
      </c>
      <c r="Q3610">
        <v>429.81</v>
      </c>
      <c r="R3610">
        <v>1052</v>
      </c>
      <c r="S3610">
        <v>0</v>
      </c>
      <c r="U3610">
        <v>6189</v>
      </c>
      <c r="V3610">
        <v>1.38</v>
      </c>
      <c r="W3610">
        <v>1.21</v>
      </c>
      <c r="X3610">
        <v>3.2000000000000001E-2</v>
      </c>
      <c r="Y3610" t="s">
        <v>200</v>
      </c>
      <c r="Z3610">
        <v>4.2300000000000004</v>
      </c>
      <c r="AA3610" t="s">
        <v>11722</v>
      </c>
      <c r="AB3610">
        <v>290.995205</v>
      </c>
      <c r="AC3610" t="s">
        <v>11723</v>
      </c>
      <c r="AD3610">
        <v>45.192188000000002</v>
      </c>
      <c r="AE3610">
        <v>881.404</v>
      </c>
      <c r="AF3610">
        <v>13.257999999999999</v>
      </c>
      <c r="AG3610">
        <v>11.994999999999999</v>
      </c>
      <c r="AH3610">
        <v>13.1783</v>
      </c>
    </row>
    <row r="3611" spans="1:34" x14ac:dyDescent="0.25">
      <c r="A3611" t="s">
        <v>11724</v>
      </c>
      <c r="B3611" t="s">
        <v>11721</v>
      </c>
      <c r="C3611">
        <v>1</v>
      </c>
      <c r="D3611">
        <v>2</v>
      </c>
      <c r="E3611" t="s">
        <v>284</v>
      </c>
      <c r="F3611">
        <v>2014</v>
      </c>
      <c r="G3611" t="s">
        <v>171</v>
      </c>
      <c r="H3611">
        <v>0</v>
      </c>
      <c r="I3611">
        <v>14.613612</v>
      </c>
      <c r="J3611">
        <v>0.124</v>
      </c>
      <c r="K3611">
        <v>1.33</v>
      </c>
      <c r="L3611">
        <v>0.11899999999999999</v>
      </c>
      <c r="M3611">
        <v>2.33</v>
      </c>
      <c r="N3611">
        <v>7.3299999999999997E-3</v>
      </c>
      <c r="O3611" t="s">
        <v>614</v>
      </c>
      <c r="P3611">
        <v>0</v>
      </c>
      <c r="Q3611">
        <v>231.21</v>
      </c>
      <c r="R3611">
        <v>901</v>
      </c>
      <c r="S3611">
        <v>0</v>
      </c>
      <c r="U3611">
        <v>6189</v>
      </c>
      <c r="V3611">
        <v>1.38</v>
      </c>
      <c r="W3611">
        <v>1.21</v>
      </c>
      <c r="X3611">
        <v>3.2000000000000001E-2</v>
      </c>
      <c r="Y3611" t="s">
        <v>200</v>
      </c>
      <c r="Z3611">
        <v>4.2300000000000004</v>
      </c>
      <c r="AA3611" t="s">
        <v>11722</v>
      </c>
      <c r="AB3611">
        <v>290.995205</v>
      </c>
      <c r="AC3611" t="s">
        <v>11723</v>
      </c>
      <c r="AD3611">
        <v>45.192188000000002</v>
      </c>
      <c r="AE3611">
        <v>881.404</v>
      </c>
      <c r="AF3611">
        <v>13.257999999999999</v>
      </c>
      <c r="AG3611">
        <v>11.994999999999999</v>
      </c>
      <c r="AH3611">
        <v>13.1783</v>
      </c>
    </row>
    <row r="3612" spans="1:34" x14ac:dyDescent="0.25">
      <c r="A3612" t="s">
        <v>11725</v>
      </c>
      <c r="B3612" t="s">
        <v>11726</v>
      </c>
      <c r="C3612">
        <v>1</v>
      </c>
      <c r="D3612">
        <v>3</v>
      </c>
      <c r="E3612" t="s">
        <v>284</v>
      </c>
      <c r="F3612">
        <v>2014</v>
      </c>
      <c r="G3612" t="s">
        <v>171</v>
      </c>
      <c r="H3612">
        <v>0</v>
      </c>
      <c r="I3612">
        <v>8.0050129999999999</v>
      </c>
      <c r="J3612">
        <v>8.3000000000000004E-2</v>
      </c>
      <c r="K3612">
        <v>1.6</v>
      </c>
      <c r="L3612">
        <v>0.14299999999999999</v>
      </c>
      <c r="M3612">
        <v>3.19</v>
      </c>
      <c r="N3612">
        <v>0.01</v>
      </c>
      <c r="O3612" t="s">
        <v>614</v>
      </c>
      <c r="P3612">
        <v>0</v>
      </c>
      <c r="Q3612">
        <v>164.78</v>
      </c>
      <c r="R3612">
        <v>1035</v>
      </c>
      <c r="S3612">
        <v>0</v>
      </c>
      <c r="U3612">
        <v>6402</v>
      </c>
      <c r="V3612">
        <v>1.1299999999999999</v>
      </c>
      <c r="W3612">
        <v>1.1299999999999999</v>
      </c>
      <c r="X3612">
        <v>0.02</v>
      </c>
      <c r="Y3612" t="s">
        <v>77</v>
      </c>
      <c r="Z3612">
        <v>4.41</v>
      </c>
      <c r="AA3612" t="s">
        <v>11727</v>
      </c>
      <c r="AB3612">
        <v>296.30197920000001</v>
      </c>
      <c r="AC3612" t="s">
        <v>11728</v>
      </c>
      <c r="AD3612">
        <v>50.672311499999999</v>
      </c>
      <c r="AE3612">
        <v>1058.72</v>
      </c>
      <c r="AF3612">
        <v>14.948</v>
      </c>
      <c r="AG3612">
        <v>13.384</v>
      </c>
      <c r="AH3612">
        <v>14.77</v>
      </c>
    </row>
    <row r="3613" spans="1:34" x14ac:dyDescent="0.25">
      <c r="A3613" t="s">
        <v>11729</v>
      </c>
      <c r="B3613" t="s">
        <v>11726</v>
      </c>
      <c r="C3613">
        <v>1</v>
      </c>
      <c r="D3613">
        <v>3</v>
      </c>
      <c r="E3613" t="s">
        <v>284</v>
      </c>
      <c r="F3613">
        <v>2014</v>
      </c>
      <c r="G3613" t="s">
        <v>171</v>
      </c>
      <c r="H3613">
        <v>0</v>
      </c>
      <c r="I3613">
        <v>12.130686000000001</v>
      </c>
      <c r="J3613">
        <v>0.11</v>
      </c>
      <c r="K3613">
        <v>1.66</v>
      </c>
      <c r="L3613">
        <v>0.14799999999999999</v>
      </c>
      <c r="M3613">
        <v>3.39</v>
      </c>
      <c r="N3613">
        <v>1.0699999999999999E-2</v>
      </c>
      <c r="O3613" t="s">
        <v>614</v>
      </c>
      <c r="P3613">
        <v>0</v>
      </c>
      <c r="Q3613">
        <v>94.53</v>
      </c>
      <c r="R3613">
        <v>901</v>
      </c>
      <c r="S3613">
        <v>0</v>
      </c>
      <c r="U3613">
        <v>6402</v>
      </c>
      <c r="V3613">
        <v>1.1299999999999999</v>
      </c>
      <c r="W3613">
        <v>1.1299999999999999</v>
      </c>
      <c r="X3613">
        <v>0.02</v>
      </c>
      <c r="Y3613" t="s">
        <v>77</v>
      </c>
      <c r="Z3613">
        <v>4.41</v>
      </c>
      <c r="AA3613" t="s">
        <v>11727</v>
      </c>
      <c r="AB3613">
        <v>296.30197920000001</v>
      </c>
      <c r="AC3613" t="s">
        <v>11728</v>
      </c>
      <c r="AD3613">
        <v>50.672311499999999</v>
      </c>
      <c r="AE3613">
        <v>1058.72</v>
      </c>
      <c r="AF3613">
        <v>14.948</v>
      </c>
      <c r="AG3613">
        <v>13.384</v>
      </c>
      <c r="AH3613">
        <v>14.77</v>
      </c>
    </row>
    <row r="3614" spans="1:34" x14ac:dyDescent="0.25">
      <c r="A3614" t="s">
        <v>11730</v>
      </c>
      <c r="B3614" t="s">
        <v>11726</v>
      </c>
      <c r="C3614">
        <v>1</v>
      </c>
      <c r="D3614">
        <v>3</v>
      </c>
      <c r="E3614" t="s">
        <v>284</v>
      </c>
      <c r="F3614">
        <v>2021</v>
      </c>
      <c r="G3614" t="s">
        <v>171</v>
      </c>
      <c r="H3614">
        <v>0</v>
      </c>
      <c r="I3614">
        <v>5.6135802300000002</v>
      </c>
      <c r="J3614">
        <v>6.4600000000000005E-2</v>
      </c>
      <c r="K3614">
        <v>1.5009999999999999</v>
      </c>
      <c r="L3614">
        <v>0.13400000000000001</v>
      </c>
      <c r="M3614">
        <v>2.86</v>
      </c>
      <c r="N3614">
        <v>8.9999999999999993E-3</v>
      </c>
      <c r="O3614" t="s">
        <v>614</v>
      </c>
      <c r="P3614">
        <v>0</v>
      </c>
      <c r="Q3614">
        <v>435.61</v>
      </c>
      <c r="R3614">
        <v>1165</v>
      </c>
      <c r="S3614">
        <v>0</v>
      </c>
      <c r="U3614">
        <v>6398</v>
      </c>
      <c r="V3614">
        <v>1.1000000000000001</v>
      </c>
      <c r="W3614">
        <v>1.1399999999999999</v>
      </c>
      <c r="X3614">
        <v>-0.14000000000000001</v>
      </c>
      <c r="Y3614" t="s">
        <v>77</v>
      </c>
      <c r="Z3614">
        <v>4.41</v>
      </c>
      <c r="AA3614" t="s">
        <v>11727</v>
      </c>
      <c r="AB3614">
        <v>296.30197920000001</v>
      </c>
      <c r="AC3614" t="s">
        <v>11728</v>
      </c>
      <c r="AD3614">
        <v>50.672311499999999</v>
      </c>
      <c r="AE3614">
        <v>1058.72</v>
      </c>
      <c r="AF3614">
        <v>14.948</v>
      </c>
      <c r="AG3614">
        <v>13.384</v>
      </c>
      <c r="AH3614">
        <v>14.77</v>
      </c>
    </row>
    <row r="3615" spans="1:34" x14ac:dyDescent="0.25">
      <c r="A3615" t="s">
        <v>11731</v>
      </c>
      <c r="B3615" t="s">
        <v>11732</v>
      </c>
      <c r="C3615">
        <v>1</v>
      </c>
      <c r="D3615">
        <v>2</v>
      </c>
      <c r="E3615" t="s">
        <v>284</v>
      </c>
      <c r="F3615">
        <v>2014</v>
      </c>
      <c r="G3615" t="s">
        <v>171</v>
      </c>
      <c r="H3615">
        <v>0</v>
      </c>
      <c r="I3615">
        <v>7.0543459999999998</v>
      </c>
      <c r="J3615">
        <v>6.0999999999999999E-2</v>
      </c>
      <c r="K3615">
        <v>1.03</v>
      </c>
      <c r="L3615">
        <v>9.1999999999999998E-2</v>
      </c>
      <c r="M3615">
        <v>1.08</v>
      </c>
      <c r="N3615">
        <v>3.3999999999999998E-3</v>
      </c>
      <c r="O3615" t="s">
        <v>614</v>
      </c>
      <c r="P3615">
        <v>0</v>
      </c>
      <c r="Q3615">
        <v>17.8</v>
      </c>
      <c r="R3615">
        <v>576</v>
      </c>
      <c r="S3615">
        <v>0</v>
      </c>
      <c r="U3615">
        <v>4262</v>
      </c>
      <c r="V3615">
        <v>0.56000000000000005</v>
      </c>
      <c r="W3615">
        <v>0.62</v>
      </c>
      <c r="X3615">
        <v>-0.02</v>
      </c>
      <c r="Y3615" t="s">
        <v>77</v>
      </c>
      <c r="Z3615">
        <v>4.7300000000000004</v>
      </c>
      <c r="AA3615" t="s">
        <v>11733</v>
      </c>
      <c r="AB3615">
        <v>293.51118889999998</v>
      </c>
      <c r="AC3615" t="s">
        <v>11734</v>
      </c>
      <c r="AD3615">
        <v>45.136625199999997</v>
      </c>
      <c r="AE3615">
        <v>421.38200000000001</v>
      </c>
      <c r="AF3615">
        <v>16.591899999999999</v>
      </c>
      <c r="AG3615">
        <v>12.948</v>
      </c>
      <c r="AH3615">
        <v>15.958500000000001</v>
      </c>
    </row>
    <row r="3616" spans="1:34" x14ac:dyDescent="0.25">
      <c r="A3616" t="s">
        <v>11735</v>
      </c>
      <c r="B3616" t="s">
        <v>11732</v>
      </c>
      <c r="C3616">
        <v>1</v>
      </c>
      <c r="D3616">
        <v>2</v>
      </c>
      <c r="E3616" t="s">
        <v>284</v>
      </c>
      <c r="F3616">
        <v>2014</v>
      </c>
      <c r="G3616" t="s">
        <v>171</v>
      </c>
      <c r="H3616">
        <v>0</v>
      </c>
      <c r="I3616">
        <v>34.989261999999997</v>
      </c>
      <c r="J3616">
        <v>0.17699999999999999</v>
      </c>
      <c r="K3616">
        <v>1.32</v>
      </c>
      <c r="L3616">
        <v>0.11799999999999999</v>
      </c>
      <c r="M3616">
        <v>2.2999999999999998</v>
      </c>
      <c r="N3616">
        <v>7.2399999999999999E-3</v>
      </c>
      <c r="O3616" t="s">
        <v>614</v>
      </c>
      <c r="P3616">
        <v>0</v>
      </c>
      <c r="Q3616">
        <v>2.11</v>
      </c>
      <c r="R3616">
        <v>341</v>
      </c>
      <c r="S3616">
        <v>0</v>
      </c>
      <c r="U3616">
        <v>4262</v>
      </c>
      <c r="V3616">
        <v>0.56000000000000005</v>
      </c>
      <c r="W3616">
        <v>0.62</v>
      </c>
      <c r="X3616">
        <v>-0.02</v>
      </c>
      <c r="Y3616" t="s">
        <v>77</v>
      </c>
      <c r="Z3616">
        <v>4.7300000000000004</v>
      </c>
      <c r="AA3616" t="s">
        <v>11733</v>
      </c>
      <c r="AB3616">
        <v>293.51118889999998</v>
      </c>
      <c r="AC3616" t="s">
        <v>11734</v>
      </c>
      <c r="AD3616">
        <v>45.136625199999997</v>
      </c>
      <c r="AE3616">
        <v>421.38200000000001</v>
      </c>
      <c r="AF3616">
        <v>16.591899999999999</v>
      </c>
      <c r="AG3616">
        <v>12.948</v>
      </c>
      <c r="AH3616">
        <v>15.958500000000001</v>
      </c>
    </row>
    <row r="3617" spans="1:34" x14ac:dyDescent="0.25">
      <c r="A3617" t="s">
        <v>11736</v>
      </c>
      <c r="B3617" t="s">
        <v>11737</v>
      </c>
      <c r="C3617">
        <v>1</v>
      </c>
      <c r="D3617">
        <v>2</v>
      </c>
      <c r="E3617" t="s">
        <v>284</v>
      </c>
      <c r="F3617">
        <v>2013</v>
      </c>
      <c r="G3617" t="s">
        <v>171</v>
      </c>
      <c r="H3617">
        <v>0</v>
      </c>
      <c r="I3617">
        <v>42.994</v>
      </c>
      <c r="J3617">
        <v>0.2336</v>
      </c>
      <c r="K3617">
        <v>3.5</v>
      </c>
      <c r="L3617">
        <v>0.312</v>
      </c>
      <c r="M3617">
        <v>75.5</v>
      </c>
      <c r="N3617">
        <v>0.23799999999999999</v>
      </c>
      <c r="O3617" t="s">
        <v>119</v>
      </c>
      <c r="P3617">
        <v>0</v>
      </c>
      <c r="Q3617">
        <v>13.73</v>
      </c>
      <c r="R3617">
        <v>496</v>
      </c>
      <c r="S3617">
        <v>1</v>
      </c>
      <c r="U3617">
        <v>5565</v>
      </c>
      <c r="V3617">
        <v>1.06</v>
      </c>
      <c r="W3617">
        <v>0.85</v>
      </c>
      <c r="X3617">
        <v>0.156</v>
      </c>
      <c r="Y3617" t="s">
        <v>200</v>
      </c>
      <c r="Z3617">
        <v>4.32</v>
      </c>
      <c r="AA3617" t="s">
        <v>11738</v>
      </c>
      <c r="AB3617">
        <v>296.1328135</v>
      </c>
      <c r="AC3617" t="s">
        <v>11739</v>
      </c>
      <c r="AD3617">
        <v>48.977309499999997</v>
      </c>
      <c r="AE3617">
        <v>223.75700000000001</v>
      </c>
      <c r="AF3617">
        <v>12.259</v>
      </c>
      <c r="AG3617">
        <v>10.285</v>
      </c>
      <c r="AH3617">
        <v>11.8286</v>
      </c>
    </row>
    <row r="3618" spans="1:34" x14ac:dyDescent="0.25">
      <c r="A3618" t="s">
        <v>11740</v>
      </c>
      <c r="B3618" t="s">
        <v>11737</v>
      </c>
      <c r="C3618">
        <v>1</v>
      </c>
      <c r="D3618">
        <v>2</v>
      </c>
      <c r="E3618" t="s">
        <v>284</v>
      </c>
      <c r="F3618">
        <v>2013</v>
      </c>
      <c r="G3618" t="s">
        <v>171</v>
      </c>
      <c r="H3618">
        <v>0</v>
      </c>
      <c r="I3618">
        <v>88.504999999999995</v>
      </c>
      <c r="J3618">
        <v>0.378</v>
      </c>
      <c r="K3618">
        <v>5.3</v>
      </c>
      <c r="L3618">
        <v>0.47299999999999998</v>
      </c>
      <c r="M3618">
        <v>17.899999999999999</v>
      </c>
      <c r="N3618">
        <v>5.6000000000000001E-2</v>
      </c>
      <c r="O3618" t="s">
        <v>119</v>
      </c>
      <c r="P3618">
        <v>0</v>
      </c>
      <c r="Q3618">
        <v>5.24</v>
      </c>
      <c r="R3618">
        <v>390</v>
      </c>
      <c r="S3618">
        <v>1</v>
      </c>
      <c r="U3618">
        <v>5565</v>
      </c>
      <c r="V3618">
        <v>1.06</v>
      </c>
      <c r="W3618">
        <v>0.85</v>
      </c>
      <c r="X3618">
        <v>0.156</v>
      </c>
      <c r="Y3618" t="s">
        <v>200</v>
      </c>
      <c r="Z3618">
        <v>4.32</v>
      </c>
      <c r="AA3618" t="s">
        <v>11738</v>
      </c>
      <c r="AB3618">
        <v>296.1328135</v>
      </c>
      <c r="AC3618" t="s">
        <v>11739</v>
      </c>
      <c r="AD3618">
        <v>48.977309499999997</v>
      </c>
      <c r="AE3618">
        <v>223.75700000000001</v>
      </c>
      <c r="AF3618">
        <v>12.259</v>
      </c>
      <c r="AG3618">
        <v>10.285</v>
      </c>
      <c r="AH3618">
        <v>11.8286</v>
      </c>
    </row>
    <row r="3619" spans="1:34" x14ac:dyDescent="0.25">
      <c r="A3619" t="s">
        <v>11741</v>
      </c>
      <c r="B3619" t="s">
        <v>11742</v>
      </c>
      <c r="C3619">
        <v>1</v>
      </c>
      <c r="D3619">
        <v>2</v>
      </c>
      <c r="E3619" t="s">
        <v>284</v>
      </c>
      <c r="F3619">
        <v>2014</v>
      </c>
      <c r="G3619" t="s">
        <v>171</v>
      </c>
      <c r="H3619">
        <v>0</v>
      </c>
      <c r="I3619">
        <v>22.250948999999999</v>
      </c>
      <c r="J3619">
        <v>0.14399999999999999</v>
      </c>
      <c r="K3619">
        <v>2.46</v>
      </c>
      <c r="L3619">
        <v>0.219</v>
      </c>
      <c r="M3619">
        <v>6.62</v>
      </c>
      <c r="N3619">
        <v>2.0799999999999999E-2</v>
      </c>
      <c r="O3619" t="s">
        <v>614</v>
      </c>
      <c r="P3619">
        <v>0</v>
      </c>
      <c r="Q3619">
        <v>20.010000000000002</v>
      </c>
      <c r="R3619">
        <v>539</v>
      </c>
      <c r="S3619">
        <v>0</v>
      </c>
      <c r="U3619">
        <v>5307</v>
      </c>
      <c r="V3619">
        <v>0.77</v>
      </c>
      <c r="W3619">
        <v>0.84</v>
      </c>
      <c r="X3619">
        <v>-0.24</v>
      </c>
      <c r="Y3619" t="s">
        <v>77</v>
      </c>
      <c r="Z3619">
        <v>4.57</v>
      </c>
      <c r="AA3619" t="s">
        <v>11743</v>
      </c>
      <c r="AB3619">
        <v>295.89403729999998</v>
      </c>
      <c r="AC3619" t="s">
        <v>11744</v>
      </c>
      <c r="AD3619">
        <v>42.380515600000003</v>
      </c>
      <c r="AE3619">
        <v>969</v>
      </c>
      <c r="AF3619">
        <v>16.356999999999999</v>
      </c>
      <c r="AG3619">
        <v>13.9</v>
      </c>
    </row>
    <row r="3620" spans="1:34" x14ac:dyDescent="0.25">
      <c r="A3620" t="s">
        <v>11745</v>
      </c>
      <c r="B3620" t="s">
        <v>11742</v>
      </c>
      <c r="C3620">
        <v>1</v>
      </c>
      <c r="D3620">
        <v>2</v>
      </c>
      <c r="E3620" t="s">
        <v>284</v>
      </c>
      <c r="F3620">
        <v>2014</v>
      </c>
      <c r="G3620" t="s">
        <v>171</v>
      </c>
      <c r="H3620">
        <v>0</v>
      </c>
      <c r="I3620">
        <v>135.498527</v>
      </c>
      <c r="J3620">
        <v>0.48</v>
      </c>
      <c r="K3620">
        <v>6.18</v>
      </c>
      <c r="L3620">
        <v>0.55100000000000005</v>
      </c>
      <c r="M3620">
        <v>31.6</v>
      </c>
      <c r="N3620">
        <v>9.9500000000000005E-2</v>
      </c>
      <c r="O3620" t="s">
        <v>614</v>
      </c>
      <c r="P3620">
        <v>0</v>
      </c>
      <c r="Q3620">
        <v>1.8</v>
      </c>
      <c r="R3620">
        <v>295</v>
      </c>
      <c r="S3620">
        <v>1</v>
      </c>
      <c r="U3620">
        <v>5307</v>
      </c>
      <c r="V3620">
        <v>0.77</v>
      </c>
      <c r="W3620">
        <v>0.84</v>
      </c>
      <c r="X3620">
        <v>-0.24</v>
      </c>
      <c r="Y3620" t="s">
        <v>77</v>
      </c>
      <c r="Z3620">
        <v>4.57</v>
      </c>
      <c r="AA3620" t="s">
        <v>11743</v>
      </c>
      <c r="AB3620">
        <v>295.89403729999998</v>
      </c>
      <c r="AC3620" t="s">
        <v>11744</v>
      </c>
      <c r="AD3620">
        <v>42.380515600000003</v>
      </c>
      <c r="AE3620">
        <v>969</v>
      </c>
      <c r="AF3620">
        <v>16.356999999999999</v>
      </c>
      <c r="AG3620">
        <v>13.9</v>
      </c>
    </row>
    <row r="3621" spans="1:34" x14ac:dyDescent="0.25">
      <c r="A3621" t="s">
        <v>11746</v>
      </c>
      <c r="B3621" t="s">
        <v>11747</v>
      </c>
      <c r="C3621">
        <v>1</v>
      </c>
      <c r="D3621">
        <v>3</v>
      </c>
      <c r="E3621" t="s">
        <v>284</v>
      </c>
      <c r="F3621">
        <v>2014</v>
      </c>
      <c r="G3621" t="s">
        <v>171</v>
      </c>
      <c r="H3621">
        <v>0</v>
      </c>
      <c r="I3621">
        <v>4.081423</v>
      </c>
      <c r="J3621">
        <v>4.3999999999999997E-2</v>
      </c>
      <c r="K3621">
        <v>0.93</v>
      </c>
      <c r="L3621">
        <v>8.3000000000000004E-2</v>
      </c>
      <c r="M3621">
        <v>0.749</v>
      </c>
      <c r="N3621">
        <v>2.3600000000000001E-3</v>
      </c>
      <c r="O3621" t="s">
        <v>614</v>
      </c>
      <c r="P3621">
        <v>0</v>
      </c>
      <c r="Q3621">
        <v>81.290000000000006</v>
      </c>
      <c r="R3621">
        <v>755</v>
      </c>
      <c r="S3621">
        <v>0</v>
      </c>
      <c r="U3621">
        <v>4493</v>
      </c>
      <c r="V3621">
        <v>0.61</v>
      </c>
      <c r="W3621">
        <v>0.65</v>
      </c>
      <c r="X3621">
        <v>5.2999999999999999E-2</v>
      </c>
      <c r="Y3621" t="s">
        <v>200</v>
      </c>
      <c r="Z3621">
        <v>4.6900000000000004</v>
      </c>
      <c r="AA3621" t="s">
        <v>11748</v>
      </c>
      <c r="AB3621">
        <v>291.4688524</v>
      </c>
      <c r="AC3621" t="s">
        <v>11749</v>
      </c>
      <c r="AD3621">
        <v>40.3437001</v>
      </c>
      <c r="AE3621">
        <v>177.35499999999999</v>
      </c>
      <c r="AF3621">
        <v>13.499000000000001</v>
      </c>
      <c r="AG3621">
        <v>10.794</v>
      </c>
      <c r="AH3621">
        <v>13.235099999999999</v>
      </c>
    </row>
    <row r="3622" spans="1:34" x14ac:dyDescent="0.25">
      <c r="A3622" t="s">
        <v>11750</v>
      </c>
      <c r="B3622" t="s">
        <v>11747</v>
      </c>
      <c r="C3622">
        <v>1</v>
      </c>
      <c r="D3622">
        <v>3</v>
      </c>
      <c r="E3622" t="s">
        <v>284</v>
      </c>
      <c r="F3622">
        <v>2014</v>
      </c>
      <c r="G3622" t="s">
        <v>171</v>
      </c>
      <c r="H3622">
        <v>0</v>
      </c>
      <c r="I3622">
        <v>11.419411999999999</v>
      </c>
      <c r="J3622">
        <v>8.6999999999999994E-2</v>
      </c>
      <c r="K3622">
        <v>1.01</v>
      </c>
      <c r="L3622">
        <v>0.09</v>
      </c>
      <c r="M3622">
        <v>1.01</v>
      </c>
      <c r="N3622">
        <v>3.1700000000000001E-3</v>
      </c>
      <c r="O3622" t="s">
        <v>614</v>
      </c>
      <c r="P3622">
        <v>0</v>
      </c>
      <c r="Q3622">
        <v>20.56</v>
      </c>
      <c r="R3622">
        <v>536</v>
      </c>
      <c r="S3622">
        <v>0</v>
      </c>
      <c r="U3622">
        <v>4493</v>
      </c>
      <c r="V3622">
        <v>0.61</v>
      </c>
      <c r="W3622">
        <v>0.65</v>
      </c>
      <c r="X3622">
        <v>5.2999999999999999E-2</v>
      </c>
      <c r="Y3622" t="s">
        <v>200</v>
      </c>
      <c r="Z3622">
        <v>4.6900000000000004</v>
      </c>
      <c r="AA3622" t="s">
        <v>11748</v>
      </c>
      <c r="AB3622">
        <v>291.4688524</v>
      </c>
      <c r="AC3622" t="s">
        <v>11749</v>
      </c>
      <c r="AD3622">
        <v>40.3437001</v>
      </c>
      <c r="AE3622">
        <v>177.35499999999999</v>
      </c>
      <c r="AF3622">
        <v>13.499000000000001</v>
      </c>
      <c r="AG3622">
        <v>10.794</v>
      </c>
      <c r="AH3622">
        <v>13.235099999999999</v>
      </c>
    </row>
    <row r="3623" spans="1:34" x14ac:dyDescent="0.25">
      <c r="A3623" t="s">
        <v>11751</v>
      </c>
      <c r="B3623" t="s">
        <v>11747</v>
      </c>
      <c r="C3623">
        <v>1</v>
      </c>
      <c r="D3623">
        <v>3</v>
      </c>
      <c r="E3623" t="s">
        <v>284</v>
      </c>
      <c r="F3623">
        <v>2016</v>
      </c>
      <c r="G3623" t="s">
        <v>171</v>
      </c>
      <c r="H3623">
        <v>0</v>
      </c>
      <c r="I3623">
        <v>6.8343700099999998</v>
      </c>
      <c r="J3623">
        <v>6.1800000000000001E-2</v>
      </c>
      <c r="K3623">
        <v>0.88</v>
      </c>
      <c r="L3623">
        <v>7.9000000000000001E-2</v>
      </c>
      <c r="M3623">
        <v>0.61499999999999999</v>
      </c>
      <c r="N3623">
        <v>1.9300000000000001E-3</v>
      </c>
      <c r="O3623" t="s">
        <v>614</v>
      </c>
      <c r="P3623">
        <v>0</v>
      </c>
      <c r="Q3623">
        <v>40.83</v>
      </c>
      <c r="R3623">
        <v>636</v>
      </c>
      <c r="S3623">
        <v>0</v>
      </c>
      <c r="U3623">
        <v>4557</v>
      </c>
      <c r="V3623">
        <v>0.67</v>
      </c>
      <c r="W3623">
        <v>0.72</v>
      </c>
      <c r="X3623">
        <v>-0.06</v>
      </c>
      <c r="Y3623" t="s">
        <v>77</v>
      </c>
      <c r="Z3623">
        <v>4.6399999999999997</v>
      </c>
      <c r="AA3623" t="s">
        <v>11748</v>
      </c>
      <c r="AB3623">
        <v>291.4688524</v>
      </c>
      <c r="AC3623" t="s">
        <v>11749</v>
      </c>
      <c r="AD3623">
        <v>40.3437001</v>
      </c>
      <c r="AE3623">
        <v>177.35499999999999</v>
      </c>
      <c r="AF3623">
        <v>13.499000000000001</v>
      </c>
      <c r="AG3623">
        <v>10.794</v>
      </c>
      <c r="AH3623">
        <v>13.235099999999999</v>
      </c>
    </row>
    <row r="3624" spans="1:34" x14ac:dyDescent="0.25">
      <c r="A3624" t="s">
        <v>11752</v>
      </c>
      <c r="B3624" t="s">
        <v>11753</v>
      </c>
      <c r="C3624">
        <v>1</v>
      </c>
      <c r="D3624">
        <v>3</v>
      </c>
      <c r="E3624" t="s">
        <v>284</v>
      </c>
      <c r="F3624">
        <v>2014</v>
      </c>
      <c r="G3624" t="s">
        <v>171</v>
      </c>
      <c r="H3624">
        <v>0</v>
      </c>
      <c r="I3624">
        <v>14.425281</v>
      </c>
      <c r="J3624">
        <v>0.10299999999999999</v>
      </c>
      <c r="K3624">
        <v>0.96</v>
      </c>
      <c r="L3624">
        <v>8.5999999999999993E-2</v>
      </c>
      <c r="M3624">
        <v>0.84</v>
      </c>
      <c r="N3624">
        <v>2.64E-3</v>
      </c>
      <c r="O3624" t="s">
        <v>614</v>
      </c>
      <c r="P3624">
        <v>0</v>
      </c>
      <c r="Q3624">
        <v>35.630000000000003</v>
      </c>
      <c r="R3624">
        <v>773</v>
      </c>
      <c r="S3624">
        <v>0</v>
      </c>
      <c r="U3624">
        <v>5502</v>
      </c>
      <c r="V3624">
        <v>0.68</v>
      </c>
      <c r="W3624">
        <v>0.9</v>
      </c>
      <c r="X3624">
        <v>0.14000000000000001</v>
      </c>
      <c r="Y3624" t="s">
        <v>77</v>
      </c>
      <c r="Z3624">
        <v>4.62</v>
      </c>
      <c r="AA3624" t="s">
        <v>11754</v>
      </c>
      <c r="AB3624">
        <v>299.50172420000001</v>
      </c>
      <c r="AC3624" t="s">
        <v>11755</v>
      </c>
      <c r="AD3624">
        <v>40.670766899999997</v>
      </c>
      <c r="AE3624">
        <v>740.53700000000003</v>
      </c>
      <c r="AF3624">
        <v>14.686</v>
      </c>
      <c r="AG3624">
        <v>12.698</v>
      </c>
      <c r="AH3624">
        <v>14.527699999999999</v>
      </c>
    </row>
    <row r="3625" spans="1:34" x14ac:dyDescent="0.25">
      <c r="A3625" t="s">
        <v>11756</v>
      </c>
      <c r="B3625" t="s">
        <v>11753</v>
      </c>
      <c r="C3625">
        <v>1</v>
      </c>
      <c r="D3625">
        <v>3</v>
      </c>
      <c r="E3625" t="s">
        <v>284</v>
      </c>
      <c r="F3625">
        <v>2014</v>
      </c>
      <c r="G3625" t="s">
        <v>171</v>
      </c>
      <c r="H3625">
        <v>0</v>
      </c>
      <c r="I3625">
        <v>26.675689999999999</v>
      </c>
      <c r="J3625">
        <v>0.155</v>
      </c>
      <c r="K3625">
        <v>1.43</v>
      </c>
      <c r="L3625">
        <v>0.128</v>
      </c>
      <c r="M3625">
        <v>2.63</v>
      </c>
      <c r="N3625">
        <v>8.2900000000000005E-3</v>
      </c>
      <c r="O3625" t="s">
        <v>614</v>
      </c>
      <c r="P3625">
        <v>0</v>
      </c>
      <c r="Q3625">
        <v>15.69</v>
      </c>
      <c r="R3625">
        <v>630</v>
      </c>
      <c r="S3625">
        <v>0</v>
      </c>
      <c r="U3625">
        <v>5502</v>
      </c>
      <c r="V3625">
        <v>0.68</v>
      </c>
      <c r="W3625">
        <v>0.9</v>
      </c>
      <c r="X3625">
        <v>0.14000000000000001</v>
      </c>
      <c r="Y3625" t="s">
        <v>77</v>
      </c>
      <c r="Z3625">
        <v>4.62</v>
      </c>
      <c r="AA3625" t="s">
        <v>11754</v>
      </c>
      <c r="AB3625">
        <v>299.50172420000001</v>
      </c>
      <c r="AC3625" t="s">
        <v>11755</v>
      </c>
      <c r="AD3625">
        <v>40.670766899999997</v>
      </c>
      <c r="AE3625">
        <v>740.53700000000003</v>
      </c>
      <c r="AF3625">
        <v>14.686</v>
      </c>
      <c r="AG3625">
        <v>12.698</v>
      </c>
      <c r="AH3625">
        <v>14.527699999999999</v>
      </c>
    </row>
    <row r="3626" spans="1:34" x14ac:dyDescent="0.25">
      <c r="A3626" t="s">
        <v>11757</v>
      </c>
      <c r="B3626" t="s">
        <v>11753</v>
      </c>
      <c r="C3626">
        <v>1</v>
      </c>
      <c r="D3626">
        <v>3</v>
      </c>
      <c r="E3626" t="s">
        <v>284</v>
      </c>
      <c r="F3626">
        <v>2014</v>
      </c>
      <c r="G3626" t="s">
        <v>171</v>
      </c>
      <c r="H3626">
        <v>0</v>
      </c>
      <c r="I3626">
        <v>58.034616</v>
      </c>
      <c r="J3626">
        <v>0.26100000000000001</v>
      </c>
      <c r="K3626">
        <v>1.89</v>
      </c>
      <c r="L3626">
        <v>0.16900000000000001</v>
      </c>
      <c r="M3626">
        <v>4.2300000000000004</v>
      </c>
      <c r="N3626">
        <v>1.3299999999999999E-2</v>
      </c>
      <c r="O3626" t="s">
        <v>614</v>
      </c>
      <c r="P3626">
        <v>0</v>
      </c>
      <c r="Q3626">
        <v>5.57</v>
      </c>
      <c r="R3626">
        <v>486</v>
      </c>
      <c r="S3626">
        <v>0</v>
      </c>
      <c r="U3626">
        <v>5502</v>
      </c>
      <c r="V3626">
        <v>0.68</v>
      </c>
      <c r="W3626">
        <v>0.9</v>
      </c>
      <c r="X3626">
        <v>0.14000000000000001</v>
      </c>
      <c r="Y3626" t="s">
        <v>77</v>
      </c>
      <c r="Z3626">
        <v>4.62</v>
      </c>
      <c r="AA3626" t="s">
        <v>11754</v>
      </c>
      <c r="AB3626">
        <v>299.50172420000001</v>
      </c>
      <c r="AC3626" t="s">
        <v>11755</v>
      </c>
      <c r="AD3626">
        <v>40.670766899999997</v>
      </c>
      <c r="AE3626">
        <v>740.53700000000003</v>
      </c>
      <c r="AF3626">
        <v>14.686</v>
      </c>
      <c r="AG3626">
        <v>12.698</v>
      </c>
      <c r="AH3626">
        <v>14.527699999999999</v>
      </c>
    </row>
    <row r="3627" spans="1:34" x14ac:dyDescent="0.25">
      <c r="A3627" t="s">
        <v>11758</v>
      </c>
      <c r="B3627" t="s">
        <v>11759</v>
      </c>
      <c r="C3627">
        <v>1</v>
      </c>
      <c r="D3627">
        <v>1</v>
      </c>
      <c r="E3627" t="s">
        <v>284</v>
      </c>
      <c r="F3627">
        <v>2009</v>
      </c>
      <c r="G3627" t="s">
        <v>171</v>
      </c>
      <c r="H3627">
        <v>0</v>
      </c>
      <c r="I3627">
        <v>3.21346</v>
      </c>
      <c r="J3627">
        <v>4.5600000000000002E-2</v>
      </c>
      <c r="K3627">
        <v>4.0019999999999998</v>
      </c>
      <c r="L3627">
        <v>0.35699999999999998</v>
      </c>
      <c r="M3627">
        <v>24.472000000000001</v>
      </c>
      <c r="N3627">
        <v>7.6999999999999999E-2</v>
      </c>
      <c r="O3627" t="s">
        <v>119</v>
      </c>
      <c r="P3627">
        <v>0</v>
      </c>
      <c r="Q3627">
        <v>1245.43</v>
      </c>
      <c r="R3627">
        <v>1650</v>
      </c>
      <c r="S3627">
        <v>0</v>
      </c>
      <c r="U3627">
        <v>5857</v>
      </c>
      <c r="V3627">
        <v>1.49</v>
      </c>
      <c r="W3627">
        <v>1.22</v>
      </c>
      <c r="X3627">
        <v>0.17</v>
      </c>
      <c r="Y3627" t="s">
        <v>77</v>
      </c>
      <c r="Z3627">
        <v>4.17</v>
      </c>
      <c r="AA3627" t="s">
        <v>11760</v>
      </c>
      <c r="AB3627">
        <v>285.6154492</v>
      </c>
      <c r="AC3627" t="s">
        <v>11761</v>
      </c>
      <c r="AD3627">
        <v>50.135771200000001</v>
      </c>
      <c r="AE3627">
        <v>487.916</v>
      </c>
      <c r="AF3627">
        <v>12.285</v>
      </c>
      <c r="AG3627">
        <v>10.805</v>
      </c>
      <c r="AH3627">
        <v>12.1577</v>
      </c>
    </row>
    <row r="3628" spans="1:34" x14ac:dyDescent="0.25">
      <c r="A3628" t="s">
        <v>11762</v>
      </c>
      <c r="B3628" t="s">
        <v>11763</v>
      </c>
      <c r="C3628">
        <v>1</v>
      </c>
      <c r="D3628">
        <v>1</v>
      </c>
      <c r="E3628" t="s">
        <v>284</v>
      </c>
      <c r="F3628">
        <v>2010</v>
      </c>
      <c r="G3628" t="s">
        <v>171</v>
      </c>
      <c r="H3628">
        <v>0</v>
      </c>
      <c r="I3628">
        <v>6.8734900000000003</v>
      </c>
      <c r="J3628">
        <v>0.08</v>
      </c>
      <c r="K3628">
        <v>13.11</v>
      </c>
      <c r="L3628">
        <v>1.17</v>
      </c>
      <c r="M3628">
        <v>699.2</v>
      </c>
      <c r="N3628">
        <v>2.2000000000000002</v>
      </c>
      <c r="O3628" t="s">
        <v>119</v>
      </c>
      <c r="P3628">
        <v>0</v>
      </c>
      <c r="Q3628">
        <v>1187.96</v>
      </c>
      <c r="R3628">
        <v>1620</v>
      </c>
      <c r="S3628">
        <v>0</v>
      </c>
      <c r="T3628" t="s">
        <v>11764</v>
      </c>
      <c r="U3628">
        <v>6510</v>
      </c>
      <c r="V3628">
        <v>2.13</v>
      </c>
      <c r="W3628">
        <v>1.48</v>
      </c>
      <c r="X3628">
        <v>0.1</v>
      </c>
      <c r="Y3628" t="s">
        <v>77</v>
      </c>
      <c r="Z3628">
        <v>3.94</v>
      </c>
      <c r="AA3628" t="s">
        <v>11765</v>
      </c>
      <c r="AB3628">
        <v>296.81368830000002</v>
      </c>
      <c r="AC3628" t="s">
        <v>11766</v>
      </c>
      <c r="AD3628">
        <v>47.526544600000001</v>
      </c>
      <c r="AE3628">
        <v>2305.0100000000002</v>
      </c>
      <c r="AF3628">
        <v>14.657</v>
      </c>
      <c r="AG3628">
        <v>13.27</v>
      </c>
      <c r="AH3628">
        <v>14.559100000000001</v>
      </c>
    </row>
    <row r="3629" spans="1:34" x14ac:dyDescent="0.25">
      <c r="A3629" t="s">
        <v>11767</v>
      </c>
      <c r="B3629" t="s">
        <v>11768</v>
      </c>
      <c r="C3629">
        <v>1</v>
      </c>
      <c r="D3629">
        <v>2</v>
      </c>
      <c r="E3629" t="s">
        <v>284</v>
      </c>
      <c r="F3629">
        <v>2014</v>
      </c>
      <c r="G3629" t="s">
        <v>171</v>
      </c>
      <c r="H3629">
        <v>0</v>
      </c>
      <c r="I3629">
        <v>9.0243889999999993</v>
      </c>
      <c r="J3629">
        <v>8.6999999999999994E-2</v>
      </c>
      <c r="K3629">
        <v>1.65</v>
      </c>
      <c r="L3629">
        <v>0.14699999999999999</v>
      </c>
      <c r="M3629">
        <v>3.36</v>
      </c>
      <c r="N3629">
        <v>1.06E-2</v>
      </c>
      <c r="O3629" t="s">
        <v>614</v>
      </c>
      <c r="P3629">
        <v>0</v>
      </c>
      <c r="Q3629">
        <v>183.39</v>
      </c>
      <c r="R3629">
        <v>939</v>
      </c>
      <c r="S3629">
        <v>0</v>
      </c>
      <c r="U3629">
        <v>5886</v>
      </c>
      <c r="V3629">
        <v>1.1499999999999999</v>
      </c>
      <c r="W3629">
        <v>1.08</v>
      </c>
      <c r="X3629">
        <v>8.4000000000000005E-2</v>
      </c>
      <c r="Y3629" t="s">
        <v>200</v>
      </c>
      <c r="Z3629">
        <v>4.3499999999999996</v>
      </c>
      <c r="AA3629" t="s">
        <v>11769</v>
      </c>
      <c r="AB3629">
        <v>290.94446790000001</v>
      </c>
      <c r="AC3629" t="s">
        <v>11770</v>
      </c>
      <c r="AD3629">
        <v>40.480052800000003</v>
      </c>
      <c r="AE3629">
        <v>845.97</v>
      </c>
      <c r="AF3629">
        <v>13.762</v>
      </c>
      <c r="AG3629">
        <v>12.295999999999999</v>
      </c>
      <c r="AH3629">
        <v>13.839499999999999</v>
      </c>
    </row>
    <row r="3630" spans="1:34" x14ac:dyDescent="0.25">
      <c r="A3630" t="s">
        <v>11771</v>
      </c>
      <c r="B3630" t="s">
        <v>11768</v>
      </c>
      <c r="C3630">
        <v>1</v>
      </c>
      <c r="D3630">
        <v>2</v>
      </c>
      <c r="E3630" t="s">
        <v>284</v>
      </c>
      <c r="F3630">
        <v>2014</v>
      </c>
      <c r="G3630" t="s">
        <v>171</v>
      </c>
      <c r="H3630">
        <v>0</v>
      </c>
      <c r="I3630">
        <v>17.340824000000001</v>
      </c>
      <c r="J3630">
        <v>0.13400000000000001</v>
      </c>
      <c r="K3630">
        <v>1.49</v>
      </c>
      <c r="L3630">
        <v>0.13300000000000001</v>
      </c>
      <c r="M3630">
        <v>2.83</v>
      </c>
      <c r="N3630">
        <v>8.8900000000000003E-3</v>
      </c>
      <c r="O3630" t="s">
        <v>614</v>
      </c>
      <c r="P3630">
        <v>0</v>
      </c>
      <c r="Q3630">
        <v>76.86</v>
      </c>
      <c r="R3630">
        <v>755</v>
      </c>
      <c r="S3630">
        <v>0</v>
      </c>
      <c r="U3630">
        <v>5886</v>
      </c>
      <c r="V3630">
        <v>1.1499999999999999</v>
      </c>
      <c r="W3630">
        <v>1.08</v>
      </c>
      <c r="X3630">
        <v>8.4000000000000005E-2</v>
      </c>
      <c r="Y3630" t="s">
        <v>200</v>
      </c>
      <c r="Z3630">
        <v>4.3499999999999996</v>
      </c>
      <c r="AA3630" t="s">
        <v>11769</v>
      </c>
      <c r="AB3630">
        <v>290.94446790000001</v>
      </c>
      <c r="AC3630" t="s">
        <v>11770</v>
      </c>
      <c r="AD3630">
        <v>40.480052800000003</v>
      </c>
      <c r="AE3630">
        <v>845.97</v>
      </c>
      <c r="AF3630">
        <v>13.762</v>
      </c>
      <c r="AG3630">
        <v>12.295999999999999</v>
      </c>
      <c r="AH3630">
        <v>13.839499999999999</v>
      </c>
    </row>
    <row r="3631" spans="1:34" x14ac:dyDescent="0.25">
      <c r="A3631" t="s">
        <v>11772</v>
      </c>
      <c r="B3631" t="s">
        <v>11773</v>
      </c>
      <c r="C3631">
        <v>1</v>
      </c>
      <c r="D3631">
        <v>3</v>
      </c>
      <c r="E3631" t="s">
        <v>284</v>
      </c>
      <c r="F3631">
        <v>2014</v>
      </c>
      <c r="G3631" t="s">
        <v>171</v>
      </c>
      <c r="H3631">
        <v>0</v>
      </c>
      <c r="I3631">
        <v>14.383035</v>
      </c>
      <c r="J3631">
        <v>0.122</v>
      </c>
      <c r="K3631">
        <v>1.71</v>
      </c>
      <c r="L3631">
        <v>0.153</v>
      </c>
      <c r="M3631">
        <v>3.57</v>
      </c>
      <c r="N3631">
        <v>1.12E-2</v>
      </c>
      <c r="O3631" t="s">
        <v>614</v>
      </c>
      <c r="P3631">
        <v>0</v>
      </c>
      <c r="Q3631">
        <v>254.25</v>
      </c>
      <c r="R3631">
        <v>889</v>
      </c>
      <c r="S3631">
        <v>0</v>
      </c>
      <c r="U3631">
        <v>6117</v>
      </c>
      <c r="V3631">
        <v>1.33</v>
      </c>
      <c r="W3631">
        <v>1.17</v>
      </c>
      <c r="X3631">
        <v>0.02</v>
      </c>
      <c r="Y3631" t="s">
        <v>77</v>
      </c>
      <c r="Z3631">
        <v>4.25</v>
      </c>
      <c r="AA3631" t="s">
        <v>11774</v>
      </c>
      <c r="AB3631">
        <v>290.08274940000001</v>
      </c>
      <c r="AC3631" t="s">
        <v>11775</v>
      </c>
      <c r="AD3631">
        <v>50.863436100000001</v>
      </c>
      <c r="AE3631">
        <v>965.56</v>
      </c>
      <c r="AF3631">
        <v>13.366</v>
      </c>
      <c r="AG3631">
        <v>11.987</v>
      </c>
      <c r="AH3631">
        <v>13.2865</v>
      </c>
    </row>
    <row r="3632" spans="1:34" x14ac:dyDescent="0.25">
      <c r="A3632" t="s">
        <v>11776</v>
      </c>
      <c r="B3632" t="s">
        <v>11773</v>
      </c>
      <c r="C3632">
        <v>1</v>
      </c>
      <c r="D3632">
        <v>3</v>
      </c>
      <c r="E3632" t="s">
        <v>284</v>
      </c>
      <c r="F3632">
        <v>2014</v>
      </c>
      <c r="G3632" t="s">
        <v>171</v>
      </c>
      <c r="H3632">
        <v>0</v>
      </c>
      <c r="I3632">
        <v>47.318218000000002</v>
      </c>
      <c r="J3632">
        <v>0.26900000000000002</v>
      </c>
      <c r="K3632">
        <v>2.15</v>
      </c>
      <c r="L3632">
        <v>0.192</v>
      </c>
      <c r="M3632">
        <v>5.27</v>
      </c>
      <c r="N3632">
        <v>1.66E-2</v>
      </c>
      <c r="O3632" t="s">
        <v>614</v>
      </c>
      <c r="P3632">
        <v>0</v>
      </c>
      <c r="Q3632">
        <v>52</v>
      </c>
      <c r="R3632">
        <v>598</v>
      </c>
      <c r="S3632">
        <v>0</v>
      </c>
      <c r="U3632">
        <v>6117</v>
      </c>
      <c r="V3632">
        <v>1.33</v>
      </c>
      <c r="W3632">
        <v>1.17</v>
      </c>
      <c r="X3632">
        <v>0.02</v>
      </c>
      <c r="Y3632" t="s">
        <v>77</v>
      </c>
      <c r="Z3632">
        <v>4.25</v>
      </c>
      <c r="AA3632" t="s">
        <v>11774</v>
      </c>
      <c r="AB3632">
        <v>290.08274940000001</v>
      </c>
      <c r="AC3632" t="s">
        <v>11775</v>
      </c>
      <c r="AD3632">
        <v>50.863436100000001</v>
      </c>
      <c r="AE3632">
        <v>965.56</v>
      </c>
      <c r="AF3632">
        <v>13.366</v>
      </c>
      <c r="AG3632">
        <v>11.987</v>
      </c>
      <c r="AH3632">
        <v>13.2865</v>
      </c>
    </row>
    <row r="3633" spans="1:34" x14ac:dyDescent="0.25">
      <c r="A3633" t="s">
        <v>11777</v>
      </c>
      <c r="B3633" t="s">
        <v>11773</v>
      </c>
      <c r="C3633">
        <v>1</v>
      </c>
      <c r="D3633">
        <v>3</v>
      </c>
      <c r="E3633" t="s">
        <v>284</v>
      </c>
      <c r="F3633">
        <v>2016</v>
      </c>
      <c r="G3633" t="s">
        <v>171</v>
      </c>
      <c r="H3633">
        <v>0</v>
      </c>
      <c r="I3633">
        <v>184.256405</v>
      </c>
      <c r="J3633">
        <v>0.65029999999999999</v>
      </c>
      <c r="K3633">
        <v>2.27</v>
      </c>
      <c r="L3633">
        <v>0.20300000000000001</v>
      </c>
      <c r="M3633">
        <v>5.77</v>
      </c>
      <c r="N3633">
        <v>1.8200000000000001E-2</v>
      </c>
      <c r="O3633" t="s">
        <v>614</v>
      </c>
      <c r="P3633">
        <v>0</v>
      </c>
      <c r="Q3633">
        <v>8.48</v>
      </c>
      <c r="R3633">
        <v>380</v>
      </c>
      <c r="S3633">
        <v>0</v>
      </c>
      <c r="U3633">
        <v>6184</v>
      </c>
      <c r="V3633">
        <v>1.29</v>
      </c>
      <c r="W3633">
        <v>1.17</v>
      </c>
      <c r="X3633">
        <v>0.02</v>
      </c>
      <c r="Y3633" t="s">
        <v>77</v>
      </c>
      <c r="Z3633">
        <v>4.28</v>
      </c>
      <c r="AA3633" t="s">
        <v>11774</v>
      </c>
      <c r="AB3633">
        <v>290.08274940000001</v>
      </c>
      <c r="AC3633" t="s">
        <v>11775</v>
      </c>
      <c r="AD3633">
        <v>50.863436100000001</v>
      </c>
      <c r="AE3633">
        <v>965.56</v>
      </c>
      <c r="AF3633">
        <v>13.366</v>
      </c>
      <c r="AG3633">
        <v>11.987</v>
      </c>
      <c r="AH3633">
        <v>13.2865</v>
      </c>
    </row>
    <row r="3634" spans="1:34" x14ac:dyDescent="0.25">
      <c r="A3634" t="s">
        <v>11778</v>
      </c>
      <c r="B3634" t="s">
        <v>11779</v>
      </c>
      <c r="C3634">
        <v>1</v>
      </c>
      <c r="D3634">
        <v>4</v>
      </c>
      <c r="E3634" t="s">
        <v>284</v>
      </c>
      <c r="F3634">
        <v>2014</v>
      </c>
      <c r="G3634" t="s">
        <v>171</v>
      </c>
      <c r="H3634">
        <v>0</v>
      </c>
      <c r="I3634">
        <v>4.0287509999999997</v>
      </c>
      <c r="J3634">
        <v>5.0999999999999997E-2</v>
      </c>
      <c r="K3634">
        <v>1.22</v>
      </c>
      <c r="L3634">
        <v>0.109</v>
      </c>
      <c r="M3634">
        <v>1.98</v>
      </c>
      <c r="N3634">
        <v>6.2399999999999999E-3</v>
      </c>
      <c r="O3634" t="s">
        <v>614</v>
      </c>
      <c r="P3634">
        <v>0</v>
      </c>
      <c r="Q3634">
        <v>619.84</v>
      </c>
      <c r="R3634">
        <v>1311</v>
      </c>
      <c r="S3634">
        <v>0</v>
      </c>
      <c r="U3634">
        <v>6090</v>
      </c>
      <c r="V3634">
        <v>1.26</v>
      </c>
      <c r="W3634">
        <v>1.1499999999999999</v>
      </c>
      <c r="X3634">
        <v>-0.08</v>
      </c>
      <c r="Y3634" t="s">
        <v>200</v>
      </c>
      <c r="Z3634">
        <v>4.28</v>
      </c>
      <c r="AA3634" t="s">
        <v>11780</v>
      </c>
      <c r="AB3634">
        <v>288.37019759999998</v>
      </c>
      <c r="AC3634" t="s">
        <v>11781</v>
      </c>
      <c r="AD3634">
        <v>43.354610899999997</v>
      </c>
      <c r="AE3634">
        <v>625.33900000000006</v>
      </c>
      <c r="AF3634">
        <v>13.27</v>
      </c>
      <c r="AG3634">
        <v>11.993</v>
      </c>
      <c r="AH3634">
        <v>13.191700000000001</v>
      </c>
    </row>
    <row r="3635" spans="1:34" x14ac:dyDescent="0.25">
      <c r="A3635" t="s">
        <v>11782</v>
      </c>
      <c r="B3635" t="s">
        <v>11779</v>
      </c>
      <c r="C3635">
        <v>1</v>
      </c>
      <c r="D3635">
        <v>4</v>
      </c>
      <c r="E3635" t="s">
        <v>284</v>
      </c>
      <c r="F3635">
        <v>2014</v>
      </c>
      <c r="G3635" t="s">
        <v>171</v>
      </c>
      <c r="H3635">
        <v>0</v>
      </c>
      <c r="I3635">
        <v>6.1248209999999998</v>
      </c>
      <c r="J3635">
        <v>6.8000000000000005E-2</v>
      </c>
      <c r="K3635">
        <v>1.56</v>
      </c>
      <c r="L3635">
        <v>0.13900000000000001</v>
      </c>
      <c r="M3635">
        <v>3.05</v>
      </c>
      <c r="N3635">
        <v>9.6100000000000005E-3</v>
      </c>
      <c r="O3635" t="s">
        <v>614</v>
      </c>
      <c r="P3635">
        <v>0</v>
      </c>
      <c r="Q3635">
        <v>353.97</v>
      </c>
      <c r="R3635">
        <v>1140</v>
      </c>
      <c r="S3635">
        <v>0</v>
      </c>
      <c r="U3635">
        <v>6090</v>
      </c>
      <c r="V3635">
        <v>1.26</v>
      </c>
      <c r="W3635">
        <v>1.1499999999999999</v>
      </c>
      <c r="X3635">
        <v>-0.08</v>
      </c>
      <c r="Y3635" t="s">
        <v>200</v>
      </c>
      <c r="Z3635">
        <v>4.28</v>
      </c>
      <c r="AA3635" t="s">
        <v>11780</v>
      </c>
      <c r="AB3635">
        <v>288.37019759999998</v>
      </c>
      <c r="AC3635" t="s">
        <v>11781</v>
      </c>
      <c r="AD3635">
        <v>43.354610899999997</v>
      </c>
      <c r="AE3635">
        <v>625.33900000000006</v>
      </c>
      <c r="AF3635">
        <v>13.27</v>
      </c>
      <c r="AG3635">
        <v>11.993</v>
      </c>
      <c r="AH3635">
        <v>13.191700000000001</v>
      </c>
    </row>
    <row r="3636" spans="1:34" x14ac:dyDescent="0.25">
      <c r="A3636" t="s">
        <v>11783</v>
      </c>
      <c r="B3636" t="s">
        <v>11779</v>
      </c>
      <c r="C3636">
        <v>1</v>
      </c>
      <c r="D3636">
        <v>4</v>
      </c>
      <c r="E3636" t="s">
        <v>284</v>
      </c>
      <c r="F3636">
        <v>2014</v>
      </c>
      <c r="G3636" t="s">
        <v>171</v>
      </c>
      <c r="H3636">
        <v>0</v>
      </c>
      <c r="I3636">
        <v>8.9210989999999999</v>
      </c>
      <c r="J3636">
        <v>8.6999999999999994E-2</v>
      </c>
      <c r="K3636">
        <v>1.38</v>
      </c>
      <c r="L3636">
        <v>0.123</v>
      </c>
      <c r="M3636">
        <v>2.48</v>
      </c>
      <c r="N3636">
        <v>7.7999999999999996E-3</v>
      </c>
      <c r="O3636" t="s">
        <v>614</v>
      </c>
      <c r="P3636">
        <v>0</v>
      </c>
      <c r="Q3636">
        <v>214.28</v>
      </c>
      <c r="R3636">
        <v>1006</v>
      </c>
      <c r="S3636">
        <v>0</v>
      </c>
      <c r="U3636">
        <v>6090</v>
      </c>
      <c r="V3636">
        <v>1.26</v>
      </c>
      <c r="W3636">
        <v>1.1499999999999999</v>
      </c>
      <c r="X3636">
        <v>-0.08</v>
      </c>
      <c r="Y3636" t="s">
        <v>200</v>
      </c>
      <c r="Z3636">
        <v>4.28</v>
      </c>
      <c r="AA3636" t="s">
        <v>11780</v>
      </c>
      <c r="AB3636">
        <v>288.37019759999998</v>
      </c>
      <c r="AC3636" t="s">
        <v>11781</v>
      </c>
      <c r="AD3636">
        <v>43.354610899999997</v>
      </c>
      <c r="AE3636">
        <v>625.33900000000006</v>
      </c>
      <c r="AF3636">
        <v>13.27</v>
      </c>
      <c r="AG3636">
        <v>11.993</v>
      </c>
      <c r="AH3636">
        <v>13.191700000000001</v>
      </c>
    </row>
    <row r="3637" spans="1:34" x14ac:dyDescent="0.25">
      <c r="A3637" t="s">
        <v>11784</v>
      </c>
      <c r="B3637" t="s">
        <v>11779</v>
      </c>
      <c r="C3637">
        <v>1</v>
      </c>
      <c r="D3637">
        <v>4</v>
      </c>
      <c r="E3637" t="s">
        <v>284</v>
      </c>
      <c r="F3637">
        <v>2014</v>
      </c>
      <c r="G3637" t="s">
        <v>171</v>
      </c>
      <c r="H3637">
        <v>0</v>
      </c>
      <c r="I3637">
        <v>11.242861</v>
      </c>
      <c r="J3637">
        <v>0.10199999999999999</v>
      </c>
      <c r="K3637">
        <v>1.46</v>
      </c>
      <c r="L3637">
        <v>0.13</v>
      </c>
      <c r="M3637">
        <v>2.73</v>
      </c>
      <c r="N3637">
        <v>8.5900000000000004E-3</v>
      </c>
      <c r="O3637" t="s">
        <v>614</v>
      </c>
      <c r="P3637">
        <v>0</v>
      </c>
      <c r="Q3637">
        <v>157.47999999999999</v>
      </c>
      <c r="R3637">
        <v>931</v>
      </c>
      <c r="S3637">
        <v>0</v>
      </c>
      <c r="U3637">
        <v>6090</v>
      </c>
      <c r="V3637">
        <v>1.26</v>
      </c>
      <c r="W3637">
        <v>1.1499999999999999</v>
      </c>
      <c r="X3637">
        <v>-0.08</v>
      </c>
      <c r="Y3637" t="s">
        <v>200</v>
      </c>
      <c r="Z3637">
        <v>4.28</v>
      </c>
      <c r="AA3637" t="s">
        <v>11780</v>
      </c>
      <c r="AB3637">
        <v>288.37019759999998</v>
      </c>
      <c r="AC3637" t="s">
        <v>11781</v>
      </c>
      <c r="AD3637">
        <v>43.354610899999997</v>
      </c>
      <c r="AE3637">
        <v>625.33900000000006</v>
      </c>
      <c r="AF3637">
        <v>13.27</v>
      </c>
      <c r="AG3637">
        <v>11.993</v>
      </c>
      <c r="AH3637">
        <v>13.191700000000001</v>
      </c>
    </row>
    <row r="3638" spans="1:34" x14ac:dyDescent="0.25">
      <c r="A3638" t="s">
        <v>11785</v>
      </c>
      <c r="B3638" t="s">
        <v>11786</v>
      </c>
      <c r="C3638">
        <v>1</v>
      </c>
      <c r="D3638">
        <v>3</v>
      </c>
      <c r="E3638" t="s">
        <v>284</v>
      </c>
      <c r="F3638">
        <v>2014</v>
      </c>
      <c r="G3638" t="s">
        <v>171</v>
      </c>
      <c r="H3638">
        <v>0</v>
      </c>
      <c r="I3638">
        <v>7.0314620000000003</v>
      </c>
      <c r="J3638">
        <v>7.5999999999999998E-2</v>
      </c>
      <c r="K3638">
        <v>1.25</v>
      </c>
      <c r="L3638">
        <v>0.112</v>
      </c>
      <c r="M3638">
        <v>2.1</v>
      </c>
      <c r="N3638">
        <v>6.6E-3</v>
      </c>
      <c r="O3638" t="s">
        <v>614</v>
      </c>
      <c r="P3638">
        <v>0</v>
      </c>
      <c r="Q3638">
        <v>689.46</v>
      </c>
      <c r="R3638">
        <v>1194</v>
      </c>
      <c r="S3638">
        <v>0</v>
      </c>
      <c r="U3638">
        <v>6090</v>
      </c>
      <c r="V3638">
        <v>1.33</v>
      </c>
      <c r="W3638">
        <v>1.25</v>
      </c>
      <c r="X3638">
        <v>7.9000000000000001E-2</v>
      </c>
      <c r="Y3638" t="s">
        <v>200</v>
      </c>
      <c r="Z3638">
        <v>4.2699999999999996</v>
      </c>
      <c r="AA3638" t="s">
        <v>11787</v>
      </c>
      <c r="AB3638">
        <v>289.92142560000002</v>
      </c>
      <c r="AC3638" t="s">
        <v>11788</v>
      </c>
      <c r="AD3638">
        <v>46.744526700000002</v>
      </c>
      <c r="AE3638">
        <v>840.26900000000001</v>
      </c>
      <c r="AF3638">
        <v>12.818</v>
      </c>
      <c r="AG3638">
        <v>11.537000000000001</v>
      </c>
      <c r="AH3638">
        <v>12.7598</v>
      </c>
    </row>
    <row r="3639" spans="1:34" x14ac:dyDescent="0.25">
      <c r="A3639" t="s">
        <v>11789</v>
      </c>
      <c r="B3639" t="s">
        <v>11786</v>
      </c>
      <c r="C3639">
        <v>1</v>
      </c>
      <c r="D3639">
        <v>3</v>
      </c>
      <c r="E3639" t="s">
        <v>284</v>
      </c>
      <c r="F3639">
        <v>2014</v>
      </c>
      <c r="G3639" t="s">
        <v>171</v>
      </c>
      <c r="H3639">
        <v>0</v>
      </c>
      <c r="I3639">
        <v>54.280749</v>
      </c>
      <c r="J3639">
        <v>0.29699999999999999</v>
      </c>
      <c r="K3639">
        <v>1.75</v>
      </c>
      <c r="L3639">
        <v>0.156</v>
      </c>
      <c r="M3639">
        <v>3.71</v>
      </c>
      <c r="N3639">
        <v>1.17E-2</v>
      </c>
      <c r="O3639" t="s">
        <v>614</v>
      </c>
      <c r="P3639">
        <v>0</v>
      </c>
      <c r="Q3639">
        <v>45.15</v>
      </c>
      <c r="R3639">
        <v>604</v>
      </c>
      <c r="S3639">
        <v>0</v>
      </c>
      <c r="U3639">
        <v>6090</v>
      </c>
      <c r="V3639">
        <v>1.33</v>
      </c>
      <c r="W3639">
        <v>1.25</v>
      </c>
      <c r="X3639">
        <v>7.9000000000000001E-2</v>
      </c>
      <c r="Y3639" t="s">
        <v>200</v>
      </c>
      <c r="Z3639">
        <v>4.2699999999999996</v>
      </c>
      <c r="AA3639" t="s">
        <v>11787</v>
      </c>
      <c r="AB3639">
        <v>289.92142560000002</v>
      </c>
      <c r="AC3639" t="s">
        <v>11788</v>
      </c>
      <c r="AD3639">
        <v>46.744526700000002</v>
      </c>
      <c r="AE3639">
        <v>840.26900000000001</v>
      </c>
      <c r="AF3639">
        <v>12.818</v>
      </c>
      <c r="AG3639">
        <v>11.537000000000001</v>
      </c>
      <c r="AH3639">
        <v>12.7598</v>
      </c>
    </row>
    <row r="3640" spans="1:34" x14ac:dyDescent="0.25">
      <c r="A3640" t="s">
        <v>11790</v>
      </c>
      <c r="B3640" t="s">
        <v>11786</v>
      </c>
      <c r="C3640">
        <v>1</v>
      </c>
      <c r="D3640">
        <v>3</v>
      </c>
      <c r="E3640" t="s">
        <v>284</v>
      </c>
      <c r="F3640">
        <v>2016</v>
      </c>
      <c r="G3640" t="s">
        <v>171</v>
      </c>
      <c r="H3640">
        <v>0</v>
      </c>
      <c r="I3640">
        <v>13.61159129</v>
      </c>
      <c r="J3640">
        <v>0.1211</v>
      </c>
      <c r="K3640">
        <v>1.42</v>
      </c>
      <c r="L3640">
        <v>0.127</v>
      </c>
      <c r="M3640">
        <v>2.6</v>
      </c>
      <c r="N3640">
        <v>8.1899999999999994E-3</v>
      </c>
      <c r="O3640" t="s">
        <v>614</v>
      </c>
      <c r="P3640">
        <v>0</v>
      </c>
      <c r="Q3640">
        <v>285.3</v>
      </c>
      <c r="R3640">
        <v>958</v>
      </c>
      <c r="S3640">
        <v>0</v>
      </c>
      <c r="U3640">
        <v>6209</v>
      </c>
      <c r="V3640">
        <v>1.45</v>
      </c>
      <c r="W3640">
        <v>1.25</v>
      </c>
      <c r="X3640">
        <v>0.16</v>
      </c>
      <c r="Y3640" t="s">
        <v>77</v>
      </c>
      <c r="Z3640">
        <v>4.21</v>
      </c>
      <c r="AA3640" t="s">
        <v>11787</v>
      </c>
      <c r="AB3640">
        <v>289.92142560000002</v>
      </c>
      <c r="AC3640" t="s">
        <v>11788</v>
      </c>
      <c r="AD3640">
        <v>46.744526700000002</v>
      </c>
      <c r="AE3640">
        <v>840.26900000000001</v>
      </c>
      <c r="AF3640">
        <v>12.818</v>
      </c>
      <c r="AG3640">
        <v>11.537000000000001</v>
      </c>
      <c r="AH3640">
        <v>12.7598</v>
      </c>
    </row>
    <row r="3641" spans="1:34" x14ac:dyDescent="0.25">
      <c r="A3641" t="s">
        <v>11791</v>
      </c>
      <c r="B3641" t="s">
        <v>11792</v>
      </c>
      <c r="C3641">
        <v>1</v>
      </c>
      <c r="D3641">
        <v>2</v>
      </c>
      <c r="E3641" t="s">
        <v>284</v>
      </c>
      <c r="F3641">
        <v>2014</v>
      </c>
      <c r="G3641" t="s">
        <v>171</v>
      </c>
      <c r="H3641">
        <v>0</v>
      </c>
      <c r="I3641">
        <v>11.829851</v>
      </c>
      <c r="J3641">
        <v>0.10199999999999999</v>
      </c>
      <c r="K3641">
        <v>1.27</v>
      </c>
      <c r="L3641">
        <v>0.113</v>
      </c>
      <c r="M3641">
        <v>2.15</v>
      </c>
      <c r="N3641">
        <v>6.7799999999999996E-3</v>
      </c>
      <c r="O3641" t="s">
        <v>614</v>
      </c>
      <c r="P3641">
        <v>0</v>
      </c>
      <c r="Q3641">
        <v>44.53</v>
      </c>
      <c r="R3641">
        <v>730</v>
      </c>
      <c r="S3641">
        <v>0</v>
      </c>
      <c r="U3641">
        <v>5654</v>
      </c>
      <c r="V3641">
        <v>0.88</v>
      </c>
      <c r="W3641">
        <v>0.93</v>
      </c>
      <c r="X3641">
        <v>-0.04</v>
      </c>
      <c r="Y3641" t="s">
        <v>77</v>
      </c>
      <c r="Z3641">
        <v>4.54</v>
      </c>
      <c r="AA3641" t="s">
        <v>11793</v>
      </c>
      <c r="AB3641">
        <v>286.39857960000001</v>
      </c>
      <c r="AC3641" t="s">
        <v>11794</v>
      </c>
      <c r="AD3641">
        <v>45.343524100000003</v>
      </c>
      <c r="AE3641">
        <v>812.524</v>
      </c>
      <c r="AF3641">
        <v>15.478999999999999</v>
      </c>
      <c r="AG3641">
        <v>13.477</v>
      </c>
      <c r="AH3641">
        <v>15.1906</v>
      </c>
    </row>
    <row r="3642" spans="1:34" x14ac:dyDescent="0.25">
      <c r="A3642" t="s">
        <v>11795</v>
      </c>
      <c r="B3642" t="s">
        <v>11792</v>
      </c>
      <c r="C3642">
        <v>1</v>
      </c>
      <c r="D3642">
        <v>2</v>
      </c>
      <c r="E3642" t="s">
        <v>284</v>
      </c>
      <c r="F3642">
        <v>2014</v>
      </c>
      <c r="G3642" t="s">
        <v>171</v>
      </c>
      <c r="H3642">
        <v>0</v>
      </c>
      <c r="I3642">
        <v>14.751166</v>
      </c>
      <c r="J3642">
        <v>0.11799999999999999</v>
      </c>
      <c r="K3642">
        <v>1.72</v>
      </c>
      <c r="L3642">
        <v>0.153</v>
      </c>
      <c r="M3642">
        <v>3.61</v>
      </c>
      <c r="N3642">
        <v>1.1299999999999999E-2</v>
      </c>
      <c r="O3642" t="s">
        <v>614</v>
      </c>
      <c r="P3642">
        <v>0</v>
      </c>
      <c r="Q3642">
        <v>33.15</v>
      </c>
      <c r="R3642">
        <v>678</v>
      </c>
      <c r="S3642">
        <v>0</v>
      </c>
      <c r="U3642">
        <v>5654</v>
      </c>
      <c r="V3642">
        <v>0.88</v>
      </c>
      <c r="W3642">
        <v>0.93</v>
      </c>
      <c r="X3642">
        <v>-0.04</v>
      </c>
      <c r="Y3642" t="s">
        <v>77</v>
      </c>
      <c r="Z3642">
        <v>4.54</v>
      </c>
      <c r="AA3642" t="s">
        <v>11793</v>
      </c>
      <c r="AB3642">
        <v>286.39857960000001</v>
      </c>
      <c r="AC3642" t="s">
        <v>11794</v>
      </c>
      <c r="AD3642">
        <v>45.343524100000003</v>
      </c>
      <c r="AE3642">
        <v>812.524</v>
      </c>
      <c r="AF3642">
        <v>15.478999999999999</v>
      </c>
      <c r="AG3642">
        <v>13.477</v>
      </c>
      <c r="AH3642">
        <v>15.1906</v>
      </c>
    </row>
    <row r="3643" spans="1:34" x14ac:dyDescent="0.25">
      <c r="A3643" t="s">
        <v>11796</v>
      </c>
      <c r="B3643" t="s">
        <v>11797</v>
      </c>
      <c r="C3643">
        <v>1</v>
      </c>
      <c r="D3643">
        <v>2</v>
      </c>
      <c r="E3643" t="s">
        <v>284</v>
      </c>
      <c r="F3643">
        <v>2014</v>
      </c>
      <c r="G3643" t="s">
        <v>171</v>
      </c>
      <c r="H3643">
        <v>0</v>
      </c>
      <c r="I3643">
        <v>10.613839</v>
      </c>
      <c r="J3643">
        <v>9.5000000000000001E-2</v>
      </c>
      <c r="K3643">
        <v>2.08</v>
      </c>
      <c r="L3643">
        <v>0.186</v>
      </c>
      <c r="M3643">
        <v>4.9800000000000004</v>
      </c>
      <c r="N3643">
        <v>1.5699999999999999E-2</v>
      </c>
      <c r="O3643" t="s">
        <v>614</v>
      </c>
      <c r="P3643">
        <v>0</v>
      </c>
      <c r="Q3643">
        <v>55.62</v>
      </c>
      <c r="R3643">
        <v>785</v>
      </c>
      <c r="S3643">
        <v>0</v>
      </c>
      <c r="U3643">
        <v>5818</v>
      </c>
      <c r="V3643">
        <v>0.89</v>
      </c>
      <c r="W3643">
        <v>0.91</v>
      </c>
      <c r="X3643">
        <v>-0.03</v>
      </c>
      <c r="Y3643" t="s">
        <v>77</v>
      </c>
      <c r="Z3643">
        <v>4.54</v>
      </c>
      <c r="AA3643" t="s">
        <v>11798</v>
      </c>
      <c r="AB3643">
        <v>291.40946150000002</v>
      </c>
      <c r="AC3643" t="s">
        <v>11799</v>
      </c>
      <c r="AD3643">
        <v>38.340010700000001</v>
      </c>
      <c r="AE3643">
        <v>1065.08</v>
      </c>
      <c r="AF3643">
        <v>16.181000000000001</v>
      </c>
      <c r="AG3643">
        <v>14.055999999999999</v>
      </c>
      <c r="AH3643">
        <v>15.802300000000001</v>
      </c>
    </row>
    <row r="3644" spans="1:34" x14ac:dyDescent="0.25">
      <c r="A3644" t="s">
        <v>11800</v>
      </c>
      <c r="B3644" t="s">
        <v>11797</v>
      </c>
      <c r="C3644">
        <v>1</v>
      </c>
      <c r="D3644">
        <v>2</v>
      </c>
      <c r="E3644" t="s">
        <v>284</v>
      </c>
      <c r="F3644">
        <v>2014</v>
      </c>
      <c r="G3644" t="s">
        <v>171</v>
      </c>
      <c r="H3644">
        <v>0</v>
      </c>
      <c r="I3644">
        <v>29.726682</v>
      </c>
      <c r="J3644">
        <v>0.188</v>
      </c>
      <c r="K3644">
        <v>4.66</v>
      </c>
      <c r="L3644">
        <v>0.41599999999999998</v>
      </c>
      <c r="M3644">
        <v>19.600000000000001</v>
      </c>
      <c r="N3644">
        <v>6.1600000000000002E-2</v>
      </c>
      <c r="O3644" t="s">
        <v>614</v>
      </c>
      <c r="P3644">
        <v>0</v>
      </c>
      <c r="Q3644">
        <v>14.09</v>
      </c>
      <c r="R3644">
        <v>557</v>
      </c>
      <c r="S3644">
        <v>1</v>
      </c>
      <c r="U3644">
        <v>5818</v>
      </c>
      <c r="V3644">
        <v>0.89</v>
      </c>
      <c r="W3644">
        <v>0.91</v>
      </c>
      <c r="X3644">
        <v>-0.03</v>
      </c>
      <c r="Y3644" t="s">
        <v>77</v>
      </c>
      <c r="Z3644">
        <v>4.54</v>
      </c>
      <c r="AA3644" t="s">
        <v>11798</v>
      </c>
      <c r="AB3644">
        <v>291.40946150000002</v>
      </c>
      <c r="AC3644" t="s">
        <v>11799</v>
      </c>
      <c r="AD3644">
        <v>38.340010700000001</v>
      </c>
      <c r="AE3644">
        <v>1065.08</v>
      </c>
      <c r="AF3644">
        <v>16.181000000000001</v>
      </c>
      <c r="AG3644">
        <v>14.055999999999999</v>
      </c>
      <c r="AH3644">
        <v>15.802300000000001</v>
      </c>
    </row>
    <row r="3645" spans="1:34" x14ac:dyDescent="0.25">
      <c r="A3645" t="s">
        <v>11801</v>
      </c>
      <c r="B3645" t="s">
        <v>11802</v>
      </c>
      <c r="C3645">
        <v>1</v>
      </c>
      <c r="D3645">
        <v>2</v>
      </c>
      <c r="E3645" t="s">
        <v>284</v>
      </c>
      <c r="F3645">
        <v>2014</v>
      </c>
      <c r="G3645" t="s">
        <v>171</v>
      </c>
      <c r="H3645">
        <v>0</v>
      </c>
      <c r="I3645">
        <v>2.4262899999999998</v>
      </c>
      <c r="J3645">
        <v>3.5900000000000001E-2</v>
      </c>
      <c r="K3645">
        <v>1.43</v>
      </c>
      <c r="L3645">
        <v>0.128</v>
      </c>
      <c r="M3645">
        <v>6.35</v>
      </c>
      <c r="N3645">
        <v>0.02</v>
      </c>
      <c r="O3645" t="s">
        <v>119</v>
      </c>
      <c r="P3645">
        <v>0</v>
      </c>
      <c r="Q3645">
        <v>826.93</v>
      </c>
      <c r="R3645">
        <v>1302</v>
      </c>
      <c r="S3645">
        <v>0</v>
      </c>
      <c r="U3645">
        <v>5538</v>
      </c>
      <c r="V3645">
        <v>1.07</v>
      </c>
      <c r="W3645">
        <v>1.07</v>
      </c>
      <c r="X3645">
        <v>0.18</v>
      </c>
      <c r="Y3645" t="s">
        <v>77</v>
      </c>
      <c r="Z3645">
        <v>4.41</v>
      </c>
      <c r="AA3645" t="s">
        <v>11803</v>
      </c>
      <c r="AB3645">
        <v>291.8481764</v>
      </c>
      <c r="AC3645" t="s">
        <v>11804</v>
      </c>
      <c r="AD3645">
        <v>44.968280700000001</v>
      </c>
      <c r="AE3645">
        <v>364.03</v>
      </c>
      <c r="AF3645">
        <v>12.603</v>
      </c>
      <c r="AG3645">
        <v>10.97</v>
      </c>
      <c r="AH3645">
        <v>12.489699999999999</v>
      </c>
    </row>
    <row r="3646" spans="1:34" x14ac:dyDescent="0.25">
      <c r="A3646" t="s">
        <v>11805</v>
      </c>
      <c r="B3646" t="s">
        <v>11802</v>
      </c>
      <c r="C3646">
        <v>1</v>
      </c>
      <c r="D3646">
        <v>2</v>
      </c>
      <c r="E3646" t="s">
        <v>284</v>
      </c>
      <c r="F3646">
        <v>2014</v>
      </c>
      <c r="G3646" t="s">
        <v>171</v>
      </c>
      <c r="H3646">
        <v>0</v>
      </c>
      <c r="I3646">
        <v>4.6233199999999997</v>
      </c>
      <c r="J3646">
        <v>5.5199999999999999E-2</v>
      </c>
      <c r="K3646">
        <v>0.85</v>
      </c>
      <c r="L3646">
        <v>7.5999999999999998E-2</v>
      </c>
      <c r="M3646">
        <v>2.71</v>
      </c>
      <c r="N3646">
        <v>8.9999999999999993E-3</v>
      </c>
      <c r="O3646" t="s">
        <v>119</v>
      </c>
      <c r="P3646">
        <v>0</v>
      </c>
      <c r="Q3646">
        <v>349.77</v>
      </c>
      <c r="R3646">
        <v>1050</v>
      </c>
      <c r="S3646">
        <v>0</v>
      </c>
      <c r="U3646">
        <v>5538</v>
      </c>
      <c r="V3646">
        <v>1.07</v>
      </c>
      <c r="W3646">
        <v>1.07</v>
      </c>
      <c r="X3646">
        <v>0.18</v>
      </c>
      <c r="Y3646" t="s">
        <v>77</v>
      </c>
      <c r="Z3646">
        <v>4.41</v>
      </c>
      <c r="AA3646" t="s">
        <v>11803</v>
      </c>
      <c r="AB3646">
        <v>291.8481764</v>
      </c>
      <c r="AC3646" t="s">
        <v>11804</v>
      </c>
      <c r="AD3646">
        <v>44.968280700000001</v>
      </c>
      <c r="AE3646">
        <v>364.03</v>
      </c>
      <c r="AF3646">
        <v>12.603</v>
      </c>
      <c r="AG3646">
        <v>10.97</v>
      </c>
      <c r="AH3646">
        <v>12.489699999999999</v>
      </c>
    </row>
    <row r="3647" spans="1:34" x14ac:dyDescent="0.25">
      <c r="A3647" t="s">
        <v>11806</v>
      </c>
      <c r="B3647" t="s">
        <v>11807</v>
      </c>
      <c r="C3647">
        <v>1</v>
      </c>
      <c r="D3647">
        <v>2</v>
      </c>
      <c r="E3647" t="s">
        <v>284</v>
      </c>
      <c r="F3647">
        <v>2014</v>
      </c>
      <c r="G3647" t="s">
        <v>171</v>
      </c>
      <c r="H3647">
        <v>0</v>
      </c>
      <c r="I3647">
        <v>0.66930999999999996</v>
      </c>
      <c r="J3647">
        <v>1.49E-2</v>
      </c>
      <c r="K3647">
        <v>1.07</v>
      </c>
      <c r="L3647">
        <v>9.5000000000000001E-2</v>
      </c>
      <c r="M3647">
        <v>3.2</v>
      </c>
      <c r="N3647">
        <v>1.0070000000000001E-2</v>
      </c>
      <c r="O3647" t="s">
        <v>119</v>
      </c>
      <c r="P3647">
        <v>0</v>
      </c>
      <c r="Q3647">
        <v>4102.01</v>
      </c>
      <c r="R3647">
        <v>1983</v>
      </c>
      <c r="S3647">
        <v>0</v>
      </c>
      <c r="U3647">
        <v>5476</v>
      </c>
      <c r="V3647">
        <v>1.01</v>
      </c>
      <c r="W3647">
        <v>1</v>
      </c>
      <c r="X3647">
        <v>0.33</v>
      </c>
      <c r="Y3647" t="s">
        <v>77</v>
      </c>
      <c r="Z3647">
        <v>4.43</v>
      </c>
      <c r="AA3647" t="s">
        <v>11808</v>
      </c>
      <c r="AB3647">
        <v>286.03630249999998</v>
      </c>
      <c r="AC3647" t="s">
        <v>11809</v>
      </c>
      <c r="AD3647">
        <v>49.614502700000003</v>
      </c>
      <c r="AE3647">
        <v>338.36799999999999</v>
      </c>
      <c r="AF3647">
        <v>12.603</v>
      </c>
      <c r="AG3647">
        <v>10.911</v>
      </c>
      <c r="AH3647">
        <v>12.507400000000001</v>
      </c>
    </row>
    <row r="3648" spans="1:34" x14ac:dyDescent="0.25">
      <c r="A3648" t="s">
        <v>11810</v>
      </c>
      <c r="B3648" t="s">
        <v>11807</v>
      </c>
      <c r="C3648">
        <v>1</v>
      </c>
      <c r="D3648">
        <v>2</v>
      </c>
      <c r="E3648" t="s">
        <v>73</v>
      </c>
      <c r="F3648">
        <v>2014</v>
      </c>
      <c r="G3648" t="s">
        <v>94</v>
      </c>
      <c r="H3648">
        <v>0</v>
      </c>
      <c r="I3648">
        <v>3000</v>
      </c>
      <c r="K3648">
        <v>12.3</v>
      </c>
      <c r="L3648">
        <v>1.1000000000000001</v>
      </c>
      <c r="M3648">
        <v>4000</v>
      </c>
      <c r="N3648">
        <v>12.6</v>
      </c>
      <c r="O3648" t="s">
        <v>119</v>
      </c>
      <c r="S3648">
        <v>0</v>
      </c>
      <c r="U3648">
        <v>5476</v>
      </c>
      <c r="V3648">
        <v>1.01</v>
      </c>
      <c r="W3648">
        <v>1</v>
      </c>
      <c r="X3648">
        <v>0.33</v>
      </c>
      <c r="Y3648" t="s">
        <v>77</v>
      </c>
      <c r="Z3648">
        <v>4.43</v>
      </c>
      <c r="AA3648" t="s">
        <v>11808</v>
      </c>
      <c r="AB3648">
        <v>286.03630249999998</v>
      </c>
      <c r="AC3648" t="s">
        <v>11809</v>
      </c>
      <c r="AD3648">
        <v>49.614502700000003</v>
      </c>
      <c r="AE3648">
        <v>338.36799999999999</v>
      </c>
      <c r="AF3648">
        <v>12.603</v>
      </c>
      <c r="AG3648">
        <v>10.911</v>
      </c>
      <c r="AH3648">
        <v>12.507400000000001</v>
      </c>
    </row>
    <row r="3649" spans="1:34" x14ac:dyDescent="0.25">
      <c r="A3649" t="s">
        <v>11811</v>
      </c>
      <c r="B3649" t="s">
        <v>11812</v>
      </c>
      <c r="C3649">
        <v>1</v>
      </c>
      <c r="D3649">
        <v>1</v>
      </c>
      <c r="E3649" t="s">
        <v>284</v>
      </c>
      <c r="F3649">
        <v>2014</v>
      </c>
      <c r="G3649" t="s">
        <v>171</v>
      </c>
      <c r="H3649">
        <v>0</v>
      </c>
      <c r="I3649">
        <v>2.46502</v>
      </c>
      <c r="J3649">
        <v>3.5900000000000001E-2</v>
      </c>
      <c r="K3649">
        <v>0.82</v>
      </c>
      <c r="L3649">
        <v>7.2999999999999995E-2</v>
      </c>
      <c r="M3649">
        <v>5</v>
      </c>
      <c r="N3649">
        <v>1.5730000000000001E-2</v>
      </c>
      <c r="O3649" t="s">
        <v>119</v>
      </c>
      <c r="P3649">
        <v>0</v>
      </c>
      <c r="Q3649">
        <v>1503.58</v>
      </c>
      <c r="R3649">
        <v>1561</v>
      </c>
      <c r="S3649">
        <v>0</v>
      </c>
      <c r="U3649">
        <v>6104</v>
      </c>
      <c r="V3649">
        <v>1.23</v>
      </c>
      <c r="W3649">
        <v>1.08</v>
      </c>
      <c r="X3649">
        <v>-0.2</v>
      </c>
      <c r="Y3649" t="s">
        <v>77</v>
      </c>
      <c r="Z3649">
        <v>4.29</v>
      </c>
      <c r="AA3649" t="s">
        <v>11813</v>
      </c>
      <c r="AB3649">
        <v>284.78621579999998</v>
      </c>
      <c r="AC3649" t="s">
        <v>11814</v>
      </c>
      <c r="AD3649">
        <v>48.423262200000003</v>
      </c>
      <c r="AE3649">
        <v>88.783199999999994</v>
      </c>
      <c r="AF3649">
        <v>8.8339999999999996</v>
      </c>
      <c r="AG3649">
        <v>7.4859999999999998</v>
      </c>
      <c r="AH3649">
        <v>8.6991999999999994</v>
      </c>
    </row>
    <row r="3650" spans="1:34" x14ac:dyDescent="0.25">
      <c r="A3650" t="s">
        <v>11815</v>
      </c>
      <c r="B3650" t="s">
        <v>11816</v>
      </c>
      <c r="C3650">
        <v>1</v>
      </c>
      <c r="D3650">
        <v>1</v>
      </c>
      <c r="E3650" t="s">
        <v>284</v>
      </c>
      <c r="F3650">
        <v>2014</v>
      </c>
      <c r="G3650" t="s">
        <v>171</v>
      </c>
      <c r="H3650">
        <v>0</v>
      </c>
      <c r="I3650">
        <v>68.958399999999997</v>
      </c>
      <c r="J3650">
        <v>0.31830000000000003</v>
      </c>
      <c r="K3650">
        <v>1.19</v>
      </c>
      <c r="L3650">
        <v>0.106</v>
      </c>
      <c r="M3650">
        <v>22</v>
      </c>
      <c r="N3650">
        <v>6.9220000000000004E-2</v>
      </c>
      <c r="O3650" t="s">
        <v>119</v>
      </c>
      <c r="P3650">
        <v>0</v>
      </c>
      <c r="Q3650">
        <v>6.16</v>
      </c>
      <c r="R3650">
        <v>402</v>
      </c>
      <c r="S3650">
        <v>0</v>
      </c>
      <c r="U3650">
        <v>5460</v>
      </c>
      <c r="V3650">
        <v>0.89</v>
      </c>
      <c r="W3650">
        <v>0.92</v>
      </c>
      <c r="X3650">
        <v>0.08</v>
      </c>
      <c r="Y3650" t="s">
        <v>77</v>
      </c>
      <c r="Z3650">
        <v>4.5</v>
      </c>
      <c r="AA3650" t="s">
        <v>11817</v>
      </c>
      <c r="AB3650">
        <v>293.67920579999998</v>
      </c>
      <c r="AC3650" t="s">
        <v>11818</v>
      </c>
      <c r="AD3650">
        <v>46.852733700000002</v>
      </c>
      <c r="AE3650">
        <v>68.173000000000002</v>
      </c>
      <c r="AF3650">
        <v>9.6359999999999992</v>
      </c>
      <c r="AG3650">
        <v>7.7679999999999998</v>
      </c>
      <c r="AH3650">
        <v>9.3910900000000002</v>
      </c>
    </row>
    <row r="3651" spans="1:34" x14ac:dyDescent="0.25">
      <c r="A3651" t="s">
        <v>11819</v>
      </c>
      <c r="B3651" t="s">
        <v>11820</v>
      </c>
      <c r="C3651">
        <v>1</v>
      </c>
      <c r="D3651">
        <v>1</v>
      </c>
      <c r="E3651" t="s">
        <v>284</v>
      </c>
      <c r="F3651">
        <v>2011</v>
      </c>
      <c r="G3651" t="s">
        <v>171</v>
      </c>
      <c r="H3651">
        <v>0</v>
      </c>
      <c r="I3651">
        <v>1.8555581999999999</v>
      </c>
      <c r="J3651">
        <v>3.1009999999999999E-2</v>
      </c>
      <c r="K3651">
        <v>14.46</v>
      </c>
      <c r="L3651">
        <v>1.29</v>
      </c>
      <c r="M3651">
        <v>177.98</v>
      </c>
      <c r="N3651">
        <v>0.56000000000000005</v>
      </c>
      <c r="O3651" t="s">
        <v>119</v>
      </c>
      <c r="P3651">
        <v>0</v>
      </c>
      <c r="Q3651">
        <v>2036.75</v>
      </c>
      <c r="R3651">
        <v>1790</v>
      </c>
      <c r="S3651">
        <v>0</v>
      </c>
      <c r="T3651" t="s">
        <v>463</v>
      </c>
      <c r="U3651">
        <v>5750</v>
      </c>
      <c r="V3651">
        <v>1.29</v>
      </c>
      <c r="W3651">
        <v>1.1499999999999999</v>
      </c>
      <c r="X3651">
        <v>0.38</v>
      </c>
      <c r="Y3651" t="s">
        <v>77</v>
      </c>
      <c r="Z3651">
        <v>4.28</v>
      </c>
      <c r="AA3651" t="s">
        <v>11821</v>
      </c>
      <c r="AB3651">
        <v>294.51324649999998</v>
      </c>
      <c r="AC3651" t="s">
        <v>11822</v>
      </c>
      <c r="AD3651">
        <v>45.981645299999997</v>
      </c>
      <c r="AE3651">
        <v>1093.08</v>
      </c>
      <c r="AF3651">
        <v>14.509</v>
      </c>
      <c r="AG3651">
        <v>12.891999999999999</v>
      </c>
      <c r="AH3651">
        <v>14.413</v>
      </c>
    </row>
    <row r="3652" spans="1:34" x14ac:dyDescent="0.25">
      <c r="A3652" t="s">
        <v>11823</v>
      </c>
      <c r="B3652" t="s">
        <v>11824</v>
      </c>
      <c r="C3652">
        <v>2</v>
      </c>
      <c r="D3652">
        <v>1</v>
      </c>
      <c r="E3652" t="s">
        <v>284</v>
      </c>
      <c r="F3652">
        <v>2013</v>
      </c>
      <c r="G3652" t="s">
        <v>171</v>
      </c>
      <c r="H3652">
        <v>0</v>
      </c>
      <c r="I3652">
        <v>17.833648</v>
      </c>
      <c r="J3652">
        <v>0.1226</v>
      </c>
      <c r="K3652">
        <v>2.8380000000000001</v>
      </c>
      <c r="L3652">
        <v>0.253</v>
      </c>
      <c r="M3652">
        <v>8.44</v>
      </c>
      <c r="N3652">
        <v>2.6499999999999999E-2</v>
      </c>
      <c r="O3652" t="s">
        <v>614</v>
      </c>
      <c r="P3652">
        <v>0.17</v>
      </c>
      <c r="Q3652">
        <v>159.5</v>
      </c>
      <c r="R3652">
        <v>866</v>
      </c>
      <c r="S3652">
        <v>1</v>
      </c>
      <c r="U3652">
        <v>6273</v>
      </c>
      <c r="V3652">
        <v>1.35</v>
      </c>
      <c r="W3652">
        <v>1.21</v>
      </c>
      <c r="X3652">
        <v>0.01</v>
      </c>
      <c r="Y3652" t="s">
        <v>77</v>
      </c>
      <c r="Z3652">
        <v>4.26</v>
      </c>
      <c r="AA3652" t="s">
        <v>11825</v>
      </c>
      <c r="AB3652">
        <v>283.15104480000002</v>
      </c>
      <c r="AC3652" t="s">
        <v>11826</v>
      </c>
      <c r="AD3652">
        <v>45.140083799999999</v>
      </c>
      <c r="AE3652">
        <v>147.52699999999999</v>
      </c>
      <c r="AF3652">
        <v>9.4949999999999992</v>
      </c>
      <c r="AG3652">
        <v>8.14</v>
      </c>
      <c r="AH3652">
        <v>9.3748000000000005</v>
      </c>
    </row>
    <row r="3653" spans="1:34" x14ac:dyDescent="0.25">
      <c r="A3653" t="s">
        <v>11827</v>
      </c>
      <c r="B3653" t="s">
        <v>11828</v>
      </c>
      <c r="C3653">
        <v>2</v>
      </c>
      <c r="D3653">
        <v>4</v>
      </c>
      <c r="E3653" t="s">
        <v>284</v>
      </c>
      <c r="F3653">
        <v>2013</v>
      </c>
      <c r="G3653" t="s">
        <v>171</v>
      </c>
      <c r="H3653">
        <v>0</v>
      </c>
      <c r="I3653">
        <v>3.0051559999999999</v>
      </c>
      <c r="J3653">
        <v>3.7499999999999999E-2</v>
      </c>
      <c r="K3653">
        <v>2.4009999999999998</v>
      </c>
      <c r="L3653">
        <v>0.214</v>
      </c>
      <c r="M3653">
        <v>25.6</v>
      </c>
      <c r="N3653">
        <v>8.0549999999999997E-2</v>
      </c>
      <c r="O3653" t="s">
        <v>119</v>
      </c>
      <c r="P3653">
        <v>0.14599999999999999</v>
      </c>
      <c r="Q3653">
        <v>191.27</v>
      </c>
      <c r="R3653">
        <v>1138</v>
      </c>
      <c r="S3653">
        <v>1</v>
      </c>
      <c r="T3653" t="s">
        <v>279</v>
      </c>
      <c r="U3653">
        <v>4974</v>
      </c>
      <c r="V3653">
        <v>0.82</v>
      </c>
      <c r="W3653">
        <v>0.87</v>
      </c>
      <c r="X3653">
        <v>0.11</v>
      </c>
      <c r="Y3653" t="s">
        <v>200</v>
      </c>
      <c r="Z3653">
        <v>4.5999999999999996</v>
      </c>
      <c r="AA3653" t="s">
        <v>11829</v>
      </c>
      <c r="AB3653">
        <v>287.60570269999999</v>
      </c>
      <c r="AC3653" t="s">
        <v>11830</v>
      </c>
      <c r="AD3653">
        <v>49.5233937</v>
      </c>
      <c r="AE3653">
        <v>153.67599999999999</v>
      </c>
      <c r="AF3653">
        <v>12.448</v>
      </c>
      <c r="AG3653">
        <v>10.061999999999999</v>
      </c>
      <c r="AH3653">
        <v>12.232699999999999</v>
      </c>
    </row>
    <row r="3654" spans="1:34" x14ac:dyDescent="0.25">
      <c r="A3654" t="s">
        <v>11831</v>
      </c>
      <c r="B3654" t="s">
        <v>11828</v>
      </c>
      <c r="C3654">
        <v>2</v>
      </c>
      <c r="D3654">
        <v>4</v>
      </c>
      <c r="E3654" t="s">
        <v>284</v>
      </c>
      <c r="F3654">
        <v>2016</v>
      </c>
      <c r="G3654" t="s">
        <v>171</v>
      </c>
      <c r="H3654">
        <v>0</v>
      </c>
      <c r="I3654">
        <v>7.834435</v>
      </c>
      <c r="J3654">
        <v>7.3899999999999993E-2</v>
      </c>
      <c r="K3654">
        <v>4.4210000000000003</v>
      </c>
      <c r="L3654">
        <v>0.39400000000000002</v>
      </c>
      <c r="M3654">
        <v>26.4</v>
      </c>
      <c r="N3654">
        <v>8.3059999999999995E-2</v>
      </c>
      <c r="O3654" t="s">
        <v>119</v>
      </c>
      <c r="P3654">
        <v>0.108</v>
      </c>
      <c r="Q3654">
        <v>53.33</v>
      </c>
      <c r="R3654">
        <v>838</v>
      </c>
      <c r="S3654">
        <v>1</v>
      </c>
      <c r="T3654" t="s">
        <v>279</v>
      </c>
      <c r="U3654">
        <v>4906</v>
      </c>
      <c r="V3654">
        <v>0.82</v>
      </c>
      <c r="W3654">
        <v>0.87</v>
      </c>
      <c r="X3654">
        <v>0.11</v>
      </c>
      <c r="Y3654" t="s">
        <v>200</v>
      </c>
      <c r="Z3654">
        <v>4.5999999999999996</v>
      </c>
      <c r="AA3654" t="s">
        <v>11829</v>
      </c>
      <c r="AB3654">
        <v>287.60570269999999</v>
      </c>
      <c r="AC3654" t="s">
        <v>11830</v>
      </c>
      <c r="AD3654">
        <v>49.5233937</v>
      </c>
      <c r="AE3654">
        <v>153.67599999999999</v>
      </c>
      <c r="AF3654">
        <v>12.448</v>
      </c>
      <c r="AG3654">
        <v>10.061999999999999</v>
      </c>
      <c r="AH3654">
        <v>12.232699999999999</v>
      </c>
    </row>
    <row r="3655" spans="1:34" x14ac:dyDescent="0.25">
      <c r="A3655" t="s">
        <v>11832</v>
      </c>
      <c r="B3655" t="s">
        <v>11828</v>
      </c>
      <c r="C3655">
        <v>2</v>
      </c>
      <c r="D3655">
        <v>4</v>
      </c>
      <c r="E3655" t="s">
        <v>284</v>
      </c>
      <c r="F3655">
        <v>2018</v>
      </c>
      <c r="G3655" t="s">
        <v>171</v>
      </c>
      <c r="H3655">
        <v>0</v>
      </c>
      <c r="I3655">
        <v>58.020350000000001</v>
      </c>
      <c r="J3655">
        <v>0.27900000000000003</v>
      </c>
      <c r="K3655">
        <v>3.319</v>
      </c>
      <c r="L3655">
        <v>0.29599999999999999</v>
      </c>
      <c r="M3655">
        <v>15.2</v>
      </c>
      <c r="N3655">
        <v>4.7820000000000001E-2</v>
      </c>
      <c r="O3655" t="s">
        <v>119</v>
      </c>
      <c r="P3655">
        <v>0.128</v>
      </c>
      <c r="Q3655">
        <v>3.7</v>
      </c>
      <c r="R3655">
        <v>410</v>
      </c>
      <c r="S3655">
        <v>1</v>
      </c>
      <c r="T3655" t="s">
        <v>279</v>
      </c>
      <c r="U3655">
        <v>4987</v>
      </c>
      <c r="V3655">
        <v>0.82</v>
      </c>
      <c r="W3655">
        <v>0.87</v>
      </c>
      <c r="X3655">
        <v>0.11</v>
      </c>
      <c r="Y3655" t="s">
        <v>200</v>
      </c>
      <c r="Z3655">
        <v>4.59</v>
      </c>
      <c r="AA3655" t="s">
        <v>11829</v>
      </c>
      <c r="AB3655">
        <v>287.60570269999999</v>
      </c>
      <c r="AC3655" t="s">
        <v>11830</v>
      </c>
      <c r="AD3655">
        <v>49.5233937</v>
      </c>
      <c r="AE3655">
        <v>153.67599999999999</v>
      </c>
      <c r="AF3655">
        <v>12.448</v>
      </c>
      <c r="AG3655">
        <v>10.061999999999999</v>
      </c>
      <c r="AH3655">
        <v>12.232699999999999</v>
      </c>
    </row>
    <row r="3656" spans="1:34" x14ac:dyDescent="0.25">
      <c r="A3656" t="s">
        <v>11833</v>
      </c>
      <c r="B3656" t="s">
        <v>11828</v>
      </c>
      <c r="C3656">
        <v>2</v>
      </c>
      <c r="D3656">
        <v>4</v>
      </c>
      <c r="E3656" t="s">
        <v>7079</v>
      </c>
      <c r="F3656">
        <v>2018</v>
      </c>
      <c r="G3656" t="s">
        <v>171</v>
      </c>
      <c r="H3656">
        <v>0</v>
      </c>
      <c r="I3656">
        <v>31.509727999999999</v>
      </c>
      <c r="J3656">
        <v>0.186</v>
      </c>
      <c r="K3656">
        <v>3.28</v>
      </c>
      <c r="L3656">
        <v>0.29299999999999998</v>
      </c>
      <c r="M3656">
        <v>10.8</v>
      </c>
      <c r="N3656">
        <v>3.3980000000000003E-2</v>
      </c>
      <c r="O3656" t="s">
        <v>119</v>
      </c>
      <c r="P3656">
        <v>1.6E-2</v>
      </c>
      <c r="R3656">
        <v>503</v>
      </c>
      <c r="S3656">
        <v>0</v>
      </c>
      <c r="T3656" t="s">
        <v>279</v>
      </c>
      <c r="U3656">
        <v>4832.6899999999996</v>
      </c>
      <c r="V3656">
        <v>0.82</v>
      </c>
      <c r="W3656">
        <v>0.87</v>
      </c>
      <c r="X3656">
        <v>0.11</v>
      </c>
      <c r="Y3656" t="s">
        <v>200</v>
      </c>
      <c r="Z3656">
        <v>4.5999999999999996</v>
      </c>
      <c r="AA3656" t="s">
        <v>11829</v>
      </c>
      <c r="AB3656">
        <v>287.60570269999999</v>
      </c>
      <c r="AC3656" t="s">
        <v>11830</v>
      </c>
      <c r="AD3656">
        <v>49.5233937</v>
      </c>
      <c r="AE3656">
        <v>153.67599999999999</v>
      </c>
      <c r="AF3656">
        <v>12.448</v>
      </c>
      <c r="AG3656">
        <v>10.061999999999999</v>
      </c>
      <c r="AH3656">
        <v>12.232699999999999</v>
      </c>
    </row>
    <row r="3657" spans="1:34" x14ac:dyDescent="0.25">
      <c r="A3657" t="s">
        <v>11834</v>
      </c>
      <c r="B3657" t="s">
        <v>11835</v>
      </c>
      <c r="C3657">
        <v>1</v>
      </c>
      <c r="D3657">
        <v>1</v>
      </c>
      <c r="E3657" t="s">
        <v>284</v>
      </c>
      <c r="F3657">
        <v>2014</v>
      </c>
      <c r="G3657" t="s">
        <v>171</v>
      </c>
      <c r="H3657">
        <v>0</v>
      </c>
      <c r="I3657">
        <v>1.7208604000000001</v>
      </c>
      <c r="J3657">
        <v>2.8969999999999999E-2</v>
      </c>
      <c r="K3657">
        <v>15.031000000000001</v>
      </c>
      <c r="L3657">
        <v>1.341</v>
      </c>
      <c r="M3657">
        <v>299.07803000000001</v>
      </c>
      <c r="N3657">
        <v>0.94099999999999995</v>
      </c>
      <c r="O3657" t="s">
        <v>119</v>
      </c>
      <c r="P3657">
        <v>3.8E-3</v>
      </c>
      <c r="Q3657">
        <v>2144.31</v>
      </c>
      <c r="R3657">
        <v>1850</v>
      </c>
      <c r="S3657">
        <v>1</v>
      </c>
      <c r="T3657" t="s">
        <v>101</v>
      </c>
      <c r="U3657">
        <v>5750</v>
      </c>
      <c r="V3657">
        <v>1.29</v>
      </c>
      <c r="W3657">
        <v>1.17</v>
      </c>
      <c r="X3657">
        <v>0.27</v>
      </c>
      <c r="Y3657" t="s">
        <v>77</v>
      </c>
      <c r="Z3657">
        <v>4.3</v>
      </c>
      <c r="AA3657" t="s">
        <v>11836</v>
      </c>
      <c r="AB3657">
        <v>286.11030529999999</v>
      </c>
      <c r="AC3657" t="s">
        <v>11837</v>
      </c>
      <c r="AD3657">
        <v>43.680961199999999</v>
      </c>
      <c r="AE3657">
        <v>1086.24</v>
      </c>
      <c r="AF3657">
        <v>14.398999999999999</v>
      </c>
      <c r="AG3657">
        <v>12.837</v>
      </c>
      <c r="AH3657">
        <v>14.2486</v>
      </c>
    </row>
    <row r="3658" spans="1:34" x14ac:dyDescent="0.25">
      <c r="A3658" t="s">
        <v>11838</v>
      </c>
      <c r="B3658" t="s">
        <v>11839</v>
      </c>
      <c r="C3658">
        <v>2</v>
      </c>
      <c r="D3658">
        <v>1</v>
      </c>
      <c r="E3658" t="s">
        <v>284</v>
      </c>
      <c r="F3658">
        <v>2014</v>
      </c>
      <c r="G3658" t="s">
        <v>171</v>
      </c>
      <c r="H3658">
        <v>0</v>
      </c>
      <c r="I3658">
        <v>66.262</v>
      </c>
      <c r="J3658">
        <v>0.3553</v>
      </c>
      <c r="K3658">
        <v>4.3470000000000004</v>
      </c>
      <c r="L3658">
        <v>0.38800000000000001</v>
      </c>
      <c r="M3658">
        <v>67</v>
      </c>
      <c r="N3658">
        <v>0.21099999999999999</v>
      </c>
      <c r="O3658" t="s">
        <v>119</v>
      </c>
      <c r="P3658">
        <v>0.1181</v>
      </c>
      <c r="S3658">
        <v>0</v>
      </c>
      <c r="U3658">
        <v>4700</v>
      </c>
      <c r="V3658">
        <v>0.78</v>
      </c>
      <c r="W3658">
        <v>0.82</v>
      </c>
      <c r="X3658">
        <v>-0.2</v>
      </c>
      <c r="Y3658" t="s">
        <v>77</v>
      </c>
      <c r="Z3658">
        <v>4.57</v>
      </c>
      <c r="AA3658" t="s">
        <v>11840</v>
      </c>
      <c r="AB3658">
        <v>288.51066789999999</v>
      </c>
      <c r="AC3658" t="s">
        <v>11841</v>
      </c>
      <c r="AD3658">
        <v>51.162423500000003</v>
      </c>
      <c r="AE3658">
        <v>847.53599999999994</v>
      </c>
      <c r="AF3658">
        <v>15.885</v>
      </c>
      <c r="AG3658">
        <v>13.414999999999999</v>
      </c>
      <c r="AH3658">
        <v>15.5943</v>
      </c>
    </row>
    <row r="3659" spans="1:34" x14ac:dyDescent="0.25">
      <c r="A3659" t="s">
        <v>11842</v>
      </c>
      <c r="B3659" t="s">
        <v>11843</v>
      </c>
      <c r="C3659">
        <v>1</v>
      </c>
      <c r="D3659">
        <v>2</v>
      </c>
      <c r="E3659" t="s">
        <v>7079</v>
      </c>
      <c r="F3659">
        <v>2014</v>
      </c>
      <c r="G3659" t="s">
        <v>171</v>
      </c>
      <c r="H3659">
        <v>0</v>
      </c>
      <c r="I3659">
        <v>4.7</v>
      </c>
      <c r="J3659">
        <v>5.2699999999999997E-2</v>
      </c>
      <c r="K3659">
        <v>1.71</v>
      </c>
      <c r="L3659">
        <v>0.153</v>
      </c>
      <c r="M3659">
        <v>3.5</v>
      </c>
      <c r="N3659">
        <v>1.0999999999999999E-2</v>
      </c>
      <c r="O3659" t="s">
        <v>119</v>
      </c>
      <c r="P3659">
        <v>0</v>
      </c>
      <c r="Q3659">
        <v>241.17</v>
      </c>
      <c r="R3659">
        <v>1024</v>
      </c>
      <c r="S3659">
        <v>1</v>
      </c>
      <c r="U3659">
        <v>5536</v>
      </c>
      <c r="V3659">
        <v>0.95</v>
      </c>
      <c r="W3659">
        <v>0.89</v>
      </c>
      <c r="X3659">
        <v>0.05</v>
      </c>
      <c r="Y3659" t="s">
        <v>77</v>
      </c>
      <c r="Z3659">
        <v>4.47</v>
      </c>
      <c r="AA3659" t="s">
        <v>11844</v>
      </c>
      <c r="AB3659">
        <v>297.96156159999998</v>
      </c>
      <c r="AC3659" t="s">
        <v>11845</v>
      </c>
      <c r="AD3659">
        <v>48.244336300000001</v>
      </c>
      <c r="AE3659">
        <v>413.46</v>
      </c>
      <c r="AF3659">
        <v>13.378</v>
      </c>
      <c r="AG3659">
        <v>11.698</v>
      </c>
      <c r="AH3659">
        <v>13.321</v>
      </c>
    </row>
    <row r="3660" spans="1:34" x14ac:dyDescent="0.25">
      <c r="A3660" t="s">
        <v>11846</v>
      </c>
      <c r="B3660" t="s">
        <v>11843</v>
      </c>
      <c r="C3660">
        <v>1</v>
      </c>
      <c r="D3660">
        <v>2</v>
      </c>
      <c r="E3660" t="s">
        <v>7079</v>
      </c>
      <c r="F3660">
        <v>2014</v>
      </c>
      <c r="G3660" t="s">
        <v>171</v>
      </c>
      <c r="H3660">
        <v>0</v>
      </c>
      <c r="I3660">
        <v>7.1710000000000003</v>
      </c>
      <c r="J3660">
        <v>6.9900000000000004E-2</v>
      </c>
      <c r="K3660">
        <v>3.01</v>
      </c>
      <c r="L3660">
        <v>0.26900000000000002</v>
      </c>
      <c r="M3660">
        <v>29.9</v>
      </c>
      <c r="N3660">
        <v>9.4E-2</v>
      </c>
      <c r="O3660" t="s">
        <v>119</v>
      </c>
      <c r="P3660">
        <v>0</v>
      </c>
      <c r="Q3660">
        <v>137.09</v>
      </c>
      <c r="R3660">
        <v>890</v>
      </c>
      <c r="S3660">
        <v>1</v>
      </c>
      <c r="U3660">
        <v>5536</v>
      </c>
      <c r="V3660">
        <v>0.95</v>
      </c>
      <c r="W3660">
        <v>0.89</v>
      </c>
      <c r="X3660">
        <v>0.05</v>
      </c>
      <c r="Y3660" t="s">
        <v>77</v>
      </c>
      <c r="Z3660">
        <v>4.47</v>
      </c>
      <c r="AA3660" t="s">
        <v>11844</v>
      </c>
      <c r="AB3660">
        <v>297.96156159999998</v>
      </c>
      <c r="AC3660" t="s">
        <v>11845</v>
      </c>
      <c r="AD3660">
        <v>48.244336300000001</v>
      </c>
      <c r="AE3660">
        <v>413.46</v>
      </c>
      <c r="AF3660">
        <v>13.378</v>
      </c>
      <c r="AG3660">
        <v>11.698</v>
      </c>
      <c r="AH3660">
        <v>13.321</v>
      </c>
    </row>
    <row r="3661" spans="1:34" x14ac:dyDescent="0.25">
      <c r="A3661" t="s">
        <v>11847</v>
      </c>
      <c r="B3661" t="s">
        <v>11848</v>
      </c>
      <c r="C3661">
        <v>1</v>
      </c>
      <c r="D3661">
        <v>2</v>
      </c>
      <c r="E3661" t="s">
        <v>7079</v>
      </c>
      <c r="F3661">
        <v>2014</v>
      </c>
      <c r="G3661" t="s">
        <v>171</v>
      </c>
      <c r="H3661">
        <v>0</v>
      </c>
      <c r="I3661">
        <v>4.1760000000000002</v>
      </c>
      <c r="J3661">
        <v>4.2599999999999999E-2</v>
      </c>
      <c r="K3661">
        <v>1.21</v>
      </c>
      <c r="L3661">
        <v>0.108</v>
      </c>
      <c r="M3661">
        <v>119.9</v>
      </c>
      <c r="N3661">
        <v>0.377</v>
      </c>
      <c r="O3661" t="s">
        <v>119</v>
      </c>
      <c r="P3661">
        <v>0</v>
      </c>
      <c r="Q3661">
        <v>69.83</v>
      </c>
      <c r="R3661">
        <v>694</v>
      </c>
      <c r="S3661">
        <v>1</v>
      </c>
      <c r="U3661">
        <v>4362</v>
      </c>
      <c r="V3661">
        <v>0.64</v>
      </c>
      <c r="W3661">
        <v>0.67</v>
      </c>
      <c r="X3661">
        <v>0.01</v>
      </c>
      <c r="Y3661" t="s">
        <v>77</v>
      </c>
      <c r="Z3661">
        <v>4.62</v>
      </c>
      <c r="AA3661" t="s">
        <v>11849</v>
      </c>
      <c r="AB3661">
        <v>293.80450409999997</v>
      </c>
      <c r="AC3661" t="s">
        <v>11850</v>
      </c>
      <c r="AD3661">
        <v>38.639051700000003</v>
      </c>
      <c r="AE3661">
        <v>530.48699999999997</v>
      </c>
      <c r="AF3661">
        <v>16.141999999999999</v>
      </c>
      <c r="AG3661">
        <v>13.378</v>
      </c>
      <c r="AH3661">
        <v>15.840999999999999</v>
      </c>
    </row>
    <row r="3662" spans="1:34" x14ac:dyDescent="0.25">
      <c r="A3662" t="s">
        <v>11851</v>
      </c>
      <c r="B3662" t="s">
        <v>11848</v>
      </c>
      <c r="C3662">
        <v>1</v>
      </c>
      <c r="D3662">
        <v>2</v>
      </c>
      <c r="E3662" t="s">
        <v>7079</v>
      </c>
      <c r="F3662">
        <v>2014</v>
      </c>
      <c r="G3662" t="s">
        <v>171</v>
      </c>
      <c r="H3662">
        <v>0</v>
      </c>
      <c r="I3662">
        <v>8.7080000000000002</v>
      </c>
      <c r="J3662">
        <v>6.9500000000000006E-2</v>
      </c>
      <c r="K3662">
        <v>2.0099999999999998</v>
      </c>
      <c r="L3662">
        <v>0.20100000000000001</v>
      </c>
      <c r="M3662">
        <v>4.7</v>
      </c>
      <c r="N3662">
        <v>1.4800000000000001E-2</v>
      </c>
      <c r="O3662" t="s">
        <v>614</v>
      </c>
      <c r="P3662">
        <v>0</v>
      </c>
      <c r="Q3662">
        <v>26.24</v>
      </c>
      <c r="R3662">
        <v>543</v>
      </c>
      <c r="S3662">
        <v>1</v>
      </c>
      <c r="U3662">
        <v>4362</v>
      </c>
      <c r="V3662">
        <v>0.64</v>
      </c>
      <c r="W3662">
        <v>0.67</v>
      </c>
      <c r="X3662">
        <v>0.01</v>
      </c>
      <c r="Y3662" t="s">
        <v>77</v>
      </c>
      <c r="Z3662">
        <v>4.62</v>
      </c>
      <c r="AA3662" t="s">
        <v>11849</v>
      </c>
      <c r="AB3662">
        <v>293.80450409999997</v>
      </c>
      <c r="AC3662" t="s">
        <v>11850</v>
      </c>
      <c r="AD3662">
        <v>38.639051700000003</v>
      </c>
      <c r="AE3662">
        <v>530.48699999999997</v>
      </c>
      <c r="AF3662">
        <v>16.141999999999999</v>
      </c>
      <c r="AG3662">
        <v>13.378</v>
      </c>
      <c r="AH3662">
        <v>15.840999999999999</v>
      </c>
    </row>
    <row r="3663" spans="1:34" x14ac:dyDescent="0.25">
      <c r="A3663" t="s">
        <v>11852</v>
      </c>
      <c r="B3663" t="s">
        <v>11853</v>
      </c>
      <c r="C3663">
        <v>1</v>
      </c>
      <c r="D3663">
        <v>2</v>
      </c>
      <c r="E3663" t="s">
        <v>7079</v>
      </c>
      <c r="F3663">
        <v>2014</v>
      </c>
      <c r="G3663" t="s">
        <v>171</v>
      </c>
      <c r="H3663">
        <v>0</v>
      </c>
      <c r="I3663">
        <v>6.319</v>
      </c>
      <c r="J3663">
        <v>6.5799999999999997E-2</v>
      </c>
      <c r="K3663">
        <v>2.48</v>
      </c>
      <c r="L3663">
        <v>0.221</v>
      </c>
      <c r="M3663">
        <v>58.2</v>
      </c>
      <c r="N3663">
        <v>0.183</v>
      </c>
      <c r="O3663" t="s">
        <v>119</v>
      </c>
      <c r="P3663">
        <v>0</v>
      </c>
      <c r="Q3663">
        <v>224.09</v>
      </c>
      <c r="R3663">
        <v>986</v>
      </c>
      <c r="S3663">
        <v>1</v>
      </c>
      <c r="U3663">
        <v>5758</v>
      </c>
      <c r="V3663">
        <v>1.07</v>
      </c>
      <c r="W3663">
        <v>1</v>
      </c>
      <c r="X3663">
        <v>0.126</v>
      </c>
      <c r="Y3663" t="s">
        <v>200</v>
      </c>
      <c r="Z3663">
        <v>4.42</v>
      </c>
      <c r="AA3663" t="s">
        <v>11854</v>
      </c>
      <c r="AB3663">
        <v>291.55695539999999</v>
      </c>
      <c r="AC3663" t="s">
        <v>11855</v>
      </c>
      <c r="AD3663">
        <v>39.227292300000002</v>
      </c>
      <c r="AE3663">
        <v>690.81899999999996</v>
      </c>
      <c r="AF3663">
        <v>14.166</v>
      </c>
      <c r="AG3663">
        <v>12.51</v>
      </c>
      <c r="AH3663">
        <v>14.0197</v>
      </c>
    </row>
    <row r="3664" spans="1:34" x14ac:dyDescent="0.25">
      <c r="A3664" t="s">
        <v>11856</v>
      </c>
      <c r="B3664" t="s">
        <v>11853</v>
      </c>
      <c r="C3664">
        <v>1</v>
      </c>
      <c r="D3664">
        <v>2</v>
      </c>
      <c r="E3664" t="s">
        <v>7079</v>
      </c>
      <c r="F3664">
        <v>2014</v>
      </c>
      <c r="G3664" t="s">
        <v>171</v>
      </c>
      <c r="H3664">
        <v>0</v>
      </c>
      <c r="I3664">
        <v>12.209</v>
      </c>
      <c r="J3664">
        <v>0.1021</v>
      </c>
      <c r="K3664">
        <v>2.4500000000000002</v>
      </c>
      <c r="L3664">
        <v>0.219</v>
      </c>
      <c r="M3664">
        <v>6.57</v>
      </c>
      <c r="N3664">
        <v>2.07E-2</v>
      </c>
      <c r="O3664" t="s">
        <v>614</v>
      </c>
      <c r="P3664">
        <v>0</v>
      </c>
      <c r="Q3664">
        <v>93.07</v>
      </c>
      <c r="R3664">
        <v>791</v>
      </c>
      <c r="S3664">
        <v>1</v>
      </c>
      <c r="U3664">
        <v>5758</v>
      </c>
      <c r="V3664">
        <v>1.07</v>
      </c>
      <c r="W3664">
        <v>1</v>
      </c>
      <c r="X3664">
        <v>0.126</v>
      </c>
      <c r="Y3664" t="s">
        <v>200</v>
      </c>
      <c r="Z3664">
        <v>4.42</v>
      </c>
      <c r="AA3664" t="s">
        <v>11854</v>
      </c>
      <c r="AB3664">
        <v>291.55695539999999</v>
      </c>
      <c r="AC3664" t="s">
        <v>11855</v>
      </c>
      <c r="AD3664">
        <v>39.227292300000002</v>
      </c>
      <c r="AE3664">
        <v>690.81899999999996</v>
      </c>
      <c r="AF3664">
        <v>14.166</v>
      </c>
      <c r="AG3664">
        <v>12.51</v>
      </c>
      <c r="AH3664">
        <v>14.0197</v>
      </c>
    </row>
    <row r="3665" spans="1:34" x14ac:dyDescent="0.25">
      <c r="A3665" t="s">
        <v>11857</v>
      </c>
      <c r="B3665" t="s">
        <v>11858</v>
      </c>
      <c r="C3665">
        <v>1</v>
      </c>
      <c r="D3665">
        <v>2</v>
      </c>
      <c r="E3665" t="s">
        <v>7079</v>
      </c>
      <c r="F3665">
        <v>2014</v>
      </c>
      <c r="G3665" t="s">
        <v>171</v>
      </c>
      <c r="H3665">
        <v>0</v>
      </c>
      <c r="I3665">
        <v>12.331</v>
      </c>
      <c r="J3665">
        <v>0.10059999999999999</v>
      </c>
      <c r="K3665">
        <v>2.31</v>
      </c>
      <c r="L3665">
        <v>0.20599999999999999</v>
      </c>
      <c r="M3665">
        <v>11</v>
      </c>
      <c r="N3665">
        <v>3.5000000000000003E-2</v>
      </c>
      <c r="O3665" t="s">
        <v>119</v>
      </c>
      <c r="P3665">
        <v>0</v>
      </c>
      <c r="Q3665">
        <v>43.62</v>
      </c>
      <c r="R3665">
        <v>671</v>
      </c>
      <c r="S3665">
        <v>1</v>
      </c>
      <c r="U3665">
        <v>5177</v>
      </c>
      <c r="V3665">
        <v>0.81</v>
      </c>
      <c r="W3665">
        <v>0.9</v>
      </c>
      <c r="X3665">
        <v>-0.20399999999999999</v>
      </c>
      <c r="Y3665" t="s">
        <v>200</v>
      </c>
      <c r="Z3665">
        <v>4.57</v>
      </c>
      <c r="AA3665" t="s">
        <v>11859</v>
      </c>
      <c r="AB3665">
        <v>293.82418130000002</v>
      </c>
      <c r="AC3665" t="s">
        <v>11860</v>
      </c>
      <c r="AD3665">
        <v>42.779648000000002</v>
      </c>
      <c r="AE3665">
        <v>973.98900000000003</v>
      </c>
      <c r="AF3665">
        <v>15.864000000000001</v>
      </c>
      <c r="AG3665">
        <v>13.922000000000001</v>
      </c>
      <c r="AH3665">
        <v>15.8658</v>
      </c>
    </row>
    <row r="3666" spans="1:34" x14ac:dyDescent="0.25">
      <c r="A3666" t="s">
        <v>11861</v>
      </c>
      <c r="B3666" t="s">
        <v>11858</v>
      </c>
      <c r="C3666">
        <v>1</v>
      </c>
      <c r="D3666">
        <v>2</v>
      </c>
      <c r="E3666" t="s">
        <v>7079</v>
      </c>
      <c r="F3666">
        <v>2014</v>
      </c>
      <c r="G3666" t="s">
        <v>171</v>
      </c>
      <c r="H3666">
        <v>0</v>
      </c>
      <c r="I3666">
        <v>15.943</v>
      </c>
      <c r="J3666">
        <v>0.11940000000000001</v>
      </c>
      <c r="K3666">
        <v>2.69</v>
      </c>
      <c r="L3666">
        <v>0.24</v>
      </c>
      <c r="M3666">
        <v>7.7</v>
      </c>
      <c r="N3666">
        <v>2.4199999999999999E-2</v>
      </c>
      <c r="O3666" t="s">
        <v>614</v>
      </c>
      <c r="P3666">
        <v>0</v>
      </c>
      <c r="Q3666">
        <v>30.97</v>
      </c>
      <c r="R3666">
        <v>616</v>
      </c>
      <c r="S3666">
        <v>1</v>
      </c>
      <c r="U3666">
        <v>5177</v>
      </c>
      <c r="V3666">
        <v>0.81</v>
      </c>
      <c r="W3666">
        <v>0.9</v>
      </c>
      <c r="X3666">
        <v>-0.20399999999999999</v>
      </c>
      <c r="Y3666" t="s">
        <v>200</v>
      </c>
      <c r="Z3666">
        <v>4.57</v>
      </c>
      <c r="AA3666" t="s">
        <v>11859</v>
      </c>
      <c r="AB3666">
        <v>293.82418130000002</v>
      </c>
      <c r="AC3666" t="s">
        <v>11860</v>
      </c>
      <c r="AD3666">
        <v>42.779648000000002</v>
      </c>
      <c r="AE3666">
        <v>973.98900000000003</v>
      </c>
      <c r="AF3666">
        <v>15.864000000000001</v>
      </c>
      <c r="AG3666">
        <v>13.922000000000001</v>
      </c>
      <c r="AH3666">
        <v>15.8658</v>
      </c>
    </row>
    <row r="3667" spans="1:34" x14ac:dyDescent="0.25">
      <c r="A3667" t="s">
        <v>11862</v>
      </c>
      <c r="B3667" t="s">
        <v>11863</v>
      </c>
      <c r="C3667">
        <v>1</v>
      </c>
      <c r="D3667">
        <v>2</v>
      </c>
      <c r="E3667" t="s">
        <v>284</v>
      </c>
      <c r="F3667">
        <v>2014</v>
      </c>
      <c r="G3667" t="s">
        <v>171</v>
      </c>
      <c r="H3667">
        <v>0</v>
      </c>
      <c r="I3667">
        <v>86.678560000000004</v>
      </c>
      <c r="J3667">
        <v>0.37790000000000001</v>
      </c>
      <c r="K3667">
        <v>13.45</v>
      </c>
      <c r="L3667">
        <v>1.2</v>
      </c>
      <c r="M3667">
        <v>349.61124999999998</v>
      </c>
      <c r="N3667">
        <v>1.1000000000000001</v>
      </c>
      <c r="O3667" t="s">
        <v>119</v>
      </c>
      <c r="P3667">
        <v>0.2</v>
      </c>
      <c r="Q3667">
        <v>8.8800000000000008</v>
      </c>
      <c r="R3667">
        <v>434</v>
      </c>
      <c r="S3667">
        <v>0</v>
      </c>
      <c r="U3667">
        <v>5820</v>
      </c>
      <c r="V3667">
        <v>1.0900000000000001</v>
      </c>
      <c r="W3667">
        <v>0.98</v>
      </c>
      <c r="X3667">
        <v>-0.05</v>
      </c>
      <c r="Y3667" t="s">
        <v>200</v>
      </c>
      <c r="Z3667">
        <v>4.3499999999999996</v>
      </c>
      <c r="AA3667" t="s">
        <v>11864</v>
      </c>
      <c r="AB3667">
        <v>294.43352279999999</v>
      </c>
      <c r="AC3667" t="s">
        <v>11865</v>
      </c>
      <c r="AD3667">
        <v>38.355472900000002</v>
      </c>
      <c r="AE3667">
        <v>1002.53</v>
      </c>
      <c r="AF3667">
        <v>14.824</v>
      </c>
      <c r="AG3667">
        <v>13.103</v>
      </c>
      <c r="AH3667">
        <v>14.648999999999999</v>
      </c>
    </row>
    <row r="3668" spans="1:34" x14ac:dyDescent="0.25">
      <c r="A3668" t="s">
        <v>11866</v>
      </c>
      <c r="B3668" t="s">
        <v>11863</v>
      </c>
      <c r="C3668">
        <v>1</v>
      </c>
      <c r="D3668">
        <v>2</v>
      </c>
      <c r="E3668" t="s">
        <v>284</v>
      </c>
      <c r="F3668">
        <v>2021</v>
      </c>
      <c r="G3668" t="s">
        <v>171</v>
      </c>
      <c r="H3668">
        <v>0</v>
      </c>
      <c r="I3668">
        <v>12.218299869999999</v>
      </c>
      <c r="J3668">
        <v>0.1024</v>
      </c>
      <c r="K3668">
        <v>5.2210000000000001</v>
      </c>
      <c r="L3668">
        <v>0.46600000000000003</v>
      </c>
      <c r="M3668">
        <v>23.7</v>
      </c>
      <c r="N3668">
        <v>7.4700000000000003E-2</v>
      </c>
      <c r="O3668" t="s">
        <v>614</v>
      </c>
      <c r="P3668">
        <v>0</v>
      </c>
      <c r="Q3668">
        <v>114.59</v>
      </c>
      <c r="R3668">
        <v>835</v>
      </c>
      <c r="S3668">
        <v>0</v>
      </c>
      <c r="U3668">
        <v>5822</v>
      </c>
      <c r="V3668">
        <v>1.08</v>
      </c>
      <c r="W3668">
        <v>0.96</v>
      </c>
      <c r="X3668">
        <v>-0.06</v>
      </c>
      <c r="Y3668" t="s">
        <v>77</v>
      </c>
      <c r="Z3668">
        <v>4.3499999999999996</v>
      </c>
      <c r="AA3668" t="s">
        <v>11864</v>
      </c>
      <c r="AB3668">
        <v>294.43352279999999</v>
      </c>
      <c r="AC3668" t="s">
        <v>11865</v>
      </c>
      <c r="AD3668">
        <v>38.355472900000002</v>
      </c>
      <c r="AE3668">
        <v>1002.53</v>
      </c>
      <c r="AF3668">
        <v>14.824</v>
      </c>
      <c r="AG3668">
        <v>13.103</v>
      </c>
      <c r="AH3668">
        <v>14.648999999999999</v>
      </c>
    </row>
    <row r="3669" spans="1:34" x14ac:dyDescent="0.25">
      <c r="A3669" t="s">
        <v>11867</v>
      </c>
      <c r="B3669" t="s">
        <v>11868</v>
      </c>
      <c r="C3669">
        <v>1</v>
      </c>
      <c r="D3669">
        <v>2</v>
      </c>
      <c r="E3669" t="s">
        <v>284</v>
      </c>
      <c r="F3669">
        <v>2014</v>
      </c>
      <c r="G3669" t="s">
        <v>171</v>
      </c>
      <c r="H3669">
        <v>0</v>
      </c>
      <c r="I3669">
        <v>69.754599999999996</v>
      </c>
      <c r="J3669">
        <v>0.37</v>
      </c>
      <c r="K3669">
        <v>10.8</v>
      </c>
      <c r="L3669">
        <v>0.96</v>
      </c>
      <c r="M3669">
        <v>794.5</v>
      </c>
      <c r="N3669">
        <v>2.5</v>
      </c>
      <c r="O3669" t="s">
        <v>119</v>
      </c>
      <c r="P3669">
        <v>0.83299999999999996</v>
      </c>
      <c r="Q3669">
        <v>37.42</v>
      </c>
      <c r="R3669">
        <v>613</v>
      </c>
      <c r="S3669">
        <v>1</v>
      </c>
      <c r="U3669">
        <v>6430</v>
      </c>
      <c r="V3669">
        <v>1.74</v>
      </c>
      <c r="W3669">
        <v>1.39</v>
      </c>
      <c r="X3669">
        <v>0.17599999999999999</v>
      </c>
      <c r="Y3669" t="s">
        <v>77</v>
      </c>
      <c r="Z3669">
        <v>4.0999999999999996</v>
      </c>
      <c r="AA3669" t="s">
        <v>11869</v>
      </c>
      <c r="AB3669">
        <v>295.4179125</v>
      </c>
      <c r="AC3669" t="s">
        <v>11870</v>
      </c>
      <c r="AD3669">
        <v>51.184762900000003</v>
      </c>
      <c r="AE3669">
        <v>1011.36</v>
      </c>
      <c r="AF3669">
        <v>13.089</v>
      </c>
      <c r="AG3669">
        <v>11.859</v>
      </c>
      <c r="AH3669">
        <v>12.9642</v>
      </c>
    </row>
    <row r="3670" spans="1:34" x14ac:dyDescent="0.25">
      <c r="A3670" t="s">
        <v>11871</v>
      </c>
      <c r="B3670" t="s">
        <v>11868</v>
      </c>
      <c r="C3670">
        <v>1</v>
      </c>
      <c r="D3670">
        <v>2</v>
      </c>
      <c r="E3670" t="s">
        <v>7079</v>
      </c>
      <c r="F3670">
        <v>2014</v>
      </c>
      <c r="G3670" t="s">
        <v>171</v>
      </c>
      <c r="H3670">
        <v>0</v>
      </c>
      <c r="I3670">
        <v>675.47</v>
      </c>
      <c r="J3670">
        <v>1.68</v>
      </c>
      <c r="K3670">
        <v>12.6</v>
      </c>
      <c r="L3670">
        <v>1.1299999999999999</v>
      </c>
      <c r="M3670">
        <v>2320.1</v>
      </c>
      <c r="N3670">
        <v>7.3</v>
      </c>
      <c r="O3670" t="s">
        <v>119</v>
      </c>
      <c r="P3670">
        <v>0.184</v>
      </c>
      <c r="S3670">
        <v>0</v>
      </c>
      <c r="U3670">
        <v>6430</v>
      </c>
      <c r="V3670">
        <v>1.74</v>
      </c>
      <c r="W3670">
        <v>1.39</v>
      </c>
      <c r="X3670">
        <v>0.17599999999999999</v>
      </c>
      <c r="Y3670" t="s">
        <v>77</v>
      </c>
      <c r="Z3670">
        <v>4.0999999999999996</v>
      </c>
      <c r="AA3670" t="s">
        <v>11869</v>
      </c>
      <c r="AB3670">
        <v>295.4179125</v>
      </c>
      <c r="AC3670" t="s">
        <v>11870</v>
      </c>
      <c r="AD3670">
        <v>51.184762900000003</v>
      </c>
      <c r="AE3670">
        <v>1011.36</v>
      </c>
      <c r="AF3670">
        <v>13.089</v>
      </c>
      <c r="AG3670">
        <v>11.859</v>
      </c>
      <c r="AH3670">
        <v>12.9642</v>
      </c>
    </row>
    <row r="3671" spans="1:34" x14ac:dyDescent="0.25">
      <c r="A3671" t="s">
        <v>11872</v>
      </c>
      <c r="B3671" t="s">
        <v>11873</v>
      </c>
      <c r="C3671">
        <v>1</v>
      </c>
      <c r="D3671">
        <v>3</v>
      </c>
      <c r="E3671" t="s">
        <v>284</v>
      </c>
      <c r="F3671">
        <v>2011</v>
      </c>
      <c r="G3671" t="s">
        <v>171</v>
      </c>
      <c r="H3671">
        <v>0</v>
      </c>
      <c r="I3671">
        <v>1.2137671999999999</v>
      </c>
      <c r="J3671">
        <v>1.1599999999999999E-2</v>
      </c>
      <c r="K3671">
        <v>0.78</v>
      </c>
      <c r="L3671">
        <v>7.0000000000000007E-2</v>
      </c>
      <c r="M3671">
        <v>0.39900000000000002</v>
      </c>
      <c r="N3671">
        <v>1.2600000000000001E-3</v>
      </c>
      <c r="O3671" t="s">
        <v>614</v>
      </c>
      <c r="P3671">
        <v>0.04</v>
      </c>
      <c r="Q3671">
        <v>22.39</v>
      </c>
      <c r="R3671">
        <v>519</v>
      </c>
      <c r="S3671">
        <v>0</v>
      </c>
      <c r="T3671" t="s">
        <v>823</v>
      </c>
      <c r="U3671">
        <v>3068</v>
      </c>
      <c r="V3671">
        <v>0.17</v>
      </c>
      <c r="W3671">
        <v>0.13</v>
      </c>
      <c r="X3671">
        <v>-0.33</v>
      </c>
      <c r="Y3671" t="s">
        <v>200</v>
      </c>
      <c r="Z3671">
        <v>5.1100000000000003</v>
      </c>
      <c r="AA3671" t="s">
        <v>11874</v>
      </c>
      <c r="AB3671">
        <v>292.21960000000001</v>
      </c>
      <c r="AC3671" t="s">
        <v>11875</v>
      </c>
      <c r="AD3671">
        <v>44.617366699999998</v>
      </c>
      <c r="AE3671">
        <v>40.0595</v>
      </c>
      <c r="AF3671">
        <v>16.7</v>
      </c>
      <c r="AG3671">
        <v>11.465</v>
      </c>
      <c r="AH3671">
        <v>14.9931</v>
      </c>
    </row>
    <row r="3672" spans="1:34" x14ac:dyDescent="0.25">
      <c r="A3672" t="s">
        <v>11876</v>
      </c>
      <c r="B3672" t="s">
        <v>11873</v>
      </c>
      <c r="C3672">
        <v>1</v>
      </c>
      <c r="D3672">
        <v>3</v>
      </c>
      <c r="E3672" t="s">
        <v>284</v>
      </c>
      <c r="F3672">
        <v>2011</v>
      </c>
      <c r="G3672" t="s">
        <v>171</v>
      </c>
      <c r="H3672">
        <v>0</v>
      </c>
      <c r="I3672">
        <v>0.45328509</v>
      </c>
      <c r="J3672">
        <v>6.0000000000000001E-3</v>
      </c>
      <c r="K3672">
        <v>0.73</v>
      </c>
      <c r="L3672">
        <v>6.5000000000000002E-2</v>
      </c>
      <c r="M3672">
        <v>0.315</v>
      </c>
      <c r="N3672">
        <v>9.8999999999999999E-4</v>
      </c>
      <c r="O3672" t="s">
        <v>614</v>
      </c>
      <c r="P3672">
        <v>0</v>
      </c>
      <c r="Q3672">
        <v>82.12</v>
      </c>
      <c r="R3672">
        <v>720</v>
      </c>
      <c r="S3672">
        <v>0</v>
      </c>
      <c r="T3672" t="s">
        <v>823</v>
      </c>
      <c r="U3672">
        <v>3068</v>
      </c>
      <c r="V3672">
        <v>0.17</v>
      </c>
      <c r="W3672">
        <v>0.13</v>
      </c>
      <c r="X3672">
        <v>-0.33</v>
      </c>
      <c r="Y3672" t="s">
        <v>200</v>
      </c>
      <c r="Z3672">
        <v>5.1100000000000003</v>
      </c>
      <c r="AA3672" t="s">
        <v>11874</v>
      </c>
      <c r="AB3672">
        <v>292.21960000000001</v>
      </c>
      <c r="AC3672" t="s">
        <v>11875</v>
      </c>
      <c r="AD3672">
        <v>44.617366699999998</v>
      </c>
      <c r="AE3672">
        <v>40.0595</v>
      </c>
      <c r="AF3672">
        <v>16.7</v>
      </c>
      <c r="AG3672">
        <v>11.465</v>
      </c>
      <c r="AH3672">
        <v>14.9931</v>
      </c>
    </row>
    <row r="3673" spans="1:34" x14ac:dyDescent="0.25">
      <c r="A3673" t="s">
        <v>11877</v>
      </c>
      <c r="B3673" t="s">
        <v>11873</v>
      </c>
      <c r="C3673">
        <v>1</v>
      </c>
      <c r="D3673">
        <v>3</v>
      </c>
      <c r="E3673" t="s">
        <v>284</v>
      </c>
      <c r="F3673">
        <v>2011</v>
      </c>
      <c r="G3673" t="s">
        <v>171</v>
      </c>
      <c r="H3673">
        <v>0</v>
      </c>
      <c r="I3673">
        <v>1.8651690000000001</v>
      </c>
      <c r="J3673">
        <v>1.54E-2</v>
      </c>
      <c r="K3673">
        <v>0.56999999999999995</v>
      </c>
      <c r="L3673">
        <v>5.0999999999999997E-2</v>
      </c>
      <c r="M3673">
        <v>0.13</v>
      </c>
      <c r="N3673">
        <v>4.0999999999999999E-4</v>
      </c>
      <c r="O3673" t="s">
        <v>614</v>
      </c>
      <c r="P3673">
        <v>0.02</v>
      </c>
      <c r="Q3673">
        <v>12.54</v>
      </c>
      <c r="R3673">
        <v>450</v>
      </c>
      <c r="S3673">
        <v>0</v>
      </c>
      <c r="T3673" t="s">
        <v>823</v>
      </c>
      <c r="U3673">
        <v>3068</v>
      </c>
      <c r="V3673">
        <v>0.17</v>
      </c>
      <c r="W3673">
        <v>0.13</v>
      </c>
      <c r="X3673">
        <v>-0.33</v>
      </c>
      <c r="Y3673" t="s">
        <v>200</v>
      </c>
      <c r="Z3673">
        <v>5.1100000000000003</v>
      </c>
      <c r="AA3673" t="s">
        <v>11874</v>
      </c>
      <c r="AB3673">
        <v>292.21960000000001</v>
      </c>
      <c r="AC3673" t="s">
        <v>11875</v>
      </c>
      <c r="AD3673">
        <v>44.617366699999998</v>
      </c>
      <c r="AE3673">
        <v>40.0595</v>
      </c>
      <c r="AF3673">
        <v>16.7</v>
      </c>
      <c r="AG3673">
        <v>11.465</v>
      </c>
      <c r="AH3673">
        <v>14.9931</v>
      </c>
    </row>
    <row r="3674" spans="1:34" x14ac:dyDescent="0.25">
      <c r="A3674" t="s">
        <v>11878</v>
      </c>
      <c r="B3674" t="s">
        <v>11879</v>
      </c>
      <c r="C3674">
        <v>1</v>
      </c>
      <c r="D3674">
        <v>1</v>
      </c>
      <c r="E3674" t="s">
        <v>284</v>
      </c>
      <c r="F3674">
        <v>2014</v>
      </c>
      <c r="G3674" t="s">
        <v>171</v>
      </c>
      <c r="H3674">
        <v>0</v>
      </c>
      <c r="I3674">
        <v>704.19839999999999</v>
      </c>
      <c r="J3674">
        <v>1.2190000000000001</v>
      </c>
      <c r="K3674">
        <v>4.16</v>
      </c>
      <c r="L3674">
        <v>0.371</v>
      </c>
      <c r="M3674">
        <v>16.100000000000001</v>
      </c>
      <c r="N3674">
        <v>5.0799999999999998E-2</v>
      </c>
      <c r="O3674" t="s">
        <v>614</v>
      </c>
      <c r="P3674">
        <v>4.1000000000000002E-2</v>
      </c>
      <c r="Q3674">
        <v>0.23</v>
      </c>
      <c r="R3674">
        <v>185</v>
      </c>
      <c r="S3674">
        <v>0</v>
      </c>
      <c r="T3674" t="s">
        <v>11880</v>
      </c>
      <c r="U3674">
        <v>5308</v>
      </c>
      <c r="V3674">
        <v>0.76</v>
      </c>
      <c r="W3674">
        <v>0.79</v>
      </c>
      <c r="X3674">
        <v>-0.25</v>
      </c>
      <c r="Y3674" t="s">
        <v>77</v>
      </c>
      <c r="Z3674">
        <v>4.6100000000000003</v>
      </c>
      <c r="AA3674" t="s">
        <v>11881</v>
      </c>
      <c r="AB3674">
        <v>283.25681159999999</v>
      </c>
      <c r="AC3674" t="s">
        <v>11882</v>
      </c>
      <c r="AD3674">
        <v>45.087682299999997</v>
      </c>
      <c r="AE3674">
        <v>348.55799999999999</v>
      </c>
      <c r="AF3674">
        <v>13.611000000000001</v>
      </c>
      <c r="AG3674">
        <v>11.535</v>
      </c>
      <c r="AH3674">
        <v>13.3477</v>
      </c>
    </row>
    <row r="3675" spans="1:34" x14ac:dyDescent="0.25">
      <c r="A3675" t="s">
        <v>11883</v>
      </c>
      <c r="B3675" t="s">
        <v>11884</v>
      </c>
      <c r="C3675">
        <v>1</v>
      </c>
      <c r="D3675">
        <v>1</v>
      </c>
      <c r="E3675" t="s">
        <v>284</v>
      </c>
      <c r="F3675">
        <v>2014</v>
      </c>
      <c r="G3675" t="s">
        <v>171</v>
      </c>
      <c r="H3675">
        <v>0</v>
      </c>
      <c r="I3675">
        <v>7.8914483000000004</v>
      </c>
      <c r="J3675">
        <v>8.2000000000000003E-2</v>
      </c>
      <c r="K3675">
        <v>12.89</v>
      </c>
      <c r="L3675">
        <v>1.1499999999999999</v>
      </c>
      <c r="M3675">
        <v>136.66</v>
      </c>
      <c r="N3675">
        <v>0.43</v>
      </c>
      <c r="O3675" t="s">
        <v>119</v>
      </c>
      <c r="P3675">
        <v>0</v>
      </c>
      <c r="Q3675">
        <v>264.98</v>
      </c>
      <c r="R3675">
        <v>1028</v>
      </c>
      <c r="S3675">
        <v>0</v>
      </c>
      <c r="U3675">
        <v>5972</v>
      </c>
      <c r="V3675">
        <v>1.24</v>
      </c>
      <c r="W3675">
        <v>1.1499999999999999</v>
      </c>
      <c r="X3675">
        <v>0.23</v>
      </c>
      <c r="Y3675" t="s">
        <v>77</v>
      </c>
      <c r="Z3675">
        <v>4.3099999999999996</v>
      </c>
      <c r="AA3675" t="s">
        <v>11885</v>
      </c>
      <c r="AB3675">
        <v>282.62963339999999</v>
      </c>
      <c r="AC3675" t="s">
        <v>11886</v>
      </c>
      <c r="AD3675">
        <v>46.323280699999998</v>
      </c>
      <c r="AE3675">
        <v>722.79499999999996</v>
      </c>
      <c r="AF3675">
        <v>13.523999999999999</v>
      </c>
      <c r="AG3675">
        <v>12.041</v>
      </c>
      <c r="AH3675">
        <v>13.423299999999999</v>
      </c>
    </row>
    <row r="3676" spans="1:34" x14ac:dyDescent="0.25">
      <c r="A3676" t="s">
        <v>11887</v>
      </c>
      <c r="B3676" t="s">
        <v>11888</v>
      </c>
      <c r="C3676">
        <v>1</v>
      </c>
      <c r="D3676">
        <v>1</v>
      </c>
      <c r="E3676" t="s">
        <v>284</v>
      </c>
      <c r="F3676">
        <v>2014</v>
      </c>
      <c r="G3676" t="s">
        <v>171</v>
      </c>
      <c r="H3676">
        <v>0</v>
      </c>
      <c r="I3676">
        <v>2.6843284999999999</v>
      </c>
      <c r="J3676">
        <v>3.585E-2</v>
      </c>
      <c r="K3676">
        <v>13.361000000000001</v>
      </c>
      <c r="L3676">
        <v>1.1919999999999999</v>
      </c>
      <c r="M3676">
        <v>189.101</v>
      </c>
      <c r="N3676">
        <v>0.59499999999999997</v>
      </c>
      <c r="O3676" t="s">
        <v>119</v>
      </c>
      <c r="P3676">
        <v>1.9E-2</v>
      </c>
      <c r="Q3676">
        <v>649.15</v>
      </c>
      <c r="R3676">
        <v>1605</v>
      </c>
      <c r="S3676">
        <v>0</v>
      </c>
      <c r="T3676" t="s">
        <v>1915</v>
      </c>
      <c r="U3676">
        <v>5560</v>
      </c>
      <c r="V3676">
        <v>0.95</v>
      </c>
      <c r="W3676">
        <v>0.85</v>
      </c>
      <c r="X3676">
        <v>-0.1</v>
      </c>
      <c r="Y3676" t="s">
        <v>200</v>
      </c>
      <c r="Z3676">
        <v>4.41</v>
      </c>
      <c r="AA3676" t="s">
        <v>11889</v>
      </c>
      <c r="AB3676">
        <v>292.8557189</v>
      </c>
      <c r="AC3676" t="s">
        <v>11890</v>
      </c>
      <c r="AD3676">
        <v>46.391188300000003</v>
      </c>
      <c r="AE3676">
        <v>758.75300000000004</v>
      </c>
      <c r="AF3676">
        <v>14.462</v>
      </c>
      <c r="AG3676">
        <v>12.779</v>
      </c>
      <c r="AH3676">
        <v>14.28</v>
      </c>
    </row>
    <row r="3677" spans="1:34" x14ac:dyDescent="0.25">
      <c r="A3677" t="s">
        <v>11891</v>
      </c>
      <c r="B3677" t="s">
        <v>11892</v>
      </c>
      <c r="C3677">
        <v>1</v>
      </c>
      <c r="D3677">
        <v>2</v>
      </c>
      <c r="E3677" t="s">
        <v>284</v>
      </c>
      <c r="F3677">
        <v>2014</v>
      </c>
      <c r="G3677" t="s">
        <v>171</v>
      </c>
      <c r="H3677">
        <v>0</v>
      </c>
      <c r="I3677">
        <v>3.3118644000000002</v>
      </c>
      <c r="J3677">
        <v>4.3999999999999997E-2</v>
      </c>
      <c r="K3677">
        <v>9.98</v>
      </c>
      <c r="L3677">
        <v>0.89</v>
      </c>
      <c r="M3677">
        <v>327.35000000000002</v>
      </c>
      <c r="N3677">
        <v>1.03</v>
      </c>
      <c r="O3677" t="s">
        <v>119</v>
      </c>
      <c r="P3677">
        <v>0</v>
      </c>
      <c r="Q3677">
        <v>470.75</v>
      </c>
      <c r="R3677">
        <v>1116</v>
      </c>
      <c r="S3677">
        <v>0</v>
      </c>
      <c r="U3677">
        <v>5460</v>
      </c>
      <c r="V3677">
        <v>0.94</v>
      </c>
      <c r="W3677">
        <v>1.01</v>
      </c>
      <c r="X3677">
        <v>0.44</v>
      </c>
      <c r="Y3677" t="s">
        <v>77</v>
      </c>
      <c r="Z3677">
        <v>4.5</v>
      </c>
      <c r="AA3677" t="s">
        <v>11893</v>
      </c>
      <c r="AB3677">
        <v>298.62497969999998</v>
      </c>
      <c r="AC3677" t="s">
        <v>11894</v>
      </c>
      <c r="AD3677">
        <v>48.577449999999999</v>
      </c>
      <c r="AE3677">
        <v>698.64599999999996</v>
      </c>
      <c r="AF3677">
        <v>14.429</v>
      </c>
      <c r="AG3677">
        <v>12.47</v>
      </c>
      <c r="AH3677">
        <v>14.228999999999999</v>
      </c>
    </row>
    <row r="3678" spans="1:34" x14ac:dyDescent="0.25">
      <c r="A3678" t="s">
        <v>11895</v>
      </c>
      <c r="B3678" t="s">
        <v>11892</v>
      </c>
      <c r="C3678">
        <v>1</v>
      </c>
      <c r="D3678">
        <v>2</v>
      </c>
      <c r="E3678" t="s">
        <v>73</v>
      </c>
      <c r="F3678">
        <v>2014</v>
      </c>
      <c r="G3678" t="s">
        <v>224</v>
      </c>
      <c r="H3678">
        <v>0</v>
      </c>
      <c r="I3678">
        <v>223.3</v>
      </c>
      <c r="J3678">
        <v>0.73</v>
      </c>
      <c r="K3678">
        <v>12.7</v>
      </c>
      <c r="L3678">
        <v>1.1299999999999999</v>
      </c>
      <c r="M3678">
        <v>2215.1799999999998</v>
      </c>
      <c r="N3678">
        <v>6.97</v>
      </c>
      <c r="O3678" t="s">
        <v>75</v>
      </c>
      <c r="S3678">
        <v>0</v>
      </c>
      <c r="U3678">
        <v>5460</v>
      </c>
      <c r="V3678">
        <v>0.94</v>
      </c>
      <c r="W3678">
        <v>1.01</v>
      </c>
      <c r="X3678">
        <v>0.44</v>
      </c>
      <c r="Y3678" t="s">
        <v>77</v>
      </c>
      <c r="Z3678">
        <v>4.5</v>
      </c>
      <c r="AA3678" t="s">
        <v>11893</v>
      </c>
      <c r="AB3678">
        <v>298.62497969999998</v>
      </c>
      <c r="AC3678" t="s">
        <v>11894</v>
      </c>
      <c r="AD3678">
        <v>48.577449999999999</v>
      </c>
      <c r="AE3678">
        <v>698.64599999999996</v>
      </c>
      <c r="AF3678">
        <v>14.429</v>
      </c>
      <c r="AG3678">
        <v>12.47</v>
      </c>
      <c r="AH3678">
        <v>14.228999999999999</v>
      </c>
    </row>
    <row r="3679" spans="1:34" x14ac:dyDescent="0.25">
      <c r="A3679" t="s">
        <v>11896</v>
      </c>
      <c r="B3679" t="s">
        <v>11897</v>
      </c>
      <c r="C3679">
        <v>1</v>
      </c>
      <c r="D3679">
        <v>1</v>
      </c>
      <c r="E3679" t="s">
        <v>284</v>
      </c>
      <c r="F3679">
        <v>2014</v>
      </c>
      <c r="G3679" t="s">
        <v>171</v>
      </c>
      <c r="H3679">
        <v>0</v>
      </c>
      <c r="I3679">
        <v>3.7970181599999999</v>
      </c>
      <c r="J3679">
        <v>4.6399999999999997E-2</v>
      </c>
      <c r="K3679">
        <v>10.962</v>
      </c>
      <c r="L3679">
        <v>0.97799999999999998</v>
      </c>
      <c r="M3679">
        <v>79.45</v>
      </c>
      <c r="N3679">
        <v>0.25</v>
      </c>
      <c r="O3679" t="s">
        <v>119</v>
      </c>
      <c r="P3679">
        <v>0.33</v>
      </c>
      <c r="Q3679">
        <v>229.04</v>
      </c>
      <c r="R3679">
        <v>1070</v>
      </c>
      <c r="S3679">
        <v>0</v>
      </c>
      <c r="T3679" t="s">
        <v>437</v>
      </c>
      <c r="U3679">
        <v>5170</v>
      </c>
      <c r="V3679">
        <v>0.86</v>
      </c>
      <c r="W3679">
        <v>0.93</v>
      </c>
      <c r="X3679">
        <v>0.24</v>
      </c>
      <c r="Y3679" t="s">
        <v>77</v>
      </c>
      <c r="Z3679">
        <v>4.54</v>
      </c>
      <c r="AA3679" t="s">
        <v>11898</v>
      </c>
      <c r="AB3679">
        <v>290.35797810000003</v>
      </c>
      <c r="AC3679" t="s">
        <v>11899</v>
      </c>
      <c r="AD3679">
        <v>40.567696499999997</v>
      </c>
      <c r="AE3679">
        <v>646.64700000000005</v>
      </c>
      <c r="AF3679">
        <v>14.845000000000001</v>
      </c>
      <c r="AG3679">
        <v>12.805999999999999</v>
      </c>
      <c r="AH3679">
        <v>14.7301</v>
      </c>
    </row>
    <row r="3680" spans="1:34" x14ac:dyDescent="0.25">
      <c r="A3680" t="s">
        <v>11900</v>
      </c>
      <c r="B3680" t="s">
        <v>11901</v>
      </c>
      <c r="C3680">
        <v>1</v>
      </c>
      <c r="D3680">
        <v>1</v>
      </c>
      <c r="E3680" t="s">
        <v>284</v>
      </c>
      <c r="F3680">
        <v>2014</v>
      </c>
      <c r="G3680" t="s">
        <v>171</v>
      </c>
      <c r="H3680">
        <v>0</v>
      </c>
      <c r="I3680">
        <v>3.2175188299999999</v>
      </c>
      <c r="J3680">
        <v>4.1399999999999999E-2</v>
      </c>
      <c r="K3680">
        <v>12.22</v>
      </c>
      <c r="L3680">
        <v>1.0900000000000001</v>
      </c>
      <c r="M3680">
        <v>108.06</v>
      </c>
      <c r="N3680">
        <v>0.34</v>
      </c>
      <c r="O3680" t="s">
        <v>119</v>
      </c>
      <c r="P3680">
        <v>0.18</v>
      </c>
      <c r="Q3680">
        <v>410.72</v>
      </c>
      <c r="R3680">
        <v>1300</v>
      </c>
      <c r="S3680">
        <v>0</v>
      </c>
      <c r="T3680" t="s">
        <v>204</v>
      </c>
      <c r="U3680">
        <v>5725</v>
      </c>
      <c r="V3680">
        <v>0.92</v>
      </c>
      <c r="W3680">
        <v>0.91</v>
      </c>
      <c r="X3680">
        <v>-0.21</v>
      </c>
      <c r="Y3680" t="s">
        <v>77</v>
      </c>
      <c r="Z3680">
        <v>4.47</v>
      </c>
      <c r="AA3680" t="s">
        <v>11902</v>
      </c>
      <c r="AB3680">
        <v>289.4346668</v>
      </c>
      <c r="AC3680" t="s">
        <v>11903</v>
      </c>
      <c r="AD3680">
        <v>49.473455000000001</v>
      </c>
      <c r="AE3680">
        <v>843.69500000000005</v>
      </c>
      <c r="AF3680">
        <v>15.032</v>
      </c>
      <c r="AG3680">
        <v>13.212</v>
      </c>
      <c r="AH3680">
        <v>14.806900000000001</v>
      </c>
    </row>
    <row r="3681" spans="1:34" x14ac:dyDescent="0.25">
      <c r="A3681" t="s">
        <v>11904</v>
      </c>
      <c r="B3681" t="s">
        <v>11905</v>
      </c>
      <c r="C3681">
        <v>1</v>
      </c>
      <c r="D3681">
        <v>1</v>
      </c>
      <c r="E3681" t="s">
        <v>284</v>
      </c>
      <c r="F3681">
        <v>2014</v>
      </c>
      <c r="G3681" t="s">
        <v>171</v>
      </c>
      <c r="H3681">
        <v>0</v>
      </c>
      <c r="I3681">
        <v>10.290994</v>
      </c>
      <c r="J3681">
        <v>9.0999999999999998E-2</v>
      </c>
      <c r="K3681">
        <v>13.79</v>
      </c>
      <c r="L3681">
        <v>1.23</v>
      </c>
      <c r="M3681">
        <v>92.17</v>
      </c>
      <c r="N3681">
        <v>0.28999999999999998</v>
      </c>
      <c r="O3681" t="s">
        <v>119</v>
      </c>
      <c r="P3681">
        <v>0.56999999999999995</v>
      </c>
      <c r="Q3681">
        <v>208.72</v>
      </c>
      <c r="R3681">
        <v>1100</v>
      </c>
      <c r="S3681">
        <v>0</v>
      </c>
      <c r="T3681" t="s">
        <v>463</v>
      </c>
      <c r="U3681">
        <v>5800</v>
      </c>
      <c r="V3681">
        <v>1.35</v>
      </c>
      <c r="W3681">
        <v>0.96</v>
      </c>
      <c r="X3681">
        <v>-0.19</v>
      </c>
      <c r="Y3681" t="s">
        <v>77</v>
      </c>
      <c r="Z3681">
        <v>4.1399999999999997</v>
      </c>
      <c r="AA3681" t="s">
        <v>11906</v>
      </c>
      <c r="AB3681">
        <v>288.25458079999999</v>
      </c>
      <c r="AC3681" t="s">
        <v>11907</v>
      </c>
      <c r="AD3681">
        <v>43.704837900000001</v>
      </c>
      <c r="AE3681">
        <v>1017.8</v>
      </c>
      <c r="AF3681">
        <v>14.301</v>
      </c>
      <c r="AG3681">
        <v>12.776999999999999</v>
      </c>
      <c r="AH3681">
        <v>14.196400000000001</v>
      </c>
    </row>
    <row r="3682" spans="1:34" x14ac:dyDescent="0.25">
      <c r="A3682" t="s">
        <v>11908</v>
      </c>
      <c r="B3682" t="s">
        <v>11909</v>
      </c>
      <c r="C3682">
        <v>1</v>
      </c>
      <c r="D3682">
        <v>1</v>
      </c>
      <c r="E3682" t="s">
        <v>284</v>
      </c>
      <c r="F3682">
        <v>2014</v>
      </c>
      <c r="G3682" t="s">
        <v>171</v>
      </c>
      <c r="H3682">
        <v>0</v>
      </c>
      <c r="I3682">
        <v>3.5256325400000001</v>
      </c>
      <c r="J3682">
        <v>4.3299999999999998E-2</v>
      </c>
      <c r="K3682">
        <v>12.11</v>
      </c>
      <c r="L3682">
        <v>1.08</v>
      </c>
      <c r="M3682">
        <v>403.63</v>
      </c>
      <c r="N3682">
        <v>1.27</v>
      </c>
      <c r="O3682" t="s">
        <v>119</v>
      </c>
      <c r="P3682">
        <v>0.22</v>
      </c>
      <c r="Q3682">
        <v>195.09</v>
      </c>
      <c r="R3682">
        <v>1070</v>
      </c>
      <c r="S3682">
        <v>0</v>
      </c>
      <c r="T3682" t="s">
        <v>437</v>
      </c>
      <c r="U3682">
        <v>5150</v>
      </c>
      <c r="V3682">
        <v>0.8</v>
      </c>
      <c r="W3682">
        <v>0.87</v>
      </c>
      <c r="X3682">
        <v>0.09</v>
      </c>
      <c r="Y3682" t="s">
        <v>77</v>
      </c>
      <c r="Z3682">
        <v>4.57</v>
      </c>
      <c r="AA3682" t="s">
        <v>11910</v>
      </c>
      <c r="AB3682">
        <v>290.58174320000001</v>
      </c>
      <c r="AC3682" t="s">
        <v>11911</v>
      </c>
      <c r="AD3682">
        <v>40.577310599999997</v>
      </c>
      <c r="AE3682">
        <v>686.28399999999999</v>
      </c>
      <c r="AF3682">
        <v>15.362</v>
      </c>
      <c r="AG3682">
        <v>13.234</v>
      </c>
      <c r="AH3682">
        <v>15.2218</v>
      </c>
    </row>
    <row r="3683" spans="1:34" x14ac:dyDescent="0.25">
      <c r="A3683" t="s">
        <v>11912</v>
      </c>
      <c r="B3683" t="s">
        <v>11913</v>
      </c>
      <c r="C3683">
        <v>1</v>
      </c>
      <c r="D3683">
        <v>1</v>
      </c>
      <c r="E3683" t="s">
        <v>284</v>
      </c>
      <c r="F3683">
        <v>2011</v>
      </c>
      <c r="G3683" t="s">
        <v>171</v>
      </c>
      <c r="H3683">
        <v>0</v>
      </c>
      <c r="I3683">
        <v>3.0240949000000001</v>
      </c>
      <c r="J3683">
        <v>4.5999999999999999E-2</v>
      </c>
      <c r="K3683">
        <v>13.664</v>
      </c>
      <c r="L3683">
        <v>1.2190000000000001</v>
      </c>
      <c r="M3683">
        <v>1026.5908999999999</v>
      </c>
      <c r="N3683">
        <v>3.23</v>
      </c>
      <c r="O3683" t="s">
        <v>119</v>
      </c>
      <c r="P3683">
        <v>1.7000000000000001E-2</v>
      </c>
      <c r="Q3683">
        <v>1138.1199999999999</v>
      </c>
      <c r="R3683">
        <v>1620</v>
      </c>
      <c r="S3683">
        <v>0</v>
      </c>
      <c r="T3683" t="s">
        <v>587</v>
      </c>
      <c r="U3683">
        <v>6041</v>
      </c>
      <c r="V3683">
        <v>1.42</v>
      </c>
      <c r="W3683">
        <v>1.32</v>
      </c>
      <c r="X3683">
        <v>0.33</v>
      </c>
      <c r="Y3683" t="s">
        <v>77</v>
      </c>
      <c r="Z3683">
        <v>4.26</v>
      </c>
      <c r="AA3683" t="s">
        <v>11914</v>
      </c>
      <c r="AB3683">
        <v>285.24082879999997</v>
      </c>
      <c r="AC3683" t="s">
        <v>11915</v>
      </c>
      <c r="AD3683">
        <v>46.668241100000003</v>
      </c>
      <c r="AE3683">
        <v>1005.84</v>
      </c>
      <c r="AF3683">
        <v>13.986000000000001</v>
      </c>
      <c r="AG3683">
        <v>12.548999999999999</v>
      </c>
      <c r="AH3683">
        <v>13.8894</v>
      </c>
    </row>
    <row r="3684" spans="1:34" x14ac:dyDescent="0.25">
      <c r="A3684" t="s">
        <v>11916</v>
      </c>
      <c r="B3684" t="s">
        <v>11917</v>
      </c>
      <c r="C3684">
        <v>1</v>
      </c>
      <c r="D3684">
        <v>2</v>
      </c>
      <c r="E3684" t="s">
        <v>284</v>
      </c>
      <c r="F3684">
        <v>2015</v>
      </c>
      <c r="G3684" t="s">
        <v>171</v>
      </c>
      <c r="H3684">
        <v>0</v>
      </c>
      <c r="I3684">
        <v>35.968000000000004</v>
      </c>
      <c r="J3684">
        <v>0.22439999999999999</v>
      </c>
      <c r="K3684">
        <v>3.25</v>
      </c>
      <c r="L3684">
        <v>0.28999999999999998</v>
      </c>
      <c r="M3684">
        <v>10.6</v>
      </c>
      <c r="N3684">
        <v>3.3399999999999999E-2</v>
      </c>
      <c r="O3684" t="s">
        <v>614</v>
      </c>
      <c r="P3684">
        <v>0</v>
      </c>
      <c r="Q3684">
        <v>40.840000000000003</v>
      </c>
      <c r="R3684">
        <v>667</v>
      </c>
      <c r="S3684">
        <v>0</v>
      </c>
      <c r="U3684">
        <v>5884</v>
      </c>
      <c r="V3684">
        <v>1.49</v>
      </c>
      <c r="W3684">
        <v>1.17</v>
      </c>
      <c r="X3684">
        <v>0.2</v>
      </c>
      <c r="Y3684" t="s">
        <v>77</v>
      </c>
      <c r="Z3684">
        <v>4.1500000000000004</v>
      </c>
      <c r="AA3684" t="s">
        <v>11918</v>
      </c>
      <c r="AB3684">
        <v>292.80859839999999</v>
      </c>
      <c r="AC3684" t="s">
        <v>11919</v>
      </c>
      <c r="AD3684">
        <v>49.579424199999998</v>
      </c>
      <c r="AE3684">
        <v>917.47699999999998</v>
      </c>
      <c r="AF3684">
        <v>13.907999999999999</v>
      </c>
      <c r="AG3684">
        <v>12.391</v>
      </c>
      <c r="AH3684">
        <v>13.813499999999999</v>
      </c>
    </row>
    <row r="3685" spans="1:34" x14ac:dyDescent="0.25">
      <c r="A3685" t="s">
        <v>11920</v>
      </c>
      <c r="B3685" t="s">
        <v>11917</v>
      </c>
      <c r="C3685">
        <v>1</v>
      </c>
      <c r="D3685">
        <v>2</v>
      </c>
      <c r="E3685" t="s">
        <v>284</v>
      </c>
      <c r="F3685">
        <v>2015</v>
      </c>
      <c r="G3685" t="s">
        <v>171</v>
      </c>
      <c r="H3685">
        <v>0</v>
      </c>
      <c r="I3685">
        <v>110.979</v>
      </c>
      <c r="J3685">
        <v>0.47570000000000001</v>
      </c>
      <c r="K3685">
        <v>1.75</v>
      </c>
      <c r="L3685">
        <v>0.16</v>
      </c>
      <c r="M3685">
        <v>3.71</v>
      </c>
      <c r="N3685">
        <v>1.17E-2</v>
      </c>
      <c r="O3685" t="s">
        <v>614</v>
      </c>
      <c r="P3685">
        <v>0</v>
      </c>
      <c r="Q3685">
        <v>9.1</v>
      </c>
      <c r="R3685">
        <v>458</v>
      </c>
      <c r="S3685">
        <v>0</v>
      </c>
      <c r="U3685">
        <v>5884</v>
      </c>
      <c r="V3685">
        <v>1.49</v>
      </c>
      <c r="W3685">
        <v>1.17</v>
      </c>
      <c r="X3685">
        <v>0.2</v>
      </c>
      <c r="Y3685" t="s">
        <v>77</v>
      </c>
      <c r="Z3685">
        <v>4.1500000000000004</v>
      </c>
      <c r="AA3685" t="s">
        <v>11918</v>
      </c>
      <c r="AB3685">
        <v>292.80859839999999</v>
      </c>
      <c r="AC3685" t="s">
        <v>11919</v>
      </c>
      <c r="AD3685">
        <v>49.579424199999998</v>
      </c>
      <c r="AE3685">
        <v>917.47699999999998</v>
      </c>
      <c r="AF3685">
        <v>13.907999999999999</v>
      </c>
      <c r="AG3685">
        <v>12.391</v>
      </c>
      <c r="AH3685">
        <v>13.813499999999999</v>
      </c>
    </row>
    <row r="3686" spans="1:34" x14ac:dyDescent="0.25">
      <c r="A3686" t="s">
        <v>11921</v>
      </c>
      <c r="B3686" t="s">
        <v>11922</v>
      </c>
      <c r="C3686">
        <v>1</v>
      </c>
      <c r="D3686">
        <v>3</v>
      </c>
      <c r="E3686" t="s">
        <v>284</v>
      </c>
      <c r="F3686">
        <v>2015</v>
      </c>
      <c r="G3686" t="s">
        <v>171</v>
      </c>
      <c r="H3686">
        <v>0</v>
      </c>
      <c r="I3686">
        <v>6.8029999999999999</v>
      </c>
      <c r="J3686">
        <v>7.1900000000000006E-2</v>
      </c>
      <c r="K3686">
        <v>0.76400000000000001</v>
      </c>
      <c r="L3686">
        <v>6.8000000000000005E-2</v>
      </c>
      <c r="M3686">
        <v>0.37</v>
      </c>
      <c r="N3686">
        <v>1.17E-3</v>
      </c>
      <c r="O3686" t="s">
        <v>614</v>
      </c>
      <c r="P3686">
        <v>0</v>
      </c>
      <c r="Q3686">
        <v>577.54</v>
      </c>
      <c r="R3686">
        <v>1032</v>
      </c>
      <c r="S3686">
        <v>0</v>
      </c>
      <c r="U3686">
        <v>6004</v>
      </c>
      <c r="V3686">
        <v>1.0900000000000001</v>
      </c>
      <c r="W3686">
        <v>1.07</v>
      </c>
      <c r="X3686">
        <v>7.0000000000000007E-2</v>
      </c>
      <c r="Y3686" t="s">
        <v>77</v>
      </c>
      <c r="Z3686">
        <v>4.4000000000000004</v>
      </c>
      <c r="AA3686" t="s">
        <v>11923</v>
      </c>
      <c r="AB3686">
        <v>281.11230719999998</v>
      </c>
      <c r="AC3686" t="s">
        <v>11924</v>
      </c>
      <c r="AD3686">
        <v>43.227766299999999</v>
      </c>
      <c r="AE3686">
        <v>486.54599999999999</v>
      </c>
      <c r="AF3686">
        <v>12.138999999999999</v>
      </c>
      <c r="AG3686">
        <v>10.648999999999999</v>
      </c>
      <c r="AH3686">
        <v>11.9291</v>
      </c>
    </row>
    <row r="3687" spans="1:34" x14ac:dyDescent="0.25">
      <c r="A3687" t="s">
        <v>11925</v>
      </c>
      <c r="B3687" t="s">
        <v>11922</v>
      </c>
      <c r="C3687">
        <v>1</v>
      </c>
      <c r="D3687">
        <v>3</v>
      </c>
      <c r="E3687" t="s">
        <v>284</v>
      </c>
      <c r="F3687">
        <v>2015</v>
      </c>
      <c r="G3687" t="s">
        <v>171</v>
      </c>
      <c r="H3687">
        <v>0</v>
      </c>
      <c r="I3687">
        <v>8.7029999999999994</v>
      </c>
      <c r="J3687">
        <v>8.4699999999999998E-2</v>
      </c>
      <c r="K3687">
        <v>0.66800000000000004</v>
      </c>
      <c r="L3687">
        <v>0.06</v>
      </c>
      <c r="M3687">
        <v>0.22900000000000001</v>
      </c>
      <c r="N3687">
        <v>7.2000000000000005E-4</v>
      </c>
      <c r="O3687" t="s">
        <v>614</v>
      </c>
      <c r="P3687">
        <v>0</v>
      </c>
      <c r="Q3687">
        <v>415.55</v>
      </c>
      <c r="R3687">
        <v>951</v>
      </c>
      <c r="S3687">
        <v>0</v>
      </c>
      <c r="U3687">
        <v>6004</v>
      </c>
      <c r="V3687">
        <v>1.0900000000000001</v>
      </c>
      <c r="W3687">
        <v>1.07</v>
      </c>
      <c r="X3687">
        <v>7.0000000000000007E-2</v>
      </c>
      <c r="Y3687" t="s">
        <v>77</v>
      </c>
      <c r="Z3687">
        <v>4.4000000000000004</v>
      </c>
      <c r="AA3687" t="s">
        <v>11923</v>
      </c>
      <c r="AB3687">
        <v>281.11230719999998</v>
      </c>
      <c r="AC3687" t="s">
        <v>11924</v>
      </c>
      <c r="AD3687">
        <v>43.227766299999999</v>
      </c>
      <c r="AE3687">
        <v>486.54599999999999</v>
      </c>
      <c r="AF3687">
        <v>12.138999999999999</v>
      </c>
      <c r="AG3687">
        <v>10.648999999999999</v>
      </c>
      <c r="AH3687">
        <v>11.9291</v>
      </c>
    </row>
    <row r="3688" spans="1:34" x14ac:dyDescent="0.25">
      <c r="A3688" t="s">
        <v>11926</v>
      </c>
      <c r="B3688" t="s">
        <v>11922</v>
      </c>
      <c r="C3688">
        <v>1</v>
      </c>
      <c r="D3688">
        <v>3</v>
      </c>
      <c r="E3688" t="s">
        <v>284</v>
      </c>
      <c r="F3688">
        <v>2015</v>
      </c>
      <c r="G3688" t="s">
        <v>171</v>
      </c>
      <c r="H3688">
        <v>0</v>
      </c>
      <c r="I3688">
        <v>11.922000000000001</v>
      </c>
      <c r="J3688">
        <v>0.1045</v>
      </c>
      <c r="K3688">
        <v>1.1100000000000001</v>
      </c>
      <c r="L3688">
        <v>0.1</v>
      </c>
      <c r="M3688">
        <v>1.41</v>
      </c>
      <c r="N3688">
        <v>4.4400000000000004E-3</v>
      </c>
      <c r="O3688" t="s">
        <v>614</v>
      </c>
      <c r="P3688">
        <v>0</v>
      </c>
      <c r="Q3688">
        <v>272.83999999999997</v>
      </c>
      <c r="R3688">
        <v>856</v>
      </c>
      <c r="S3688">
        <v>0</v>
      </c>
      <c r="U3688">
        <v>6004</v>
      </c>
      <c r="V3688">
        <v>1.0900000000000001</v>
      </c>
      <c r="W3688">
        <v>1.07</v>
      </c>
      <c r="X3688">
        <v>7.0000000000000007E-2</v>
      </c>
      <c r="Y3688" t="s">
        <v>77</v>
      </c>
      <c r="Z3688">
        <v>4.4000000000000004</v>
      </c>
      <c r="AA3688" t="s">
        <v>11923</v>
      </c>
      <c r="AB3688">
        <v>281.11230719999998</v>
      </c>
      <c r="AC3688" t="s">
        <v>11924</v>
      </c>
      <c r="AD3688">
        <v>43.227766299999999</v>
      </c>
      <c r="AE3688">
        <v>486.54599999999999</v>
      </c>
      <c r="AF3688">
        <v>12.138999999999999</v>
      </c>
      <c r="AG3688">
        <v>10.648999999999999</v>
      </c>
      <c r="AH3688">
        <v>11.9291</v>
      </c>
    </row>
    <row r="3689" spans="1:34" x14ac:dyDescent="0.25">
      <c r="A3689" t="s">
        <v>11927</v>
      </c>
      <c r="B3689" t="s">
        <v>11928</v>
      </c>
      <c r="C3689">
        <v>2</v>
      </c>
      <c r="D3689">
        <v>2</v>
      </c>
      <c r="E3689" t="s">
        <v>284</v>
      </c>
      <c r="F3689">
        <v>2015</v>
      </c>
      <c r="G3689" t="s">
        <v>171</v>
      </c>
      <c r="H3689">
        <v>0</v>
      </c>
      <c r="I3689">
        <v>52.501128999999999</v>
      </c>
      <c r="J3689">
        <v>0.30099999999999999</v>
      </c>
      <c r="K3689">
        <v>12.834</v>
      </c>
      <c r="L3689">
        <v>1.145</v>
      </c>
      <c r="M3689">
        <v>1719.4603</v>
      </c>
      <c r="N3689">
        <v>5.41</v>
      </c>
      <c r="O3689" t="s">
        <v>119</v>
      </c>
      <c r="P3689">
        <v>0.51339999999999997</v>
      </c>
      <c r="Q3689">
        <v>97.85</v>
      </c>
      <c r="R3689">
        <v>812</v>
      </c>
      <c r="S3689">
        <v>0</v>
      </c>
      <c r="U3689">
        <v>4995</v>
      </c>
      <c r="V3689">
        <v>4.0599999999999996</v>
      </c>
      <c r="W3689">
        <v>1.32</v>
      </c>
      <c r="X3689">
        <v>-7.0000000000000007E-2</v>
      </c>
      <c r="Y3689" t="s">
        <v>1117</v>
      </c>
      <c r="Z3689">
        <v>3.35</v>
      </c>
      <c r="AA3689" t="s">
        <v>11929</v>
      </c>
      <c r="AB3689">
        <v>293.28223439999999</v>
      </c>
      <c r="AC3689" t="s">
        <v>11930</v>
      </c>
      <c r="AD3689">
        <v>48.285917300000001</v>
      </c>
      <c r="AE3689">
        <v>848.02300000000002</v>
      </c>
      <c r="AF3689">
        <v>12.398</v>
      </c>
      <c r="AG3689">
        <v>10.121</v>
      </c>
      <c r="AH3689">
        <v>12.1822</v>
      </c>
    </row>
    <row r="3690" spans="1:34" x14ac:dyDescent="0.25">
      <c r="A3690" t="s">
        <v>11931</v>
      </c>
      <c r="B3690" t="s">
        <v>11928</v>
      </c>
      <c r="C3690">
        <v>2</v>
      </c>
      <c r="D3690">
        <v>2</v>
      </c>
      <c r="E3690" t="s">
        <v>73</v>
      </c>
      <c r="F3690">
        <v>2015</v>
      </c>
      <c r="G3690" t="s">
        <v>3174</v>
      </c>
      <c r="H3690">
        <v>0</v>
      </c>
      <c r="I3690">
        <v>406.2</v>
      </c>
      <c r="K3690">
        <v>13.3</v>
      </c>
      <c r="L3690">
        <v>1.18</v>
      </c>
      <c r="M3690">
        <v>772.32690000000002</v>
      </c>
      <c r="N3690">
        <v>2.4300000000000002</v>
      </c>
      <c r="O3690" t="s">
        <v>75</v>
      </c>
      <c r="P3690">
        <v>0.498</v>
      </c>
      <c r="S3690">
        <v>0</v>
      </c>
      <c r="U3690">
        <v>4995</v>
      </c>
      <c r="V3690">
        <v>4.0599999999999996</v>
      </c>
      <c r="W3690">
        <v>1.32</v>
      </c>
      <c r="X3690">
        <v>-7.0000000000000007E-2</v>
      </c>
      <c r="Y3690" t="s">
        <v>1117</v>
      </c>
      <c r="Z3690">
        <v>3.35</v>
      </c>
      <c r="AA3690" t="s">
        <v>11929</v>
      </c>
      <c r="AB3690">
        <v>293.28223439999999</v>
      </c>
      <c r="AC3690" t="s">
        <v>11930</v>
      </c>
      <c r="AD3690">
        <v>48.285917300000001</v>
      </c>
      <c r="AE3690">
        <v>848.02300000000002</v>
      </c>
      <c r="AF3690">
        <v>12.398</v>
      </c>
      <c r="AG3690">
        <v>10.121</v>
      </c>
      <c r="AH3690">
        <v>12.1822</v>
      </c>
    </row>
    <row r="3691" spans="1:34" x14ac:dyDescent="0.25">
      <c r="A3691" t="s">
        <v>11932</v>
      </c>
      <c r="B3691" t="s">
        <v>11933</v>
      </c>
      <c r="C3691">
        <v>1</v>
      </c>
      <c r="D3691">
        <v>1</v>
      </c>
      <c r="E3691" t="s">
        <v>284</v>
      </c>
      <c r="F3691">
        <v>2015</v>
      </c>
      <c r="G3691" t="s">
        <v>171</v>
      </c>
      <c r="H3691">
        <v>0</v>
      </c>
      <c r="I3691">
        <v>5.3340838399999999</v>
      </c>
      <c r="J3691">
        <v>6.7900000000000002E-2</v>
      </c>
      <c r="K3691">
        <v>16.25</v>
      </c>
      <c r="L3691">
        <v>1.45</v>
      </c>
      <c r="M3691">
        <v>896.24</v>
      </c>
      <c r="N3691">
        <v>2.82</v>
      </c>
      <c r="O3691" t="s">
        <v>119</v>
      </c>
      <c r="P3691">
        <v>0.11899999999999999</v>
      </c>
      <c r="Q3691">
        <v>1682.66</v>
      </c>
      <c r="R3691">
        <v>1776</v>
      </c>
      <c r="S3691">
        <v>0</v>
      </c>
      <c r="U3691">
        <v>6360</v>
      </c>
      <c r="V3691">
        <v>2.2599999999999998</v>
      </c>
      <c r="W3691">
        <v>1.46</v>
      </c>
      <c r="X3691">
        <v>-0.01</v>
      </c>
      <c r="Y3691" t="s">
        <v>77</v>
      </c>
      <c r="Z3691">
        <v>3.89</v>
      </c>
      <c r="AA3691" t="s">
        <v>11934</v>
      </c>
      <c r="AB3691">
        <v>297.59362320000002</v>
      </c>
      <c r="AC3691" t="s">
        <v>11935</v>
      </c>
      <c r="AD3691">
        <v>40.977254600000002</v>
      </c>
      <c r="AE3691">
        <v>1878.31</v>
      </c>
      <c r="AF3691">
        <v>14.717000000000001</v>
      </c>
      <c r="AG3691">
        <v>12.826000000000001</v>
      </c>
      <c r="AH3691">
        <v>14.4163</v>
      </c>
    </row>
    <row r="3692" spans="1:34" x14ac:dyDescent="0.25">
      <c r="A3692" t="s">
        <v>11936</v>
      </c>
      <c r="B3692" t="s">
        <v>11937</v>
      </c>
      <c r="C3692">
        <v>1</v>
      </c>
      <c r="D3692">
        <v>1</v>
      </c>
      <c r="E3692" t="s">
        <v>284</v>
      </c>
      <c r="F3692">
        <v>2015</v>
      </c>
      <c r="G3692" t="s">
        <v>171</v>
      </c>
      <c r="H3692">
        <v>0</v>
      </c>
      <c r="I3692">
        <v>12.874709899999999</v>
      </c>
      <c r="J3692">
        <v>0.1143</v>
      </c>
      <c r="K3692">
        <v>12.67</v>
      </c>
      <c r="L3692">
        <v>1.1299999999999999</v>
      </c>
      <c r="M3692">
        <v>908.96</v>
      </c>
      <c r="N3692">
        <v>2.86</v>
      </c>
      <c r="O3692" t="s">
        <v>119</v>
      </c>
      <c r="P3692">
        <v>0.13100000000000001</v>
      </c>
      <c r="Q3692">
        <v>158.28</v>
      </c>
      <c r="R3692">
        <v>1000</v>
      </c>
      <c r="S3692">
        <v>0</v>
      </c>
      <c r="U3692">
        <v>5977</v>
      </c>
      <c r="V3692">
        <v>1.38</v>
      </c>
      <c r="W3692">
        <v>1.2</v>
      </c>
      <c r="X3692">
        <v>0.25</v>
      </c>
      <c r="Y3692" t="s">
        <v>77</v>
      </c>
      <c r="Z3692">
        <v>4.24</v>
      </c>
      <c r="AA3692" t="s">
        <v>11938</v>
      </c>
      <c r="AB3692">
        <v>293.58638869999999</v>
      </c>
      <c r="AC3692" t="s">
        <v>11939</v>
      </c>
      <c r="AD3692">
        <v>42.9288624</v>
      </c>
      <c r="AE3692">
        <v>1222.54</v>
      </c>
      <c r="AF3692">
        <v>14.49</v>
      </c>
      <c r="AG3692">
        <v>13.039</v>
      </c>
      <c r="AH3692">
        <v>14.4999</v>
      </c>
    </row>
    <row r="3693" spans="1:34" x14ac:dyDescent="0.25">
      <c r="A3693" t="s">
        <v>11940</v>
      </c>
      <c r="B3693" t="s">
        <v>11941</v>
      </c>
      <c r="C3693">
        <v>1</v>
      </c>
      <c r="D3693">
        <v>1</v>
      </c>
      <c r="E3693" t="s">
        <v>284</v>
      </c>
      <c r="F3693">
        <v>2015</v>
      </c>
      <c r="G3693" t="s">
        <v>171</v>
      </c>
      <c r="H3693">
        <v>0</v>
      </c>
      <c r="I3693">
        <v>8.6001536000000005</v>
      </c>
      <c r="J3693">
        <v>9.4799999999999995E-2</v>
      </c>
      <c r="K3693">
        <v>22.31</v>
      </c>
      <c r="L3693">
        <v>1.99</v>
      </c>
      <c r="M3693">
        <v>266.97000000000003</v>
      </c>
      <c r="N3693">
        <v>0.84</v>
      </c>
      <c r="O3693" t="s">
        <v>119</v>
      </c>
      <c r="P3693">
        <v>0.114</v>
      </c>
      <c r="Q3693">
        <v>677.92</v>
      </c>
      <c r="R3693">
        <v>1729</v>
      </c>
      <c r="S3693">
        <v>0</v>
      </c>
      <c r="U3693">
        <v>6161</v>
      </c>
      <c r="V3693">
        <v>3.21</v>
      </c>
      <c r="W3693">
        <v>1.54</v>
      </c>
      <c r="X3693">
        <v>-0.18</v>
      </c>
      <c r="Y3693" t="s">
        <v>77</v>
      </c>
      <c r="Z3693">
        <v>3.61</v>
      </c>
      <c r="AA3693" t="s">
        <v>11942</v>
      </c>
      <c r="AB3693">
        <v>292.2873012</v>
      </c>
      <c r="AC3693" t="s">
        <v>11943</v>
      </c>
      <c r="AD3693">
        <v>43.197254200000003</v>
      </c>
      <c r="AE3693">
        <v>1418.77</v>
      </c>
      <c r="AF3693">
        <v>13.704000000000001</v>
      </c>
      <c r="AG3693">
        <v>12.291</v>
      </c>
      <c r="AH3693">
        <v>13.603999999999999</v>
      </c>
    </row>
    <row r="3694" spans="1:34" x14ac:dyDescent="0.25">
      <c r="A3694" t="s">
        <v>11944</v>
      </c>
      <c r="B3694" t="s">
        <v>11945</v>
      </c>
      <c r="C3694">
        <v>1</v>
      </c>
      <c r="D3694">
        <v>2</v>
      </c>
      <c r="E3694" t="s">
        <v>284</v>
      </c>
      <c r="F3694">
        <v>2015</v>
      </c>
      <c r="G3694" t="s">
        <v>171</v>
      </c>
      <c r="H3694">
        <v>0</v>
      </c>
      <c r="I3694">
        <v>64.002049999999997</v>
      </c>
      <c r="J3694">
        <v>0.33900000000000002</v>
      </c>
      <c r="K3694">
        <v>2.73</v>
      </c>
      <c r="L3694">
        <v>0.24</v>
      </c>
      <c r="M3694">
        <v>7.9</v>
      </c>
      <c r="N3694">
        <v>2.4899999999999999E-2</v>
      </c>
      <c r="O3694" t="s">
        <v>614</v>
      </c>
      <c r="P3694">
        <v>0.19</v>
      </c>
      <c r="Q3694">
        <v>1.69</v>
      </c>
      <c r="R3694">
        <v>322</v>
      </c>
      <c r="S3694">
        <v>0</v>
      </c>
      <c r="U3694">
        <v>4651</v>
      </c>
      <c r="V3694">
        <v>0.7</v>
      </c>
      <c r="W3694">
        <v>0.73</v>
      </c>
      <c r="X3694">
        <v>0.01</v>
      </c>
      <c r="Y3694" t="s">
        <v>77</v>
      </c>
      <c r="Z3694">
        <v>4.62</v>
      </c>
      <c r="AA3694" t="s">
        <v>11946</v>
      </c>
      <c r="AB3694">
        <v>301.7207775</v>
      </c>
      <c r="AC3694" t="s">
        <v>11947</v>
      </c>
      <c r="AD3694">
        <v>44.412085599999997</v>
      </c>
      <c r="AE3694">
        <v>588.86699999999996</v>
      </c>
      <c r="AF3694">
        <v>15.971</v>
      </c>
      <c r="AG3694">
        <v>13.333</v>
      </c>
      <c r="AH3694">
        <v>15.861599999999999</v>
      </c>
    </row>
    <row r="3695" spans="1:34" x14ac:dyDescent="0.25">
      <c r="A3695" t="s">
        <v>11948</v>
      </c>
      <c r="B3695" t="s">
        <v>11945</v>
      </c>
      <c r="C3695">
        <v>1</v>
      </c>
      <c r="D3695">
        <v>2</v>
      </c>
      <c r="E3695" t="s">
        <v>284</v>
      </c>
      <c r="F3695">
        <v>2016</v>
      </c>
      <c r="G3695" t="s">
        <v>171</v>
      </c>
      <c r="H3695">
        <v>0</v>
      </c>
      <c r="I3695">
        <v>16.797138740000001</v>
      </c>
      <c r="J3695">
        <v>0.1158</v>
      </c>
      <c r="K3695">
        <v>2.33</v>
      </c>
      <c r="L3695">
        <v>0.20799999999999999</v>
      </c>
      <c r="M3695">
        <v>6.04</v>
      </c>
      <c r="N3695">
        <v>1.9E-2</v>
      </c>
      <c r="O3695" t="s">
        <v>614</v>
      </c>
      <c r="P3695">
        <v>0</v>
      </c>
      <c r="Q3695">
        <v>14.52</v>
      </c>
      <c r="R3695">
        <v>503</v>
      </c>
      <c r="S3695">
        <v>0</v>
      </c>
      <c r="U3695">
        <v>4685</v>
      </c>
      <c r="V3695">
        <v>0.71</v>
      </c>
      <c r="W3695">
        <v>0.75</v>
      </c>
      <c r="X3695">
        <v>0.02</v>
      </c>
      <c r="Y3695" t="s">
        <v>77</v>
      </c>
      <c r="Z3695">
        <v>4.62</v>
      </c>
      <c r="AA3695" t="s">
        <v>11946</v>
      </c>
      <c r="AB3695">
        <v>301.7207775</v>
      </c>
      <c r="AC3695" t="s">
        <v>11947</v>
      </c>
      <c r="AD3695">
        <v>44.412085599999997</v>
      </c>
      <c r="AE3695">
        <v>588.86699999999996</v>
      </c>
      <c r="AF3695">
        <v>15.971</v>
      </c>
      <c r="AG3695">
        <v>13.333</v>
      </c>
      <c r="AH3695">
        <v>15.861599999999999</v>
      </c>
    </row>
    <row r="3696" spans="1:34" x14ac:dyDescent="0.25">
      <c r="A3696" t="s">
        <v>11949</v>
      </c>
      <c r="B3696" t="s">
        <v>11950</v>
      </c>
      <c r="C3696">
        <v>1</v>
      </c>
      <c r="D3696">
        <v>1</v>
      </c>
      <c r="E3696" t="s">
        <v>284</v>
      </c>
      <c r="F3696">
        <v>2015</v>
      </c>
      <c r="G3696" t="s">
        <v>171</v>
      </c>
      <c r="H3696">
        <v>0</v>
      </c>
      <c r="I3696">
        <v>66.650620000000004</v>
      </c>
      <c r="J3696">
        <v>0.28799999999999998</v>
      </c>
      <c r="K3696">
        <v>2.14</v>
      </c>
      <c r="L3696">
        <v>0.19</v>
      </c>
      <c r="M3696">
        <v>5.22</v>
      </c>
      <c r="N3696">
        <v>1.6400000000000001E-2</v>
      </c>
      <c r="O3696" t="s">
        <v>614</v>
      </c>
      <c r="P3696">
        <v>0.02</v>
      </c>
      <c r="Q3696">
        <v>2.15</v>
      </c>
      <c r="R3696">
        <v>308</v>
      </c>
      <c r="S3696">
        <v>0</v>
      </c>
      <c r="U3696">
        <v>4551</v>
      </c>
      <c r="V3696">
        <v>0.68</v>
      </c>
      <c r="W3696">
        <v>0.71</v>
      </c>
      <c r="X3696">
        <v>0</v>
      </c>
      <c r="Y3696" t="s">
        <v>77</v>
      </c>
      <c r="Z3696">
        <v>4.63</v>
      </c>
      <c r="AA3696" t="s">
        <v>11951</v>
      </c>
      <c r="AB3696">
        <v>297.34733260000002</v>
      </c>
      <c r="AC3696" t="s">
        <v>11952</v>
      </c>
      <c r="AD3696">
        <v>44.026924899999997</v>
      </c>
      <c r="AE3696">
        <v>304</v>
      </c>
      <c r="AF3696">
        <v>14.628</v>
      </c>
      <c r="AG3696">
        <v>11.847</v>
      </c>
      <c r="AH3696">
        <v>14.3622</v>
      </c>
    </row>
    <row r="3697" spans="1:34" x14ac:dyDescent="0.25">
      <c r="A3697" t="s">
        <v>11953</v>
      </c>
      <c r="B3697" t="s">
        <v>11954</v>
      </c>
      <c r="C3697">
        <v>1</v>
      </c>
      <c r="D3697">
        <v>1</v>
      </c>
      <c r="E3697" t="s">
        <v>284</v>
      </c>
      <c r="F3697">
        <v>2015</v>
      </c>
      <c r="G3697" t="s">
        <v>171</v>
      </c>
      <c r="H3697">
        <v>0</v>
      </c>
      <c r="I3697">
        <v>35.23319</v>
      </c>
      <c r="J3697">
        <v>0.16600000000000001</v>
      </c>
      <c r="K3697">
        <v>1.1200000000000001</v>
      </c>
      <c r="L3697">
        <v>0.1</v>
      </c>
      <c r="M3697">
        <v>1.46</v>
      </c>
      <c r="N3697">
        <v>4.5900000000000003E-3</v>
      </c>
      <c r="O3697" t="s">
        <v>614</v>
      </c>
      <c r="P3697">
        <v>0.03</v>
      </c>
      <c r="Q3697">
        <v>1.4</v>
      </c>
      <c r="R3697">
        <v>288</v>
      </c>
      <c r="S3697">
        <v>0</v>
      </c>
      <c r="U3697">
        <v>3748</v>
      </c>
      <c r="V3697">
        <v>0.52</v>
      </c>
      <c r="W3697">
        <v>0.54</v>
      </c>
      <c r="X3697">
        <v>0.16</v>
      </c>
      <c r="Y3697" t="s">
        <v>77</v>
      </c>
      <c r="Z3697">
        <v>4.74</v>
      </c>
      <c r="AA3697" t="s">
        <v>11955</v>
      </c>
      <c r="AB3697">
        <v>281.6457236</v>
      </c>
      <c r="AC3697" t="s">
        <v>11956</v>
      </c>
      <c r="AD3697">
        <v>41.951068599999999</v>
      </c>
      <c r="AE3697">
        <v>195.94287170000001</v>
      </c>
      <c r="AF3697">
        <v>15.103999999999999</v>
      </c>
      <c r="AG3697">
        <v>11.199</v>
      </c>
      <c r="AH3697">
        <v>14.485200000000001</v>
      </c>
    </row>
    <row r="3698" spans="1:34" x14ac:dyDescent="0.25">
      <c r="A3698" t="s">
        <v>11957</v>
      </c>
      <c r="B3698" t="s">
        <v>11958</v>
      </c>
      <c r="C3698">
        <v>1</v>
      </c>
      <c r="D3698">
        <v>1</v>
      </c>
      <c r="E3698" t="s">
        <v>284</v>
      </c>
      <c r="F3698">
        <v>2015</v>
      </c>
      <c r="G3698" t="s">
        <v>171</v>
      </c>
      <c r="H3698">
        <v>0</v>
      </c>
      <c r="I3698">
        <v>178.1396</v>
      </c>
      <c r="J3698">
        <v>0.56299999999999994</v>
      </c>
      <c r="K3698">
        <v>2.2400000000000002</v>
      </c>
      <c r="L3698">
        <v>0.2</v>
      </c>
      <c r="M3698">
        <v>5.65</v>
      </c>
      <c r="N3698">
        <v>1.78E-2</v>
      </c>
      <c r="O3698" t="s">
        <v>614</v>
      </c>
      <c r="P3698">
        <v>0.03</v>
      </c>
      <c r="Q3698">
        <v>1.83</v>
      </c>
      <c r="R3698">
        <v>291</v>
      </c>
      <c r="S3698">
        <v>0</v>
      </c>
      <c r="U3698">
        <v>5431</v>
      </c>
      <c r="V3698">
        <v>0.87</v>
      </c>
      <c r="W3698">
        <v>0.88</v>
      </c>
      <c r="X3698">
        <v>0.02</v>
      </c>
      <c r="Y3698" t="s">
        <v>77</v>
      </c>
      <c r="Z3698">
        <v>4.51</v>
      </c>
      <c r="AA3698" t="s">
        <v>11959</v>
      </c>
      <c r="AB3698">
        <v>280.8015188</v>
      </c>
      <c r="AC3698" t="s">
        <v>11960</v>
      </c>
      <c r="AD3698">
        <v>44.0339733</v>
      </c>
      <c r="AE3698">
        <v>757.048</v>
      </c>
      <c r="AF3698">
        <v>14.654</v>
      </c>
      <c r="AG3698">
        <v>12.919</v>
      </c>
      <c r="AH3698">
        <v>14.545400000000001</v>
      </c>
    </row>
    <row r="3699" spans="1:34" x14ac:dyDescent="0.25">
      <c r="A3699" t="s">
        <v>11961</v>
      </c>
      <c r="B3699" t="s">
        <v>11962</v>
      </c>
      <c r="C3699">
        <v>1</v>
      </c>
      <c r="D3699">
        <v>1</v>
      </c>
      <c r="E3699" t="s">
        <v>284</v>
      </c>
      <c r="F3699">
        <v>2011</v>
      </c>
      <c r="G3699" t="s">
        <v>171</v>
      </c>
      <c r="H3699">
        <v>0</v>
      </c>
      <c r="I3699">
        <v>3.2467293000000002</v>
      </c>
      <c r="J3699">
        <v>4.4600000000000001E-2</v>
      </c>
      <c r="K3699">
        <v>12.22</v>
      </c>
      <c r="L3699">
        <v>1.0900000000000001</v>
      </c>
      <c r="M3699">
        <v>317.82</v>
      </c>
      <c r="N3699">
        <v>1</v>
      </c>
      <c r="O3699" t="s">
        <v>119</v>
      </c>
      <c r="P3699">
        <v>6.6000000000000003E-2</v>
      </c>
      <c r="Q3699">
        <v>1109.22</v>
      </c>
      <c r="R3699">
        <v>1544</v>
      </c>
      <c r="S3699">
        <v>0</v>
      </c>
      <c r="T3699" t="s">
        <v>536</v>
      </c>
      <c r="U3699">
        <v>5800</v>
      </c>
      <c r="V3699">
        <v>1.35</v>
      </c>
      <c r="W3699">
        <v>1.1200000000000001</v>
      </c>
      <c r="X3699">
        <v>0.15</v>
      </c>
      <c r="Y3699" t="s">
        <v>77</v>
      </c>
      <c r="Z3699">
        <v>4.22</v>
      </c>
      <c r="AA3699" t="s">
        <v>11963</v>
      </c>
      <c r="AB3699">
        <v>300.10235119999999</v>
      </c>
      <c r="AC3699" t="s">
        <v>11964</v>
      </c>
      <c r="AD3699">
        <v>45.762191799999997</v>
      </c>
      <c r="AE3699">
        <v>1188</v>
      </c>
      <c r="AF3699">
        <v>14.803000000000001</v>
      </c>
      <c r="AG3699">
        <v>12.878</v>
      </c>
      <c r="AH3699">
        <v>14.690099999999999</v>
      </c>
    </row>
    <row r="3700" spans="1:34" x14ac:dyDescent="0.25">
      <c r="A3700" t="s">
        <v>11965</v>
      </c>
      <c r="B3700" t="s">
        <v>11966</v>
      </c>
      <c r="C3700">
        <v>1</v>
      </c>
      <c r="D3700">
        <v>1</v>
      </c>
      <c r="E3700" t="s">
        <v>284</v>
      </c>
      <c r="F3700">
        <v>2015</v>
      </c>
      <c r="G3700" t="s">
        <v>171</v>
      </c>
      <c r="H3700">
        <v>0</v>
      </c>
      <c r="I3700">
        <v>101.11141000000001</v>
      </c>
      <c r="J3700">
        <v>0.24199999999999999</v>
      </c>
      <c r="K3700">
        <v>1.86</v>
      </c>
      <c r="L3700">
        <v>0.17</v>
      </c>
      <c r="M3700">
        <v>4.12</v>
      </c>
      <c r="N3700">
        <v>1.2999999999999999E-2</v>
      </c>
      <c r="O3700" t="s">
        <v>614</v>
      </c>
      <c r="P3700">
        <v>0.34</v>
      </c>
      <c r="Q3700">
        <v>1.2</v>
      </c>
      <c r="R3700">
        <v>229</v>
      </c>
      <c r="S3700">
        <v>0</v>
      </c>
      <c r="U3700">
        <v>4134</v>
      </c>
      <c r="V3700">
        <v>0.56000000000000005</v>
      </c>
      <c r="W3700">
        <v>0.56999999999999995</v>
      </c>
      <c r="X3700">
        <v>-0.3</v>
      </c>
      <c r="Y3700" t="s">
        <v>77</v>
      </c>
      <c r="Z3700">
        <v>4.71</v>
      </c>
      <c r="AA3700" t="s">
        <v>11967</v>
      </c>
      <c r="AB3700">
        <v>285.3500664</v>
      </c>
      <c r="AC3700" t="s">
        <v>11968</v>
      </c>
      <c r="AD3700">
        <v>41.452369500000003</v>
      </c>
      <c r="AE3700">
        <v>301.02999999999997</v>
      </c>
      <c r="AF3700">
        <v>15.637</v>
      </c>
      <c r="AG3700">
        <v>12.121</v>
      </c>
      <c r="AH3700">
        <v>15.1058</v>
      </c>
    </row>
    <row r="3701" spans="1:34" x14ac:dyDescent="0.25">
      <c r="A3701" t="s">
        <v>11969</v>
      </c>
      <c r="B3701" t="s">
        <v>11970</v>
      </c>
      <c r="C3701">
        <v>1</v>
      </c>
      <c r="D3701">
        <v>1</v>
      </c>
      <c r="E3701" t="s">
        <v>284</v>
      </c>
      <c r="F3701">
        <v>2015</v>
      </c>
      <c r="G3701" t="s">
        <v>171</v>
      </c>
      <c r="H3701">
        <v>0</v>
      </c>
      <c r="I3701">
        <v>207.2482</v>
      </c>
      <c r="J3701">
        <v>0.64</v>
      </c>
      <c r="K3701">
        <v>1.64</v>
      </c>
      <c r="L3701">
        <v>0.15</v>
      </c>
      <c r="M3701">
        <v>3.33</v>
      </c>
      <c r="N3701">
        <v>1.0500000000000001E-2</v>
      </c>
      <c r="O3701" t="s">
        <v>614</v>
      </c>
      <c r="P3701">
        <v>0.1</v>
      </c>
      <c r="Q3701">
        <v>0.21</v>
      </c>
      <c r="R3701">
        <v>189</v>
      </c>
      <c r="S3701">
        <v>0</v>
      </c>
      <c r="U3701">
        <v>4340</v>
      </c>
      <c r="V3701">
        <v>0.55000000000000004</v>
      </c>
      <c r="W3701">
        <v>0.56999999999999995</v>
      </c>
      <c r="X3701">
        <v>-0.56999999999999995</v>
      </c>
      <c r="Y3701" t="s">
        <v>77</v>
      </c>
      <c r="Z3701">
        <v>4.71</v>
      </c>
      <c r="AA3701" t="s">
        <v>11971</v>
      </c>
      <c r="AB3701">
        <v>284.56695400000001</v>
      </c>
      <c r="AC3701" t="s">
        <v>11972</v>
      </c>
      <c r="AD3701">
        <v>49.0127077</v>
      </c>
      <c r="AE3701">
        <v>268.00299999999999</v>
      </c>
      <c r="AF3701">
        <v>15.567</v>
      </c>
      <c r="AG3701">
        <v>12.288</v>
      </c>
      <c r="AH3701">
        <v>15.135</v>
      </c>
    </row>
    <row r="3702" spans="1:34" x14ac:dyDescent="0.25">
      <c r="A3702" t="s">
        <v>11973</v>
      </c>
      <c r="B3702" t="s">
        <v>11974</v>
      </c>
      <c r="C3702">
        <v>1</v>
      </c>
      <c r="D3702">
        <v>1</v>
      </c>
      <c r="E3702" t="s">
        <v>284</v>
      </c>
      <c r="F3702">
        <v>2015</v>
      </c>
      <c r="G3702" t="s">
        <v>171</v>
      </c>
      <c r="H3702">
        <v>0</v>
      </c>
      <c r="I3702">
        <v>112.3053</v>
      </c>
      <c r="J3702">
        <v>0.40899999999999997</v>
      </c>
      <c r="K3702">
        <v>1.34</v>
      </c>
      <c r="L3702">
        <v>0.12</v>
      </c>
      <c r="M3702">
        <v>2.36</v>
      </c>
      <c r="N3702">
        <v>7.4200000000000004E-3</v>
      </c>
      <c r="O3702" t="s">
        <v>614</v>
      </c>
      <c r="P3702">
        <v>0.04</v>
      </c>
      <c r="Q3702">
        <v>0.66</v>
      </c>
      <c r="R3702">
        <v>241</v>
      </c>
      <c r="S3702">
        <v>0</v>
      </c>
      <c r="U3702">
        <v>4402</v>
      </c>
      <c r="V3702">
        <v>0.6</v>
      </c>
      <c r="W3702">
        <v>0.61</v>
      </c>
      <c r="X3702">
        <v>-0.37</v>
      </c>
      <c r="Y3702" t="s">
        <v>77</v>
      </c>
      <c r="Z3702">
        <v>4.67</v>
      </c>
      <c r="AA3702" t="s">
        <v>11975</v>
      </c>
      <c r="AB3702">
        <v>285.36660289999998</v>
      </c>
      <c r="AC3702" t="s">
        <v>11976</v>
      </c>
      <c r="AD3702">
        <v>39.2800704</v>
      </c>
      <c r="AE3702">
        <v>365.96499999999997</v>
      </c>
      <c r="AF3702">
        <v>15.321999999999999</v>
      </c>
      <c r="AG3702">
        <v>12.488</v>
      </c>
      <c r="AH3702">
        <v>14.930400000000001</v>
      </c>
    </row>
    <row r="3703" spans="1:34" x14ac:dyDescent="0.25">
      <c r="A3703" t="s">
        <v>11977</v>
      </c>
      <c r="B3703" t="s">
        <v>11978</v>
      </c>
      <c r="C3703">
        <v>1</v>
      </c>
      <c r="D3703">
        <v>1</v>
      </c>
      <c r="E3703" t="s">
        <v>284</v>
      </c>
      <c r="F3703">
        <v>2015</v>
      </c>
      <c r="G3703" t="s">
        <v>171</v>
      </c>
      <c r="H3703">
        <v>0</v>
      </c>
      <c r="I3703">
        <v>177.66929999999999</v>
      </c>
      <c r="J3703">
        <v>0.495</v>
      </c>
      <c r="K3703">
        <v>2.33</v>
      </c>
      <c r="L3703">
        <v>0.21</v>
      </c>
      <c r="M3703">
        <v>6.04</v>
      </c>
      <c r="N3703">
        <v>1.9E-2</v>
      </c>
      <c r="O3703" t="s">
        <v>614</v>
      </c>
      <c r="P3703">
        <v>0.11</v>
      </c>
      <c r="Q3703">
        <v>0.86</v>
      </c>
      <c r="R3703">
        <v>233</v>
      </c>
      <c r="S3703">
        <v>0</v>
      </c>
      <c r="U3703">
        <v>4723</v>
      </c>
      <c r="V3703">
        <v>0.71</v>
      </c>
      <c r="W3703">
        <v>0.74</v>
      </c>
      <c r="X3703">
        <v>-0.01</v>
      </c>
      <c r="Y3703" t="s">
        <v>77</v>
      </c>
      <c r="Z3703">
        <v>4.6100000000000003</v>
      </c>
      <c r="AA3703" t="s">
        <v>11979</v>
      </c>
      <c r="AB3703">
        <v>288.61048390000002</v>
      </c>
      <c r="AC3703" t="s">
        <v>11980</v>
      </c>
      <c r="AD3703">
        <v>49.968545800000001</v>
      </c>
      <c r="AE3703">
        <v>802.27099999999996</v>
      </c>
      <c r="AF3703">
        <v>16.207000000000001</v>
      </c>
      <c r="AG3703">
        <v>13.815</v>
      </c>
      <c r="AH3703">
        <v>15.900499999999999</v>
      </c>
    </row>
    <row r="3704" spans="1:34" x14ac:dyDescent="0.25">
      <c r="A3704" t="s">
        <v>11981</v>
      </c>
      <c r="B3704" t="s">
        <v>11982</v>
      </c>
      <c r="C3704">
        <v>3</v>
      </c>
      <c r="D3704">
        <v>5</v>
      </c>
      <c r="E3704" t="s">
        <v>284</v>
      </c>
      <c r="F3704">
        <v>2015</v>
      </c>
      <c r="G3704" t="s">
        <v>171</v>
      </c>
      <c r="H3704">
        <v>0</v>
      </c>
      <c r="I3704">
        <v>3.6001053000000001</v>
      </c>
      <c r="J3704">
        <v>4.1779999999999998E-2</v>
      </c>
      <c r="K3704">
        <v>0.40300000000000002</v>
      </c>
      <c r="L3704">
        <v>3.5999999999999997E-2</v>
      </c>
      <c r="M3704">
        <v>3.7400000000000003E-2</v>
      </c>
      <c r="N3704">
        <v>1.2E-4</v>
      </c>
      <c r="O3704" t="s">
        <v>614</v>
      </c>
      <c r="P3704">
        <v>0.16</v>
      </c>
      <c r="Q3704">
        <v>225.74</v>
      </c>
      <c r="R3704">
        <v>938</v>
      </c>
      <c r="S3704">
        <v>0</v>
      </c>
      <c r="T3704" t="s">
        <v>1199</v>
      </c>
      <c r="U3704">
        <v>5046</v>
      </c>
      <c r="V3704">
        <v>0.75</v>
      </c>
      <c r="W3704">
        <v>0.76</v>
      </c>
      <c r="X3704">
        <v>-0.55000000000000004</v>
      </c>
      <c r="Y3704" t="s">
        <v>77</v>
      </c>
      <c r="Z3704">
        <v>4.5599999999999996</v>
      </c>
      <c r="AA3704" t="s">
        <v>11983</v>
      </c>
      <c r="AB3704">
        <v>289.75283230000002</v>
      </c>
      <c r="AC3704" t="s">
        <v>11984</v>
      </c>
      <c r="AD3704">
        <v>41.631883999999999</v>
      </c>
      <c r="AE3704">
        <v>36.439599999999999</v>
      </c>
      <c r="AF3704">
        <v>8.8699999999999992</v>
      </c>
      <c r="AG3704">
        <v>6.7030000000000003</v>
      </c>
      <c r="AH3704">
        <v>8.6432509999999994</v>
      </c>
    </row>
    <row r="3705" spans="1:34" x14ac:dyDescent="0.25">
      <c r="A3705" t="s">
        <v>11985</v>
      </c>
      <c r="B3705" t="s">
        <v>11982</v>
      </c>
      <c r="C3705">
        <v>3</v>
      </c>
      <c r="D3705">
        <v>5</v>
      </c>
      <c r="E3705" t="s">
        <v>284</v>
      </c>
      <c r="F3705">
        <v>2015</v>
      </c>
      <c r="G3705" t="s">
        <v>171</v>
      </c>
      <c r="H3705">
        <v>0</v>
      </c>
      <c r="I3705">
        <v>4.5458841000000003</v>
      </c>
      <c r="J3705">
        <v>4.8809999999999999E-2</v>
      </c>
      <c r="K3705">
        <v>0.497</v>
      </c>
      <c r="L3705">
        <v>4.3999999999999997E-2</v>
      </c>
      <c r="M3705">
        <v>7.9299999999999995E-2</v>
      </c>
      <c r="N3705">
        <v>2.5000000000000001E-4</v>
      </c>
      <c r="O3705" t="s">
        <v>614</v>
      </c>
      <c r="P3705">
        <v>0.31</v>
      </c>
      <c r="Q3705">
        <v>165.73</v>
      </c>
      <c r="R3705">
        <v>868</v>
      </c>
      <c r="S3705">
        <v>0</v>
      </c>
      <c r="T3705" t="s">
        <v>1199</v>
      </c>
      <c r="U3705">
        <v>5046</v>
      </c>
      <c r="V3705">
        <v>0.75</v>
      </c>
      <c r="W3705">
        <v>0.76</v>
      </c>
      <c r="X3705">
        <v>-0.55000000000000004</v>
      </c>
      <c r="Y3705" t="s">
        <v>77</v>
      </c>
      <c r="Z3705">
        <v>4.5599999999999996</v>
      </c>
      <c r="AA3705" t="s">
        <v>11983</v>
      </c>
      <c r="AB3705">
        <v>289.75283230000002</v>
      </c>
      <c r="AC3705" t="s">
        <v>11984</v>
      </c>
      <c r="AD3705">
        <v>41.631883999999999</v>
      </c>
      <c r="AE3705">
        <v>36.439599999999999</v>
      </c>
      <c r="AF3705">
        <v>8.8699999999999992</v>
      </c>
      <c r="AG3705">
        <v>6.7030000000000003</v>
      </c>
      <c r="AH3705">
        <v>8.6432509999999994</v>
      </c>
    </row>
    <row r="3706" spans="1:34" x14ac:dyDescent="0.25">
      <c r="A3706" t="s">
        <v>11986</v>
      </c>
      <c r="B3706" t="s">
        <v>11982</v>
      </c>
      <c r="C3706">
        <v>3</v>
      </c>
      <c r="D3706">
        <v>5</v>
      </c>
      <c r="E3706" t="s">
        <v>284</v>
      </c>
      <c r="F3706">
        <v>2015</v>
      </c>
      <c r="G3706" t="s">
        <v>171</v>
      </c>
      <c r="H3706">
        <v>0</v>
      </c>
      <c r="I3706">
        <v>6.1893919999999998</v>
      </c>
      <c r="J3706">
        <v>0.06</v>
      </c>
      <c r="K3706">
        <v>0.53</v>
      </c>
      <c r="L3706">
        <v>4.7E-2</v>
      </c>
      <c r="M3706">
        <v>0.2</v>
      </c>
      <c r="N3706">
        <v>6.3000000000000003E-4</v>
      </c>
      <c r="O3706" t="s">
        <v>119</v>
      </c>
      <c r="P3706">
        <v>0.18</v>
      </c>
      <c r="Q3706">
        <v>109.64</v>
      </c>
      <c r="R3706">
        <v>783</v>
      </c>
      <c r="S3706">
        <v>0</v>
      </c>
      <c r="T3706" t="s">
        <v>1199</v>
      </c>
      <c r="U3706">
        <v>5046</v>
      </c>
      <c r="V3706">
        <v>0.75</v>
      </c>
      <c r="W3706">
        <v>0.76</v>
      </c>
      <c r="X3706">
        <v>-0.55000000000000004</v>
      </c>
      <c r="Y3706" t="s">
        <v>77</v>
      </c>
      <c r="Z3706">
        <v>4.5599999999999996</v>
      </c>
      <c r="AA3706" t="s">
        <v>11983</v>
      </c>
      <c r="AB3706">
        <v>289.75283230000002</v>
      </c>
      <c r="AC3706" t="s">
        <v>11984</v>
      </c>
      <c r="AD3706">
        <v>41.631883999999999</v>
      </c>
      <c r="AE3706">
        <v>36.439599999999999</v>
      </c>
      <c r="AF3706">
        <v>8.8699999999999992</v>
      </c>
      <c r="AG3706">
        <v>6.7030000000000003</v>
      </c>
      <c r="AH3706">
        <v>8.6432509999999994</v>
      </c>
    </row>
    <row r="3707" spans="1:34" x14ac:dyDescent="0.25">
      <c r="A3707" t="s">
        <v>11987</v>
      </c>
      <c r="B3707" t="s">
        <v>11982</v>
      </c>
      <c r="C3707">
        <v>3</v>
      </c>
      <c r="D3707">
        <v>5</v>
      </c>
      <c r="E3707" t="s">
        <v>284</v>
      </c>
      <c r="F3707">
        <v>2015</v>
      </c>
      <c r="G3707" t="s">
        <v>171</v>
      </c>
      <c r="H3707">
        <v>0</v>
      </c>
      <c r="I3707">
        <v>7.743493</v>
      </c>
      <c r="J3707">
        <v>6.9599999999999995E-2</v>
      </c>
      <c r="K3707">
        <v>0.54600000000000004</v>
      </c>
      <c r="L3707">
        <v>4.9000000000000002E-2</v>
      </c>
      <c r="M3707">
        <v>0.1</v>
      </c>
      <c r="N3707">
        <v>3.1E-4</v>
      </c>
      <c r="O3707" t="s">
        <v>119</v>
      </c>
      <c r="P3707">
        <v>0.1</v>
      </c>
      <c r="Q3707">
        <v>81.34</v>
      </c>
      <c r="R3707">
        <v>727</v>
      </c>
      <c r="S3707">
        <v>0</v>
      </c>
      <c r="T3707" t="s">
        <v>1199</v>
      </c>
      <c r="U3707">
        <v>5046</v>
      </c>
      <c r="V3707">
        <v>0.75</v>
      </c>
      <c r="W3707">
        <v>0.76</v>
      </c>
      <c r="X3707">
        <v>-0.55000000000000004</v>
      </c>
      <c r="Y3707" t="s">
        <v>77</v>
      </c>
      <c r="Z3707">
        <v>4.5599999999999996</v>
      </c>
      <c r="AA3707" t="s">
        <v>11983</v>
      </c>
      <c r="AB3707">
        <v>289.75283230000002</v>
      </c>
      <c r="AC3707" t="s">
        <v>11984</v>
      </c>
      <c r="AD3707">
        <v>41.631883999999999</v>
      </c>
      <c r="AE3707">
        <v>36.439599999999999</v>
      </c>
      <c r="AF3707">
        <v>8.8699999999999992</v>
      </c>
      <c r="AG3707">
        <v>6.7030000000000003</v>
      </c>
      <c r="AH3707">
        <v>8.6432509999999994</v>
      </c>
    </row>
    <row r="3708" spans="1:34" x14ac:dyDescent="0.25">
      <c r="A3708" t="s">
        <v>11988</v>
      </c>
      <c r="B3708" t="s">
        <v>11982</v>
      </c>
      <c r="C3708">
        <v>3</v>
      </c>
      <c r="D3708">
        <v>5</v>
      </c>
      <c r="E3708" t="s">
        <v>284</v>
      </c>
      <c r="F3708">
        <v>2015</v>
      </c>
      <c r="G3708" t="s">
        <v>171</v>
      </c>
      <c r="H3708">
        <v>0</v>
      </c>
      <c r="I3708">
        <v>9.7404860000000006</v>
      </c>
      <c r="J3708">
        <v>8.1100000000000005E-2</v>
      </c>
      <c r="K3708">
        <v>0.74099999999999999</v>
      </c>
      <c r="L3708">
        <v>6.6000000000000003E-2</v>
      </c>
      <c r="M3708">
        <v>0.33200000000000002</v>
      </c>
      <c r="N3708">
        <v>1.0399999999999999E-3</v>
      </c>
      <c r="O3708" t="s">
        <v>614</v>
      </c>
      <c r="P3708">
        <v>0.28999999999999998</v>
      </c>
      <c r="Q3708">
        <v>59.91</v>
      </c>
      <c r="R3708">
        <v>673</v>
      </c>
      <c r="S3708">
        <v>0</v>
      </c>
      <c r="T3708" t="s">
        <v>1199</v>
      </c>
      <c r="U3708">
        <v>5046</v>
      </c>
      <c r="V3708">
        <v>0.75</v>
      </c>
      <c r="W3708">
        <v>0.76</v>
      </c>
      <c r="X3708">
        <v>-0.55000000000000004</v>
      </c>
      <c r="Y3708" t="s">
        <v>77</v>
      </c>
      <c r="Z3708">
        <v>4.5599999999999996</v>
      </c>
      <c r="AA3708" t="s">
        <v>11983</v>
      </c>
      <c r="AB3708">
        <v>289.75283230000002</v>
      </c>
      <c r="AC3708" t="s">
        <v>11984</v>
      </c>
      <c r="AD3708">
        <v>41.631883999999999</v>
      </c>
      <c r="AE3708">
        <v>36.439599999999999</v>
      </c>
      <c r="AF3708">
        <v>8.8699999999999992</v>
      </c>
      <c r="AG3708">
        <v>6.7030000000000003</v>
      </c>
      <c r="AH3708">
        <v>8.6432509999999994</v>
      </c>
    </row>
    <row r="3709" spans="1:34" x14ac:dyDescent="0.25">
      <c r="A3709" t="s">
        <v>11989</v>
      </c>
      <c r="B3709" t="s">
        <v>11990</v>
      </c>
      <c r="C3709">
        <v>1</v>
      </c>
      <c r="D3709">
        <v>3</v>
      </c>
      <c r="E3709" t="s">
        <v>284</v>
      </c>
      <c r="F3709">
        <v>2015</v>
      </c>
      <c r="G3709" t="s">
        <v>171</v>
      </c>
      <c r="H3709">
        <v>0</v>
      </c>
      <c r="I3709">
        <v>2.9841510000000002</v>
      </c>
      <c r="J3709">
        <v>2.1700000000000001E-2</v>
      </c>
      <c r="K3709">
        <v>1.58</v>
      </c>
      <c r="L3709">
        <v>0.14000000000000001</v>
      </c>
      <c r="M3709">
        <v>3.12</v>
      </c>
      <c r="N3709">
        <v>9.8200000000000006E-3</v>
      </c>
      <c r="O3709" t="s">
        <v>614</v>
      </c>
      <c r="P3709">
        <v>0</v>
      </c>
      <c r="Q3709">
        <v>17.66</v>
      </c>
      <c r="R3709">
        <v>401</v>
      </c>
      <c r="S3709">
        <v>0</v>
      </c>
      <c r="T3709" t="s">
        <v>872</v>
      </c>
      <c r="U3709">
        <v>3157</v>
      </c>
      <c r="V3709">
        <v>0.21</v>
      </c>
      <c r="W3709">
        <v>0.18</v>
      </c>
      <c r="X3709">
        <v>0.27</v>
      </c>
      <c r="Y3709" t="s">
        <v>77</v>
      </c>
      <c r="Z3709">
        <v>4.93</v>
      </c>
      <c r="AA3709" t="s">
        <v>11991</v>
      </c>
      <c r="AB3709">
        <v>298.73633949999999</v>
      </c>
      <c r="AC3709" t="s">
        <v>11992</v>
      </c>
      <c r="AD3709">
        <v>46.499123599999997</v>
      </c>
      <c r="AE3709">
        <v>127.20099999999999</v>
      </c>
      <c r="AF3709">
        <v>18.190000000000001</v>
      </c>
      <c r="AG3709">
        <v>12.61</v>
      </c>
      <c r="AH3709">
        <v>16.715699999999998</v>
      </c>
    </row>
    <row r="3710" spans="1:34" x14ac:dyDescent="0.25">
      <c r="A3710" t="s">
        <v>11993</v>
      </c>
      <c r="B3710" t="s">
        <v>11990</v>
      </c>
      <c r="C3710">
        <v>1</v>
      </c>
      <c r="D3710">
        <v>3</v>
      </c>
      <c r="E3710" t="s">
        <v>284</v>
      </c>
      <c r="F3710">
        <v>2015</v>
      </c>
      <c r="G3710" t="s">
        <v>171</v>
      </c>
      <c r="H3710">
        <v>0</v>
      </c>
      <c r="I3710">
        <v>4.8712289999999996</v>
      </c>
      <c r="J3710">
        <v>3.0099999999999998E-2</v>
      </c>
      <c r="K3710">
        <v>2.5099999999999998</v>
      </c>
      <c r="L3710">
        <v>0.22</v>
      </c>
      <c r="M3710">
        <v>6.85</v>
      </c>
      <c r="N3710">
        <v>2.1499999999999998E-2</v>
      </c>
      <c r="O3710" t="s">
        <v>614</v>
      </c>
      <c r="P3710">
        <v>0</v>
      </c>
      <c r="Q3710">
        <v>9.18</v>
      </c>
      <c r="R3710">
        <v>341</v>
      </c>
      <c r="S3710">
        <v>0</v>
      </c>
      <c r="T3710" t="s">
        <v>872</v>
      </c>
      <c r="U3710">
        <v>3157</v>
      </c>
      <c r="V3710">
        <v>0.21</v>
      </c>
      <c r="W3710">
        <v>0.18</v>
      </c>
      <c r="X3710">
        <v>0.27</v>
      </c>
      <c r="Y3710" t="s">
        <v>77</v>
      </c>
      <c r="Z3710">
        <v>4.93</v>
      </c>
      <c r="AA3710" t="s">
        <v>11991</v>
      </c>
      <c r="AB3710">
        <v>298.73633949999999</v>
      </c>
      <c r="AC3710" t="s">
        <v>11992</v>
      </c>
      <c r="AD3710">
        <v>46.499123599999997</v>
      </c>
      <c r="AE3710">
        <v>127.20099999999999</v>
      </c>
      <c r="AF3710">
        <v>18.190000000000001</v>
      </c>
      <c r="AG3710">
        <v>12.61</v>
      </c>
      <c r="AH3710">
        <v>16.715699999999998</v>
      </c>
    </row>
    <row r="3711" spans="1:34" x14ac:dyDescent="0.25">
      <c r="A3711" t="s">
        <v>11994</v>
      </c>
      <c r="B3711" t="s">
        <v>11990</v>
      </c>
      <c r="C3711">
        <v>1</v>
      </c>
      <c r="D3711">
        <v>3</v>
      </c>
      <c r="E3711" t="s">
        <v>284</v>
      </c>
      <c r="F3711">
        <v>2015</v>
      </c>
      <c r="G3711" t="s">
        <v>171</v>
      </c>
      <c r="H3711">
        <v>0</v>
      </c>
      <c r="I3711">
        <v>8.1527499999999993</v>
      </c>
      <c r="J3711">
        <v>4.3900000000000002E-2</v>
      </c>
      <c r="K3711">
        <v>1.25</v>
      </c>
      <c r="L3711">
        <v>0.11</v>
      </c>
      <c r="M3711">
        <v>2.1</v>
      </c>
      <c r="N3711">
        <v>6.6E-3</v>
      </c>
      <c r="O3711" t="s">
        <v>614</v>
      </c>
      <c r="P3711">
        <v>0</v>
      </c>
      <c r="Q3711">
        <v>4.3099999999999996</v>
      </c>
      <c r="R3711">
        <v>305</v>
      </c>
      <c r="S3711">
        <v>0</v>
      </c>
      <c r="T3711" t="s">
        <v>872</v>
      </c>
      <c r="U3711">
        <v>3157</v>
      </c>
      <c r="V3711">
        <v>0.21</v>
      </c>
      <c r="W3711">
        <v>0.18</v>
      </c>
      <c r="X3711">
        <v>0.27</v>
      </c>
      <c r="Y3711" t="s">
        <v>77</v>
      </c>
      <c r="Z3711">
        <v>4.93</v>
      </c>
      <c r="AA3711" t="s">
        <v>11991</v>
      </c>
      <c r="AB3711">
        <v>298.73633949999999</v>
      </c>
      <c r="AC3711" t="s">
        <v>11992</v>
      </c>
      <c r="AD3711">
        <v>46.499123599999997</v>
      </c>
      <c r="AE3711">
        <v>127.20099999999999</v>
      </c>
      <c r="AF3711">
        <v>18.190000000000001</v>
      </c>
      <c r="AG3711">
        <v>12.61</v>
      </c>
      <c r="AH3711">
        <v>16.715699999999998</v>
      </c>
    </row>
    <row r="3712" spans="1:34" x14ac:dyDescent="0.25">
      <c r="A3712" t="s">
        <v>11995</v>
      </c>
      <c r="B3712" t="s">
        <v>11996</v>
      </c>
      <c r="C3712">
        <v>1</v>
      </c>
      <c r="D3712">
        <v>3</v>
      </c>
      <c r="E3712" t="s">
        <v>284</v>
      </c>
      <c r="F3712">
        <v>2015</v>
      </c>
      <c r="G3712" t="s">
        <v>171</v>
      </c>
      <c r="H3712">
        <v>0</v>
      </c>
      <c r="I3712">
        <v>1.5654090000000001</v>
      </c>
      <c r="J3712">
        <v>1.8200000000000001E-2</v>
      </c>
      <c r="K3712">
        <v>1.5</v>
      </c>
      <c r="L3712">
        <v>0.13</v>
      </c>
      <c r="M3712">
        <v>2.86</v>
      </c>
      <c r="N3712">
        <v>8.9899999999999997E-3</v>
      </c>
      <c r="O3712" t="s">
        <v>614</v>
      </c>
      <c r="P3712">
        <v>0</v>
      </c>
      <c r="Q3712">
        <v>16.21</v>
      </c>
      <c r="R3712">
        <v>648</v>
      </c>
      <c r="S3712">
        <v>0</v>
      </c>
      <c r="T3712" t="s">
        <v>872</v>
      </c>
      <c r="U3712">
        <v>3359</v>
      </c>
      <c r="V3712">
        <v>0.24</v>
      </c>
      <c r="W3712">
        <v>0.22</v>
      </c>
      <c r="X3712">
        <v>-0.3</v>
      </c>
      <c r="Y3712" t="s">
        <v>77</v>
      </c>
      <c r="Z3712">
        <v>5.03</v>
      </c>
      <c r="AA3712" t="s">
        <v>11997</v>
      </c>
      <c r="AB3712">
        <v>282.25010470000001</v>
      </c>
      <c r="AC3712" t="s">
        <v>11998</v>
      </c>
      <c r="AD3712">
        <v>44.921002000000001</v>
      </c>
      <c r="AE3712">
        <v>96.338999999999999</v>
      </c>
      <c r="AF3712">
        <v>17.504100000000001</v>
      </c>
      <c r="AG3712">
        <v>12.827</v>
      </c>
      <c r="AH3712">
        <v>16.310099999999998</v>
      </c>
    </row>
    <row r="3713" spans="1:34" x14ac:dyDescent="0.25">
      <c r="A3713" t="s">
        <v>11999</v>
      </c>
      <c r="B3713" t="s">
        <v>11996</v>
      </c>
      <c r="C3713">
        <v>1</v>
      </c>
      <c r="D3713">
        <v>3</v>
      </c>
      <c r="E3713" t="s">
        <v>284</v>
      </c>
      <c r="F3713">
        <v>2015</v>
      </c>
      <c r="G3713" t="s">
        <v>171</v>
      </c>
      <c r="H3713">
        <v>0</v>
      </c>
      <c r="I3713">
        <v>3.0361790000000002</v>
      </c>
      <c r="J3713">
        <v>2.8299999999999999E-2</v>
      </c>
      <c r="K3713">
        <v>1.1100000000000001</v>
      </c>
      <c r="L3713">
        <v>0.1</v>
      </c>
      <c r="M3713">
        <v>1.41</v>
      </c>
      <c r="N3713">
        <v>4.4400000000000004E-3</v>
      </c>
      <c r="O3713" t="s">
        <v>614</v>
      </c>
      <c r="P3713">
        <v>0</v>
      </c>
      <c r="Q3713">
        <v>6.71</v>
      </c>
      <c r="R3713">
        <v>520</v>
      </c>
      <c r="S3713">
        <v>0</v>
      </c>
      <c r="T3713" t="s">
        <v>872</v>
      </c>
      <c r="U3713">
        <v>3359</v>
      </c>
      <c r="V3713">
        <v>0.24</v>
      </c>
      <c r="W3713">
        <v>0.22</v>
      </c>
      <c r="X3713">
        <v>-0.3</v>
      </c>
      <c r="Y3713" t="s">
        <v>77</v>
      </c>
      <c r="Z3713">
        <v>5.03</v>
      </c>
      <c r="AA3713" t="s">
        <v>11997</v>
      </c>
      <c r="AB3713">
        <v>282.25010470000001</v>
      </c>
      <c r="AC3713" t="s">
        <v>11998</v>
      </c>
      <c r="AD3713">
        <v>44.921002000000001</v>
      </c>
      <c r="AE3713">
        <v>96.338999999999999</v>
      </c>
      <c r="AF3713">
        <v>17.504100000000001</v>
      </c>
      <c r="AG3713">
        <v>12.827</v>
      </c>
      <c r="AH3713">
        <v>16.310099999999998</v>
      </c>
    </row>
    <row r="3714" spans="1:34" x14ac:dyDescent="0.25">
      <c r="A3714" t="s">
        <v>12000</v>
      </c>
      <c r="B3714" t="s">
        <v>11996</v>
      </c>
      <c r="C3714">
        <v>1</v>
      </c>
      <c r="D3714">
        <v>3</v>
      </c>
      <c r="E3714" t="s">
        <v>284</v>
      </c>
      <c r="F3714">
        <v>2015</v>
      </c>
      <c r="G3714" t="s">
        <v>171</v>
      </c>
      <c r="H3714">
        <v>0</v>
      </c>
      <c r="I3714">
        <v>5.1489209999999996</v>
      </c>
      <c r="J3714">
        <v>4.0300000000000002E-2</v>
      </c>
      <c r="K3714">
        <v>1.35</v>
      </c>
      <c r="L3714">
        <v>0.12</v>
      </c>
      <c r="M3714">
        <v>2.39</v>
      </c>
      <c r="N3714">
        <v>7.5199999999999998E-3</v>
      </c>
      <c r="O3714" t="s">
        <v>614</v>
      </c>
      <c r="P3714">
        <v>0</v>
      </c>
      <c r="Q3714">
        <v>3.31</v>
      </c>
      <c r="R3714">
        <v>436</v>
      </c>
      <c r="S3714">
        <v>0</v>
      </c>
      <c r="T3714" t="s">
        <v>872</v>
      </c>
      <c r="U3714">
        <v>3359</v>
      </c>
      <c r="V3714">
        <v>0.24</v>
      </c>
      <c r="W3714">
        <v>0.22</v>
      </c>
      <c r="X3714">
        <v>-0.3</v>
      </c>
      <c r="Y3714" t="s">
        <v>77</v>
      </c>
      <c r="Z3714">
        <v>5.03</v>
      </c>
      <c r="AA3714" t="s">
        <v>11997</v>
      </c>
      <c r="AB3714">
        <v>282.25010470000001</v>
      </c>
      <c r="AC3714" t="s">
        <v>11998</v>
      </c>
      <c r="AD3714">
        <v>44.921002000000001</v>
      </c>
      <c r="AE3714">
        <v>96.338999999999999</v>
      </c>
      <c r="AF3714">
        <v>17.504100000000001</v>
      </c>
      <c r="AG3714">
        <v>12.827</v>
      </c>
      <c r="AH3714">
        <v>16.310099999999998</v>
      </c>
    </row>
    <row r="3715" spans="1:34" x14ac:dyDescent="0.25">
      <c r="A3715" t="s">
        <v>12001</v>
      </c>
      <c r="B3715" t="s">
        <v>12002</v>
      </c>
      <c r="C3715">
        <v>1</v>
      </c>
      <c r="D3715">
        <v>1</v>
      </c>
      <c r="E3715" t="s">
        <v>284</v>
      </c>
      <c r="F3715">
        <v>2015</v>
      </c>
      <c r="G3715" t="s">
        <v>171</v>
      </c>
      <c r="H3715">
        <v>0</v>
      </c>
      <c r="I3715">
        <v>7.7943013199999998</v>
      </c>
      <c r="J3715">
        <v>7.6899999999999996E-2</v>
      </c>
      <c r="K3715">
        <v>18.489999999999998</v>
      </c>
      <c r="L3715">
        <v>1.65</v>
      </c>
      <c r="M3715">
        <v>435.41</v>
      </c>
      <c r="N3715">
        <v>1.37</v>
      </c>
      <c r="O3715" t="s">
        <v>119</v>
      </c>
      <c r="P3715">
        <v>0.123</v>
      </c>
      <c r="Q3715">
        <v>119.04</v>
      </c>
      <c r="R3715">
        <v>882</v>
      </c>
      <c r="S3715">
        <v>0</v>
      </c>
      <c r="T3715" t="s">
        <v>227</v>
      </c>
      <c r="U3715">
        <v>5493</v>
      </c>
      <c r="V3715">
        <v>1.05</v>
      </c>
      <c r="W3715">
        <v>1</v>
      </c>
      <c r="X3715">
        <v>7.0000000000000007E-2</v>
      </c>
      <c r="Y3715" t="s">
        <v>77</v>
      </c>
      <c r="Z3715">
        <v>4.4000000000000004</v>
      </c>
      <c r="AA3715" t="s">
        <v>12003</v>
      </c>
      <c r="AB3715">
        <v>285.26852830000001</v>
      </c>
      <c r="AC3715" t="s">
        <v>12004</v>
      </c>
      <c r="AD3715">
        <v>48.559883499999998</v>
      </c>
      <c r="AE3715">
        <v>268.041</v>
      </c>
      <c r="AF3715">
        <v>12.52</v>
      </c>
      <c r="AG3715">
        <v>10.805999999999999</v>
      </c>
      <c r="AH3715">
        <v>12.3795</v>
      </c>
    </row>
    <row r="3716" spans="1:34" x14ac:dyDescent="0.25">
      <c r="A3716" t="s">
        <v>12005</v>
      </c>
      <c r="B3716" t="s">
        <v>5951</v>
      </c>
      <c r="C3716">
        <v>1</v>
      </c>
      <c r="D3716">
        <v>2</v>
      </c>
      <c r="E3716" t="s">
        <v>7079</v>
      </c>
      <c r="F3716">
        <v>2017</v>
      </c>
      <c r="G3716" t="s">
        <v>171</v>
      </c>
      <c r="H3716">
        <v>0</v>
      </c>
      <c r="I3716">
        <v>2500</v>
      </c>
      <c r="J3716">
        <v>4.2</v>
      </c>
      <c r="K3716">
        <v>12</v>
      </c>
      <c r="L3716">
        <v>1.07</v>
      </c>
      <c r="M3716">
        <v>6992.26</v>
      </c>
      <c r="N3716">
        <v>22</v>
      </c>
      <c r="O3716" t="s">
        <v>119</v>
      </c>
      <c r="P3716">
        <v>0.65</v>
      </c>
      <c r="S3716">
        <v>0</v>
      </c>
      <c r="U3716">
        <v>6466.33</v>
      </c>
      <c r="V3716">
        <v>1.4</v>
      </c>
      <c r="W3716">
        <v>1.5</v>
      </c>
      <c r="X3716">
        <v>8.1000000000000003E-2</v>
      </c>
      <c r="Y3716" t="s">
        <v>200</v>
      </c>
      <c r="Z3716">
        <v>4.3099999999999996</v>
      </c>
      <c r="AA3716" t="s">
        <v>5952</v>
      </c>
      <c r="AB3716">
        <v>297.45374020000003</v>
      </c>
      <c r="AC3716" t="s">
        <v>5953</v>
      </c>
      <c r="AD3716">
        <v>41.011018800000002</v>
      </c>
      <c r="AE3716">
        <v>399.39800000000002</v>
      </c>
      <c r="AF3716">
        <v>11.51</v>
      </c>
      <c r="AG3716">
        <v>10.234</v>
      </c>
      <c r="AH3716">
        <v>11.253500000000001</v>
      </c>
    </row>
    <row r="3717" spans="1:34" x14ac:dyDescent="0.25">
      <c r="A3717" t="s">
        <v>12006</v>
      </c>
      <c r="B3717" t="s">
        <v>12007</v>
      </c>
      <c r="C3717">
        <v>1</v>
      </c>
      <c r="D3717">
        <v>2</v>
      </c>
      <c r="E3717" t="s">
        <v>284</v>
      </c>
      <c r="F3717">
        <v>2015</v>
      </c>
      <c r="G3717" t="s">
        <v>171</v>
      </c>
      <c r="H3717">
        <v>0</v>
      </c>
      <c r="I3717">
        <v>12.582420000000001</v>
      </c>
      <c r="J3717">
        <v>0.1027</v>
      </c>
      <c r="K3717">
        <v>2.056</v>
      </c>
      <c r="L3717">
        <v>0.183</v>
      </c>
      <c r="M3717">
        <v>4.88</v>
      </c>
      <c r="N3717">
        <v>1.54E-2</v>
      </c>
      <c r="O3717" t="s">
        <v>614</v>
      </c>
      <c r="P3717">
        <v>0.03</v>
      </c>
      <c r="Q3717">
        <v>167.41</v>
      </c>
      <c r="R3717">
        <v>917</v>
      </c>
      <c r="S3717">
        <v>0</v>
      </c>
      <c r="U3717">
        <v>5649.18</v>
      </c>
      <c r="V3717">
        <v>1.47</v>
      </c>
      <c r="W3717">
        <v>1.02</v>
      </c>
      <c r="X3717">
        <v>-0.16500000000000001</v>
      </c>
      <c r="Y3717" t="s">
        <v>200</v>
      </c>
      <c r="Z3717">
        <v>4.09</v>
      </c>
      <c r="AA3717" t="s">
        <v>12008</v>
      </c>
      <c r="AB3717">
        <v>293.73278699999997</v>
      </c>
      <c r="AC3717" t="s">
        <v>12009</v>
      </c>
      <c r="AD3717">
        <v>41.900636599999999</v>
      </c>
      <c r="AE3717">
        <v>241.94900000000001</v>
      </c>
      <c r="AF3717">
        <v>11.448</v>
      </c>
      <c r="AG3717">
        <v>9.7010000000000005</v>
      </c>
      <c r="AH3717">
        <v>11.2263</v>
      </c>
    </row>
    <row r="3718" spans="1:34" x14ac:dyDescent="0.25">
      <c r="A3718" t="s">
        <v>12010</v>
      </c>
      <c r="B3718" t="s">
        <v>12007</v>
      </c>
      <c r="C3718">
        <v>1</v>
      </c>
      <c r="D3718">
        <v>2</v>
      </c>
      <c r="E3718" t="s">
        <v>284</v>
      </c>
      <c r="F3718">
        <v>2015</v>
      </c>
      <c r="G3718" t="s">
        <v>171</v>
      </c>
      <c r="H3718">
        <v>0</v>
      </c>
      <c r="I3718">
        <v>33.672699999999999</v>
      </c>
      <c r="J3718">
        <v>0.19789999999999999</v>
      </c>
      <c r="K3718">
        <v>2.7639999999999998</v>
      </c>
      <c r="L3718">
        <v>0.247</v>
      </c>
      <c r="M3718">
        <v>8.07</v>
      </c>
      <c r="N3718">
        <v>2.5399999999999999E-2</v>
      </c>
      <c r="O3718" t="s">
        <v>614</v>
      </c>
      <c r="P3718">
        <v>0.05</v>
      </c>
      <c r="Q3718">
        <v>45.09</v>
      </c>
      <c r="R3718">
        <v>661</v>
      </c>
      <c r="S3718">
        <v>0</v>
      </c>
      <c r="U3718">
        <v>5649.18</v>
      </c>
      <c r="V3718">
        <v>1.47</v>
      </c>
      <c r="W3718">
        <v>1.02</v>
      </c>
      <c r="X3718">
        <v>-0.16500000000000001</v>
      </c>
      <c r="Y3718" t="s">
        <v>200</v>
      </c>
      <c r="Z3718">
        <v>4.09</v>
      </c>
      <c r="AA3718" t="s">
        <v>12008</v>
      </c>
      <c r="AB3718">
        <v>293.73278699999997</v>
      </c>
      <c r="AC3718" t="s">
        <v>12009</v>
      </c>
      <c r="AD3718">
        <v>41.900636599999999</v>
      </c>
      <c r="AE3718">
        <v>241.94900000000001</v>
      </c>
      <c r="AF3718">
        <v>11.448</v>
      </c>
      <c r="AG3718">
        <v>9.7010000000000005</v>
      </c>
      <c r="AH3718">
        <v>11.2263</v>
      </c>
    </row>
    <row r="3719" spans="1:34" x14ac:dyDescent="0.25">
      <c r="A3719" t="s">
        <v>12011</v>
      </c>
      <c r="B3719" t="s">
        <v>12012</v>
      </c>
      <c r="C3719">
        <v>1</v>
      </c>
      <c r="D3719">
        <v>1</v>
      </c>
      <c r="E3719" t="s">
        <v>284</v>
      </c>
      <c r="F3719">
        <v>2011</v>
      </c>
      <c r="G3719" t="s">
        <v>171</v>
      </c>
      <c r="H3719">
        <v>0</v>
      </c>
      <c r="I3719">
        <v>2.4552390000000002</v>
      </c>
      <c r="J3719">
        <v>0.03</v>
      </c>
      <c r="K3719">
        <v>10.76</v>
      </c>
      <c r="L3719">
        <v>0.96</v>
      </c>
      <c r="M3719">
        <v>160.49700000000001</v>
      </c>
      <c r="N3719">
        <v>0.505</v>
      </c>
      <c r="O3719" t="s">
        <v>119</v>
      </c>
      <c r="P3719">
        <v>0.11</v>
      </c>
      <c r="Q3719">
        <v>68.37</v>
      </c>
      <c r="R3719">
        <v>1000</v>
      </c>
      <c r="S3719">
        <v>0</v>
      </c>
      <c r="T3719" t="s">
        <v>823</v>
      </c>
      <c r="U3719">
        <v>3820</v>
      </c>
      <c r="V3719">
        <v>0.55000000000000004</v>
      </c>
      <c r="W3719">
        <v>0.59</v>
      </c>
      <c r="X3719">
        <v>0.28000000000000003</v>
      </c>
      <c r="Y3719" t="s">
        <v>77</v>
      </c>
      <c r="Z3719">
        <v>4.7</v>
      </c>
      <c r="AA3719" t="s">
        <v>12013</v>
      </c>
      <c r="AB3719">
        <v>292.87292919999999</v>
      </c>
      <c r="AC3719" t="s">
        <v>12014</v>
      </c>
      <c r="AD3719">
        <v>41.0641727</v>
      </c>
      <c r="AE3719">
        <v>381.94900000000001</v>
      </c>
      <c r="AF3719">
        <v>16.744</v>
      </c>
      <c r="AG3719">
        <v>12.891999999999999</v>
      </c>
      <c r="AH3719">
        <v>15.980399999999999</v>
      </c>
    </row>
    <row r="3720" spans="1:34" x14ac:dyDescent="0.25">
      <c r="A3720" t="s">
        <v>12015</v>
      </c>
      <c r="B3720" t="s">
        <v>12016</v>
      </c>
      <c r="C3720">
        <v>1</v>
      </c>
      <c r="D3720">
        <v>3</v>
      </c>
      <c r="E3720" t="s">
        <v>284</v>
      </c>
      <c r="F3720">
        <v>2015</v>
      </c>
      <c r="G3720" t="s">
        <v>171</v>
      </c>
      <c r="H3720">
        <v>0</v>
      </c>
      <c r="I3720">
        <v>28.454851000000001</v>
      </c>
      <c r="J3720">
        <v>0.1993</v>
      </c>
      <c r="K3720">
        <v>6.14</v>
      </c>
      <c r="L3720">
        <v>0.54800000000000004</v>
      </c>
      <c r="M3720">
        <v>19.399999999999999</v>
      </c>
      <c r="N3720">
        <v>6.1039999999999997E-2</v>
      </c>
      <c r="O3720" t="s">
        <v>119</v>
      </c>
      <c r="P3720">
        <v>0.02</v>
      </c>
      <c r="Q3720">
        <v>94.33</v>
      </c>
      <c r="R3720">
        <v>769</v>
      </c>
      <c r="S3720">
        <v>0</v>
      </c>
      <c r="U3720">
        <v>6197.21</v>
      </c>
      <c r="V3720">
        <v>1.64</v>
      </c>
      <c r="W3720">
        <v>1.19</v>
      </c>
      <c r="X3720">
        <v>0.128</v>
      </c>
      <c r="Y3720" t="s">
        <v>200</v>
      </c>
      <c r="Z3720">
        <v>4.08</v>
      </c>
      <c r="AA3720" t="s">
        <v>12017</v>
      </c>
      <c r="AB3720">
        <v>295.48658210000002</v>
      </c>
      <c r="AC3720" t="s">
        <v>12018</v>
      </c>
      <c r="AD3720">
        <v>51.0135237</v>
      </c>
      <c r="AE3720">
        <v>455.98200000000003</v>
      </c>
      <c r="AF3720">
        <v>11.991</v>
      </c>
      <c r="AG3720">
        <v>10.429</v>
      </c>
      <c r="AH3720">
        <v>11.6525</v>
      </c>
    </row>
    <row r="3721" spans="1:34" x14ac:dyDescent="0.25">
      <c r="A3721" t="s">
        <v>12019</v>
      </c>
      <c r="B3721" t="s">
        <v>12016</v>
      </c>
      <c r="C3721">
        <v>1</v>
      </c>
      <c r="D3721">
        <v>3</v>
      </c>
      <c r="E3721" t="s">
        <v>284</v>
      </c>
      <c r="F3721">
        <v>2015</v>
      </c>
      <c r="G3721" t="s">
        <v>171</v>
      </c>
      <c r="H3721">
        <v>0</v>
      </c>
      <c r="I3721">
        <v>15.413135</v>
      </c>
      <c r="J3721">
        <v>0.13239999999999999</v>
      </c>
      <c r="K3721">
        <v>2.62</v>
      </c>
      <c r="L3721">
        <v>0.23400000000000001</v>
      </c>
      <c r="M3721">
        <v>12.5</v>
      </c>
      <c r="N3721">
        <v>3.9329999999999997E-2</v>
      </c>
      <c r="O3721" t="s">
        <v>119</v>
      </c>
      <c r="P3721">
        <v>0.02</v>
      </c>
      <c r="Q3721">
        <v>213.73</v>
      </c>
      <c r="R3721">
        <v>944</v>
      </c>
      <c r="S3721">
        <v>0</v>
      </c>
      <c r="U3721">
        <v>6197.21</v>
      </c>
      <c r="V3721">
        <v>1.64</v>
      </c>
      <c r="W3721">
        <v>1.19</v>
      </c>
      <c r="X3721">
        <v>0.128</v>
      </c>
      <c r="Y3721" t="s">
        <v>200</v>
      </c>
      <c r="Z3721">
        <v>4.08</v>
      </c>
      <c r="AA3721" t="s">
        <v>12017</v>
      </c>
      <c r="AB3721">
        <v>295.48658210000002</v>
      </c>
      <c r="AC3721" t="s">
        <v>12018</v>
      </c>
      <c r="AD3721">
        <v>51.0135237</v>
      </c>
      <c r="AE3721">
        <v>455.98200000000003</v>
      </c>
      <c r="AF3721">
        <v>11.991</v>
      </c>
      <c r="AG3721">
        <v>10.429</v>
      </c>
      <c r="AH3721">
        <v>11.6525</v>
      </c>
    </row>
    <row r="3722" spans="1:34" x14ac:dyDescent="0.25">
      <c r="A3722" t="s">
        <v>12020</v>
      </c>
      <c r="B3722" t="s">
        <v>12016</v>
      </c>
      <c r="C3722">
        <v>1</v>
      </c>
      <c r="D3722">
        <v>3</v>
      </c>
      <c r="E3722" t="s">
        <v>284</v>
      </c>
      <c r="F3722">
        <v>2015</v>
      </c>
      <c r="G3722" t="s">
        <v>171</v>
      </c>
      <c r="H3722">
        <v>0</v>
      </c>
      <c r="I3722">
        <v>7.51464</v>
      </c>
      <c r="J3722">
        <v>8.2000000000000003E-2</v>
      </c>
      <c r="K3722">
        <v>0.83699999999999997</v>
      </c>
      <c r="L3722">
        <v>7.4999999999999997E-2</v>
      </c>
      <c r="M3722">
        <v>17.600000000000001</v>
      </c>
      <c r="N3722">
        <v>5.5379999999999999E-2</v>
      </c>
      <c r="O3722" t="s">
        <v>119</v>
      </c>
      <c r="P3722">
        <v>0.14000000000000001</v>
      </c>
      <c r="Q3722">
        <v>557.21</v>
      </c>
      <c r="R3722">
        <v>1199</v>
      </c>
      <c r="S3722">
        <v>0</v>
      </c>
      <c r="U3722">
        <v>6197.21</v>
      </c>
      <c r="V3722">
        <v>1.64</v>
      </c>
      <c r="W3722">
        <v>1.19</v>
      </c>
      <c r="X3722">
        <v>0.128</v>
      </c>
      <c r="Y3722" t="s">
        <v>200</v>
      </c>
      <c r="Z3722">
        <v>4.08</v>
      </c>
      <c r="AA3722" t="s">
        <v>12017</v>
      </c>
      <c r="AB3722">
        <v>295.48658210000002</v>
      </c>
      <c r="AC3722" t="s">
        <v>12018</v>
      </c>
      <c r="AD3722">
        <v>51.0135237</v>
      </c>
      <c r="AE3722">
        <v>455.98200000000003</v>
      </c>
      <c r="AF3722">
        <v>11.991</v>
      </c>
      <c r="AG3722">
        <v>10.429</v>
      </c>
      <c r="AH3722">
        <v>11.6525</v>
      </c>
    </row>
    <row r="3723" spans="1:34" x14ac:dyDescent="0.25">
      <c r="A3723" t="s">
        <v>12021</v>
      </c>
      <c r="B3723" t="s">
        <v>169</v>
      </c>
      <c r="C3723">
        <v>2</v>
      </c>
      <c r="D3723">
        <v>3</v>
      </c>
      <c r="E3723" t="s">
        <v>170</v>
      </c>
      <c r="F3723">
        <v>2022</v>
      </c>
      <c r="G3723" t="s">
        <v>100</v>
      </c>
      <c r="H3723">
        <v>0</v>
      </c>
      <c r="I3723">
        <v>1460</v>
      </c>
      <c r="K3723">
        <v>13.5</v>
      </c>
      <c r="L3723">
        <v>1.21</v>
      </c>
      <c r="M3723">
        <v>511.70373999999998</v>
      </c>
      <c r="N3723">
        <v>1.61</v>
      </c>
      <c r="O3723" t="s">
        <v>75</v>
      </c>
      <c r="P3723">
        <v>0.28999999999999998</v>
      </c>
      <c r="S3723">
        <v>0</v>
      </c>
      <c r="U3723">
        <v>29564</v>
      </c>
      <c r="V3723">
        <v>0.2</v>
      </c>
      <c r="W3723">
        <v>0.48</v>
      </c>
      <c r="X3723">
        <v>-9.1999999999999998E-2</v>
      </c>
      <c r="Y3723" t="s">
        <v>77</v>
      </c>
      <c r="Z3723">
        <v>5.51</v>
      </c>
      <c r="AA3723" t="s">
        <v>172</v>
      </c>
      <c r="AB3723">
        <v>294.63591730000002</v>
      </c>
      <c r="AC3723" t="s">
        <v>173</v>
      </c>
      <c r="AD3723">
        <v>46.066407599999998</v>
      </c>
      <c r="AE3723">
        <v>396.33199999999999</v>
      </c>
      <c r="AF3723">
        <v>12.651</v>
      </c>
      <c r="AG3723">
        <v>12.955</v>
      </c>
      <c r="AH3723">
        <v>12.137600000000001</v>
      </c>
    </row>
    <row r="3724" spans="1:34" x14ac:dyDescent="0.25">
      <c r="A3724" t="s">
        <v>12022</v>
      </c>
      <c r="B3724" t="s">
        <v>169</v>
      </c>
      <c r="C3724">
        <v>2</v>
      </c>
      <c r="D3724">
        <v>3</v>
      </c>
      <c r="E3724" t="s">
        <v>170</v>
      </c>
      <c r="F3724">
        <v>2022</v>
      </c>
      <c r="G3724" t="s">
        <v>100</v>
      </c>
      <c r="H3724">
        <v>0</v>
      </c>
      <c r="I3724">
        <v>43</v>
      </c>
      <c r="K3724">
        <v>13.5</v>
      </c>
      <c r="L3724">
        <v>1.2</v>
      </c>
      <c r="M3724">
        <v>559.37800000000004</v>
      </c>
      <c r="N3724">
        <v>1.76</v>
      </c>
      <c r="O3724" t="s">
        <v>75</v>
      </c>
      <c r="P3724">
        <v>0</v>
      </c>
      <c r="S3724">
        <v>0</v>
      </c>
      <c r="U3724">
        <v>29564</v>
      </c>
      <c r="V3724">
        <v>0.2</v>
      </c>
      <c r="W3724">
        <v>0.48</v>
      </c>
      <c r="X3724">
        <v>-9.1999999999999998E-2</v>
      </c>
      <c r="Y3724" t="s">
        <v>77</v>
      </c>
      <c r="Z3724">
        <v>5.51</v>
      </c>
      <c r="AA3724" t="s">
        <v>172</v>
      </c>
      <c r="AB3724">
        <v>294.63591730000002</v>
      </c>
      <c r="AC3724" t="s">
        <v>173</v>
      </c>
      <c r="AD3724">
        <v>46.066407599999998</v>
      </c>
      <c r="AE3724">
        <v>396.33199999999999</v>
      </c>
      <c r="AF3724">
        <v>12.651</v>
      </c>
      <c r="AG3724">
        <v>12.955</v>
      </c>
      <c r="AH3724">
        <v>12.137600000000001</v>
      </c>
    </row>
    <row r="3725" spans="1:34" x14ac:dyDescent="0.25">
      <c r="A3725" t="s">
        <v>12023</v>
      </c>
      <c r="B3725" t="s">
        <v>12024</v>
      </c>
      <c r="C3725">
        <v>1</v>
      </c>
      <c r="D3725">
        <v>1</v>
      </c>
      <c r="E3725" t="s">
        <v>284</v>
      </c>
      <c r="F3725">
        <v>2015</v>
      </c>
      <c r="G3725" t="s">
        <v>171</v>
      </c>
      <c r="H3725">
        <v>1</v>
      </c>
      <c r="I3725">
        <v>384.84300000000002</v>
      </c>
      <c r="J3725">
        <v>1.046</v>
      </c>
      <c r="K3725">
        <v>1.63</v>
      </c>
      <c r="L3725">
        <v>0.14499999999999999</v>
      </c>
      <c r="M3725">
        <v>3.29</v>
      </c>
      <c r="N3725">
        <v>1.04E-2</v>
      </c>
      <c r="O3725" t="s">
        <v>614</v>
      </c>
      <c r="P3725">
        <v>0</v>
      </c>
      <c r="Q3725">
        <v>1.1000000000000001</v>
      </c>
      <c r="R3725">
        <v>265</v>
      </c>
      <c r="S3725">
        <v>0</v>
      </c>
      <c r="T3725" t="s">
        <v>513</v>
      </c>
      <c r="U3725">
        <v>5757</v>
      </c>
      <c r="V3725">
        <v>1.1100000000000001</v>
      </c>
      <c r="W3725">
        <v>1.04</v>
      </c>
      <c r="X3725">
        <v>0.21</v>
      </c>
      <c r="Y3725" t="s">
        <v>77</v>
      </c>
      <c r="Z3725">
        <v>4.32</v>
      </c>
      <c r="AA3725" t="s">
        <v>12025</v>
      </c>
      <c r="AB3725">
        <v>296.00375200000002</v>
      </c>
      <c r="AC3725" t="s">
        <v>12026</v>
      </c>
      <c r="AD3725">
        <v>44.277586100000001</v>
      </c>
      <c r="AE3725">
        <v>551.72699999999998</v>
      </c>
      <c r="AF3725">
        <v>13.54</v>
      </c>
      <c r="AG3725">
        <v>11.852</v>
      </c>
      <c r="AH3725">
        <v>13.4048</v>
      </c>
    </row>
    <row r="3726" spans="1:34" x14ac:dyDescent="0.25">
      <c r="A3726" t="s">
        <v>12027</v>
      </c>
      <c r="B3726" t="s">
        <v>12028</v>
      </c>
      <c r="C3726">
        <v>2</v>
      </c>
      <c r="D3726">
        <v>1</v>
      </c>
      <c r="E3726" t="s">
        <v>284</v>
      </c>
      <c r="F3726">
        <v>2015</v>
      </c>
      <c r="G3726" t="s">
        <v>171</v>
      </c>
      <c r="H3726">
        <v>0</v>
      </c>
      <c r="I3726">
        <v>240.50299999999999</v>
      </c>
      <c r="J3726">
        <v>0.7903</v>
      </c>
      <c r="K3726">
        <v>6.2039999999999997</v>
      </c>
      <c r="L3726">
        <v>0.55300000000000005</v>
      </c>
      <c r="M3726">
        <v>16</v>
      </c>
      <c r="N3726">
        <v>5.0340000000000003E-2</v>
      </c>
      <c r="O3726" t="s">
        <v>119</v>
      </c>
      <c r="P3726">
        <v>3.5900000000000001E-2</v>
      </c>
      <c r="S3726">
        <v>0</v>
      </c>
      <c r="U3726">
        <v>5527</v>
      </c>
      <c r="V3726">
        <v>0.83</v>
      </c>
      <c r="W3726">
        <v>0.94</v>
      </c>
      <c r="X3726">
        <v>0.09</v>
      </c>
      <c r="Y3726" t="s">
        <v>1117</v>
      </c>
      <c r="Z3726">
        <v>4.57</v>
      </c>
      <c r="AA3726" t="s">
        <v>12029</v>
      </c>
      <c r="AB3726">
        <v>283.24133219999999</v>
      </c>
      <c r="AC3726" t="s">
        <v>12030</v>
      </c>
      <c r="AD3726">
        <v>46.378469099999997</v>
      </c>
      <c r="AE3726">
        <v>442.846</v>
      </c>
      <c r="AF3726">
        <v>13.672000000000001</v>
      </c>
      <c r="AG3726">
        <v>11.92</v>
      </c>
      <c r="AH3726">
        <v>13.5227</v>
      </c>
    </row>
    <row r="3727" spans="1:34" x14ac:dyDescent="0.25">
      <c r="A3727" t="s">
        <v>12031</v>
      </c>
      <c r="B3727" t="s">
        <v>12032</v>
      </c>
      <c r="C3727">
        <v>2</v>
      </c>
      <c r="D3727">
        <v>2</v>
      </c>
      <c r="E3727" t="s">
        <v>284</v>
      </c>
      <c r="F3727">
        <v>2015</v>
      </c>
      <c r="G3727" t="s">
        <v>171</v>
      </c>
      <c r="H3727">
        <v>0</v>
      </c>
      <c r="I3727">
        <v>10.57</v>
      </c>
      <c r="J3727">
        <v>9.5399999999999999E-2</v>
      </c>
      <c r="K3727">
        <v>2.3540000000000001</v>
      </c>
      <c r="L3727">
        <v>0.21</v>
      </c>
      <c r="M3727">
        <v>6.0533799999999998</v>
      </c>
      <c r="N3727">
        <v>1.9050000000000001E-2</v>
      </c>
      <c r="O3727" t="s">
        <v>119</v>
      </c>
      <c r="P3727">
        <v>0</v>
      </c>
      <c r="Q3727">
        <v>116.27</v>
      </c>
      <c r="R3727">
        <v>844</v>
      </c>
      <c r="S3727">
        <v>0</v>
      </c>
      <c r="U3727">
        <v>5701</v>
      </c>
      <c r="V3727">
        <v>1.05</v>
      </c>
      <c r="W3727">
        <v>0.85</v>
      </c>
      <c r="X3727">
        <v>0.27</v>
      </c>
      <c r="Y3727" t="s">
        <v>77</v>
      </c>
      <c r="Z3727">
        <v>4.37</v>
      </c>
      <c r="AA3727" t="s">
        <v>12033</v>
      </c>
      <c r="AB3727">
        <v>287.4786474</v>
      </c>
      <c r="AC3727" t="s">
        <v>12034</v>
      </c>
      <c r="AD3727">
        <v>38.229075100000003</v>
      </c>
      <c r="AE3727">
        <v>230.869</v>
      </c>
      <c r="AF3727">
        <v>11.567</v>
      </c>
      <c r="AG3727">
        <v>9.968</v>
      </c>
      <c r="AH3727">
        <v>11.439500000000001</v>
      </c>
    </row>
    <row r="3728" spans="1:34" x14ac:dyDescent="0.25">
      <c r="A3728" t="s">
        <v>12035</v>
      </c>
      <c r="B3728" t="s">
        <v>12032</v>
      </c>
      <c r="C3728">
        <v>2</v>
      </c>
      <c r="D3728">
        <v>2</v>
      </c>
      <c r="E3728" t="s">
        <v>73</v>
      </c>
      <c r="F3728">
        <v>2015</v>
      </c>
      <c r="G3728" t="s">
        <v>571</v>
      </c>
      <c r="H3728">
        <v>0</v>
      </c>
      <c r="I3728">
        <v>523.9</v>
      </c>
      <c r="K3728">
        <v>12.9</v>
      </c>
      <c r="L3728">
        <v>1.1499999999999999</v>
      </c>
      <c r="M3728">
        <v>1417.5218</v>
      </c>
      <c r="N3728">
        <v>4.46</v>
      </c>
      <c r="O3728" t="s">
        <v>75</v>
      </c>
      <c r="P3728">
        <v>2.1399999999999999E-2</v>
      </c>
      <c r="S3728">
        <v>0</v>
      </c>
      <c r="U3728">
        <v>5701</v>
      </c>
      <c r="V3728">
        <v>1.07</v>
      </c>
      <c r="W3728">
        <v>1.03</v>
      </c>
      <c r="X3728">
        <v>0.27</v>
      </c>
      <c r="Y3728" t="s">
        <v>77</v>
      </c>
      <c r="Z3728">
        <v>4.37</v>
      </c>
      <c r="AA3728" t="s">
        <v>12033</v>
      </c>
      <c r="AB3728">
        <v>287.4786474</v>
      </c>
      <c r="AC3728" t="s">
        <v>12034</v>
      </c>
      <c r="AD3728">
        <v>38.229075100000003</v>
      </c>
      <c r="AE3728">
        <v>230.869</v>
      </c>
      <c r="AF3728">
        <v>11.567</v>
      </c>
      <c r="AG3728">
        <v>9.968</v>
      </c>
      <c r="AH3728">
        <v>11.439500000000001</v>
      </c>
    </row>
    <row r="3729" spans="1:34" x14ac:dyDescent="0.25">
      <c r="A3729" t="s">
        <v>12036</v>
      </c>
      <c r="B3729" t="s">
        <v>5824</v>
      </c>
      <c r="C3729">
        <v>1</v>
      </c>
      <c r="D3729">
        <v>3</v>
      </c>
      <c r="E3729" t="s">
        <v>284</v>
      </c>
      <c r="F3729">
        <v>2021</v>
      </c>
      <c r="G3729" t="s">
        <v>171</v>
      </c>
      <c r="H3729">
        <v>0</v>
      </c>
      <c r="I3729">
        <v>10.690600399999999</v>
      </c>
      <c r="J3729">
        <v>9.9599999999999994E-2</v>
      </c>
      <c r="K3729">
        <v>2.9849999999999999</v>
      </c>
      <c r="L3729">
        <v>0.26600000000000001</v>
      </c>
      <c r="M3729">
        <v>9.19</v>
      </c>
      <c r="N3729">
        <v>2.8899999999999999E-2</v>
      </c>
      <c r="O3729" t="s">
        <v>614</v>
      </c>
      <c r="P3729">
        <v>0</v>
      </c>
      <c r="Q3729">
        <v>244.47</v>
      </c>
      <c r="R3729">
        <v>1008</v>
      </c>
      <c r="S3729">
        <v>0</v>
      </c>
      <c r="U3729">
        <v>6474</v>
      </c>
      <c r="V3729">
        <v>1.24</v>
      </c>
      <c r="W3729">
        <v>1.1499999999999999</v>
      </c>
      <c r="X3729">
        <v>-0.16</v>
      </c>
      <c r="Y3729" t="s">
        <v>77</v>
      </c>
      <c r="Z3729">
        <v>4.3099999999999996</v>
      </c>
      <c r="AA3729" t="s">
        <v>5825</v>
      </c>
      <c r="AB3729">
        <v>282.3775397</v>
      </c>
      <c r="AC3729" t="s">
        <v>5826</v>
      </c>
      <c r="AD3729">
        <v>44.694569000000001</v>
      </c>
      <c r="AE3729">
        <v>1072.3</v>
      </c>
      <c r="AF3729">
        <v>14.411</v>
      </c>
      <c r="AG3729">
        <v>12.965999999999999</v>
      </c>
      <c r="AH3729">
        <v>14.2165</v>
      </c>
    </row>
    <row r="3730" spans="1:34" x14ac:dyDescent="0.25">
      <c r="A3730" t="s">
        <v>12037</v>
      </c>
      <c r="B3730" t="s">
        <v>5829</v>
      </c>
      <c r="C3730">
        <v>1</v>
      </c>
      <c r="D3730">
        <v>2</v>
      </c>
      <c r="E3730" t="s">
        <v>284</v>
      </c>
      <c r="F3730">
        <v>2016</v>
      </c>
      <c r="G3730" t="s">
        <v>171</v>
      </c>
      <c r="H3730">
        <v>0</v>
      </c>
      <c r="I3730">
        <v>20.740284129999999</v>
      </c>
      <c r="J3730">
        <v>0.154</v>
      </c>
      <c r="K3730">
        <v>4.2</v>
      </c>
      <c r="L3730">
        <v>0.375</v>
      </c>
      <c r="M3730">
        <v>16.399999999999999</v>
      </c>
      <c r="N3730">
        <v>5.16E-2</v>
      </c>
      <c r="O3730" t="s">
        <v>614</v>
      </c>
      <c r="P3730">
        <v>0</v>
      </c>
      <c r="Q3730">
        <v>279.79000000000002</v>
      </c>
      <c r="R3730">
        <v>798</v>
      </c>
      <c r="S3730">
        <v>0</v>
      </c>
      <c r="U3730">
        <v>6117.21</v>
      </c>
      <c r="V3730">
        <v>2.2200000000000002</v>
      </c>
      <c r="W3730">
        <v>1.1499999999999999</v>
      </c>
      <c r="X3730">
        <v>0.14399999999999999</v>
      </c>
      <c r="Y3730" t="s">
        <v>200</v>
      </c>
      <c r="Z3730">
        <v>3.81</v>
      </c>
      <c r="AA3730" t="s">
        <v>5830</v>
      </c>
      <c r="AB3730">
        <v>297.04540370000001</v>
      </c>
      <c r="AC3730" t="s">
        <v>5831</v>
      </c>
      <c r="AD3730">
        <v>46.328665299999997</v>
      </c>
      <c r="AE3730">
        <v>1594.74</v>
      </c>
      <c r="AF3730">
        <v>14.026999999999999</v>
      </c>
      <c r="AG3730">
        <v>12.502000000000001</v>
      </c>
      <c r="AH3730">
        <v>13.907500000000001</v>
      </c>
    </row>
    <row r="3731" spans="1:34" x14ac:dyDescent="0.25">
      <c r="A3731" t="s">
        <v>12038</v>
      </c>
      <c r="B3731" t="s">
        <v>12039</v>
      </c>
      <c r="C3731">
        <v>1</v>
      </c>
      <c r="D3731">
        <v>3</v>
      </c>
      <c r="E3731" t="s">
        <v>284</v>
      </c>
      <c r="F3731">
        <v>2012</v>
      </c>
      <c r="G3731" t="s">
        <v>171</v>
      </c>
      <c r="H3731">
        <v>0</v>
      </c>
      <c r="I3731">
        <v>33.60134</v>
      </c>
      <c r="J3731">
        <v>0.1968</v>
      </c>
      <c r="K3731">
        <v>9.0570000000000004</v>
      </c>
      <c r="L3731">
        <v>0.80800000000000005</v>
      </c>
      <c r="M3731">
        <v>1907</v>
      </c>
      <c r="N3731">
        <v>6</v>
      </c>
      <c r="O3731" t="s">
        <v>119</v>
      </c>
      <c r="P3731">
        <v>0.01</v>
      </c>
      <c r="Q3731">
        <v>10.9</v>
      </c>
      <c r="R3731">
        <v>543</v>
      </c>
      <c r="S3731">
        <v>1</v>
      </c>
      <c r="U3731">
        <v>5155</v>
      </c>
      <c r="V3731">
        <v>0.94</v>
      </c>
      <c r="W3731">
        <v>0.9</v>
      </c>
      <c r="X3731">
        <v>0.41</v>
      </c>
      <c r="Y3731" t="s">
        <v>200</v>
      </c>
      <c r="Z3731">
        <v>4.45</v>
      </c>
      <c r="AA3731" t="s">
        <v>12040</v>
      </c>
      <c r="AB3731">
        <v>289.26873879999999</v>
      </c>
      <c r="AC3731" t="s">
        <v>12041</v>
      </c>
      <c r="AD3731">
        <v>42.6041819</v>
      </c>
      <c r="AE3731">
        <v>777.06</v>
      </c>
      <c r="AF3731">
        <v>15.311999999999999</v>
      </c>
      <c r="AG3731">
        <v>13.347</v>
      </c>
      <c r="AH3731">
        <v>15.254799999999999</v>
      </c>
    </row>
    <row r="3732" spans="1:34" x14ac:dyDescent="0.25">
      <c r="A3732" t="s">
        <v>12042</v>
      </c>
      <c r="B3732" t="s">
        <v>12039</v>
      </c>
      <c r="C3732">
        <v>1</v>
      </c>
      <c r="D3732">
        <v>3</v>
      </c>
      <c r="E3732" t="s">
        <v>7079</v>
      </c>
      <c r="F3732">
        <v>2012</v>
      </c>
      <c r="G3732" t="s">
        <v>171</v>
      </c>
      <c r="H3732">
        <v>0</v>
      </c>
      <c r="I3732">
        <v>57.011000000000003</v>
      </c>
      <c r="J3732">
        <v>0.27989999999999998</v>
      </c>
      <c r="K3732">
        <v>13.5</v>
      </c>
      <c r="L3732">
        <v>1.21</v>
      </c>
      <c r="M3732">
        <v>119.499</v>
      </c>
      <c r="N3732">
        <v>0.376</v>
      </c>
      <c r="O3732" t="s">
        <v>119</v>
      </c>
      <c r="P3732">
        <v>1.46E-2</v>
      </c>
      <c r="R3732">
        <v>455</v>
      </c>
      <c r="S3732">
        <v>1</v>
      </c>
      <c r="U3732">
        <v>5155</v>
      </c>
      <c r="V3732">
        <v>0.94</v>
      </c>
      <c r="W3732">
        <v>0.9</v>
      </c>
      <c r="X3732">
        <v>0.41</v>
      </c>
      <c r="Y3732" t="s">
        <v>200</v>
      </c>
      <c r="Z3732">
        <v>4.45</v>
      </c>
      <c r="AA3732" t="s">
        <v>12040</v>
      </c>
      <c r="AB3732">
        <v>289.26873879999999</v>
      </c>
      <c r="AC3732" t="s">
        <v>12041</v>
      </c>
      <c r="AD3732">
        <v>42.6041819</v>
      </c>
      <c r="AE3732">
        <v>777.06</v>
      </c>
      <c r="AF3732">
        <v>15.311999999999999</v>
      </c>
      <c r="AG3732">
        <v>13.347</v>
      </c>
      <c r="AH3732">
        <v>15.254799999999999</v>
      </c>
    </row>
    <row r="3733" spans="1:34" x14ac:dyDescent="0.25">
      <c r="A3733" t="s">
        <v>12043</v>
      </c>
      <c r="B3733" t="s">
        <v>12039</v>
      </c>
      <c r="C3733">
        <v>1</v>
      </c>
      <c r="D3733">
        <v>3</v>
      </c>
      <c r="E3733" t="s">
        <v>284</v>
      </c>
      <c r="F3733">
        <v>2014</v>
      </c>
      <c r="G3733" t="s">
        <v>171</v>
      </c>
      <c r="H3733">
        <v>0</v>
      </c>
      <c r="I3733">
        <v>6.7665889999999997</v>
      </c>
      <c r="J3733">
        <v>6.7000000000000004E-2</v>
      </c>
      <c r="K3733">
        <v>1.64</v>
      </c>
      <c r="L3733">
        <v>0.14599999999999999</v>
      </c>
      <c r="M3733">
        <v>3.33</v>
      </c>
      <c r="N3733">
        <v>1.0500000000000001E-2</v>
      </c>
      <c r="O3733" t="s">
        <v>614</v>
      </c>
      <c r="P3733">
        <v>0</v>
      </c>
      <c r="Q3733">
        <v>92.35</v>
      </c>
      <c r="R3733">
        <v>845</v>
      </c>
      <c r="S3733">
        <v>1</v>
      </c>
      <c r="U3733">
        <v>5309</v>
      </c>
      <c r="V3733">
        <v>0.79</v>
      </c>
      <c r="W3733">
        <v>0.92</v>
      </c>
      <c r="X3733">
        <v>0.37</v>
      </c>
      <c r="Y3733" t="s">
        <v>77</v>
      </c>
      <c r="Z3733">
        <v>4.58</v>
      </c>
      <c r="AA3733" t="s">
        <v>12040</v>
      </c>
      <c r="AB3733">
        <v>289.26873879999999</v>
      </c>
      <c r="AC3733" t="s">
        <v>12041</v>
      </c>
      <c r="AD3733">
        <v>42.6041819</v>
      </c>
      <c r="AE3733">
        <v>777.06</v>
      </c>
      <c r="AF3733">
        <v>15.311999999999999</v>
      </c>
      <c r="AG3733">
        <v>13.347</v>
      </c>
      <c r="AH3733">
        <v>15.254799999999999</v>
      </c>
    </row>
    <row r="3734" spans="1:34" x14ac:dyDescent="0.25">
      <c r="A3734" t="s">
        <v>12044</v>
      </c>
      <c r="B3734" t="s">
        <v>5803</v>
      </c>
      <c r="C3734">
        <v>1</v>
      </c>
      <c r="D3734">
        <v>2</v>
      </c>
      <c r="E3734" t="s">
        <v>284</v>
      </c>
      <c r="F3734">
        <v>2016</v>
      </c>
      <c r="G3734" t="s">
        <v>171</v>
      </c>
      <c r="H3734">
        <v>0</v>
      </c>
      <c r="I3734">
        <v>220.13033569999999</v>
      </c>
      <c r="J3734">
        <v>0.72109999999999996</v>
      </c>
      <c r="K3734">
        <v>5.52</v>
      </c>
      <c r="L3734">
        <v>0.49199999999999999</v>
      </c>
      <c r="M3734">
        <v>26.1</v>
      </c>
      <c r="N3734">
        <v>8.2100000000000006E-2</v>
      </c>
      <c r="O3734" t="s">
        <v>614</v>
      </c>
      <c r="P3734">
        <v>0</v>
      </c>
      <c r="Q3734">
        <v>5.4</v>
      </c>
      <c r="R3734">
        <v>389</v>
      </c>
      <c r="S3734">
        <v>0</v>
      </c>
      <c r="U3734">
        <v>6146</v>
      </c>
      <c r="V3734">
        <v>1.26</v>
      </c>
      <c r="W3734">
        <v>1.17</v>
      </c>
      <c r="X3734">
        <v>0.06</v>
      </c>
      <c r="Y3734" t="s">
        <v>77</v>
      </c>
      <c r="Z3734">
        <v>4.3</v>
      </c>
      <c r="AA3734" t="s">
        <v>5804</v>
      </c>
      <c r="AB3734">
        <v>288.4749028</v>
      </c>
      <c r="AC3734" t="s">
        <v>5805</v>
      </c>
      <c r="AD3734">
        <v>40.651284799999999</v>
      </c>
      <c r="AE3734">
        <v>1274.01</v>
      </c>
      <c r="AF3734">
        <v>13.834</v>
      </c>
      <c r="AG3734">
        <v>12.367000000000001</v>
      </c>
      <c r="AH3734">
        <v>13.7506</v>
      </c>
    </row>
    <row r="3735" spans="1:34" x14ac:dyDescent="0.25">
      <c r="A3735" t="s">
        <v>12045</v>
      </c>
      <c r="B3735" t="s">
        <v>12046</v>
      </c>
      <c r="C3735">
        <v>1</v>
      </c>
      <c r="D3735">
        <v>1</v>
      </c>
      <c r="E3735" t="s">
        <v>284</v>
      </c>
      <c r="F3735">
        <v>2016</v>
      </c>
      <c r="G3735" t="s">
        <v>171</v>
      </c>
      <c r="H3735">
        <v>0</v>
      </c>
      <c r="I3735">
        <v>8.3137830600000004</v>
      </c>
      <c r="J3735">
        <v>8.2100000000000006E-2</v>
      </c>
      <c r="K3735">
        <v>2.58</v>
      </c>
      <c r="L3735">
        <v>0.23</v>
      </c>
      <c r="M3735">
        <v>7.18</v>
      </c>
      <c r="N3735">
        <v>2.2599999999999999E-2</v>
      </c>
      <c r="O3735" t="s">
        <v>614</v>
      </c>
      <c r="P3735">
        <v>0</v>
      </c>
      <c r="Q3735">
        <v>254.91</v>
      </c>
      <c r="R3735">
        <v>886</v>
      </c>
      <c r="S3735">
        <v>0</v>
      </c>
      <c r="U3735">
        <v>5634</v>
      </c>
      <c r="V3735">
        <v>0.91</v>
      </c>
      <c r="W3735">
        <v>0.98</v>
      </c>
      <c r="X3735">
        <v>0.04</v>
      </c>
      <c r="Y3735" t="s">
        <v>77</v>
      </c>
      <c r="Z3735">
        <v>4.51</v>
      </c>
      <c r="AA3735" t="s">
        <v>12047</v>
      </c>
      <c r="AB3735">
        <v>292.24905630000001</v>
      </c>
      <c r="AC3735" t="s">
        <v>12048</v>
      </c>
      <c r="AD3735">
        <v>46.1647909</v>
      </c>
      <c r="AE3735">
        <v>692.15800000000002</v>
      </c>
      <c r="AF3735">
        <v>13.457000000000001</v>
      </c>
      <c r="AG3735">
        <v>11.917</v>
      </c>
      <c r="AH3735">
        <v>13.333500000000001</v>
      </c>
    </row>
    <row r="3736" spans="1:34" x14ac:dyDescent="0.25">
      <c r="A3736" t="s">
        <v>12049</v>
      </c>
      <c r="B3736" t="s">
        <v>12050</v>
      </c>
      <c r="C3736">
        <v>1</v>
      </c>
      <c r="D3736">
        <v>2</v>
      </c>
      <c r="E3736" t="s">
        <v>284</v>
      </c>
      <c r="F3736">
        <v>2016</v>
      </c>
      <c r="G3736" t="s">
        <v>171</v>
      </c>
      <c r="H3736">
        <v>0</v>
      </c>
      <c r="I3736">
        <v>84.686599999999999</v>
      </c>
      <c r="J3736">
        <v>0.41720000000000002</v>
      </c>
      <c r="K3736">
        <v>3</v>
      </c>
      <c r="L3736">
        <v>0.26800000000000002</v>
      </c>
      <c r="M3736">
        <v>53.9</v>
      </c>
      <c r="N3736">
        <v>0.16958999999999999</v>
      </c>
      <c r="O3736" t="s">
        <v>119</v>
      </c>
      <c r="P3736">
        <v>4.2000000000000003E-2</v>
      </c>
      <c r="Q3736">
        <v>31.27</v>
      </c>
      <c r="R3736">
        <v>611</v>
      </c>
      <c r="S3736">
        <v>0</v>
      </c>
      <c r="U3736">
        <v>7500</v>
      </c>
      <c r="V3736">
        <v>1.57</v>
      </c>
      <c r="W3736">
        <v>1.59</v>
      </c>
      <c r="X3736">
        <v>0.05</v>
      </c>
      <c r="Y3736" t="s">
        <v>77</v>
      </c>
      <c r="Z3736">
        <v>4.22</v>
      </c>
      <c r="AA3736" t="s">
        <v>12051</v>
      </c>
      <c r="AB3736">
        <v>299.82115019999998</v>
      </c>
      <c r="AC3736" t="s">
        <v>12052</v>
      </c>
      <c r="AD3736">
        <v>43.814279300000003</v>
      </c>
      <c r="AE3736">
        <v>596.625</v>
      </c>
      <c r="AF3736">
        <v>11.632</v>
      </c>
      <c r="AG3736">
        <v>10.851000000000001</v>
      </c>
      <c r="AH3736">
        <v>11.6145</v>
      </c>
    </row>
    <row r="3737" spans="1:34" x14ac:dyDescent="0.25">
      <c r="A3737" t="s">
        <v>12053</v>
      </c>
      <c r="B3737" t="s">
        <v>12050</v>
      </c>
      <c r="C3737">
        <v>1</v>
      </c>
      <c r="D3737">
        <v>2</v>
      </c>
      <c r="E3737" t="s">
        <v>284</v>
      </c>
      <c r="F3737">
        <v>2020</v>
      </c>
      <c r="G3737" t="s">
        <v>171</v>
      </c>
      <c r="H3737">
        <v>0</v>
      </c>
      <c r="I3737">
        <v>207.62</v>
      </c>
      <c r="J3737">
        <v>0.75839999999999996</v>
      </c>
      <c r="K3737">
        <v>4</v>
      </c>
      <c r="L3737">
        <v>0.35699999999999998</v>
      </c>
      <c r="M3737">
        <v>6</v>
      </c>
      <c r="N3737">
        <v>1.8880000000000001E-2</v>
      </c>
      <c r="O3737" t="s">
        <v>119</v>
      </c>
      <c r="P3737">
        <v>0.11</v>
      </c>
      <c r="Q3737">
        <v>9.9700000000000006</v>
      </c>
      <c r="R3737">
        <v>453</v>
      </c>
      <c r="S3737">
        <v>1</v>
      </c>
      <c r="U3737">
        <v>7500</v>
      </c>
      <c r="V3737">
        <v>1.57</v>
      </c>
      <c r="W3737">
        <v>1.59</v>
      </c>
      <c r="X3737">
        <v>0.05</v>
      </c>
      <c r="Y3737" t="s">
        <v>77</v>
      </c>
      <c r="Z3737">
        <v>4.22</v>
      </c>
      <c r="AA3737" t="s">
        <v>12051</v>
      </c>
      <c r="AB3737">
        <v>299.82115019999998</v>
      </c>
      <c r="AC3737" t="s">
        <v>12052</v>
      </c>
      <c r="AD3737">
        <v>43.814279300000003</v>
      </c>
      <c r="AE3737">
        <v>596.625</v>
      </c>
      <c r="AF3737">
        <v>11.632</v>
      </c>
      <c r="AG3737">
        <v>10.851000000000001</v>
      </c>
      <c r="AH3737">
        <v>11.6145</v>
      </c>
    </row>
    <row r="3738" spans="1:34" x14ac:dyDescent="0.25">
      <c r="A3738" t="s">
        <v>12054</v>
      </c>
      <c r="B3738" t="s">
        <v>12055</v>
      </c>
      <c r="C3738">
        <v>1</v>
      </c>
      <c r="D3738">
        <v>1</v>
      </c>
      <c r="E3738" t="s">
        <v>284</v>
      </c>
      <c r="F3738">
        <v>2016</v>
      </c>
      <c r="G3738" t="s">
        <v>171</v>
      </c>
      <c r="H3738">
        <v>0</v>
      </c>
      <c r="I3738">
        <v>8.9810168299999997</v>
      </c>
      <c r="J3738">
        <v>7.8E-2</v>
      </c>
      <c r="K3738">
        <v>3.05</v>
      </c>
      <c r="L3738">
        <v>0.27200000000000002</v>
      </c>
      <c r="M3738">
        <v>9.5299999999999994</v>
      </c>
      <c r="N3738">
        <v>0.03</v>
      </c>
      <c r="O3738" t="s">
        <v>614</v>
      </c>
      <c r="P3738">
        <v>0</v>
      </c>
      <c r="Q3738">
        <v>166.04</v>
      </c>
      <c r="R3738">
        <v>880</v>
      </c>
      <c r="S3738">
        <v>0</v>
      </c>
      <c r="U3738">
        <v>5661</v>
      </c>
      <c r="V3738">
        <v>0.9</v>
      </c>
      <c r="W3738">
        <v>0.87</v>
      </c>
      <c r="X3738">
        <v>-0.28000000000000003</v>
      </c>
      <c r="Y3738" t="s">
        <v>77</v>
      </c>
      <c r="Z3738">
        <v>4.47</v>
      </c>
      <c r="AA3738" t="s">
        <v>12056</v>
      </c>
      <c r="AB3738">
        <v>298.93682280000002</v>
      </c>
      <c r="AC3738" t="s">
        <v>12057</v>
      </c>
      <c r="AD3738">
        <v>44.857864399999997</v>
      </c>
      <c r="AE3738">
        <v>394.80399999999997</v>
      </c>
      <c r="AF3738">
        <v>12.999000000000001</v>
      </c>
      <c r="AG3738">
        <v>11.209</v>
      </c>
      <c r="AH3738">
        <v>12.86</v>
      </c>
    </row>
    <row r="3739" spans="1:34" x14ac:dyDescent="0.25">
      <c r="A3739" t="s">
        <v>12058</v>
      </c>
      <c r="B3739" t="s">
        <v>12059</v>
      </c>
      <c r="C3739">
        <v>1</v>
      </c>
      <c r="D3739">
        <v>1</v>
      </c>
      <c r="E3739" t="s">
        <v>284</v>
      </c>
      <c r="F3739">
        <v>2016</v>
      </c>
      <c r="G3739" t="s">
        <v>171</v>
      </c>
      <c r="H3739">
        <v>0</v>
      </c>
      <c r="I3739">
        <v>7.2569652199999997</v>
      </c>
      <c r="J3739">
        <v>7.6499999999999999E-2</v>
      </c>
      <c r="K3739">
        <v>3.3</v>
      </c>
      <c r="L3739">
        <v>0.29399999999999998</v>
      </c>
      <c r="M3739">
        <v>10.9</v>
      </c>
      <c r="N3739">
        <v>3.4299999999999997E-2</v>
      </c>
      <c r="O3739" t="s">
        <v>614</v>
      </c>
      <c r="P3739">
        <v>0</v>
      </c>
      <c r="Q3739">
        <v>495</v>
      </c>
      <c r="R3739">
        <v>1163</v>
      </c>
      <c r="S3739">
        <v>0</v>
      </c>
      <c r="U3739">
        <v>5933</v>
      </c>
      <c r="V3739">
        <v>1.59</v>
      </c>
      <c r="W3739">
        <v>1.21</v>
      </c>
      <c r="X3739">
        <v>0.19</v>
      </c>
      <c r="Y3739" t="s">
        <v>77</v>
      </c>
      <c r="Z3739">
        <v>4.1100000000000003</v>
      </c>
      <c r="AA3739" t="s">
        <v>12060</v>
      </c>
      <c r="AB3739">
        <v>294.83510519999999</v>
      </c>
      <c r="AC3739" t="s">
        <v>12061</v>
      </c>
      <c r="AD3739">
        <v>48.982320399999999</v>
      </c>
      <c r="AE3739">
        <v>667.60400000000004</v>
      </c>
      <c r="AF3739">
        <v>12.75</v>
      </c>
      <c r="AG3739">
        <v>11.337999999999999</v>
      </c>
      <c r="AH3739">
        <v>12.6717</v>
      </c>
    </row>
    <row r="3740" spans="1:34" x14ac:dyDescent="0.25">
      <c r="A3740" t="s">
        <v>12062</v>
      </c>
      <c r="B3740" t="s">
        <v>12063</v>
      </c>
      <c r="C3740">
        <v>1</v>
      </c>
      <c r="D3740">
        <v>1</v>
      </c>
      <c r="E3740" t="s">
        <v>284</v>
      </c>
      <c r="F3740">
        <v>2016</v>
      </c>
      <c r="G3740" t="s">
        <v>171</v>
      </c>
      <c r="H3740">
        <v>0</v>
      </c>
      <c r="I3740">
        <v>9.9406724700000009</v>
      </c>
      <c r="J3740">
        <v>9.5299999999999996E-2</v>
      </c>
      <c r="K3740">
        <v>2.95</v>
      </c>
      <c r="L3740">
        <v>0.26300000000000001</v>
      </c>
      <c r="M3740">
        <v>9.01</v>
      </c>
      <c r="N3740">
        <v>2.8299999999999999E-2</v>
      </c>
      <c r="O3740" t="s">
        <v>614</v>
      </c>
      <c r="P3740">
        <v>0</v>
      </c>
      <c r="Q3740">
        <v>227.82</v>
      </c>
      <c r="R3740">
        <v>996</v>
      </c>
      <c r="S3740">
        <v>0</v>
      </c>
      <c r="U3740">
        <v>6310</v>
      </c>
      <c r="V3740">
        <v>1.29</v>
      </c>
      <c r="W3740">
        <v>1.23</v>
      </c>
      <c r="X3740">
        <v>0.09</v>
      </c>
      <c r="Y3740" t="s">
        <v>77</v>
      </c>
      <c r="Z3740">
        <v>4.3099999999999996</v>
      </c>
      <c r="AA3740" t="s">
        <v>12064</v>
      </c>
      <c r="AB3740">
        <v>284.55578530000003</v>
      </c>
      <c r="AC3740" t="s">
        <v>12065</v>
      </c>
      <c r="AD3740">
        <v>46.063886500000002</v>
      </c>
      <c r="AE3740">
        <v>553.077</v>
      </c>
      <c r="AF3740">
        <v>12.651</v>
      </c>
      <c r="AG3740">
        <v>11.456</v>
      </c>
      <c r="AH3740">
        <v>12.5914</v>
      </c>
    </row>
    <row r="3741" spans="1:34" x14ac:dyDescent="0.25">
      <c r="A3741" t="s">
        <v>12066</v>
      </c>
      <c r="B3741" t="s">
        <v>12067</v>
      </c>
      <c r="C3741">
        <v>1</v>
      </c>
      <c r="D3741">
        <v>2</v>
      </c>
      <c r="E3741" t="s">
        <v>284</v>
      </c>
      <c r="F3741">
        <v>2016</v>
      </c>
      <c r="G3741" t="s">
        <v>171</v>
      </c>
      <c r="H3741">
        <v>0</v>
      </c>
      <c r="I3741">
        <v>51.079263070000003</v>
      </c>
      <c r="J3741">
        <v>0.2671</v>
      </c>
      <c r="K3741">
        <v>2.85</v>
      </c>
      <c r="L3741">
        <v>0.254</v>
      </c>
      <c r="M3741">
        <v>8.5</v>
      </c>
      <c r="N3741">
        <v>2.6700000000000002E-2</v>
      </c>
      <c r="O3741" t="s">
        <v>614</v>
      </c>
      <c r="P3741">
        <v>0</v>
      </c>
      <c r="Q3741">
        <v>15.17</v>
      </c>
      <c r="R3741">
        <v>503</v>
      </c>
      <c r="S3741">
        <v>0</v>
      </c>
      <c r="U3741">
        <v>5927</v>
      </c>
      <c r="V3741">
        <v>1.05</v>
      </c>
      <c r="W3741">
        <v>1.04</v>
      </c>
      <c r="X3741">
        <v>-0.01</v>
      </c>
      <c r="Y3741" t="s">
        <v>77</v>
      </c>
      <c r="Z3741">
        <v>4.42</v>
      </c>
      <c r="AA3741" t="s">
        <v>12068</v>
      </c>
      <c r="AB3741">
        <v>295.64865850000001</v>
      </c>
      <c r="AC3741" t="s">
        <v>12069</v>
      </c>
      <c r="AD3741">
        <v>48.495519100000003</v>
      </c>
      <c r="AE3741">
        <v>530.12199999999996</v>
      </c>
      <c r="AF3741">
        <v>12.798999999999999</v>
      </c>
      <c r="AG3741">
        <v>11.367000000000001</v>
      </c>
      <c r="AH3741">
        <v>12.763199999999999</v>
      </c>
    </row>
    <row r="3742" spans="1:34" x14ac:dyDescent="0.25">
      <c r="A3742" t="s">
        <v>12070</v>
      </c>
      <c r="B3742" t="s">
        <v>12067</v>
      </c>
      <c r="C3742">
        <v>1</v>
      </c>
      <c r="D3742">
        <v>2</v>
      </c>
      <c r="E3742" t="s">
        <v>284</v>
      </c>
      <c r="F3742">
        <v>2016</v>
      </c>
      <c r="G3742" t="s">
        <v>171</v>
      </c>
      <c r="H3742">
        <v>0</v>
      </c>
      <c r="I3742">
        <v>3.7092138499999998</v>
      </c>
      <c r="J3742">
        <v>4.65E-2</v>
      </c>
      <c r="K3742">
        <v>1.25</v>
      </c>
      <c r="L3742">
        <v>0.112</v>
      </c>
      <c r="M3742">
        <v>2.1</v>
      </c>
      <c r="N3742">
        <v>6.6E-3</v>
      </c>
      <c r="O3742" t="s">
        <v>614</v>
      </c>
      <c r="P3742">
        <v>0</v>
      </c>
      <c r="Q3742">
        <v>500.46</v>
      </c>
      <c r="R3742">
        <v>1206</v>
      </c>
      <c r="S3742">
        <v>0</v>
      </c>
      <c r="U3742">
        <v>5927</v>
      </c>
      <c r="V3742">
        <v>1.05</v>
      </c>
      <c r="W3742">
        <v>1.04</v>
      </c>
      <c r="X3742">
        <v>-0.01</v>
      </c>
      <c r="Y3742" t="s">
        <v>77</v>
      </c>
      <c r="Z3742">
        <v>4.42</v>
      </c>
      <c r="AA3742" t="s">
        <v>12068</v>
      </c>
      <c r="AB3742">
        <v>295.64865850000001</v>
      </c>
      <c r="AC3742" t="s">
        <v>12069</v>
      </c>
      <c r="AD3742">
        <v>48.495519100000003</v>
      </c>
      <c r="AE3742">
        <v>530.12199999999996</v>
      </c>
      <c r="AF3742">
        <v>12.798999999999999</v>
      </c>
      <c r="AG3742">
        <v>11.367000000000001</v>
      </c>
      <c r="AH3742">
        <v>12.763199999999999</v>
      </c>
    </row>
    <row r="3743" spans="1:34" x14ac:dyDescent="0.25">
      <c r="A3743" t="s">
        <v>12071</v>
      </c>
      <c r="B3743" t="s">
        <v>12072</v>
      </c>
      <c r="C3743">
        <v>1</v>
      </c>
      <c r="D3743">
        <v>1</v>
      </c>
      <c r="E3743" t="s">
        <v>284</v>
      </c>
      <c r="F3743">
        <v>2016</v>
      </c>
      <c r="G3743" t="s">
        <v>171</v>
      </c>
      <c r="H3743">
        <v>0</v>
      </c>
      <c r="I3743">
        <v>24.99324193</v>
      </c>
      <c r="J3743">
        <v>0.1651</v>
      </c>
      <c r="K3743">
        <v>2.25</v>
      </c>
      <c r="L3743">
        <v>0.20100000000000001</v>
      </c>
      <c r="M3743">
        <v>5.69</v>
      </c>
      <c r="N3743">
        <v>1.7899999999999999E-2</v>
      </c>
      <c r="O3743" t="s">
        <v>614</v>
      </c>
      <c r="P3743">
        <v>0</v>
      </c>
      <c r="Q3743">
        <v>72.75</v>
      </c>
      <c r="R3743">
        <v>712</v>
      </c>
      <c r="S3743">
        <v>0</v>
      </c>
      <c r="U3743">
        <v>5809</v>
      </c>
      <c r="V3743">
        <v>1.37</v>
      </c>
      <c r="W3743">
        <v>1.05</v>
      </c>
      <c r="X3743">
        <v>0.06</v>
      </c>
      <c r="Y3743" t="s">
        <v>77</v>
      </c>
      <c r="Z3743">
        <v>4.18</v>
      </c>
      <c r="AA3743" t="s">
        <v>12073</v>
      </c>
      <c r="AB3743">
        <v>287.36291449999999</v>
      </c>
      <c r="AC3743" t="s">
        <v>12074</v>
      </c>
      <c r="AD3743">
        <v>38.649734100000003</v>
      </c>
      <c r="AE3743">
        <v>466.26499999999999</v>
      </c>
      <c r="AF3743">
        <v>12.428000000000001</v>
      </c>
      <c r="AG3743">
        <v>10.897</v>
      </c>
      <c r="AH3743">
        <v>12.359</v>
      </c>
    </row>
    <row r="3744" spans="1:34" x14ac:dyDescent="0.25">
      <c r="A3744" t="s">
        <v>12075</v>
      </c>
      <c r="B3744" t="s">
        <v>12076</v>
      </c>
      <c r="C3744">
        <v>1</v>
      </c>
      <c r="D3744">
        <v>1</v>
      </c>
      <c r="E3744" t="s">
        <v>284</v>
      </c>
      <c r="F3744">
        <v>2016</v>
      </c>
      <c r="G3744" t="s">
        <v>171</v>
      </c>
      <c r="H3744">
        <v>0</v>
      </c>
      <c r="I3744">
        <v>38.47875707</v>
      </c>
      <c r="J3744">
        <v>0.2213</v>
      </c>
      <c r="K3744">
        <v>13.34</v>
      </c>
      <c r="L3744">
        <v>1.19</v>
      </c>
      <c r="O3744" t="s">
        <v>75</v>
      </c>
      <c r="P3744">
        <v>0</v>
      </c>
      <c r="Q3744">
        <v>11.24</v>
      </c>
      <c r="R3744">
        <v>484</v>
      </c>
      <c r="S3744">
        <v>0</v>
      </c>
      <c r="U3744">
        <v>5498</v>
      </c>
      <c r="V3744">
        <v>0.87</v>
      </c>
      <c r="W3744">
        <v>0.96</v>
      </c>
      <c r="X3744">
        <v>0.1</v>
      </c>
      <c r="Y3744" t="s">
        <v>77</v>
      </c>
      <c r="Z3744">
        <v>4.54</v>
      </c>
      <c r="AA3744" t="s">
        <v>12077</v>
      </c>
      <c r="AB3744">
        <v>288.90228289999999</v>
      </c>
      <c r="AC3744" t="s">
        <v>12078</v>
      </c>
      <c r="AD3744">
        <v>49.370407899999996</v>
      </c>
      <c r="AE3744">
        <v>442.87099999999998</v>
      </c>
      <c r="AF3744">
        <v>13.852</v>
      </c>
      <c r="AG3744">
        <v>12.029</v>
      </c>
      <c r="AH3744">
        <v>13.729900000000001</v>
      </c>
    </row>
    <row r="3745" spans="1:34" x14ac:dyDescent="0.25">
      <c r="A3745" t="s">
        <v>12079</v>
      </c>
      <c r="B3745" t="s">
        <v>12080</v>
      </c>
      <c r="C3745">
        <v>2</v>
      </c>
      <c r="D3745">
        <v>3</v>
      </c>
      <c r="E3745" t="s">
        <v>284</v>
      </c>
      <c r="F3745">
        <v>2012</v>
      </c>
      <c r="G3745" t="s">
        <v>171</v>
      </c>
      <c r="H3745">
        <v>0</v>
      </c>
      <c r="I3745">
        <v>49.464300000000001</v>
      </c>
      <c r="J3745">
        <v>0.28770000000000001</v>
      </c>
      <c r="K3745">
        <v>3.05</v>
      </c>
      <c r="L3745">
        <v>0.27200000000000002</v>
      </c>
      <c r="M3745">
        <v>2.0699999999999998</v>
      </c>
      <c r="N3745">
        <v>6.5100000000000002E-3</v>
      </c>
      <c r="O3745" t="s">
        <v>119</v>
      </c>
      <c r="P3745">
        <v>2.1000000000000001E-2</v>
      </c>
      <c r="S3745">
        <v>1</v>
      </c>
      <c r="U3745">
        <v>5636</v>
      </c>
      <c r="V3745">
        <v>0.94</v>
      </c>
      <c r="W3745">
        <v>0.96</v>
      </c>
      <c r="X3745">
        <v>-0.25</v>
      </c>
      <c r="Y3745" t="s">
        <v>1117</v>
      </c>
      <c r="Z3745">
        <v>4.49</v>
      </c>
      <c r="AA3745" t="s">
        <v>12081</v>
      </c>
      <c r="AB3745">
        <v>295.29788830000001</v>
      </c>
      <c r="AC3745" t="s">
        <v>12082</v>
      </c>
      <c r="AD3745">
        <v>46.9204303</v>
      </c>
      <c r="AE3745">
        <v>1025.02</v>
      </c>
      <c r="AF3745">
        <v>15.31</v>
      </c>
      <c r="AG3745">
        <v>13.535</v>
      </c>
      <c r="AH3745">
        <v>15.162599999999999</v>
      </c>
    </row>
    <row r="3746" spans="1:34" x14ac:dyDescent="0.25">
      <c r="A3746" t="s">
        <v>12083</v>
      </c>
      <c r="B3746" t="s">
        <v>12080</v>
      </c>
      <c r="C3746">
        <v>2</v>
      </c>
      <c r="D3746">
        <v>3</v>
      </c>
      <c r="E3746" t="s">
        <v>284</v>
      </c>
      <c r="F3746">
        <v>2012</v>
      </c>
      <c r="G3746" t="s">
        <v>171</v>
      </c>
      <c r="H3746">
        <v>0</v>
      </c>
      <c r="I3746">
        <v>303.22699999999998</v>
      </c>
      <c r="J3746">
        <v>0.96379999999999999</v>
      </c>
      <c r="K3746">
        <v>4.6500000000000004</v>
      </c>
      <c r="L3746">
        <v>0.41499999999999998</v>
      </c>
      <c r="M3746">
        <v>3.17</v>
      </c>
      <c r="N3746">
        <v>9.9699999999999997E-3</v>
      </c>
      <c r="O3746" t="s">
        <v>119</v>
      </c>
      <c r="P3746">
        <v>4.3999999999999997E-2</v>
      </c>
      <c r="S3746">
        <v>1</v>
      </c>
      <c r="U3746">
        <v>5636</v>
      </c>
      <c r="V3746">
        <v>0.94</v>
      </c>
      <c r="W3746">
        <v>0.96</v>
      </c>
      <c r="X3746">
        <v>-0.25</v>
      </c>
      <c r="Y3746" t="s">
        <v>1117</v>
      </c>
      <c r="Z3746">
        <v>4.49</v>
      </c>
      <c r="AA3746" t="s">
        <v>12081</v>
      </c>
      <c r="AB3746">
        <v>295.29788830000001</v>
      </c>
      <c r="AC3746" t="s">
        <v>12082</v>
      </c>
      <c r="AD3746">
        <v>46.9204303</v>
      </c>
      <c r="AE3746">
        <v>1025.02</v>
      </c>
      <c r="AF3746">
        <v>15.31</v>
      </c>
      <c r="AG3746">
        <v>13.535</v>
      </c>
      <c r="AH3746">
        <v>15.162599999999999</v>
      </c>
    </row>
    <row r="3747" spans="1:34" x14ac:dyDescent="0.25">
      <c r="A3747" t="s">
        <v>12084</v>
      </c>
      <c r="B3747" t="s">
        <v>12080</v>
      </c>
      <c r="C3747">
        <v>2</v>
      </c>
      <c r="D3747">
        <v>3</v>
      </c>
      <c r="E3747" t="s">
        <v>284</v>
      </c>
      <c r="F3747">
        <v>2019</v>
      </c>
      <c r="G3747" t="s">
        <v>171</v>
      </c>
      <c r="H3747">
        <v>0</v>
      </c>
      <c r="I3747">
        <v>187.36600000000001</v>
      </c>
      <c r="J3747">
        <v>0.69920000000000004</v>
      </c>
      <c r="K3747">
        <v>7.04</v>
      </c>
      <c r="L3747">
        <v>0.628</v>
      </c>
      <c r="M3747">
        <v>19.02</v>
      </c>
      <c r="N3747">
        <v>5.9839999999999997E-2</v>
      </c>
      <c r="O3747" t="s">
        <v>119</v>
      </c>
      <c r="P3747">
        <v>2.4E-2</v>
      </c>
      <c r="S3747">
        <v>1</v>
      </c>
      <c r="U3747">
        <v>5636</v>
      </c>
      <c r="V3747">
        <v>0.94</v>
      </c>
      <c r="W3747">
        <v>0.96</v>
      </c>
      <c r="X3747">
        <v>-4.2999999999999997E-2</v>
      </c>
      <c r="Y3747" t="s">
        <v>200</v>
      </c>
      <c r="Z3747">
        <v>4.49</v>
      </c>
      <c r="AA3747" t="s">
        <v>12081</v>
      </c>
      <c r="AB3747">
        <v>295.29788830000001</v>
      </c>
      <c r="AC3747" t="s">
        <v>12082</v>
      </c>
      <c r="AD3747">
        <v>46.9204303</v>
      </c>
      <c r="AE3747">
        <v>1025.02</v>
      </c>
      <c r="AF3747">
        <v>15.31</v>
      </c>
      <c r="AG3747">
        <v>13.535</v>
      </c>
      <c r="AH3747">
        <v>15.162599999999999</v>
      </c>
    </row>
    <row r="3748" spans="1:34" x14ac:dyDescent="0.25">
      <c r="A3748" t="s">
        <v>12085</v>
      </c>
      <c r="B3748" t="s">
        <v>12086</v>
      </c>
      <c r="C3748">
        <v>1</v>
      </c>
      <c r="D3748">
        <v>1</v>
      </c>
      <c r="E3748" t="s">
        <v>284</v>
      </c>
      <c r="F3748">
        <v>2016</v>
      </c>
      <c r="G3748" t="s">
        <v>171</v>
      </c>
      <c r="H3748">
        <v>0</v>
      </c>
      <c r="I3748">
        <v>24.669195689999999</v>
      </c>
      <c r="J3748">
        <v>0.23219999999999999</v>
      </c>
      <c r="K3748">
        <v>14.44</v>
      </c>
      <c r="L3748">
        <v>1.288</v>
      </c>
      <c r="M3748">
        <v>35600</v>
      </c>
      <c r="N3748">
        <v>112</v>
      </c>
      <c r="O3748" t="s">
        <v>614</v>
      </c>
      <c r="P3748">
        <v>0</v>
      </c>
      <c r="Q3748">
        <v>41.2</v>
      </c>
      <c r="R3748">
        <v>1485</v>
      </c>
      <c r="S3748">
        <v>0</v>
      </c>
      <c r="U3748">
        <v>6613</v>
      </c>
      <c r="V3748">
        <v>1.66</v>
      </c>
      <c r="W3748">
        <v>1.4</v>
      </c>
      <c r="X3748">
        <v>0.04</v>
      </c>
      <c r="Y3748" t="s">
        <v>77</v>
      </c>
      <c r="Z3748">
        <v>4.1399999999999997</v>
      </c>
      <c r="AA3748" t="s">
        <v>12087</v>
      </c>
      <c r="AB3748">
        <v>297.00943599999999</v>
      </c>
      <c r="AC3748" t="s">
        <v>12088</v>
      </c>
      <c r="AD3748">
        <v>50.372282900000002</v>
      </c>
      <c r="AE3748">
        <v>929.81100000000004</v>
      </c>
      <c r="AF3748">
        <v>13.282</v>
      </c>
      <c r="AG3748">
        <v>12.034000000000001</v>
      </c>
      <c r="AH3748">
        <v>13.161</v>
      </c>
    </row>
    <row r="3749" spans="1:34" x14ac:dyDescent="0.25">
      <c r="A3749" t="s">
        <v>12089</v>
      </c>
      <c r="B3749" t="s">
        <v>12090</v>
      </c>
      <c r="C3749">
        <v>1</v>
      </c>
      <c r="D3749">
        <v>1</v>
      </c>
      <c r="E3749" t="s">
        <v>284</v>
      </c>
      <c r="F3749">
        <v>2016</v>
      </c>
      <c r="G3749" t="s">
        <v>171</v>
      </c>
      <c r="H3749">
        <v>0</v>
      </c>
      <c r="I3749">
        <v>5.0142345700000002</v>
      </c>
      <c r="J3749">
        <v>6.2600000000000003E-2</v>
      </c>
      <c r="K3749">
        <v>14.96</v>
      </c>
      <c r="L3749">
        <v>1.335</v>
      </c>
      <c r="M3749">
        <v>37000</v>
      </c>
      <c r="N3749">
        <v>117</v>
      </c>
      <c r="O3749" t="s">
        <v>614</v>
      </c>
      <c r="P3749">
        <v>0</v>
      </c>
      <c r="Q3749">
        <v>1146.8800000000001</v>
      </c>
      <c r="R3749">
        <v>1308</v>
      </c>
      <c r="S3749">
        <v>0</v>
      </c>
      <c r="U3749">
        <v>6733</v>
      </c>
      <c r="V3749">
        <v>1.8</v>
      </c>
      <c r="W3749">
        <v>1.49</v>
      </c>
      <c r="X3749">
        <v>7.0000000000000007E-2</v>
      </c>
      <c r="Y3749" t="s">
        <v>77</v>
      </c>
      <c r="Z3749">
        <v>4.0999999999999996</v>
      </c>
      <c r="AA3749" t="s">
        <v>12091</v>
      </c>
      <c r="AB3749">
        <v>299.09751670000003</v>
      </c>
      <c r="AC3749" t="s">
        <v>12092</v>
      </c>
      <c r="AD3749">
        <v>43.497585100000002</v>
      </c>
      <c r="AE3749">
        <v>1249.4100000000001</v>
      </c>
      <c r="AF3749">
        <v>13.766999999999999</v>
      </c>
      <c r="AG3749">
        <v>12.561999999999999</v>
      </c>
      <c r="AH3749">
        <v>13.7887</v>
      </c>
    </row>
    <row r="3750" spans="1:34" x14ac:dyDescent="0.25">
      <c r="A3750" t="s">
        <v>12093</v>
      </c>
      <c r="B3750" t="s">
        <v>12094</v>
      </c>
      <c r="C3750">
        <v>1</v>
      </c>
      <c r="D3750">
        <v>1</v>
      </c>
      <c r="E3750" t="s">
        <v>284</v>
      </c>
      <c r="F3750">
        <v>2016</v>
      </c>
      <c r="G3750" t="s">
        <v>171</v>
      </c>
      <c r="H3750">
        <v>0</v>
      </c>
      <c r="I3750">
        <v>4.1762555099999998</v>
      </c>
      <c r="J3750">
        <v>4.8300000000000003E-2</v>
      </c>
      <c r="K3750">
        <v>3.22</v>
      </c>
      <c r="L3750">
        <v>0.28699999999999998</v>
      </c>
      <c r="M3750">
        <v>10.5</v>
      </c>
      <c r="N3750">
        <v>3.2899999999999999E-2</v>
      </c>
      <c r="O3750" t="s">
        <v>614</v>
      </c>
      <c r="P3750">
        <v>0</v>
      </c>
      <c r="Q3750">
        <v>139.24</v>
      </c>
      <c r="R3750">
        <v>876</v>
      </c>
      <c r="S3750">
        <v>0</v>
      </c>
      <c r="U3750">
        <v>4996</v>
      </c>
      <c r="V3750">
        <v>0.78</v>
      </c>
      <c r="W3750">
        <v>0.85</v>
      </c>
      <c r="X3750">
        <v>0.16</v>
      </c>
      <c r="Y3750" t="s">
        <v>77</v>
      </c>
      <c r="Z3750">
        <v>4.59</v>
      </c>
      <c r="AA3750" t="s">
        <v>12095</v>
      </c>
      <c r="AB3750">
        <v>296.52451869999999</v>
      </c>
      <c r="AC3750" t="s">
        <v>12096</v>
      </c>
      <c r="AD3750">
        <v>39.249850299999999</v>
      </c>
      <c r="AE3750">
        <v>306.60199999999998</v>
      </c>
      <c r="AF3750">
        <v>13.898</v>
      </c>
      <c r="AG3750">
        <v>11.461</v>
      </c>
      <c r="AH3750">
        <v>13.6698</v>
      </c>
    </row>
    <row r="3751" spans="1:34" x14ac:dyDescent="0.25">
      <c r="A3751" t="s">
        <v>12097</v>
      </c>
      <c r="B3751" t="s">
        <v>12098</v>
      </c>
      <c r="C3751">
        <v>1</v>
      </c>
      <c r="D3751">
        <v>1</v>
      </c>
      <c r="E3751" t="s">
        <v>284</v>
      </c>
      <c r="F3751">
        <v>2016</v>
      </c>
      <c r="G3751" t="s">
        <v>171</v>
      </c>
      <c r="H3751">
        <v>0</v>
      </c>
      <c r="I3751">
        <v>14.55731705</v>
      </c>
      <c r="J3751">
        <v>0.1186</v>
      </c>
      <c r="K3751">
        <v>4.08</v>
      </c>
      <c r="L3751">
        <v>0.36399999999999999</v>
      </c>
      <c r="M3751">
        <v>15.6</v>
      </c>
      <c r="N3751">
        <v>4.9200000000000001E-2</v>
      </c>
      <c r="O3751" t="s">
        <v>614</v>
      </c>
      <c r="P3751">
        <v>0</v>
      </c>
      <c r="Q3751">
        <v>243.38</v>
      </c>
      <c r="R3751">
        <v>879</v>
      </c>
      <c r="S3751">
        <v>0</v>
      </c>
      <c r="U3751">
        <v>5816</v>
      </c>
      <c r="V3751">
        <v>1.34</v>
      </c>
      <c r="W3751">
        <v>1.06</v>
      </c>
      <c r="X3751">
        <v>0.12</v>
      </c>
      <c r="Y3751" t="s">
        <v>77</v>
      </c>
      <c r="Z3751">
        <v>4.21</v>
      </c>
      <c r="AA3751" t="s">
        <v>12099</v>
      </c>
      <c r="AB3751">
        <v>286.63007959999999</v>
      </c>
      <c r="AC3751" t="s">
        <v>12100</v>
      </c>
      <c r="AD3751">
        <v>38.945590699999997</v>
      </c>
      <c r="AE3751">
        <v>905.93700000000001</v>
      </c>
      <c r="AF3751">
        <v>13.548</v>
      </c>
      <c r="AG3751">
        <v>11.731</v>
      </c>
      <c r="AH3751">
        <v>13.3691</v>
      </c>
    </row>
    <row r="3752" spans="1:34" x14ac:dyDescent="0.25">
      <c r="A3752" t="s">
        <v>12101</v>
      </c>
      <c r="B3752" t="s">
        <v>12102</v>
      </c>
      <c r="C3752">
        <v>1</v>
      </c>
      <c r="D3752">
        <v>1</v>
      </c>
      <c r="E3752" t="s">
        <v>284</v>
      </c>
      <c r="F3752">
        <v>2016</v>
      </c>
      <c r="G3752" t="s">
        <v>171</v>
      </c>
      <c r="H3752">
        <v>0</v>
      </c>
      <c r="I3752">
        <v>5.6606729400000004</v>
      </c>
      <c r="J3752">
        <v>6.0600000000000001E-2</v>
      </c>
      <c r="K3752">
        <v>3.06</v>
      </c>
      <c r="L3752">
        <v>0.27300000000000002</v>
      </c>
      <c r="M3752">
        <v>9.59</v>
      </c>
      <c r="N3752">
        <v>3.0200000000000001E-2</v>
      </c>
      <c r="O3752" t="s">
        <v>614</v>
      </c>
      <c r="P3752">
        <v>0</v>
      </c>
      <c r="Q3752">
        <v>671.06</v>
      </c>
      <c r="R3752">
        <v>1115</v>
      </c>
      <c r="S3752">
        <v>0</v>
      </c>
      <c r="U3752">
        <v>5785</v>
      </c>
      <c r="V3752">
        <v>1.08</v>
      </c>
      <c r="W3752">
        <v>0.99</v>
      </c>
      <c r="X3752">
        <v>-0.01</v>
      </c>
      <c r="Y3752" t="s">
        <v>77</v>
      </c>
      <c r="Z3752">
        <v>4.3600000000000003</v>
      </c>
      <c r="AA3752" t="s">
        <v>12103</v>
      </c>
      <c r="AB3752">
        <v>292.3215174</v>
      </c>
      <c r="AC3752" t="s">
        <v>12104</v>
      </c>
      <c r="AD3752">
        <v>43.881172300000003</v>
      </c>
      <c r="AE3752">
        <v>841.49599999999998</v>
      </c>
      <c r="AF3752">
        <v>13.629</v>
      </c>
      <c r="AG3752">
        <v>11.91</v>
      </c>
      <c r="AH3752">
        <v>13.4689</v>
      </c>
    </row>
    <row r="3753" spans="1:34" x14ac:dyDescent="0.25">
      <c r="A3753" t="s">
        <v>12105</v>
      </c>
      <c r="B3753" t="s">
        <v>12106</v>
      </c>
      <c r="C3753">
        <v>1</v>
      </c>
      <c r="D3753">
        <v>1</v>
      </c>
      <c r="E3753" t="s">
        <v>284</v>
      </c>
      <c r="F3753">
        <v>2016</v>
      </c>
      <c r="G3753" t="s">
        <v>171</v>
      </c>
      <c r="H3753">
        <v>0</v>
      </c>
      <c r="I3753">
        <v>3.1055081900000001</v>
      </c>
      <c r="J3753">
        <v>3.9899999999999998E-2</v>
      </c>
      <c r="K3753">
        <v>2.4900000000000002</v>
      </c>
      <c r="L3753">
        <v>0.222</v>
      </c>
      <c r="M3753">
        <v>6.76</v>
      </c>
      <c r="N3753">
        <v>2.1299999999999999E-2</v>
      </c>
      <c r="O3753" t="s">
        <v>614</v>
      </c>
      <c r="P3753">
        <v>0</v>
      </c>
      <c r="Q3753">
        <v>215.46</v>
      </c>
      <c r="R3753">
        <v>980</v>
      </c>
      <c r="S3753">
        <v>0</v>
      </c>
      <c r="U3753">
        <v>5009</v>
      </c>
      <c r="V3753">
        <v>0.79</v>
      </c>
      <c r="W3753">
        <v>0.86</v>
      </c>
      <c r="X3753">
        <v>0.21</v>
      </c>
      <c r="Y3753" t="s">
        <v>77</v>
      </c>
      <c r="Z3753">
        <v>4.58</v>
      </c>
      <c r="AA3753" t="s">
        <v>12107</v>
      </c>
      <c r="AB3753">
        <v>287.051694</v>
      </c>
      <c r="AC3753" t="s">
        <v>12108</v>
      </c>
      <c r="AD3753">
        <v>40.211423199999999</v>
      </c>
      <c r="AE3753">
        <v>280.06900000000002</v>
      </c>
      <c r="AF3753">
        <v>13.512</v>
      </c>
      <c r="AG3753">
        <v>11.241</v>
      </c>
      <c r="AH3753">
        <v>13.3163</v>
      </c>
    </row>
    <row r="3754" spans="1:34" x14ac:dyDescent="0.25">
      <c r="A3754" t="s">
        <v>12109</v>
      </c>
      <c r="B3754" t="s">
        <v>12110</v>
      </c>
      <c r="C3754">
        <v>1</v>
      </c>
      <c r="D3754">
        <v>1</v>
      </c>
      <c r="E3754" t="s">
        <v>284</v>
      </c>
      <c r="F3754">
        <v>2016</v>
      </c>
      <c r="G3754" t="s">
        <v>171</v>
      </c>
      <c r="H3754">
        <v>0</v>
      </c>
      <c r="I3754">
        <v>14.006406070000001</v>
      </c>
      <c r="J3754">
        <v>0.11260000000000001</v>
      </c>
      <c r="K3754">
        <v>3.08</v>
      </c>
      <c r="L3754">
        <v>0.27500000000000002</v>
      </c>
      <c r="M3754">
        <v>9.69</v>
      </c>
      <c r="N3754">
        <v>3.0499999999999999E-2</v>
      </c>
      <c r="O3754" t="s">
        <v>614</v>
      </c>
      <c r="P3754">
        <v>0</v>
      </c>
      <c r="Q3754">
        <v>100.09</v>
      </c>
      <c r="R3754">
        <v>807</v>
      </c>
      <c r="S3754">
        <v>0</v>
      </c>
      <c r="U3754">
        <v>5837</v>
      </c>
      <c r="V3754">
        <v>1.0900000000000001</v>
      </c>
      <c r="W3754">
        <v>1.03</v>
      </c>
      <c r="X3754">
        <v>0.04</v>
      </c>
      <c r="Y3754" t="s">
        <v>77</v>
      </c>
      <c r="Z3754">
        <v>4.38</v>
      </c>
      <c r="AA3754" t="s">
        <v>12111</v>
      </c>
      <c r="AB3754">
        <v>295.16375920000002</v>
      </c>
      <c r="AC3754" t="s">
        <v>12112</v>
      </c>
      <c r="AD3754">
        <v>43.963071599999999</v>
      </c>
      <c r="AE3754">
        <v>813.53499999999997</v>
      </c>
      <c r="AF3754">
        <v>14.018000000000001</v>
      </c>
      <c r="AG3754">
        <v>12.297000000000001</v>
      </c>
      <c r="AH3754">
        <v>13.8596</v>
      </c>
    </row>
    <row r="3755" spans="1:34" x14ac:dyDescent="0.25">
      <c r="A3755" t="s">
        <v>12113</v>
      </c>
      <c r="B3755" t="s">
        <v>12114</v>
      </c>
      <c r="C3755">
        <v>2</v>
      </c>
      <c r="D3755">
        <v>1</v>
      </c>
      <c r="E3755" t="s">
        <v>284</v>
      </c>
      <c r="F3755">
        <v>2016</v>
      </c>
      <c r="G3755" t="s">
        <v>171</v>
      </c>
      <c r="H3755">
        <v>0</v>
      </c>
      <c r="I3755">
        <v>11.11990653</v>
      </c>
      <c r="J3755">
        <v>9.11E-2</v>
      </c>
      <c r="K3755">
        <v>2.0699999999999998</v>
      </c>
      <c r="L3755">
        <v>0.185</v>
      </c>
      <c r="M3755">
        <v>4.9400000000000004</v>
      </c>
      <c r="N3755">
        <v>1.55E-2</v>
      </c>
      <c r="O3755" t="s">
        <v>614</v>
      </c>
      <c r="P3755">
        <v>0</v>
      </c>
      <c r="Q3755">
        <v>38.71</v>
      </c>
      <c r="R3755">
        <v>649</v>
      </c>
      <c r="S3755">
        <v>0</v>
      </c>
      <c r="U3755">
        <v>5240</v>
      </c>
      <c r="V3755">
        <v>0.79</v>
      </c>
      <c r="W3755">
        <v>0.87</v>
      </c>
      <c r="X3755">
        <v>-0.04</v>
      </c>
      <c r="Y3755" t="s">
        <v>77</v>
      </c>
      <c r="Z3755">
        <v>4.58</v>
      </c>
      <c r="AA3755" t="s">
        <v>12115</v>
      </c>
      <c r="AB3755">
        <v>288.06744500000002</v>
      </c>
      <c r="AC3755" t="s">
        <v>12116</v>
      </c>
      <c r="AD3755">
        <v>42.355305000000001</v>
      </c>
      <c r="AE3755">
        <v>367</v>
      </c>
      <c r="AF3755">
        <v>13.835000000000001</v>
      </c>
      <c r="AG3755">
        <v>11.728999999999999</v>
      </c>
    </row>
    <row r="3756" spans="1:34" x14ac:dyDescent="0.25">
      <c r="A3756" t="s">
        <v>12117</v>
      </c>
      <c r="B3756" t="s">
        <v>12118</v>
      </c>
      <c r="C3756">
        <v>1</v>
      </c>
      <c r="D3756">
        <v>1</v>
      </c>
      <c r="E3756" t="s">
        <v>284</v>
      </c>
      <c r="F3756">
        <v>2016</v>
      </c>
      <c r="G3756" t="s">
        <v>171</v>
      </c>
      <c r="H3756">
        <v>0</v>
      </c>
      <c r="I3756">
        <v>13.2217576</v>
      </c>
      <c r="J3756">
        <v>0.1032</v>
      </c>
      <c r="K3756">
        <v>2.71</v>
      </c>
      <c r="L3756">
        <v>0.24199999999999999</v>
      </c>
      <c r="M3756">
        <v>7.8</v>
      </c>
      <c r="N3756">
        <v>2.4500000000000001E-2</v>
      </c>
      <c r="O3756" t="s">
        <v>614</v>
      </c>
      <c r="P3756">
        <v>0</v>
      </c>
      <c r="Q3756">
        <v>39.56</v>
      </c>
      <c r="R3756">
        <v>640</v>
      </c>
      <c r="S3756">
        <v>0</v>
      </c>
      <c r="U3756">
        <v>5210</v>
      </c>
      <c r="V3756">
        <v>0.8</v>
      </c>
      <c r="W3756">
        <v>0.85</v>
      </c>
      <c r="X3756">
        <v>-0.03</v>
      </c>
      <c r="Y3756" t="s">
        <v>77</v>
      </c>
      <c r="Z3756">
        <v>4.5599999999999996</v>
      </c>
      <c r="AA3756" t="s">
        <v>12119</v>
      </c>
      <c r="AB3756">
        <v>292.48700630000002</v>
      </c>
      <c r="AC3756" t="s">
        <v>12120</v>
      </c>
      <c r="AD3756">
        <v>46.196187000000002</v>
      </c>
      <c r="AE3756">
        <v>420</v>
      </c>
      <c r="AF3756">
        <v>14.156000000000001</v>
      </c>
      <c r="AG3756">
        <v>12.005000000000001</v>
      </c>
      <c r="AH3756">
        <v>13.9672</v>
      </c>
    </row>
    <row r="3757" spans="1:34" x14ac:dyDescent="0.25">
      <c r="A3757" t="s">
        <v>12121</v>
      </c>
      <c r="B3757" t="s">
        <v>12122</v>
      </c>
      <c r="C3757">
        <v>1</v>
      </c>
      <c r="D3757">
        <v>1</v>
      </c>
      <c r="E3757" t="s">
        <v>284</v>
      </c>
      <c r="F3757">
        <v>2016</v>
      </c>
      <c r="G3757" t="s">
        <v>171</v>
      </c>
      <c r="H3757">
        <v>0</v>
      </c>
      <c r="I3757">
        <v>12.493413070000001</v>
      </c>
      <c r="J3757">
        <v>9.9400000000000002E-2</v>
      </c>
      <c r="K3757">
        <v>2.12</v>
      </c>
      <c r="L3757">
        <v>0.189</v>
      </c>
      <c r="M3757">
        <v>5.14</v>
      </c>
      <c r="N3757">
        <v>1.6199999999999999E-2</v>
      </c>
      <c r="O3757" t="s">
        <v>614</v>
      </c>
      <c r="P3757">
        <v>0</v>
      </c>
      <c r="Q3757">
        <v>37.75</v>
      </c>
      <c r="R3757">
        <v>649</v>
      </c>
      <c r="S3757">
        <v>0</v>
      </c>
      <c r="U3757">
        <v>5247</v>
      </c>
      <c r="V3757">
        <v>0.81</v>
      </c>
      <c r="W3757">
        <v>0.86</v>
      </c>
      <c r="X3757">
        <v>-0.02</v>
      </c>
      <c r="Y3757" t="s">
        <v>77</v>
      </c>
      <c r="Z3757">
        <v>4.5599999999999996</v>
      </c>
      <c r="AA3757" t="s">
        <v>12123</v>
      </c>
      <c r="AB3757">
        <v>291.02188990000002</v>
      </c>
      <c r="AC3757" t="s">
        <v>12124</v>
      </c>
      <c r="AD3757">
        <v>37.769873400000002</v>
      </c>
      <c r="AE3757">
        <v>344.90100000000001</v>
      </c>
      <c r="AF3757">
        <v>13.724</v>
      </c>
      <c r="AG3757">
        <v>11.715999999999999</v>
      </c>
      <c r="AH3757">
        <v>13.544</v>
      </c>
    </row>
    <row r="3758" spans="1:34" x14ac:dyDescent="0.25">
      <c r="A3758" t="s">
        <v>12125</v>
      </c>
      <c r="B3758" t="s">
        <v>12126</v>
      </c>
      <c r="C3758">
        <v>1</v>
      </c>
      <c r="D3758">
        <v>4</v>
      </c>
      <c r="E3758" t="s">
        <v>284</v>
      </c>
      <c r="F3758">
        <v>2012</v>
      </c>
      <c r="G3758" t="s">
        <v>171</v>
      </c>
      <c r="H3758">
        <v>0</v>
      </c>
      <c r="I3758">
        <v>4.7779999999999996</v>
      </c>
      <c r="J3758">
        <v>5.28E-2</v>
      </c>
      <c r="K3758">
        <v>1.88</v>
      </c>
      <c r="L3758">
        <v>0.16800000000000001</v>
      </c>
      <c r="M3758">
        <v>3.94</v>
      </c>
      <c r="N3758">
        <v>1.24E-2</v>
      </c>
      <c r="O3758" t="s">
        <v>119</v>
      </c>
      <c r="P3758">
        <v>0</v>
      </c>
      <c r="Q3758">
        <v>173.12</v>
      </c>
      <c r="R3758">
        <v>932</v>
      </c>
      <c r="S3758">
        <v>1</v>
      </c>
      <c r="U3758">
        <v>5194</v>
      </c>
      <c r="V3758">
        <v>0.89</v>
      </c>
      <c r="W3758">
        <v>0.88</v>
      </c>
      <c r="X3758">
        <v>0.17</v>
      </c>
      <c r="Y3758" t="s">
        <v>77</v>
      </c>
      <c r="Z3758">
        <v>4.49</v>
      </c>
      <c r="AA3758" t="s">
        <v>12127</v>
      </c>
      <c r="AB3758">
        <v>299.1393094</v>
      </c>
      <c r="AC3758" t="s">
        <v>12128</v>
      </c>
      <c r="AD3758">
        <v>40.948939000000003</v>
      </c>
      <c r="AE3758">
        <v>306.738</v>
      </c>
      <c r="AF3758">
        <v>13.173999999999999</v>
      </c>
      <c r="AG3758">
        <v>11.221</v>
      </c>
      <c r="AH3758">
        <v>13.077199999999999</v>
      </c>
    </row>
    <row r="3759" spans="1:34" x14ac:dyDescent="0.25">
      <c r="A3759" t="s">
        <v>12129</v>
      </c>
      <c r="B3759" t="s">
        <v>12126</v>
      </c>
      <c r="C3759">
        <v>1</v>
      </c>
      <c r="D3759">
        <v>4</v>
      </c>
      <c r="E3759" t="s">
        <v>284</v>
      </c>
      <c r="F3759">
        <v>2012</v>
      </c>
      <c r="G3759" t="s">
        <v>171</v>
      </c>
      <c r="H3759">
        <v>0</v>
      </c>
      <c r="I3759">
        <v>9.6739499999999996</v>
      </c>
      <c r="J3759">
        <v>8.4500000000000006E-2</v>
      </c>
      <c r="K3759">
        <v>2.71</v>
      </c>
      <c r="L3759">
        <v>0.24199999999999999</v>
      </c>
      <c r="M3759">
        <v>14.61</v>
      </c>
      <c r="N3759">
        <v>4.5969999999999997E-2</v>
      </c>
      <c r="O3759" t="s">
        <v>119</v>
      </c>
      <c r="P3759">
        <v>0</v>
      </c>
      <c r="Q3759">
        <v>67.59</v>
      </c>
      <c r="R3759">
        <v>736</v>
      </c>
      <c r="S3759">
        <v>1</v>
      </c>
      <c r="U3759">
        <v>5194</v>
      </c>
      <c r="V3759">
        <v>0.89</v>
      </c>
      <c r="W3759">
        <v>0.88</v>
      </c>
      <c r="X3759">
        <v>0.17</v>
      </c>
      <c r="Y3759" t="s">
        <v>77</v>
      </c>
      <c r="Z3759">
        <v>4.49</v>
      </c>
      <c r="AA3759" t="s">
        <v>12127</v>
      </c>
      <c r="AB3759">
        <v>299.1393094</v>
      </c>
      <c r="AC3759" t="s">
        <v>12128</v>
      </c>
      <c r="AD3759">
        <v>40.948939000000003</v>
      </c>
      <c r="AE3759">
        <v>306.738</v>
      </c>
      <c r="AF3759">
        <v>13.173999999999999</v>
      </c>
      <c r="AG3759">
        <v>11.221</v>
      </c>
      <c r="AH3759">
        <v>13.077199999999999</v>
      </c>
    </row>
    <row r="3760" spans="1:34" x14ac:dyDescent="0.25">
      <c r="A3760" t="s">
        <v>12130</v>
      </c>
      <c r="B3760" t="s">
        <v>12126</v>
      </c>
      <c r="C3760">
        <v>1</v>
      </c>
      <c r="D3760">
        <v>4</v>
      </c>
      <c r="E3760" t="s">
        <v>284</v>
      </c>
      <c r="F3760">
        <v>2014</v>
      </c>
      <c r="G3760" t="s">
        <v>171</v>
      </c>
      <c r="H3760">
        <v>0</v>
      </c>
      <c r="I3760">
        <v>42.896099999999997</v>
      </c>
      <c r="J3760">
        <v>0.22789999999999999</v>
      </c>
      <c r="K3760">
        <v>2.04</v>
      </c>
      <c r="L3760">
        <v>0.182</v>
      </c>
      <c r="M3760">
        <v>7.93</v>
      </c>
      <c r="N3760">
        <v>2.5000000000000001E-2</v>
      </c>
      <c r="O3760" t="s">
        <v>119</v>
      </c>
      <c r="P3760">
        <v>0</v>
      </c>
      <c r="Q3760">
        <v>9.2899999999999991</v>
      </c>
      <c r="R3760">
        <v>448</v>
      </c>
      <c r="S3760">
        <v>0</v>
      </c>
      <c r="U3760">
        <v>5194</v>
      </c>
      <c r="V3760">
        <v>0.89</v>
      </c>
      <c r="W3760">
        <v>0.88</v>
      </c>
      <c r="X3760">
        <v>0.17</v>
      </c>
      <c r="Y3760" t="s">
        <v>77</v>
      </c>
      <c r="Z3760">
        <v>4.49</v>
      </c>
      <c r="AA3760" t="s">
        <v>12127</v>
      </c>
      <c r="AB3760">
        <v>299.1393094</v>
      </c>
      <c r="AC3760" t="s">
        <v>12128</v>
      </c>
      <c r="AD3760">
        <v>40.948939000000003</v>
      </c>
      <c r="AE3760">
        <v>306.738</v>
      </c>
      <c r="AF3760">
        <v>13.173999999999999</v>
      </c>
      <c r="AG3760">
        <v>11.221</v>
      </c>
      <c r="AH3760">
        <v>13.077199999999999</v>
      </c>
    </row>
    <row r="3761" spans="1:34" x14ac:dyDescent="0.25">
      <c r="A3761" t="s">
        <v>12131</v>
      </c>
      <c r="B3761" t="s">
        <v>12126</v>
      </c>
      <c r="C3761">
        <v>1</v>
      </c>
      <c r="D3761">
        <v>4</v>
      </c>
      <c r="E3761" t="s">
        <v>73</v>
      </c>
      <c r="F3761">
        <v>2014</v>
      </c>
      <c r="G3761" t="s">
        <v>94</v>
      </c>
      <c r="H3761">
        <v>0</v>
      </c>
      <c r="I3761">
        <v>982</v>
      </c>
      <c r="K3761">
        <v>13.4</v>
      </c>
      <c r="L3761">
        <v>1.19</v>
      </c>
      <c r="M3761">
        <v>657</v>
      </c>
      <c r="N3761">
        <v>2.0670000000000002</v>
      </c>
      <c r="O3761" t="s">
        <v>119</v>
      </c>
      <c r="S3761">
        <v>0</v>
      </c>
      <c r="U3761">
        <v>5194</v>
      </c>
      <c r="V3761">
        <v>0.89</v>
      </c>
      <c r="W3761">
        <v>0.88</v>
      </c>
      <c r="X3761">
        <v>0.17</v>
      </c>
      <c r="Y3761" t="s">
        <v>77</v>
      </c>
      <c r="Z3761">
        <v>4.49</v>
      </c>
      <c r="AA3761" t="s">
        <v>12127</v>
      </c>
      <c r="AB3761">
        <v>299.1393094</v>
      </c>
      <c r="AC3761" t="s">
        <v>12128</v>
      </c>
      <c r="AD3761">
        <v>40.948939000000003</v>
      </c>
      <c r="AE3761">
        <v>306.738</v>
      </c>
      <c r="AF3761">
        <v>13.173999999999999</v>
      </c>
      <c r="AG3761">
        <v>11.221</v>
      </c>
      <c r="AH3761">
        <v>13.077199999999999</v>
      </c>
    </row>
    <row r="3762" spans="1:34" x14ac:dyDescent="0.25">
      <c r="A3762" t="s">
        <v>12132</v>
      </c>
      <c r="B3762" t="s">
        <v>12133</v>
      </c>
      <c r="C3762">
        <v>1</v>
      </c>
      <c r="D3762">
        <v>1</v>
      </c>
      <c r="E3762" t="s">
        <v>284</v>
      </c>
      <c r="F3762">
        <v>2016</v>
      </c>
      <c r="G3762" t="s">
        <v>171</v>
      </c>
      <c r="H3762">
        <v>0</v>
      </c>
      <c r="I3762">
        <v>4.9195837999999998</v>
      </c>
      <c r="J3762">
        <v>6.0499999999999998E-2</v>
      </c>
      <c r="K3762">
        <v>2.78</v>
      </c>
      <c r="L3762">
        <v>0.248</v>
      </c>
      <c r="M3762">
        <v>8.15</v>
      </c>
      <c r="N3762">
        <v>2.5600000000000001E-2</v>
      </c>
      <c r="O3762" t="s">
        <v>614</v>
      </c>
      <c r="P3762">
        <v>0</v>
      </c>
      <c r="Q3762">
        <v>764.08</v>
      </c>
      <c r="R3762">
        <v>1312</v>
      </c>
      <c r="S3762">
        <v>0</v>
      </c>
      <c r="U3762">
        <v>6322</v>
      </c>
      <c r="V3762">
        <v>1.34</v>
      </c>
      <c r="W3762">
        <v>1.25</v>
      </c>
      <c r="X3762">
        <v>0.11</v>
      </c>
      <c r="Y3762" t="s">
        <v>77</v>
      </c>
      <c r="Z3762">
        <v>4.28</v>
      </c>
      <c r="AA3762" t="s">
        <v>12134</v>
      </c>
      <c r="AB3762">
        <v>294.46391649999998</v>
      </c>
      <c r="AC3762" t="s">
        <v>12135</v>
      </c>
      <c r="AD3762">
        <v>49.765047299999999</v>
      </c>
      <c r="AE3762">
        <v>847.50800000000004</v>
      </c>
      <c r="AF3762">
        <v>13.23</v>
      </c>
      <c r="AG3762">
        <v>12.065</v>
      </c>
      <c r="AH3762">
        <v>13.2113</v>
      </c>
    </row>
    <row r="3763" spans="1:34" x14ac:dyDescent="0.25">
      <c r="A3763" t="s">
        <v>12136</v>
      </c>
      <c r="B3763" t="s">
        <v>12137</v>
      </c>
      <c r="C3763">
        <v>1</v>
      </c>
      <c r="D3763">
        <v>1</v>
      </c>
      <c r="E3763" t="s">
        <v>284</v>
      </c>
      <c r="F3763">
        <v>2016</v>
      </c>
      <c r="G3763" t="s">
        <v>171</v>
      </c>
      <c r="H3763">
        <v>0</v>
      </c>
      <c r="I3763">
        <v>10.06082567</v>
      </c>
      <c r="J3763">
        <v>8.9399999999999993E-2</v>
      </c>
      <c r="K3763">
        <v>2.5</v>
      </c>
      <c r="L3763">
        <v>0.223</v>
      </c>
      <c r="M3763">
        <v>6.8</v>
      </c>
      <c r="N3763">
        <v>2.1399999999999999E-2</v>
      </c>
      <c r="O3763" t="s">
        <v>614</v>
      </c>
      <c r="P3763">
        <v>0</v>
      </c>
      <c r="Q3763">
        <v>183.84</v>
      </c>
      <c r="R3763">
        <v>899</v>
      </c>
      <c r="S3763">
        <v>0</v>
      </c>
      <c r="U3763">
        <v>5802</v>
      </c>
      <c r="V3763">
        <v>1.0900000000000001</v>
      </c>
      <c r="W3763">
        <v>1.01</v>
      </c>
      <c r="X3763">
        <v>0.03</v>
      </c>
      <c r="Y3763" t="s">
        <v>77</v>
      </c>
      <c r="Z3763">
        <v>4.3600000000000003</v>
      </c>
      <c r="AA3763" t="s">
        <v>12138</v>
      </c>
      <c r="AB3763">
        <v>291.90698620000001</v>
      </c>
      <c r="AC3763" t="s">
        <v>12139</v>
      </c>
      <c r="AD3763">
        <v>49.262076</v>
      </c>
      <c r="AE3763">
        <v>813.72400000000005</v>
      </c>
      <c r="AF3763">
        <v>14.054</v>
      </c>
      <c r="AG3763">
        <v>12.382999999999999</v>
      </c>
      <c r="AH3763">
        <v>13.815099999999999</v>
      </c>
    </row>
    <row r="3764" spans="1:34" x14ac:dyDescent="0.25">
      <c r="A3764" t="s">
        <v>12140</v>
      </c>
      <c r="B3764" t="s">
        <v>12141</v>
      </c>
      <c r="C3764">
        <v>1</v>
      </c>
      <c r="D3764">
        <v>1</v>
      </c>
      <c r="E3764" t="s">
        <v>284</v>
      </c>
      <c r="F3764">
        <v>2016</v>
      </c>
      <c r="G3764" t="s">
        <v>171</v>
      </c>
      <c r="H3764">
        <v>0</v>
      </c>
      <c r="I3764">
        <v>56.35418576</v>
      </c>
      <c r="J3764">
        <v>0.25369999999999998</v>
      </c>
      <c r="K3764">
        <v>2.36</v>
      </c>
      <c r="L3764">
        <v>0.21099999999999999</v>
      </c>
      <c r="M3764">
        <v>6.17</v>
      </c>
      <c r="N3764">
        <v>1.9400000000000001E-2</v>
      </c>
      <c r="O3764" t="s">
        <v>614</v>
      </c>
      <c r="P3764">
        <v>0</v>
      </c>
      <c r="Q3764">
        <v>4.4400000000000004</v>
      </c>
      <c r="R3764">
        <v>352</v>
      </c>
      <c r="S3764">
        <v>0</v>
      </c>
      <c r="U3764">
        <v>4871</v>
      </c>
      <c r="V3764">
        <v>0.72</v>
      </c>
      <c r="W3764">
        <v>0.75</v>
      </c>
      <c r="X3764">
        <v>-0.13</v>
      </c>
      <c r="Y3764" t="s">
        <v>77</v>
      </c>
      <c r="Z3764">
        <v>4.5999999999999996</v>
      </c>
      <c r="AA3764" t="s">
        <v>12142</v>
      </c>
      <c r="AB3764">
        <v>296.8229326</v>
      </c>
      <c r="AC3764" t="s">
        <v>12143</v>
      </c>
      <c r="AD3764">
        <v>48.107762800000003</v>
      </c>
      <c r="AE3764">
        <v>313.06799999999998</v>
      </c>
      <c r="AF3764">
        <v>14.048999999999999</v>
      </c>
      <c r="AG3764">
        <v>11.536</v>
      </c>
      <c r="AH3764">
        <v>13.7621</v>
      </c>
    </row>
    <row r="3765" spans="1:34" x14ac:dyDescent="0.25">
      <c r="A3765" t="s">
        <v>12144</v>
      </c>
      <c r="B3765" t="s">
        <v>12145</v>
      </c>
      <c r="C3765">
        <v>1</v>
      </c>
      <c r="D3765">
        <v>1</v>
      </c>
      <c r="E3765" t="s">
        <v>284</v>
      </c>
      <c r="F3765">
        <v>2016</v>
      </c>
      <c r="G3765" t="s">
        <v>171</v>
      </c>
      <c r="H3765">
        <v>0</v>
      </c>
      <c r="I3765">
        <v>30.229104</v>
      </c>
      <c r="J3765">
        <v>0.2072</v>
      </c>
      <c r="K3765">
        <v>3.21</v>
      </c>
      <c r="L3765">
        <v>0.28599999999999998</v>
      </c>
      <c r="M3765">
        <v>10.4</v>
      </c>
      <c r="N3765">
        <v>3.27E-2</v>
      </c>
      <c r="O3765" t="s">
        <v>614</v>
      </c>
      <c r="P3765">
        <v>0</v>
      </c>
      <c r="Q3765">
        <v>61.49</v>
      </c>
      <c r="R3765">
        <v>755</v>
      </c>
      <c r="S3765">
        <v>0</v>
      </c>
      <c r="U3765">
        <v>6346</v>
      </c>
      <c r="V3765">
        <v>1.47</v>
      </c>
      <c r="W3765">
        <v>1.28</v>
      </c>
      <c r="X3765">
        <v>0.09</v>
      </c>
      <c r="Y3765" t="s">
        <v>77</v>
      </c>
      <c r="Z3765">
        <v>4.21</v>
      </c>
      <c r="AA3765" t="s">
        <v>12146</v>
      </c>
      <c r="AB3765">
        <v>291.64677640000002</v>
      </c>
      <c r="AC3765" t="s">
        <v>12147</v>
      </c>
      <c r="AD3765">
        <v>41.884684300000004</v>
      </c>
      <c r="AE3765">
        <v>860.35500000000002</v>
      </c>
      <c r="AF3765">
        <v>13.452</v>
      </c>
      <c r="AG3765">
        <v>12.222</v>
      </c>
      <c r="AH3765">
        <v>13.389200000000001</v>
      </c>
    </row>
    <row r="3766" spans="1:34" x14ac:dyDescent="0.25">
      <c r="A3766" t="s">
        <v>12148</v>
      </c>
      <c r="B3766" t="s">
        <v>12149</v>
      </c>
      <c r="C3766">
        <v>1</v>
      </c>
      <c r="D3766">
        <v>1</v>
      </c>
      <c r="E3766" t="s">
        <v>284</v>
      </c>
      <c r="F3766">
        <v>2016</v>
      </c>
      <c r="G3766" t="s">
        <v>171</v>
      </c>
      <c r="H3766">
        <v>0</v>
      </c>
      <c r="I3766">
        <v>10.045569309999999</v>
      </c>
      <c r="J3766">
        <v>8.9599999999999999E-2</v>
      </c>
      <c r="K3766">
        <v>2.2799999999999998</v>
      </c>
      <c r="L3766">
        <v>0.20300000000000001</v>
      </c>
      <c r="M3766">
        <v>5.82</v>
      </c>
      <c r="N3766">
        <v>1.83E-2</v>
      </c>
      <c r="O3766" t="s">
        <v>614</v>
      </c>
      <c r="P3766">
        <v>0</v>
      </c>
      <c r="Q3766">
        <v>90.63</v>
      </c>
      <c r="R3766">
        <v>766</v>
      </c>
      <c r="S3766">
        <v>0</v>
      </c>
      <c r="U3766">
        <v>5668</v>
      </c>
      <c r="V3766">
        <v>0.87</v>
      </c>
      <c r="W3766">
        <v>0.96</v>
      </c>
      <c r="X3766">
        <v>-0.1</v>
      </c>
      <c r="Y3766" t="s">
        <v>77</v>
      </c>
      <c r="Z3766">
        <v>4.54</v>
      </c>
      <c r="AA3766" t="s">
        <v>12150</v>
      </c>
      <c r="AB3766">
        <v>284.3942844</v>
      </c>
      <c r="AC3766" t="s">
        <v>12151</v>
      </c>
      <c r="AD3766">
        <v>46.249110899999998</v>
      </c>
      <c r="AE3766">
        <v>382.13600000000002</v>
      </c>
      <c r="AF3766">
        <v>13.077</v>
      </c>
      <c r="AG3766">
        <v>11.481999999999999</v>
      </c>
      <c r="AH3766">
        <v>13.0002</v>
      </c>
    </row>
    <row r="3767" spans="1:34" x14ac:dyDescent="0.25">
      <c r="A3767" t="s">
        <v>12152</v>
      </c>
      <c r="B3767" t="s">
        <v>12153</v>
      </c>
      <c r="C3767">
        <v>1</v>
      </c>
      <c r="D3767">
        <v>1</v>
      </c>
      <c r="E3767" t="s">
        <v>284</v>
      </c>
      <c r="F3767">
        <v>2016</v>
      </c>
      <c r="G3767" t="s">
        <v>171</v>
      </c>
      <c r="H3767">
        <v>0</v>
      </c>
      <c r="I3767">
        <v>3.2432598000000001</v>
      </c>
      <c r="J3767">
        <v>4.3299999999999998E-2</v>
      </c>
      <c r="K3767">
        <v>14.41</v>
      </c>
      <c r="L3767">
        <v>1.286</v>
      </c>
      <c r="M3767">
        <v>35500</v>
      </c>
      <c r="N3767">
        <v>112</v>
      </c>
      <c r="O3767" t="s">
        <v>614</v>
      </c>
      <c r="P3767">
        <v>0</v>
      </c>
      <c r="Q3767">
        <v>622.01</v>
      </c>
      <c r="R3767">
        <v>1243</v>
      </c>
      <c r="S3767">
        <v>0</v>
      </c>
      <c r="U3767">
        <v>5958</v>
      </c>
      <c r="V3767">
        <v>1.0900000000000001</v>
      </c>
      <c r="W3767">
        <v>1.07</v>
      </c>
      <c r="X3767">
        <v>0.04</v>
      </c>
      <c r="Y3767" t="s">
        <v>77</v>
      </c>
      <c r="Z3767">
        <v>4.3899999999999997</v>
      </c>
      <c r="AA3767" t="s">
        <v>12154</v>
      </c>
      <c r="AB3767">
        <v>294.99634150000003</v>
      </c>
      <c r="AC3767" t="s">
        <v>12155</v>
      </c>
      <c r="AD3767">
        <v>50.470045800000001</v>
      </c>
      <c r="AE3767">
        <v>1140.95</v>
      </c>
      <c r="AF3767">
        <v>15.069000000000001</v>
      </c>
      <c r="AG3767">
        <v>13.433</v>
      </c>
      <c r="AH3767">
        <v>14.898099999999999</v>
      </c>
    </row>
    <row r="3768" spans="1:34" x14ac:dyDescent="0.25">
      <c r="A3768" t="s">
        <v>12156</v>
      </c>
      <c r="B3768" t="s">
        <v>12157</v>
      </c>
      <c r="C3768">
        <v>1</v>
      </c>
      <c r="D3768">
        <v>1</v>
      </c>
      <c r="E3768" t="s">
        <v>284</v>
      </c>
      <c r="F3768">
        <v>2016</v>
      </c>
      <c r="G3768" t="s">
        <v>171</v>
      </c>
      <c r="H3768">
        <v>0</v>
      </c>
      <c r="I3768">
        <v>30.360446670000002</v>
      </c>
      <c r="J3768">
        <v>0.17249999999999999</v>
      </c>
      <c r="K3768">
        <v>11</v>
      </c>
      <c r="L3768">
        <v>0.98099999999999998</v>
      </c>
      <c r="M3768">
        <v>84.2</v>
      </c>
      <c r="N3768">
        <v>0.26500000000000001</v>
      </c>
      <c r="O3768" t="s">
        <v>614</v>
      </c>
      <c r="P3768">
        <v>0</v>
      </c>
      <c r="Q3768">
        <v>10.42</v>
      </c>
      <c r="R3768">
        <v>459</v>
      </c>
      <c r="S3768">
        <v>0</v>
      </c>
      <c r="U3768">
        <v>4926</v>
      </c>
      <c r="V3768">
        <v>0.75</v>
      </c>
      <c r="W3768">
        <v>0.79</v>
      </c>
      <c r="X3768">
        <v>-0.04</v>
      </c>
      <c r="Y3768" t="s">
        <v>77</v>
      </c>
      <c r="Z3768">
        <v>4.5999999999999996</v>
      </c>
      <c r="AA3768" t="s">
        <v>12158</v>
      </c>
      <c r="AB3768">
        <v>284.87997910000001</v>
      </c>
      <c r="AC3768" t="s">
        <v>12159</v>
      </c>
      <c r="AD3768">
        <v>49.267019500000004</v>
      </c>
      <c r="AE3768">
        <v>436.25700000000001</v>
      </c>
      <c r="AF3768">
        <v>14.615</v>
      </c>
      <c r="AG3768">
        <v>12.288</v>
      </c>
      <c r="AH3768">
        <v>14.379899999999999</v>
      </c>
    </row>
    <row r="3769" spans="1:34" x14ac:dyDescent="0.25">
      <c r="A3769" t="s">
        <v>12160</v>
      </c>
      <c r="B3769" t="s">
        <v>12161</v>
      </c>
      <c r="C3769">
        <v>1</v>
      </c>
      <c r="D3769">
        <v>3</v>
      </c>
      <c r="E3769" t="s">
        <v>284</v>
      </c>
      <c r="F3769">
        <v>2016</v>
      </c>
      <c r="G3769" t="s">
        <v>171</v>
      </c>
      <c r="H3769">
        <v>0</v>
      </c>
      <c r="I3769">
        <v>15.358768400000001</v>
      </c>
      <c r="J3769">
        <v>0.1157</v>
      </c>
      <c r="K3769">
        <v>11.42</v>
      </c>
      <c r="L3769">
        <v>1.0189999999999999</v>
      </c>
      <c r="O3769" t="s">
        <v>75</v>
      </c>
      <c r="P3769">
        <v>0</v>
      </c>
      <c r="Q3769">
        <v>51.49</v>
      </c>
      <c r="R3769">
        <v>662</v>
      </c>
      <c r="S3769">
        <v>0</v>
      </c>
      <c r="U3769">
        <v>5444</v>
      </c>
      <c r="V3769">
        <v>0.88</v>
      </c>
      <c r="W3769">
        <v>0.91</v>
      </c>
      <c r="X3769">
        <v>0</v>
      </c>
      <c r="Y3769" t="s">
        <v>77</v>
      </c>
      <c r="Z3769">
        <v>4.51</v>
      </c>
      <c r="AA3769" t="s">
        <v>12162</v>
      </c>
      <c r="AB3769">
        <v>295.28723179999997</v>
      </c>
      <c r="AC3769" t="s">
        <v>12163</v>
      </c>
      <c r="AD3769">
        <v>41.222003299999997</v>
      </c>
      <c r="AE3769">
        <v>872.34299999999996</v>
      </c>
      <c r="AF3769">
        <v>14.882</v>
      </c>
      <c r="AG3769">
        <v>13.25</v>
      </c>
      <c r="AH3769">
        <v>15.0647</v>
      </c>
    </row>
    <row r="3770" spans="1:34" x14ac:dyDescent="0.25">
      <c r="A3770" t="s">
        <v>12164</v>
      </c>
      <c r="B3770" t="s">
        <v>12161</v>
      </c>
      <c r="C3770">
        <v>1</v>
      </c>
      <c r="D3770">
        <v>3</v>
      </c>
      <c r="E3770" t="s">
        <v>284</v>
      </c>
      <c r="F3770">
        <v>2016</v>
      </c>
      <c r="G3770" t="s">
        <v>171</v>
      </c>
      <c r="H3770">
        <v>0</v>
      </c>
      <c r="I3770">
        <v>38.651997600000001</v>
      </c>
      <c r="J3770">
        <v>0.21410000000000001</v>
      </c>
      <c r="K3770">
        <v>2.68</v>
      </c>
      <c r="L3770">
        <v>0.23899999999999999</v>
      </c>
      <c r="M3770">
        <v>7.65</v>
      </c>
      <c r="N3770">
        <v>2.41E-2</v>
      </c>
      <c r="O3770" t="s">
        <v>614</v>
      </c>
      <c r="P3770">
        <v>0</v>
      </c>
      <c r="Q3770">
        <v>15.04</v>
      </c>
      <c r="R3770">
        <v>487</v>
      </c>
      <c r="S3770">
        <v>0</v>
      </c>
      <c r="U3770">
        <v>5444</v>
      </c>
      <c r="V3770">
        <v>0.88</v>
      </c>
      <c r="W3770">
        <v>0.91</v>
      </c>
      <c r="X3770">
        <v>0</v>
      </c>
      <c r="Y3770" t="s">
        <v>77</v>
      </c>
      <c r="Z3770">
        <v>4.51</v>
      </c>
      <c r="AA3770" t="s">
        <v>12162</v>
      </c>
      <c r="AB3770">
        <v>295.28723179999997</v>
      </c>
      <c r="AC3770" t="s">
        <v>12163</v>
      </c>
      <c r="AD3770">
        <v>41.222003299999997</v>
      </c>
      <c r="AE3770">
        <v>872.34299999999996</v>
      </c>
      <c r="AF3770">
        <v>14.882</v>
      </c>
      <c r="AG3770">
        <v>13.25</v>
      </c>
      <c r="AH3770">
        <v>15.0647</v>
      </c>
    </row>
    <row r="3771" spans="1:34" x14ac:dyDescent="0.25">
      <c r="A3771" t="s">
        <v>12165</v>
      </c>
      <c r="B3771" t="s">
        <v>12161</v>
      </c>
      <c r="C3771">
        <v>1</v>
      </c>
      <c r="D3771">
        <v>3</v>
      </c>
      <c r="E3771" t="s">
        <v>284</v>
      </c>
      <c r="F3771">
        <v>2021</v>
      </c>
      <c r="G3771" t="s">
        <v>171</v>
      </c>
      <c r="H3771">
        <v>0</v>
      </c>
      <c r="I3771">
        <v>2.4183900399999998</v>
      </c>
      <c r="J3771">
        <v>3.3700000000000001E-2</v>
      </c>
      <c r="K3771">
        <v>2.7749999999999999</v>
      </c>
      <c r="L3771">
        <v>0.248</v>
      </c>
      <c r="M3771">
        <v>8.1199999999999992</v>
      </c>
      <c r="N3771">
        <v>2.5600000000000001E-2</v>
      </c>
      <c r="O3771" t="s">
        <v>614</v>
      </c>
      <c r="P3771">
        <v>0</v>
      </c>
      <c r="Q3771">
        <v>535.84</v>
      </c>
      <c r="R3771">
        <v>1226</v>
      </c>
      <c r="S3771">
        <v>0</v>
      </c>
      <c r="U3771">
        <v>5422</v>
      </c>
      <c r="V3771">
        <v>0.89</v>
      </c>
      <c r="W3771">
        <v>0.87</v>
      </c>
      <c r="X3771">
        <v>0.02</v>
      </c>
      <c r="Y3771" t="s">
        <v>77</v>
      </c>
      <c r="Z3771">
        <v>4.4800000000000004</v>
      </c>
      <c r="AA3771" t="s">
        <v>12162</v>
      </c>
      <c r="AB3771">
        <v>295.28723179999997</v>
      </c>
      <c r="AC3771" t="s">
        <v>12163</v>
      </c>
      <c r="AD3771">
        <v>41.222003299999997</v>
      </c>
      <c r="AE3771">
        <v>872.34299999999996</v>
      </c>
      <c r="AF3771">
        <v>14.882</v>
      </c>
      <c r="AG3771">
        <v>13.25</v>
      </c>
      <c r="AH3771">
        <v>15.0647</v>
      </c>
    </row>
    <row r="3772" spans="1:34" x14ac:dyDescent="0.25">
      <c r="A3772" t="s">
        <v>12166</v>
      </c>
      <c r="B3772" t="s">
        <v>12167</v>
      </c>
      <c r="C3772">
        <v>1</v>
      </c>
      <c r="D3772">
        <v>1</v>
      </c>
      <c r="E3772" t="s">
        <v>284</v>
      </c>
      <c r="F3772">
        <v>2016</v>
      </c>
      <c r="G3772" t="s">
        <v>171</v>
      </c>
      <c r="H3772">
        <v>0</v>
      </c>
      <c r="I3772">
        <v>3.12082923</v>
      </c>
      <c r="J3772">
        <v>4.2799999999999998E-2</v>
      </c>
      <c r="K3772">
        <v>15.79</v>
      </c>
      <c r="L3772">
        <v>1.409</v>
      </c>
      <c r="M3772">
        <v>39400</v>
      </c>
      <c r="N3772">
        <v>124</v>
      </c>
      <c r="O3772" t="s">
        <v>614</v>
      </c>
      <c r="P3772">
        <v>0</v>
      </c>
      <c r="Q3772">
        <v>778.51</v>
      </c>
      <c r="R3772">
        <v>1303</v>
      </c>
      <c r="S3772">
        <v>0</v>
      </c>
      <c r="U3772">
        <v>5970</v>
      </c>
      <c r="V3772">
        <v>1.0900000000000001</v>
      </c>
      <c r="W3772">
        <v>1.07</v>
      </c>
      <c r="X3772">
        <v>0.03</v>
      </c>
      <c r="Y3772" t="s">
        <v>77</v>
      </c>
      <c r="Z3772">
        <v>4.3899999999999997</v>
      </c>
      <c r="AA3772" t="s">
        <v>12168</v>
      </c>
      <c r="AB3772">
        <v>282.96621520000002</v>
      </c>
      <c r="AC3772" t="s">
        <v>12169</v>
      </c>
      <c r="AD3772">
        <v>48.345055500000001</v>
      </c>
      <c r="AE3772">
        <v>1145.28</v>
      </c>
      <c r="AF3772">
        <v>14.868</v>
      </c>
      <c r="AG3772">
        <v>13.412000000000001</v>
      </c>
      <c r="AH3772">
        <v>14.7515</v>
      </c>
    </row>
    <row r="3773" spans="1:34" x14ac:dyDescent="0.25">
      <c r="A3773" t="s">
        <v>12170</v>
      </c>
      <c r="B3773" t="s">
        <v>12171</v>
      </c>
      <c r="C3773">
        <v>1</v>
      </c>
      <c r="D3773">
        <v>1</v>
      </c>
      <c r="E3773" t="s">
        <v>284</v>
      </c>
      <c r="F3773">
        <v>2016</v>
      </c>
      <c r="G3773" t="s">
        <v>171</v>
      </c>
      <c r="H3773">
        <v>0</v>
      </c>
      <c r="I3773">
        <v>17.276296120000001</v>
      </c>
      <c r="J3773">
        <v>0.12089999999999999</v>
      </c>
      <c r="K3773">
        <v>7.72</v>
      </c>
      <c r="L3773">
        <v>0.68899999999999995</v>
      </c>
      <c r="M3773">
        <v>46.1</v>
      </c>
      <c r="N3773">
        <v>0.14499999999999999</v>
      </c>
      <c r="O3773" t="s">
        <v>614</v>
      </c>
      <c r="P3773">
        <v>0</v>
      </c>
      <c r="Q3773">
        <v>20.62</v>
      </c>
      <c r="R3773">
        <v>538</v>
      </c>
      <c r="S3773">
        <v>0</v>
      </c>
      <c r="U3773">
        <v>5014</v>
      </c>
      <c r="V3773">
        <v>0.76</v>
      </c>
      <c r="W3773">
        <v>0.82</v>
      </c>
      <c r="X3773">
        <v>0</v>
      </c>
      <c r="Y3773" t="s">
        <v>77</v>
      </c>
      <c r="Z3773">
        <v>4.59</v>
      </c>
      <c r="AA3773" t="s">
        <v>12172</v>
      </c>
      <c r="AB3773">
        <v>290.83324119999997</v>
      </c>
      <c r="AC3773" t="s">
        <v>12173</v>
      </c>
      <c r="AD3773">
        <v>38.184185100000001</v>
      </c>
      <c r="AE3773">
        <v>369.64499999999998</v>
      </c>
      <c r="AF3773">
        <v>14.221</v>
      </c>
      <c r="AG3773">
        <v>11.959</v>
      </c>
      <c r="AH3773">
        <v>14.017799999999999</v>
      </c>
    </row>
    <row r="3774" spans="1:34" x14ac:dyDescent="0.25">
      <c r="A3774" t="s">
        <v>12174</v>
      </c>
      <c r="B3774" t="s">
        <v>12175</v>
      </c>
      <c r="C3774">
        <v>1</v>
      </c>
      <c r="D3774">
        <v>4</v>
      </c>
      <c r="E3774" t="s">
        <v>284</v>
      </c>
      <c r="F3774">
        <v>2012</v>
      </c>
      <c r="G3774" t="s">
        <v>171</v>
      </c>
      <c r="H3774">
        <v>0</v>
      </c>
      <c r="I3774">
        <v>7.2037944999999999</v>
      </c>
      <c r="J3774">
        <v>5.9290000000000002E-2</v>
      </c>
      <c r="K3774">
        <v>2.72</v>
      </c>
      <c r="L3774">
        <v>0.24299999999999999</v>
      </c>
      <c r="M3774">
        <v>8</v>
      </c>
      <c r="N3774">
        <v>2.7E-2</v>
      </c>
      <c r="O3774" t="s">
        <v>119</v>
      </c>
      <c r="P3774">
        <v>0</v>
      </c>
      <c r="Q3774">
        <v>21.48</v>
      </c>
      <c r="R3774">
        <v>509</v>
      </c>
      <c r="S3774">
        <v>1</v>
      </c>
      <c r="T3774" t="s">
        <v>1013</v>
      </c>
      <c r="U3774">
        <v>3974</v>
      </c>
      <c r="V3774">
        <v>0.53</v>
      </c>
      <c r="W3774">
        <v>0.55000000000000004</v>
      </c>
      <c r="X3774">
        <v>0.03</v>
      </c>
      <c r="Y3774" t="s">
        <v>77</v>
      </c>
      <c r="Z3774">
        <v>4.7300000000000004</v>
      </c>
      <c r="AA3774" t="s">
        <v>12176</v>
      </c>
      <c r="AB3774">
        <v>292.29452079999999</v>
      </c>
      <c r="AC3774" t="s">
        <v>12177</v>
      </c>
      <c r="AD3774">
        <v>40.591812300000001</v>
      </c>
      <c r="AE3774">
        <v>311.22199999999998</v>
      </c>
      <c r="AF3774">
        <v>15.654999999999999</v>
      </c>
      <c r="AG3774">
        <v>12.382999999999999</v>
      </c>
      <c r="AH3774">
        <v>15.2293</v>
      </c>
    </row>
    <row r="3775" spans="1:34" x14ac:dyDescent="0.25">
      <c r="A3775" t="s">
        <v>12178</v>
      </c>
      <c r="B3775" t="s">
        <v>12175</v>
      </c>
      <c r="C3775">
        <v>1</v>
      </c>
      <c r="D3775">
        <v>4</v>
      </c>
      <c r="E3775" t="s">
        <v>284</v>
      </c>
      <c r="F3775">
        <v>2012</v>
      </c>
      <c r="G3775" t="s">
        <v>171</v>
      </c>
      <c r="H3775">
        <v>0</v>
      </c>
      <c r="I3775">
        <v>10.9129343</v>
      </c>
      <c r="J3775">
        <v>7.8210000000000002E-2</v>
      </c>
      <c r="K3775">
        <v>2.5499999999999998</v>
      </c>
      <c r="L3775">
        <v>0.22700000000000001</v>
      </c>
      <c r="M3775">
        <v>5.9</v>
      </c>
      <c r="N3775">
        <v>1.856E-2</v>
      </c>
      <c r="O3775" t="s">
        <v>119</v>
      </c>
      <c r="P3775">
        <v>0</v>
      </c>
      <c r="Q3775">
        <v>12.34</v>
      </c>
      <c r="R3775">
        <v>443</v>
      </c>
      <c r="S3775">
        <v>1</v>
      </c>
      <c r="T3775" t="s">
        <v>1013</v>
      </c>
      <c r="U3775">
        <v>3974</v>
      </c>
      <c r="V3775">
        <v>0.53</v>
      </c>
      <c r="W3775">
        <v>0.55000000000000004</v>
      </c>
      <c r="X3775">
        <v>0.03</v>
      </c>
      <c r="Y3775" t="s">
        <v>77</v>
      </c>
      <c r="Z3775">
        <v>4.7300000000000004</v>
      </c>
      <c r="AA3775" t="s">
        <v>12176</v>
      </c>
      <c r="AB3775">
        <v>292.29452079999999</v>
      </c>
      <c r="AC3775" t="s">
        <v>12177</v>
      </c>
      <c r="AD3775">
        <v>40.591812300000001</v>
      </c>
      <c r="AE3775">
        <v>311.22199999999998</v>
      </c>
      <c r="AF3775">
        <v>15.654999999999999</v>
      </c>
      <c r="AG3775">
        <v>12.382999999999999</v>
      </c>
      <c r="AH3775">
        <v>15.2293</v>
      </c>
    </row>
    <row r="3776" spans="1:34" x14ac:dyDescent="0.25">
      <c r="A3776" t="s">
        <v>12179</v>
      </c>
      <c r="B3776" t="s">
        <v>12175</v>
      </c>
      <c r="C3776">
        <v>1</v>
      </c>
      <c r="D3776">
        <v>4</v>
      </c>
      <c r="E3776" t="s">
        <v>284</v>
      </c>
      <c r="F3776">
        <v>2014</v>
      </c>
      <c r="G3776" t="s">
        <v>171</v>
      </c>
      <c r="H3776">
        <v>0</v>
      </c>
      <c r="I3776">
        <v>2.576549</v>
      </c>
      <c r="J3776">
        <v>3.1E-2</v>
      </c>
      <c r="K3776">
        <v>1.6</v>
      </c>
      <c r="L3776">
        <v>0.14299999999999999</v>
      </c>
      <c r="M3776">
        <v>3.19</v>
      </c>
      <c r="N3776">
        <v>0.01</v>
      </c>
      <c r="O3776" t="s">
        <v>614</v>
      </c>
      <c r="P3776">
        <v>0</v>
      </c>
      <c r="Q3776">
        <v>64.39</v>
      </c>
      <c r="R3776">
        <v>717</v>
      </c>
      <c r="S3776">
        <v>1</v>
      </c>
      <c r="T3776" t="s">
        <v>1013</v>
      </c>
      <c r="U3776">
        <v>4252</v>
      </c>
      <c r="V3776">
        <v>0.56000000000000005</v>
      </c>
      <c r="W3776">
        <v>0.55000000000000004</v>
      </c>
      <c r="X3776">
        <v>0.03</v>
      </c>
      <c r="Y3776" t="s">
        <v>77</v>
      </c>
      <c r="Z3776">
        <v>4.7300000000000004</v>
      </c>
      <c r="AA3776" t="s">
        <v>12176</v>
      </c>
      <c r="AB3776">
        <v>292.29452079999999</v>
      </c>
      <c r="AC3776" t="s">
        <v>12177</v>
      </c>
      <c r="AD3776">
        <v>40.591812300000001</v>
      </c>
      <c r="AE3776">
        <v>311.22199999999998</v>
      </c>
      <c r="AF3776">
        <v>15.654999999999999</v>
      </c>
      <c r="AG3776">
        <v>12.382999999999999</v>
      </c>
      <c r="AH3776">
        <v>15.2293</v>
      </c>
    </row>
    <row r="3777" spans="1:34" x14ac:dyDescent="0.25">
      <c r="A3777" t="s">
        <v>12180</v>
      </c>
      <c r="B3777" t="s">
        <v>12175</v>
      </c>
      <c r="C3777">
        <v>1</v>
      </c>
      <c r="D3777">
        <v>4</v>
      </c>
      <c r="E3777" t="s">
        <v>284</v>
      </c>
      <c r="F3777">
        <v>2014</v>
      </c>
      <c r="G3777" t="s">
        <v>171</v>
      </c>
      <c r="H3777">
        <v>0</v>
      </c>
      <c r="I3777">
        <v>18.596108000000001</v>
      </c>
      <c r="J3777">
        <v>0.11600000000000001</v>
      </c>
      <c r="K3777">
        <v>1.56</v>
      </c>
      <c r="L3777">
        <v>0.13900000000000001</v>
      </c>
      <c r="M3777">
        <v>3.05</v>
      </c>
      <c r="N3777">
        <v>9.6100000000000005E-3</v>
      </c>
      <c r="O3777" t="s">
        <v>614</v>
      </c>
      <c r="P3777">
        <v>0</v>
      </c>
      <c r="Q3777">
        <v>6.06</v>
      </c>
      <c r="R3777">
        <v>371</v>
      </c>
      <c r="S3777">
        <v>1</v>
      </c>
      <c r="T3777" t="s">
        <v>1013</v>
      </c>
      <c r="U3777">
        <v>4252</v>
      </c>
      <c r="V3777">
        <v>0.56000000000000005</v>
      </c>
      <c r="W3777">
        <v>0.55000000000000004</v>
      </c>
      <c r="X3777">
        <v>0.03</v>
      </c>
      <c r="Y3777" t="s">
        <v>77</v>
      </c>
      <c r="Z3777">
        <v>4.7300000000000004</v>
      </c>
      <c r="AA3777" t="s">
        <v>12176</v>
      </c>
      <c r="AB3777">
        <v>292.29452079999999</v>
      </c>
      <c r="AC3777" t="s">
        <v>12177</v>
      </c>
      <c r="AD3777">
        <v>40.591812300000001</v>
      </c>
      <c r="AE3777">
        <v>311.22199999999998</v>
      </c>
      <c r="AF3777">
        <v>15.654999999999999</v>
      </c>
      <c r="AG3777">
        <v>12.382999999999999</v>
      </c>
      <c r="AH3777">
        <v>15.2293</v>
      </c>
    </row>
    <row r="3778" spans="1:34" x14ac:dyDescent="0.25">
      <c r="A3778" t="s">
        <v>12181</v>
      </c>
      <c r="B3778" t="s">
        <v>12182</v>
      </c>
      <c r="C3778">
        <v>1</v>
      </c>
      <c r="D3778">
        <v>1</v>
      </c>
      <c r="E3778" t="s">
        <v>284</v>
      </c>
      <c r="F3778">
        <v>2016</v>
      </c>
      <c r="G3778" t="s">
        <v>171</v>
      </c>
      <c r="H3778">
        <v>0</v>
      </c>
      <c r="I3778">
        <v>3.2686951500000001</v>
      </c>
      <c r="J3778">
        <v>4.53E-2</v>
      </c>
      <c r="K3778">
        <v>11.65</v>
      </c>
      <c r="L3778">
        <v>1.0389999999999999</v>
      </c>
      <c r="O3778" t="s">
        <v>75</v>
      </c>
      <c r="P3778">
        <v>0</v>
      </c>
      <c r="Q3778">
        <v>1059.52</v>
      </c>
      <c r="R3778">
        <v>1597</v>
      </c>
      <c r="S3778">
        <v>0</v>
      </c>
      <c r="U3778">
        <v>6045</v>
      </c>
      <c r="V3778">
        <v>1.1200000000000001</v>
      </c>
      <c r="W3778">
        <v>1.08</v>
      </c>
      <c r="X3778">
        <v>-0.02</v>
      </c>
      <c r="Y3778" t="s">
        <v>77</v>
      </c>
      <c r="Z3778">
        <v>4.37</v>
      </c>
      <c r="AA3778" t="s">
        <v>12183</v>
      </c>
      <c r="AB3778">
        <v>295.02566200000001</v>
      </c>
      <c r="AC3778" t="s">
        <v>12184</v>
      </c>
      <c r="AD3778">
        <v>46.955953600000001</v>
      </c>
      <c r="AE3778">
        <v>1523</v>
      </c>
      <c r="AF3778">
        <v>14.843</v>
      </c>
      <c r="AG3778">
        <v>13.468999999999999</v>
      </c>
      <c r="AH3778">
        <v>14.817299999999999</v>
      </c>
    </row>
    <row r="3779" spans="1:34" x14ac:dyDescent="0.25">
      <c r="A3779" t="s">
        <v>12185</v>
      </c>
      <c r="B3779" t="s">
        <v>12186</v>
      </c>
      <c r="C3779">
        <v>1</v>
      </c>
      <c r="D3779">
        <v>1</v>
      </c>
      <c r="E3779" t="s">
        <v>284</v>
      </c>
      <c r="F3779">
        <v>2016</v>
      </c>
      <c r="G3779" t="s">
        <v>171</v>
      </c>
      <c r="H3779">
        <v>0</v>
      </c>
      <c r="I3779">
        <v>4.2253845099999996</v>
      </c>
      <c r="J3779">
        <v>5.16E-2</v>
      </c>
      <c r="K3779">
        <v>8.92</v>
      </c>
      <c r="L3779">
        <v>0.79600000000000004</v>
      </c>
      <c r="M3779">
        <v>59</v>
      </c>
      <c r="N3779">
        <v>0.186</v>
      </c>
      <c r="O3779" t="s">
        <v>614</v>
      </c>
      <c r="P3779">
        <v>0</v>
      </c>
      <c r="Q3779">
        <v>312.51</v>
      </c>
      <c r="R3779">
        <v>1111</v>
      </c>
      <c r="S3779">
        <v>0</v>
      </c>
      <c r="U3779">
        <v>5582</v>
      </c>
      <c r="V3779">
        <v>1.03</v>
      </c>
      <c r="W3779">
        <v>1.04</v>
      </c>
      <c r="X3779">
        <v>0.37</v>
      </c>
      <c r="Y3779" t="s">
        <v>77</v>
      </c>
      <c r="Z3779">
        <v>4.42</v>
      </c>
      <c r="AA3779" t="s">
        <v>12187</v>
      </c>
      <c r="AB3779">
        <v>287.1305782</v>
      </c>
      <c r="AC3779" t="s">
        <v>12188</v>
      </c>
      <c r="AD3779">
        <v>42.350153300000002</v>
      </c>
      <c r="AE3779">
        <v>630.78499999999997</v>
      </c>
      <c r="AF3779">
        <v>14.178000000000001</v>
      </c>
      <c r="AG3779">
        <v>12.353999999999999</v>
      </c>
      <c r="AH3779">
        <v>13.961600000000001</v>
      </c>
    </row>
    <row r="3780" spans="1:34" x14ac:dyDescent="0.25">
      <c r="A3780" t="s">
        <v>12189</v>
      </c>
      <c r="B3780" t="s">
        <v>12190</v>
      </c>
      <c r="C3780">
        <v>1</v>
      </c>
      <c r="D3780">
        <v>1</v>
      </c>
      <c r="E3780" t="s">
        <v>284</v>
      </c>
      <c r="F3780">
        <v>2016</v>
      </c>
      <c r="G3780" t="s">
        <v>171</v>
      </c>
      <c r="H3780">
        <v>0</v>
      </c>
      <c r="I3780">
        <v>11.720122659999999</v>
      </c>
      <c r="J3780">
        <v>9.35E-2</v>
      </c>
      <c r="K3780">
        <v>9.59</v>
      </c>
      <c r="L3780">
        <v>0.85599999999999998</v>
      </c>
      <c r="M3780">
        <v>66.7</v>
      </c>
      <c r="N3780">
        <v>0.21</v>
      </c>
      <c r="O3780" t="s">
        <v>614</v>
      </c>
      <c r="P3780">
        <v>0</v>
      </c>
      <c r="Q3780">
        <v>54.44</v>
      </c>
      <c r="R3780">
        <v>660</v>
      </c>
      <c r="S3780">
        <v>0</v>
      </c>
      <c r="U3780">
        <v>5527</v>
      </c>
      <c r="V3780">
        <v>0.91</v>
      </c>
      <c r="W3780">
        <v>0.94</v>
      </c>
      <c r="X3780">
        <v>7.0000000000000007E-2</v>
      </c>
      <c r="Y3780" t="s">
        <v>77</v>
      </c>
      <c r="Z3780">
        <v>4.5</v>
      </c>
      <c r="AA3780" t="s">
        <v>12191</v>
      </c>
      <c r="AB3780">
        <v>295.49670989999998</v>
      </c>
      <c r="AC3780" t="s">
        <v>12192</v>
      </c>
      <c r="AD3780">
        <v>42.537932300000001</v>
      </c>
      <c r="AE3780">
        <v>587.91</v>
      </c>
      <c r="AF3780">
        <v>14.644</v>
      </c>
      <c r="AG3780">
        <v>12.656000000000001</v>
      </c>
      <c r="AH3780">
        <v>14.5107</v>
      </c>
    </row>
    <row r="3781" spans="1:34" x14ac:dyDescent="0.25">
      <c r="A3781" t="s">
        <v>12193</v>
      </c>
      <c r="B3781" t="s">
        <v>12194</v>
      </c>
      <c r="C3781">
        <v>1</v>
      </c>
      <c r="D3781">
        <v>1</v>
      </c>
      <c r="E3781" t="s">
        <v>284</v>
      </c>
      <c r="F3781">
        <v>2016</v>
      </c>
      <c r="G3781" t="s">
        <v>171</v>
      </c>
      <c r="H3781">
        <v>0</v>
      </c>
      <c r="I3781">
        <v>3.00387658</v>
      </c>
      <c r="J3781">
        <v>4.3900000000000002E-2</v>
      </c>
      <c r="K3781">
        <v>15.13</v>
      </c>
      <c r="L3781">
        <v>1.35</v>
      </c>
      <c r="M3781">
        <v>37500</v>
      </c>
      <c r="N3781">
        <v>118</v>
      </c>
      <c r="O3781" t="s">
        <v>614</v>
      </c>
      <c r="P3781">
        <v>0</v>
      </c>
      <c r="Q3781">
        <v>1414.33</v>
      </c>
      <c r="R3781">
        <v>1438</v>
      </c>
      <c r="S3781">
        <v>0</v>
      </c>
      <c r="U3781">
        <v>6457</v>
      </c>
      <c r="V3781">
        <v>1.54</v>
      </c>
      <c r="W3781">
        <v>1.36</v>
      </c>
      <c r="X3781">
        <v>0.11</v>
      </c>
      <c r="Y3781" t="s">
        <v>77</v>
      </c>
      <c r="Z3781">
        <v>4.1900000000000004</v>
      </c>
      <c r="AA3781" t="s">
        <v>12195</v>
      </c>
      <c r="AB3781">
        <v>295.30752519999999</v>
      </c>
      <c r="AC3781" t="s">
        <v>12196</v>
      </c>
      <c r="AD3781">
        <v>38.881571600000001</v>
      </c>
      <c r="AE3781">
        <v>1745.77</v>
      </c>
      <c r="AF3781">
        <v>15.268000000000001</v>
      </c>
      <c r="AG3781">
        <v>13.727</v>
      </c>
      <c r="AH3781">
        <v>15.0352</v>
      </c>
    </row>
    <row r="3782" spans="1:34" x14ac:dyDescent="0.25">
      <c r="A3782" t="s">
        <v>12197</v>
      </c>
      <c r="B3782" t="s">
        <v>12198</v>
      </c>
      <c r="C3782">
        <v>1</v>
      </c>
      <c r="D3782">
        <v>1</v>
      </c>
      <c r="E3782" t="s">
        <v>284</v>
      </c>
      <c r="F3782">
        <v>2016</v>
      </c>
      <c r="G3782" t="s">
        <v>171</v>
      </c>
      <c r="H3782">
        <v>0</v>
      </c>
      <c r="I3782">
        <v>8.0251182100000005</v>
      </c>
      <c r="J3782">
        <v>8.0399999999999999E-2</v>
      </c>
      <c r="K3782">
        <v>7.14</v>
      </c>
      <c r="L3782">
        <v>0.63700000000000001</v>
      </c>
      <c r="M3782">
        <v>40.4</v>
      </c>
      <c r="N3782">
        <v>0.127</v>
      </c>
      <c r="O3782" t="s">
        <v>614</v>
      </c>
      <c r="P3782">
        <v>0</v>
      </c>
      <c r="Q3782">
        <v>79.040000000000006</v>
      </c>
      <c r="R3782">
        <v>1093</v>
      </c>
      <c r="S3782">
        <v>0</v>
      </c>
      <c r="U3782">
        <v>6007</v>
      </c>
      <c r="V3782">
        <v>1.26</v>
      </c>
      <c r="W3782">
        <v>1.1000000000000001</v>
      </c>
      <c r="X3782">
        <v>0.02</v>
      </c>
      <c r="Y3782" t="s">
        <v>77</v>
      </c>
      <c r="Z3782">
        <v>4.28</v>
      </c>
      <c r="AA3782" t="s">
        <v>12199</v>
      </c>
      <c r="AB3782">
        <v>297.21404080000002</v>
      </c>
      <c r="AC3782" t="s">
        <v>12200</v>
      </c>
      <c r="AD3782">
        <v>41.664007099999999</v>
      </c>
      <c r="AE3782">
        <v>750.17700000000002</v>
      </c>
      <c r="AF3782">
        <v>14.287000000000001</v>
      </c>
      <c r="AG3782">
        <v>12.468</v>
      </c>
      <c r="AH3782">
        <v>14.1219</v>
      </c>
    </row>
    <row r="3783" spans="1:34" x14ac:dyDescent="0.25">
      <c r="A3783" t="s">
        <v>12201</v>
      </c>
      <c r="B3783" t="s">
        <v>12202</v>
      </c>
      <c r="C3783">
        <v>1</v>
      </c>
      <c r="D3783">
        <v>2</v>
      </c>
      <c r="E3783" t="s">
        <v>284</v>
      </c>
      <c r="F3783">
        <v>2016</v>
      </c>
      <c r="G3783" t="s">
        <v>171</v>
      </c>
      <c r="H3783">
        <v>0</v>
      </c>
      <c r="I3783">
        <v>3.41303622</v>
      </c>
      <c r="J3783">
        <v>4.2700000000000002E-2</v>
      </c>
      <c r="K3783">
        <v>5.23</v>
      </c>
      <c r="L3783">
        <v>0.46700000000000003</v>
      </c>
      <c r="M3783">
        <v>23.8</v>
      </c>
      <c r="N3783">
        <v>7.4899999999999994E-2</v>
      </c>
      <c r="O3783" t="s">
        <v>614</v>
      </c>
      <c r="P3783">
        <v>0</v>
      </c>
      <c r="Q3783">
        <v>310.02</v>
      </c>
      <c r="R3783">
        <v>1200</v>
      </c>
      <c r="S3783">
        <v>0</v>
      </c>
      <c r="U3783">
        <v>5346</v>
      </c>
      <c r="V3783">
        <v>0.83</v>
      </c>
      <c r="W3783">
        <v>0.86</v>
      </c>
      <c r="X3783">
        <v>-7.0000000000000007E-2</v>
      </c>
      <c r="Y3783" t="s">
        <v>77</v>
      </c>
      <c r="Z3783">
        <v>4.55</v>
      </c>
      <c r="AA3783" t="s">
        <v>12203</v>
      </c>
      <c r="AB3783">
        <v>285.93073620000001</v>
      </c>
      <c r="AC3783" t="s">
        <v>12204</v>
      </c>
      <c r="AD3783">
        <v>39.098120100000003</v>
      </c>
      <c r="AE3783">
        <v>658.92399999999998</v>
      </c>
      <c r="AF3783">
        <v>14.942</v>
      </c>
      <c r="AG3783">
        <v>12.81</v>
      </c>
      <c r="AH3783">
        <v>14.6074</v>
      </c>
    </row>
    <row r="3784" spans="1:34" x14ac:dyDescent="0.25">
      <c r="A3784" t="s">
        <v>12205</v>
      </c>
      <c r="B3784" t="s">
        <v>12202</v>
      </c>
      <c r="C3784">
        <v>1</v>
      </c>
      <c r="D3784">
        <v>2</v>
      </c>
      <c r="E3784" t="s">
        <v>284</v>
      </c>
      <c r="F3784">
        <v>2021</v>
      </c>
      <c r="G3784" t="s">
        <v>171</v>
      </c>
      <c r="H3784">
        <v>0</v>
      </c>
      <c r="I3784">
        <v>5.8966097800000004</v>
      </c>
      <c r="J3784">
        <v>6.1400000000000003E-2</v>
      </c>
      <c r="K3784">
        <v>1.2190000000000001</v>
      </c>
      <c r="L3784">
        <v>0.109</v>
      </c>
      <c r="M3784">
        <v>1.98</v>
      </c>
      <c r="N3784">
        <v>6.2199999999999998E-3</v>
      </c>
      <c r="O3784" t="s">
        <v>614</v>
      </c>
      <c r="P3784">
        <v>0</v>
      </c>
      <c r="Q3784">
        <v>108.13</v>
      </c>
      <c r="R3784">
        <v>1000</v>
      </c>
      <c r="S3784">
        <v>0</v>
      </c>
      <c r="U3784">
        <v>5392</v>
      </c>
      <c r="V3784">
        <v>1.0900000000000001</v>
      </c>
      <c r="W3784">
        <v>0.89</v>
      </c>
      <c r="X3784">
        <v>0.18</v>
      </c>
      <c r="Y3784" t="s">
        <v>77</v>
      </c>
      <c r="Z3784">
        <v>4.3099999999999996</v>
      </c>
      <c r="AA3784" t="s">
        <v>12203</v>
      </c>
      <c r="AB3784">
        <v>285.93073620000001</v>
      </c>
      <c r="AC3784" t="s">
        <v>12204</v>
      </c>
      <c r="AD3784">
        <v>39.098120100000003</v>
      </c>
      <c r="AE3784">
        <v>658.92399999999998</v>
      </c>
      <c r="AF3784">
        <v>14.942</v>
      </c>
      <c r="AG3784">
        <v>12.81</v>
      </c>
      <c r="AH3784">
        <v>14.6074</v>
      </c>
    </row>
    <row r="3785" spans="1:34" x14ac:dyDescent="0.25">
      <c r="A3785" t="s">
        <v>12206</v>
      </c>
      <c r="B3785" t="s">
        <v>12207</v>
      </c>
      <c r="C3785">
        <v>1</v>
      </c>
      <c r="D3785">
        <v>1</v>
      </c>
      <c r="E3785" t="s">
        <v>284</v>
      </c>
      <c r="F3785">
        <v>2016</v>
      </c>
      <c r="G3785" t="s">
        <v>171</v>
      </c>
      <c r="H3785">
        <v>0</v>
      </c>
      <c r="I3785">
        <v>8.3086493699999995</v>
      </c>
      <c r="J3785">
        <v>7.4700000000000003E-2</v>
      </c>
      <c r="K3785">
        <v>2.3199999999999998</v>
      </c>
      <c r="L3785">
        <v>0.20699999999999999</v>
      </c>
      <c r="M3785">
        <v>5.99</v>
      </c>
      <c r="N3785">
        <v>1.89E-2</v>
      </c>
      <c r="O3785" t="s">
        <v>614</v>
      </c>
      <c r="P3785">
        <v>0</v>
      </c>
      <c r="Q3785">
        <v>62.93</v>
      </c>
      <c r="R3785">
        <v>747</v>
      </c>
      <c r="S3785">
        <v>0</v>
      </c>
      <c r="U3785">
        <v>5293</v>
      </c>
      <c r="V3785">
        <v>0.82</v>
      </c>
      <c r="W3785">
        <v>0.86</v>
      </c>
      <c r="X3785">
        <v>-0.03</v>
      </c>
      <c r="Y3785" t="s">
        <v>77</v>
      </c>
      <c r="Z3785">
        <v>4.55</v>
      </c>
      <c r="AA3785" t="s">
        <v>12208</v>
      </c>
      <c r="AB3785">
        <v>291.6408978</v>
      </c>
      <c r="AC3785" t="s">
        <v>12209</v>
      </c>
      <c r="AD3785">
        <v>41.241104399999998</v>
      </c>
      <c r="AE3785">
        <v>605.274</v>
      </c>
      <c r="AF3785">
        <v>15.106</v>
      </c>
      <c r="AG3785">
        <v>12.909000000000001</v>
      </c>
      <c r="AH3785">
        <v>14.795999999999999</v>
      </c>
    </row>
    <row r="3786" spans="1:34" x14ac:dyDescent="0.25">
      <c r="A3786" t="s">
        <v>12210</v>
      </c>
      <c r="B3786" t="s">
        <v>12211</v>
      </c>
      <c r="C3786">
        <v>1</v>
      </c>
      <c r="D3786">
        <v>1</v>
      </c>
      <c r="E3786" t="s">
        <v>284</v>
      </c>
      <c r="F3786">
        <v>2016</v>
      </c>
      <c r="G3786" t="s">
        <v>171</v>
      </c>
      <c r="H3786">
        <v>0</v>
      </c>
      <c r="I3786">
        <v>3.5732036699999998</v>
      </c>
      <c r="J3786">
        <v>4.5699999999999998E-2</v>
      </c>
      <c r="K3786">
        <v>6.04</v>
      </c>
      <c r="L3786">
        <v>0.53900000000000003</v>
      </c>
      <c r="M3786">
        <v>30.4</v>
      </c>
      <c r="N3786">
        <v>9.5699999999999993E-2</v>
      </c>
      <c r="O3786" t="s">
        <v>614</v>
      </c>
      <c r="P3786">
        <v>0</v>
      </c>
      <c r="Q3786">
        <v>1129.27</v>
      </c>
      <c r="R3786">
        <v>1210</v>
      </c>
      <c r="S3786">
        <v>0</v>
      </c>
      <c r="U3786">
        <v>5834</v>
      </c>
      <c r="V3786">
        <v>1.1100000000000001</v>
      </c>
      <c r="W3786">
        <v>1.0900000000000001</v>
      </c>
      <c r="X3786">
        <v>0.24</v>
      </c>
      <c r="Y3786" t="s">
        <v>77</v>
      </c>
      <c r="Z3786">
        <v>4.3899999999999997</v>
      </c>
      <c r="AA3786" t="s">
        <v>12212</v>
      </c>
      <c r="AB3786">
        <v>290.76595570000001</v>
      </c>
      <c r="AC3786" t="s">
        <v>12213</v>
      </c>
      <c r="AD3786">
        <v>38.927946800000001</v>
      </c>
      <c r="AE3786">
        <v>1291.98</v>
      </c>
      <c r="AF3786">
        <v>14.95</v>
      </c>
      <c r="AG3786">
        <v>13.21</v>
      </c>
      <c r="AH3786">
        <v>15.098699999999999</v>
      </c>
    </row>
    <row r="3787" spans="1:34" x14ac:dyDescent="0.25">
      <c r="A3787" t="s">
        <v>12214</v>
      </c>
      <c r="B3787" t="s">
        <v>12215</v>
      </c>
      <c r="C3787">
        <v>1</v>
      </c>
      <c r="D3787">
        <v>1</v>
      </c>
      <c r="E3787" t="s">
        <v>284</v>
      </c>
      <c r="F3787">
        <v>2016</v>
      </c>
      <c r="G3787" t="s">
        <v>171</v>
      </c>
      <c r="H3787">
        <v>0</v>
      </c>
      <c r="I3787">
        <v>9.6137535599999993</v>
      </c>
      <c r="J3787">
        <v>8.9700000000000002E-2</v>
      </c>
      <c r="K3787">
        <v>3.03</v>
      </c>
      <c r="L3787">
        <v>0.27</v>
      </c>
      <c r="M3787">
        <v>9.43</v>
      </c>
      <c r="N3787">
        <v>2.9700000000000001E-2</v>
      </c>
      <c r="O3787" t="s">
        <v>614</v>
      </c>
      <c r="P3787">
        <v>0</v>
      </c>
      <c r="Q3787">
        <v>202.78</v>
      </c>
      <c r="R3787">
        <v>931</v>
      </c>
      <c r="S3787">
        <v>0</v>
      </c>
      <c r="U3787">
        <v>5744</v>
      </c>
      <c r="V3787">
        <v>0.96</v>
      </c>
      <c r="W3787">
        <v>0.98</v>
      </c>
      <c r="X3787">
        <v>-0.04</v>
      </c>
      <c r="Y3787" t="s">
        <v>77</v>
      </c>
      <c r="Z3787">
        <v>4.47</v>
      </c>
      <c r="AA3787" t="s">
        <v>12216</v>
      </c>
      <c r="AB3787">
        <v>290.35815919999999</v>
      </c>
      <c r="AC3787" t="s">
        <v>12217</v>
      </c>
      <c r="AD3787">
        <v>44.518722500000003</v>
      </c>
      <c r="AE3787">
        <v>938.84400000000005</v>
      </c>
      <c r="AF3787">
        <v>14.349</v>
      </c>
      <c r="AG3787">
        <v>12.755000000000001</v>
      </c>
      <c r="AH3787">
        <v>14.2463</v>
      </c>
    </row>
    <row r="3788" spans="1:34" x14ac:dyDescent="0.25">
      <c r="A3788" t="s">
        <v>12218</v>
      </c>
      <c r="B3788" t="s">
        <v>12219</v>
      </c>
      <c r="C3788">
        <v>1</v>
      </c>
      <c r="D3788">
        <v>1</v>
      </c>
      <c r="E3788" t="s">
        <v>284</v>
      </c>
      <c r="F3788">
        <v>2016</v>
      </c>
      <c r="G3788" t="s">
        <v>171</v>
      </c>
      <c r="H3788">
        <v>0</v>
      </c>
      <c r="I3788">
        <v>5.6325284499999997</v>
      </c>
      <c r="J3788">
        <v>5.9799999999999999E-2</v>
      </c>
      <c r="K3788">
        <v>2.17</v>
      </c>
      <c r="L3788">
        <v>0.19400000000000001</v>
      </c>
      <c r="M3788">
        <v>5.35</v>
      </c>
      <c r="N3788">
        <v>1.6799999999999999E-2</v>
      </c>
      <c r="O3788" t="s">
        <v>614</v>
      </c>
      <c r="P3788">
        <v>0</v>
      </c>
      <c r="Q3788">
        <v>148.46</v>
      </c>
      <c r="R3788">
        <v>844</v>
      </c>
      <c r="S3788">
        <v>0</v>
      </c>
      <c r="U3788">
        <v>5312</v>
      </c>
      <c r="V3788">
        <v>0.83</v>
      </c>
      <c r="W3788">
        <v>0.87</v>
      </c>
      <c r="X3788">
        <v>0</v>
      </c>
      <c r="Y3788" t="s">
        <v>77</v>
      </c>
      <c r="Z3788">
        <v>4.55</v>
      </c>
      <c r="AA3788" t="s">
        <v>12220</v>
      </c>
      <c r="AB3788">
        <v>295.10995489999999</v>
      </c>
      <c r="AC3788" t="s">
        <v>12221</v>
      </c>
      <c r="AD3788">
        <v>43.915101200000002</v>
      </c>
      <c r="AE3788">
        <v>556.726</v>
      </c>
      <c r="AF3788">
        <v>14.63</v>
      </c>
      <c r="AG3788">
        <v>12.404999999999999</v>
      </c>
      <c r="AH3788">
        <v>14.349</v>
      </c>
    </row>
    <row r="3789" spans="1:34" x14ac:dyDescent="0.25">
      <c r="A3789" t="s">
        <v>12222</v>
      </c>
      <c r="B3789" t="s">
        <v>12223</v>
      </c>
      <c r="C3789">
        <v>1</v>
      </c>
      <c r="D3789">
        <v>1</v>
      </c>
      <c r="E3789" t="s">
        <v>284</v>
      </c>
      <c r="F3789">
        <v>2009</v>
      </c>
      <c r="G3789" t="s">
        <v>171</v>
      </c>
      <c r="H3789">
        <v>0</v>
      </c>
      <c r="I3789">
        <v>3.5484656999999999</v>
      </c>
      <c r="J3789">
        <v>5.3800000000000001E-2</v>
      </c>
      <c r="K3789">
        <v>15.984</v>
      </c>
      <c r="L3789">
        <v>1.4259999999999999</v>
      </c>
      <c r="M3789">
        <v>670.93912999999998</v>
      </c>
      <c r="N3789">
        <v>2.1110000000000002</v>
      </c>
      <c r="O3789" t="s">
        <v>119</v>
      </c>
      <c r="P3789">
        <v>0</v>
      </c>
      <c r="Q3789">
        <v>1822.76</v>
      </c>
      <c r="R3789">
        <v>1750</v>
      </c>
      <c r="S3789">
        <v>0</v>
      </c>
      <c r="U3789">
        <v>6297</v>
      </c>
      <c r="V3789">
        <v>1.79</v>
      </c>
      <c r="W3789">
        <v>1.37</v>
      </c>
      <c r="X3789">
        <v>0.04</v>
      </c>
      <c r="Y3789" t="s">
        <v>77</v>
      </c>
      <c r="Z3789">
        <v>3.96</v>
      </c>
      <c r="AA3789" t="s">
        <v>12224</v>
      </c>
      <c r="AB3789">
        <v>299.40703409999998</v>
      </c>
      <c r="AC3789" t="s">
        <v>12225</v>
      </c>
      <c r="AD3789">
        <v>44.035038700000001</v>
      </c>
      <c r="AE3789">
        <v>899.77700000000004</v>
      </c>
      <c r="AF3789">
        <v>13.324999999999999</v>
      </c>
      <c r="AG3789">
        <v>11.769</v>
      </c>
      <c r="AH3789">
        <v>13.2263</v>
      </c>
    </row>
    <row r="3790" spans="1:34" x14ac:dyDescent="0.25">
      <c r="A3790" t="s">
        <v>12226</v>
      </c>
      <c r="B3790" t="s">
        <v>12227</v>
      </c>
      <c r="C3790">
        <v>1</v>
      </c>
      <c r="D3790">
        <v>2</v>
      </c>
      <c r="E3790" t="s">
        <v>284</v>
      </c>
      <c r="F3790">
        <v>2012</v>
      </c>
      <c r="G3790" t="s">
        <v>171</v>
      </c>
      <c r="H3790">
        <v>0</v>
      </c>
      <c r="I3790">
        <v>7.8125400000000003</v>
      </c>
      <c r="J3790">
        <v>7.6999999999999999E-2</v>
      </c>
      <c r="K3790">
        <v>1.71</v>
      </c>
      <c r="L3790">
        <v>0.153</v>
      </c>
      <c r="M3790">
        <v>8.9</v>
      </c>
      <c r="N3790">
        <v>2.8000000000000001E-2</v>
      </c>
      <c r="O3790" t="s">
        <v>119</v>
      </c>
      <c r="P3790">
        <v>0</v>
      </c>
      <c r="Q3790">
        <v>494.7</v>
      </c>
      <c r="R3790">
        <v>1196</v>
      </c>
      <c r="S3790">
        <v>1</v>
      </c>
      <c r="U3790">
        <v>6225</v>
      </c>
      <c r="V3790">
        <v>1.58</v>
      </c>
      <c r="W3790">
        <v>1.24</v>
      </c>
      <c r="X3790">
        <v>0.03</v>
      </c>
      <c r="Y3790" t="s">
        <v>77</v>
      </c>
      <c r="Z3790">
        <v>4.13</v>
      </c>
      <c r="AA3790" t="s">
        <v>12228</v>
      </c>
      <c r="AB3790">
        <v>288.10093119999999</v>
      </c>
      <c r="AC3790" t="s">
        <v>12229</v>
      </c>
      <c r="AD3790">
        <v>50.033684399999999</v>
      </c>
      <c r="AE3790">
        <v>250.11</v>
      </c>
      <c r="AF3790">
        <v>10.544</v>
      </c>
      <c r="AG3790">
        <v>9.1969999999999992</v>
      </c>
      <c r="AH3790">
        <v>10.3621</v>
      </c>
    </row>
    <row r="3791" spans="1:34" x14ac:dyDescent="0.25">
      <c r="A3791" t="s">
        <v>12230</v>
      </c>
      <c r="B3791" t="s">
        <v>12227</v>
      </c>
      <c r="C3791">
        <v>1</v>
      </c>
      <c r="D3791">
        <v>2</v>
      </c>
      <c r="E3791" t="s">
        <v>284</v>
      </c>
      <c r="F3791">
        <v>2012</v>
      </c>
      <c r="G3791" t="s">
        <v>171</v>
      </c>
      <c r="H3791">
        <v>0</v>
      </c>
      <c r="I3791">
        <v>9.3764699999999994</v>
      </c>
      <c r="J3791">
        <v>8.6999999999999994E-2</v>
      </c>
      <c r="K3791">
        <v>2.17</v>
      </c>
      <c r="L3791">
        <v>0.19400000000000001</v>
      </c>
      <c r="M3791">
        <v>8.1999999999999993</v>
      </c>
      <c r="N3791">
        <v>2.58E-2</v>
      </c>
      <c r="O3791" t="s">
        <v>119</v>
      </c>
      <c r="P3791">
        <v>0</v>
      </c>
      <c r="Q3791">
        <v>388.44</v>
      </c>
      <c r="R3791">
        <v>1125</v>
      </c>
      <c r="S3791">
        <v>1</v>
      </c>
      <c r="U3791">
        <v>6225</v>
      </c>
      <c r="V3791">
        <v>1.58</v>
      </c>
      <c r="W3791">
        <v>1.24</v>
      </c>
      <c r="X3791">
        <v>0.03</v>
      </c>
      <c r="Y3791" t="s">
        <v>77</v>
      </c>
      <c r="Z3791">
        <v>4.13</v>
      </c>
      <c r="AA3791" t="s">
        <v>12228</v>
      </c>
      <c r="AB3791">
        <v>288.10093119999999</v>
      </c>
      <c r="AC3791" t="s">
        <v>12229</v>
      </c>
      <c r="AD3791">
        <v>50.033684399999999</v>
      </c>
      <c r="AE3791">
        <v>250.11</v>
      </c>
      <c r="AF3791">
        <v>10.544</v>
      </c>
      <c r="AG3791">
        <v>9.1969999999999992</v>
      </c>
      <c r="AH3791">
        <v>10.3621</v>
      </c>
    </row>
    <row r="3792" spans="1:34" x14ac:dyDescent="0.25">
      <c r="A3792" t="s">
        <v>12231</v>
      </c>
      <c r="B3792" t="s">
        <v>12232</v>
      </c>
      <c r="C3792">
        <v>1</v>
      </c>
      <c r="D3792">
        <v>1</v>
      </c>
      <c r="E3792" t="s">
        <v>284</v>
      </c>
      <c r="F3792">
        <v>2016</v>
      </c>
      <c r="G3792" t="s">
        <v>171</v>
      </c>
      <c r="H3792">
        <v>0</v>
      </c>
      <c r="I3792">
        <v>8.5083243999999993</v>
      </c>
      <c r="J3792">
        <v>8.0600000000000005E-2</v>
      </c>
      <c r="K3792">
        <v>2.58</v>
      </c>
      <c r="L3792">
        <v>0.23</v>
      </c>
      <c r="M3792">
        <v>7.18</v>
      </c>
      <c r="N3792">
        <v>2.2599999999999999E-2</v>
      </c>
      <c r="O3792" t="s">
        <v>614</v>
      </c>
      <c r="P3792">
        <v>0</v>
      </c>
      <c r="Q3792">
        <v>193.68</v>
      </c>
      <c r="R3792">
        <v>909</v>
      </c>
      <c r="S3792">
        <v>0</v>
      </c>
      <c r="U3792">
        <v>5813</v>
      </c>
      <c r="V3792">
        <v>1.03</v>
      </c>
      <c r="W3792">
        <v>1.02</v>
      </c>
      <c r="X3792">
        <v>0.03</v>
      </c>
      <c r="Y3792" t="s">
        <v>77</v>
      </c>
      <c r="Z3792">
        <v>4.42</v>
      </c>
      <c r="AA3792" t="s">
        <v>12233</v>
      </c>
      <c r="AB3792">
        <v>295.95134719999999</v>
      </c>
      <c r="AC3792" t="s">
        <v>12234</v>
      </c>
      <c r="AD3792">
        <v>43.851988400000003</v>
      </c>
      <c r="AE3792">
        <v>807.48</v>
      </c>
      <c r="AF3792">
        <v>14.324</v>
      </c>
      <c r="AG3792">
        <v>12.587999999999999</v>
      </c>
      <c r="AH3792">
        <v>14.1736</v>
      </c>
    </row>
    <row r="3793" spans="1:34" x14ac:dyDescent="0.25">
      <c r="A3793" t="s">
        <v>12235</v>
      </c>
      <c r="B3793" t="s">
        <v>12236</v>
      </c>
      <c r="C3793">
        <v>1</v>
      </c>
      <c r="D3793">
        <v>2</v>
      </c>
      <c r="E3793" t="s">
        <v>284</v>
      </c>
      <c r="F3793">
        <v>2016</v>
      </c>
      <c r="G3793" t="s">
        <v>171</v>
      </c>
      <c r="H3793">
        <v>0</v>
      </c>
      <c r="I3793">
        <v>5.6406775700000003</v>
      </c>
      <c r="J3793">
        <v>6.2700000000000006E-2</v>
      </c>
      <c r="K3793">
        <v>4.3</v>
      </c>
      <c r="L3793">
        <v>0.38400000000000001</v>
      </c>
      <c r="M3793">
        <v>17.100000000000001</v>
      </c>
      <c r="N3793">
        <v>5.3699999999999998E-2</v>
      </c>
      <c r="O3793" t="s">
        <v>614</v>
      </c>
      <c r="P3793">
        <v>0</v>
      </c>
      <c r="Q3793">
        <v>324.86</v>
      </c>
      <c r="R3793">
        <v>1125</v>
      </c>
      <c r="S3793">
        <v>0</v>
      </c>
      <c r="U3793">
        <v>5904</v>
      </c>
      <c r="V3793">
        <v>1.04</v>
      </c>
      <c r="W3793">
        <v>1.03</v>
      </c>
      <c r="X3793">
        <v>-0.03</v>
      </c>
      <c r="Y3793" t="s">
        <v>77</v>
      </c>
      <c r="Z3793">
        <v>4.42</v>
      </c>
      <c r="AA3793" t="s">
        <v>12237</v>
      </c>
      <c r="AB3793">
        <v>297.20149190000001</v>
      </c>
      <c r="AC3793" t="s">
        <v>12238</v>
      </c>
      <c r="AD3793">
        <v>41.730153399999999</v>
      </c>
      <c r="AE3793">
        <v>1125.24</v>
      </c>
      <c r="AF3793">
        <v>14.885999999999999</v>
      </c>
      <c r="AG3793">
        <v>13.34</v>
      </c>
      <c r="AH3793">
        <v>14.7303</v>
      </c>
    </row>
    <row r="3794" spans="1:34" x14ac:dyDescent="0.25">
      <c r="A3794" t="s">
        <v>12239</v>
      </c>
      <c r="B3794" t="s">
        <v>12236</v>
      </c>
      <c r="C3794">
        <v>1</v>
      </c>
      <c r="D3794">
        <v>2</v>
      </c>
      <c r="E3794" t="s">
        <v>284</v>
      </c>
      <c r="F3794">
        <v>2021</v>
      </c>
      <c r="G3794" t="s">
        <v>171</v>
      </c>
      <c r="H3794">
        <v>0</v>
      </c>
      <c r="I3794">
        <v>3.6227600600000001</v>
      </c>
      <c r="J3794">
        <v>4.6699999999999998E-2</v>
      </c>
      <c r="K3794">
        <v>1.681</v>
      </c>
      <c r="L3794">
        <v>0.15</v>
      </c>
      <c r="M3794">
        <v>3.47</v>
      </c>
      <c r="N3794">
        <v>1.09E-2</v>
      </c>
      <c r="O3794" t="s">
        <v>614</v>
      </c>
      <c r="P3794">
        <v>0</v>
      </c>
      <c r="Q3794">
        <v>683.84</v>
      </c>
      <c r="R3794">
        <v>1304</v>
      </c>
      <c r="S3794">
        <v>0</v>
      </c>
      <c r="U3794">
        <v>5794</v>
      </c>
      <c r="V3794">
        <v>1.22</v>
      </c>
      <c r="W3794">
        <v>1.03</v>
      </c>
      <c r="X3794">
        <v>0.14000000000000001</v>
      </c>
      <c r="Y3794" t="s">
        <v>77</v>
      </c>
      <c r="Z3794">
        <v>4.28</v>
      </c>
      <c r="AA3794" t="s">
        <v>12237</v>
      </c>
      <c r="AB3794">
        <v>297.20149190000001</v>
      </c>
      <c r="AC3794" t="s">
        <v>12238</v>
      </c>
      <c r="AD3794">
        <v>41.730153399999999</v>
      </c>
      <c r="AE3794">
        <v>1125.24</v>
      </c>
      <c r="AF3794">
        <v>14.885999999999999</v>
      </c>
      <c r="AG3794">
        <v>13.34</v>
      </c>
      <c r="AH3794">
        <v>14.7303</v>
      </c>
    </row>
    <row r="3795" spans="1:34" x14ac:dyDescent="0.25">
      <c r="A3795" t="s">
        <v>12240</v>
      </c>
      <c r="B3795" t="s">
        <v>12241</v>
      </c>
      <c r="C3795">
        <v>1</v>
      </c>
      <c r="D3795">
        <v>1</v>
      </c>
      <c r="E3795" t="s">
        <v>284</v>
      </c>
      <c r="F3795">
        <v>2016</v>
      </c>
      <c r="G3795" t="s">
        <v>171</v>
      </c>
      <c r="H3795">
        <v>0</v>
      </c>
      <c r="I3795">
        <v>4.2868643100000003</v>
      </c>
      <c r="J3795">
        <v>5.3499999999999999E-2</v>
      </c>
      <c r="K3795">
        <v>4.7699999999999996</v>
      </c>
      <c r="L3795">
        <v>0.42599999999999999</v>
      </c>
      <c r="M3795">
        <v>20.399999999999999</v>
      </c>
      <c r="N3795">
        <v>6.4100000000000004E-2</v>
      </c>
      <c r="O3795" t="s">
        <v>614</v>
      </c>
      <c r="P3795">
        <v>0</v>
      </c>
      <c r="Q3795">
        <v>859.51</v>
      </c>
      <c r="R3795">
        <v>1217</v>
      </c>
      <c r="S3795">
        <v>0</v>
      </c>
      <c r="U3795">
        <v>6125</v>
      </c>
      <c r="V3795">
        <v>1.22</v>
      </c>
      <c r="W3795">
        <v>1.1499999999999999</v>
      </c>
      <c r="X3795">
        <v>0.05</v>
      </c>
      <c r="Y3795" t="s">
        <v>77</v>
      </c>
      <c r="Z3795">
        <v>4.33</v>
      </c>
      <c r="AA3795" t="s">
        <v>12242</v>
      </c>
      <c r="AB3795">
        <v>291.08013299999999</v>
      </c>
      <c r="AC3795" t="s">
        <v>12243</v>
      </c>
      <c r="AD3795">
        <v>43.860191100000002</v>
      </c>
      <c r="AE3795">
        <v>1591.04</v>
      </c>
      <c r="AF3795">
        <v>15.135999999999999</v>
      </c>
      <c r="AG3795">
        <v>13.592000000000001</v>
      </c>
      <c r="AH3795">
        <v>14.9719</v>
      </c>
    </row>
    <row r="3796" spans="1:34" x14ac:dyDescent="0.25">
      <c r="A3796" t="s">
        <v>12244</v>
      </c>
      <c r="B3796" t="s">
        <v>12245</v>
      </c>
      <c r="C3796">
        <v>2</v>
      </c>
      <c r="D3796">
        <v>1</v>
      </c>
      <c r="E3796" t="s">
        <v>284</v>
      </c>
      <c r="F3796">
        <v>2016</v>
      </c>
      <c r="G3796" t="s">
        <v>171</v>
      </c>
      <c r="H3796">
        <v>0</v>
      </c>
      <c r="I3796">
        <v>9.5492754200000007</v>
      </c>
      <c r="J3796">
        <v>6.4600000000000005E-2</v>
      </c>
      <c r="K3796">
        <v>1.59</v>
      </c>
      <c r="L3796">
        <v>0.14199999999999999</v>
      </c>
      <c r="M3796">
        <v>3.15</v>
      </c>
      <c r="N3796">
        <v>9.9299999999999996E-3</v>
      </c>
      <c r="O3796" t="s">
        <v>614</v>
      </c>
      <c r="P3796">
        <v>0</v>
      </c>
      <c r="Q3796">
        <v>5.99</v>
      </c>
      <c r="R3796">
        <v>374</v>
      </c>
      <c r="S3796">
        <v>0</v>
      </c>
      <c r="U3796">
        <v>3519</v>
      </c>
      <c r="V3796">
        <v>0.33</v>
      </c>
      <c r="W3796">
        <v>0.33</v>
      </c>
      <c r="X3796">
        <v>-0.31</v>
      </c>
      <c r="Y3796" t="s">
        <v>77</v>
      </c>
      <c r="Z3796">
        <v>4.9400000000000004</v>
      </c>
      <c r="AA3796" t="s">
        <v>12246</v>
      </c>
      <c r="AB3796">
        <v>284.92196080000002</v>
      </c>
      <c r="AC3796" t="s">
        <v>12247</v>
      </c>
      <c r="AD3796">
        <v>45.972326500000001</v>
      </c>
      <c r="AE3796">
        <v>99.068799999999996</v>
      </c>
      <c r="AF3796">
        <v>15.143000000000001</v>
      </c>
      <c r="AG3796">
        <v>11.154999999999999</v>
      </c>
      <c r="AH3796">
        <v>14.4582</v>
      </c>
    </row>
    <row r="3797" spans="1:34" x14ac:dyDescent="0.25">
      <c r="A3797" t="s">
        <v>12248</v>
      </c>
      <c r="B3797" t="s">
        <v>12249</v>
      </c>
      <c r="C3797">
        <v>1</v>
      </c>
      <c r="D3797">
        <v>1</v>
      </c>
      <c r="E3797" t="s">
        <v>284</v>
      </c>
      <c r="F3797">
        <v>2016</v>
      </c>
      <c r="G3797" t="s">
        <v>171</v>
      </c>
      <c r="H3797">
        <v>0</v>
      </c>
      <c r="I3797">
        <v>27.521979940000001</v>
      </c>
      <c r="J3797">
        <v>0.14449999999999999</v>
      </c>
      <c r="K3797">
        <v>2.6</v>
      </c>
      <c r="L3797">
        <v>0.23200000000000001</v>
      </c>
      <c r="M3797">
        <v>7.27</v>
      </c>
      <c r="N3797">
        <v>2.29E-2</v>
      </c>
      <c r="O3797" t="s">
        <v>614</v>
      </c>
      <c r="P3797">
        <v>0</v>
      </c>
      <c r="Q3797">
        <v>3.64</v>
      </c>
      <c r="R3797">
        <v>314</v>
      </c>
      <c r="S3797">
        <v>0</v>
      </c>
      <c r="U3797">
        <v>3931</v>
      </c>
      <c r="V3797">
        <v>0.53</v>
      </c>
      <c r="W3797">
        <v>0.55000000000000004</v>
      </c>
      <c r="X3797">
        <v>-0.19</v>
      </c>
      <c r="Y3797" t="s">
        <v>77</v>
      </c>
      <c r="Z3797">
        <v>4.7300000000000004</v>
      </c>
      <c r="AA3797" t="s">
        <v>12250</v>
      </c>
      <c r="AB3797">
        <v>287.85795300000001</v>
      </c>
      <c r="AC3797" t="s">
        <v>12251</v>
      </c>
      <c r="AD3797">
        <v>42.542675799999998</v>
      </c>
      <c r="AE3797">
        <v>283.41000000000003</v>
      </c>
      <c r="AF3797">
        <v>15.606999999999999</v>
      </c>
      <c r="AG3797">
        <v>12.08</v>
      </c>
      <c r="AH3797">
        <v>15.115</v>
      </c>
    </row>
    <row r="3798" spans="1:34" x14ac:dyDescent="0.25">
      <c r="A3798" t="s">
        <v>12252</v>
      </c>
      <c r="B3798" t="s">
        <v>12253</v>
      </c>
      <c r="C3798">
        <v>1</v>
      </c>
      <c r="D3798">
        <v>1</v>
      </c>
      <c r="E3798" t="s">
        <v>284</v>
      </c>
      <c r="F3798">
        <v>2016</v>
      </c>
      <c r="G3798" t="s">
        <v>171</v>
      </c>
      <c r="H3798">
        <v>0</v>
      </c>
      <c r="I3798">
        <v>6.8834055000000003</v>
      </c>
      <c r="J3798">
        <v>7.4999999999999997E-2</v>
      </c>
      <c r="K3798">
        <v>2.73</v>
      </c>
      <c r="L3798">
        <v>0.24399999999999999</v>
      </c>
      <c r="M3798">
        <v>7.9</v>
      </c>
      <c r="N3798">
        <v>2.4899999999999999E-2</v>
      </c>
      <c r="O3798" t="s">
        <v>614</v>
      </c>
      <c r="P3798">
        <v>0</v>
      </c>
      <c r="Q3798">
        <v>330.55</v>
      </c>
      <c r="R3798">
        <v>1080</v>
      </c>
      <c r="S3798">
        <v>0</v>
      </c>
      <c r="U3798">
        <v>6236</v>
      </c>
      <c r="V3798">
        <v>1.19</v>
      </c>
      <c r="W3798">
        <v>1.19</v>
      </c>
      <c r="X3798">
        <v>0.09</v>
      </c>
      <c r="Y3798" t="s">
        <v>77</v>
      </c>
      <c r="Z3798">
        <v>4.3600000000000003</v>
      </c>
      <c r="AA3798" t="s">
        <v>12254</v>
      </c>
      <c r="AB3798">
        <v>284.63518850000003</v>
      </c>
      <c r="AC3798" t="s">
        <v>12255</v>
      </c>
      <c r="AD3798">
        <v>40.719829599999997</v>
      </c>
      <c r="AE3798">
        <v>228.43899999999999</v>
      </c>
      <c r="AF3798">
        <v>11.093999999999999</v>
      </c>
      <c r="AG3798">
        <v>9.6170000000000009</v>
      </c>
      <c r="AH3798">
        <v>10.7836</v>
      </c>
    </row>
    <row r="3799" spans="1:34" x14ac:dyDescent="0.25">
      <c r="A3799" t="s">
        <v>12256</v>
      </c>
      <c r="B3799" t="s">
        <v>12257</v>
      </c>
      <c r="C3799">
        <v>1</v>
      </c>
      <c r="D3799">
        <v>1</v>
      </c>
      <c r="E3799" t="s">
        <v>284</v>
      </c>
      <c r="F3799">
        <v>2016</v>
      </c>
      <c r="G3799" t="s">
        <v>171</v>
      </c>
      <c r="H3799">
        <v>0</v>
      </c>
      <c r="I3799">
        <v>3.5680969299999998</v>
      </c>
      <c r="J3799">
        <v>4.7300000000000002E-2</v>
      </c>
      <c r="K3799">
        <v>1.3</v>
      </c>
      <c r="L3799">
        <v>0.11600000000000001</v>
      </c>
      <c r="M3799">
        <v>2.2400000000000002</v>
      </c>
      <c r="N3799">
        <v>7.0499999999999998E-3</v>
      </c>
      <c r="O3799" t="s">
        <v>614</v>
      </c>
      <c r="P3799">
        <v>0</v>
      </c>
      <c r="Q3799">
        <v>877.33</v>
      </c>
      <c r="R3799">
        <v>1407</v>
      </c>
      <c r="S3799">
        <v>0</v>
      </c>
      <c r="U3799">
        <v>6113</v>
      </c>
      <c r="V3799">
        <v>1.32</v>
      </c>
      <c r="W3799">
        <v>1.1599999999999999</v>
      </c>
      <c r="X3799">
        <v>0.06</v>
      </c>
      <c r="Y3799" t="s">
        <v>77</v>
      </c>
      <c r="Z3799">
        <v>4.26</v>
      </c>
      <c r="AA3799" t="s">
        <v>12258</v>
      </c>
      <c r="AB3799">
        <v>297.01880740000001</v>
      </c>
      <c r="AC3799" t="s">
        <v>12259</v>
      </c>
      <c r="AD3799">
        <v>50.409045999999996</v>
      </c>
      <c r="AE3799">
        <v>391.64400000000001</v>
      </c>
      <c r="AF3799">
        <v>12.196999999999999</v>
      </c>
      <c r="AG3799">
        <v>10.664999999999999</v>
      </c>
      <c r="AH3799">
        <v>11.9224</v>
      </c>
    </row>
    <row r="3800" spans="1:34" x14ac:dyDescent="0.25">
      <c r="A3800" t="s">
        <v>12260</v>
      </c>
      <c r="B3800" t="s">
        <v>12261</v>
      </c>
      <c r="C3800">
        <v>1</v>
      </c>
      <c r="D3800">
        <v>1</v>
      </c>
      <c r="E3800" t="s">
        <v>284</v>
      </c>
      <c r="F3800">
        <v>2016</v>
      </c>
      <c r="G3800" t="s">
        <v>171</v>
      </c>
      <c r="H3800">
        <v>0</v>
      </c>
      <c r="I3800">
        <v>25.308897479999999</v>
      </c>
      <c r="J3800">
        <v>0.17630000000000001</v>
      </c>
      <c r="K3800">
        <v>1.64</v>
      </c>
      <c r="L3800">
        <v>0.14599999999999999</v>
      </c>
      <c r="M3800">
        <v>3.33</v>
      </c>
      <c r="N3800">
        <v>1.0500000000000001E-2</v>
      </c>
      <c r="O3800" t="s">
        <v>614</v>
      </c>
      <c r="P3800">
        <v>0</v>
      </c>
      <c r="Q3800">
        <v>60.37</v>
      </c>
      <c r="R3800">
        <v>710</v>
      </c>
      <c r="S3800">
        <v>0</v>
      </c>
      <c r="U3800">
        <v>6025</v>
      </c>
      <c r="V3800">
        <v>1.25</v>
      </c>
      <c r="W3800">
        <v>1.1599999999999999</v>
      </c>
      <c r="X3800">
        <v>0.18</v>
      </c>
      <c r="Y3800" t="s">
        <v>77</v>
      </c>
      <c r="Z3800">
        <v>4.3</v>
      </c>
      <c r="AA3800" t="s">
        <v>12262</v>
      </c>
      <c r="AB3800">
        <v>295.4042546</v>
      </c>
      <c r="AC3800" t="s">
        <v>12263</v>
      </c>
      <c r="AD3800">
        <v>42.9812789</v>
      </c>
      <c r="AE3800">
        <v>324.61799999999999</v>
      </c>
      <c r="AF3800">
        <v>11.592000000000001</v>
      </c>
      <c r="AG3800">
        <v>10.379</v>
      </c>
      <c r="AH3800">
        <v>11.603899999999999</v>
      </c>
    </row>
    <row r="3801" spans="1:34" x14ac:dyDescent="0.25">
      <c r="A3801" t="s">
        <v>12264</v>
      </c>
      <c r="B3801" t="s">
        <v>12265</v>
      </c>
      <c r="C3801">
        <v>1</v>
      </c>
      <c r="D3801">
        <v>1</v>
      </c>
      <c r="E3801" t="s">
        <v>284</v>
      </c>
      <c r="F3801">
        <v>2016</v>
      </c>
      <c r="G3801" t="s">
        <v>171</v>
      </c>
      <c r="H3801">
        <v>0</v>
      </c>
      <c r="I3801">
        <v>41.74600392</v>
      </c>
      <c r="J3801">
        <v>0.2384</v>
      </c>
      <c r="K3801">
        <v>2.4900000000000002</v>
      </c>
      <c r="L3801">
        <v>0.222</v>
      </c>
      <c r="M3801">
        <v>6.76</v>
      </c>
      <c r="N3801">
        <v>2.1299999999999999E-2</v>
      </c>
      <c r="O3801" t="s">
        <v>614</v>
      </c>
      <c r="P3801">
        <v>0</v>
      </c>
      <c r="Q3801">
        <v>28.48</v>
      </c>
      <c r="R3801">
        <v>584</v>
      </c>
      <c r="S3801">
        <v>1</v>
      </c>
      <c r="U3801">
        <v>6060</v>
      </c>
      <c r="V3801">
        <v>1.2</v>
      </c>
      <c r="W3801">
        <v>1.1000000000000001</v>
      </c>
      <c r="X3801">
        <v>0.01</v>
      </c>
      <c r="Y3801" t="s">
        <v>77</v>
      </c>
      <c r="Z3801">
        <v>4.32</v>
      </c>
      <c r="AA3801" t="s">
        <v>12266</v>
      </c>
      <c r="AB3801">
        <v>289.66439400000002</v>
      </c>
      <c r="AC3801" t="s">
        <v>12267</v>
      </c>
      <c r="AD3801">
        <v>48.706164999999999</v>
      </c>
      <c r="AE3801">
        <v>332.44299999999998</v>
      </c>
      <c r="AF3801">
        <v>11.848000000000001</v>
      </c>
      <c r="AG3801">
        <v>10.483000000000001</v>
      </c>
      <c r="AH3801">
        <v>11.7836</v>
      </c>
    </row>
    <row r="3802" spans="1:34" x14ac:dyDescent="0.25">
      <c r="A3802" t="s">
        <v>12268</v>
      </c>
      <c r="B3802" t="s">
        <v>12269</v>
      </c>
      <c r="C3802">
        <v>1</v>
      </c>
      <c r="D3802">
        <v>3</v>
      </c>
      <c r="E3802" t="s">
        <v>284</v>
      </c>
      <c r="F3802">
        <v>2012</v>
      </c>
      <c r="G3802" t="s">
        <v>171</v>
      </c>
      <c r="H3802">
        <v>0</v>
      </c>
      <c r="I3802">
        <v>45.154000000000003</v>
      </c>
      <c r="J3802">
        <v>0.25140000000000001</v>
      </c>
      <c r="K3802">
        <v>7.1</v>
      </c>
      <c r="L3802">
        <v>0.63300000000000001</v>
      </c>
      <c r="M3802">
        <v>2.1</v>
      </c>
      <c r="N3802">
        <v>7.0000000000000001E-3</v>
      </c>
      <c r="O3802" t="s">
        <v>119</v>
      </c>
      <c r="P3802">
        <v>0.04</v>
      </c>
      <c r="Q3802">
        <v>10.119999999999999</v>
      </c>
      <c r="R3802">
        <v>543</v>
      </c>
      <c r="S3802">
        <v>1</v>
      </c>
      <c r="U3802">
        <v>6018</v>
      </c>
      <c r="V3802">
        <v>0.94</v>
      </c>
      <c r="W3802">
        <v>1.04</v>
      </c>
      <c r="X3802">
        <v>0.05</v>
      </c>
      <c r="Y3802" t="s">
        <v>200</v>
      </c>
      <c r="Z3802">
        <v>4.51</v>
      </c>
      <c r="AA3802" t="s">
        <v>12270</v>
      </c>
      <c r="AB3802">
        <v>296.47976240000003</v>
      </c>
      <c r="AC3802" t="s">
        <v>12271</v>
      </c>
      <c r="AD3802">
        <v>49.937648600000003</v>
      </c>
      <c r="AE3802">
        <v>783.83100000000002</v>
      </c>
      <c r="AF3802">
        <v>14.885</v>
      </c>
      <c r="AG3802">
        <v>13.196999999999999</v>
      </c>
      <c r="AH3802">
        <v>14.6777</v>
      </c>
    </row>
    <row r="3803" spans="1:34" x14ac:dyDescent="0.25">
      <c r="A3803" t="s">
        <v>12272</v>
      </c>
      <c r="B3803" t="s">
        <v>12269</v>
      </c>
      <c r="C3803">
        <v>1</v>
      </c>
      <c r="D3803">
        <v>3</v>
      </c>
      <c r="E3803" t="s">
        <v>284</v>
      </c>
      <c r="F3803">
        <v>2012</v>
      </c>
      <c r="G3803" t="s">
        <v>171</v>
      </c>
      <c r="H3803">
        <v>0</v>
      </c>
      <c r="I3803">
        <v>85.311999999999998</v>
      </c>
      <c r="J3803">
        <v>0.38400000000000001</v>
      </c>
      <c r="K3803">
        <v>9</v>
      </c>
      <c r="L3803">
        <v>0.80300000000000005</v>
      </c>
      <c r="M3803">
        <v>4</v>
      </c>
      <c r="N3803">
        <v>1.2999999999999999E-2</v>
      </c>
      <c r="O3803" t="s">
        <v>119</v>
      </c>
      <c r="P3803">
        <v>1.4E-2</v>
      </c>
      <c r="Q3803">
        <v>4.33</v>
      </c>
      <c r="R3803">
        <v>439</v>
      </c>
      <c r="S3803">
        <v>1</v>
      </c>
      <c r="U3803">
        <v>6018</v>
      </c>
      <c r="V3803">
        <v>0.94</v>
      </c>
      <c r="W3803">
        <v>1.04</v>
      </c>
      <c r="X3803">
        <v>0.05</v>
      </c>
      <c r="Y3803" t="s">
        <v>200</v>
      </c>
      <c r="Z3803">
        <v>4.51</v>
      </c>
      <c r="AA3803" t="s">
        <v>12270</v>
      </c>
      <c r="AB3803">
        <v>296.47976240000003</v>
      </c>
      <c r="AC3803" t="s">
        <v>12271</v>
      </c>
      <c r="AD3803">
        <v>49.937648600000003</v>
      </c>
      <c r="AE3803">
        <v>783.83100000000002</v>
      </c>
      <c r="AF3803">
        <v>14.885</v>
      </c>
      <c r="AG3803">
        <v>13.196999999999999</v>
      </c>
      <c r="AH3803">
        <v>14.6777</v>
      </c>
    </row>
    <row r="3804" spans="1:34" x14ac:dyDescent="0.25">
      <c r="A3804" t="s">
        <v>12273</v>
      </c>
      <c r="B3804" t="s">
        <v>12269</v>
      </c>
      <c r="C3804">
        <v>1</v>
      </c>
      <c r="D3804">
        <v>3</v>
      </c>
      <c r="E3804" t="s">
        <v>284</v>
      </c>
      <c r="F3804">
        <v>2014</v>
      </c>
      <c r="G3804" t="s">
        <v>171</v>
      </c>
      <c r="H3804">
        <v>0</v>
      </c>
      <c r="I3804">
        <v>130.19399999999999</v>
      </c>
      <c r="J3804">
        <v>0.50900000000000001</v>
      </c>
      <c r="K3804">
        <v>9.6999999999999993</v>
      </c>
      <c r="L3804">
        <v>0.86499999999999999</v>
      </c>
      <c r="M3804">
        <v>7.6</v>
      </c>
      <c r="N3804">
        <v>2.4E-2</v>
      </c>
      <c r="O3804" t="s">
        <v>119</v>
      </c>
      <c r="P3804">
        <v>8.0000000000000002E-3</v>
      </c>
      <c r="Q3804">
        <v>2.4700000000000002</v>
      </c>
      <c r="R3804">
        <v>381</v>
      </c>
      <c r="S3804">
        <v>1</v>
      </c>
      <c r="U3804">
        <v>6018</v>
      </c>
      <c r="V3804">
        <v>0.94</v>
      </c>
      <c r="W3804">
        <v>1.04</v>
      </c>
      <c r="X3804">
        <v>0.05</v>
      </c>
      <c r="Y3804" t="s">
        <v>200</v>
      </c>
      <c r="Z3804">
        <v>4.51</v>
      </c>
      <c r="AA3804" t="s">
        <v>12270</v>
      </c>
      <c r="AB3804">
        <v>296.47976240000003</v>
      </c>
      <c r="AC3804" t="s">
        <v>12271</v>
      </c>
      <c r="AD3804">
        <v>49.937648600000003</v>
      </c>
      <c r="AE3804">
        <v>783.83100000000002</v>
      </c>
      <c r="AF3804">
        <v>14.885</v>
      </c>
      <c r="AG3804">
        <v>13.196999999999999</v>
      </c>
      <c r="AH3804">
        <v>14.6777</v>
      </c>
    </row>
    <row r="3805" spans="1:34" x14ac:dyDescent="0.25">
      <c r="A3805" t="s">
        <v>12274</v>
      </c>
      <c r="B3805" t="s">
        <v>12275</v>
      </c>
      <c r="C3805">
        <v>1</v>
      </c>
      <c r="D3805">
        <v>1</v>
      </c>
      <c r="E3805" t="s">
        <v>284</v>
      </c>
      <c r="F3805">
        <v>2016</v>
      </c>
      <c r="G3805" t="s">
        <v>171</v>
      </c>
      <c r="H3805">
        <v>0</v>
      </c>
      <c r="I3805">
        <v>19.556594180000001</v>
      </c>
      <c r="J3805">
        <v>0.13400000000000001</v>
      </c>
      <c r="K3805">
        <v>2.4700000000000002</v>
      </c>
      <c r="L3805">
        <v>0.22</v>
      </c>
      <c r="M3805">
        <v>6.66</v>
      </c>
      <c r="N3805">
        <v>2.1000000000000001E-2</v>
      </c>
      <c r="O3805" t="s">
        <v>614</v>
      </c>
      <c r="P3805">
        <v>0</v>
      </c>
      <c r="Q3805">
        <v>114.39</v>
      </c>
      <c r="R3805">
        <v>797</v>
      </c>
      <c r="S3805">
        <v>0</v>
      </c>
      <c r="U3805">
        <v>5746</v>
      </c>
      <c r="V3805">
        <v>1.41</v>
      </c>
      <c r="W3805">
        <v>0.91</v>
      </c>
      <c r="X3805">
        <v>-0.35</v>
      </c>
      <c r="Y3805" t="s">
        <v>77</v>
      </c>
      <c r="Z3805">
        <v>4.09</v>
      </c>
      <c r="AA3805" t="s">
        <v>12276</v>
      </c>
      <c r="AB3805">
        <v>287.6550196</v>
      </c>
      <c r="AC3805" t="s">
        <v>12277</v>
      </c>
      <c r="AD3805">
        <v>39.244171600000001</v>
      </c>
      <c r="AE3805">
        <v>386.17700000000002</v>
      </c>
      <c r="AF3805">
        <v>12.067</v>
      </c>
      <c r="AG3805">
        <v>10.446</v>
      </c>
      <c r="AH3805">
        <v>11.9222</v>
      </c>
    </row>
    <row r="3806" spans="1:34" x14ac:dyDescent="0.25">
      <c r="A3806" t="s">
        <v>12278</v>
      </c>
      <c r="B3806" t="s">
        <v>12279</v>
      </c>
      <c r="C3806">
        <v>1</v>
      </c>
      <c r="D3806">
        <v>2</v>
      </c>
      <c r="E3806" t="s">
        <v>284</v>
      </c>
      <c r="F3806">
        <v>2016</v>
      </c>
      <c r="G3806" t="s">
        <v>171</v>
      </c>
      <c r="H3806">
        <v>0</v>
      </c>
      <c r="I3806">
        <v>296.63786499999998</v>
      </c>
      <c r="J3806">
        <v>0.8589</v>
      </c>
      <c r="K3806">
        <v>6.35</v>
      </c>
      <c r="L3806">
        <v>0.56699999999999995</v>
      </c>
      <c r="M3806">
        <v>33.1</v>
      </c>
      <c r="N3806">
        <v>0.104</v>
      </c>
      <c r="O3806" t="s">
        <v>614</v>
      </c>
      <c r="P3806">
        <v>0</v>
      </c>
      <c r="Q3806">
        <v>4.21</v>
      </c>
      <c r="R3806">
        <v>332</v>
      </c>
      <c r="S3806">
        <v>0</v>
      </c>
      <c r="U3806">
        <v>5770</v>
      </c>
      <c r="V3806">
        <v>1.2</v>
      </c>
      <c r="W3806">
        <v>1</v>
      </c>
      <c r="X3806">
        <v>0.01</v>
      </c>
      <c r="Y3806" t="s">
        <v>77</v>
      </c>
      <c r="Z3806">
        <v>4.28</v>
      </c>
      <c r="AA3806" t="s">
        <v>12280</v>
      </c>
      <c r="AB3806">
        <v>282.94553839999998</v>
      </c>
      <c r="AC3806" t="s">
        <v>12281</v>
      </c>
      <c r="AD3806">
        <v>47.574918099999998</v>
      </c>
      <c r="AE3806">
        <v>651.99900000000002</v>
      </c>
      <c r="AF3806">
        <v>12.711</v>
      </c>
      <c r="AG3806">
        <v>11.186999999999999</v>
      </c>
      <c r="AH3806">
        <v>12.5832</v>
      </c>
    </row>
    <row r="3807" spans="1:34" x14ac:dyDescent="0.25">
      <c r="A3807" t="s">
        <v>12282</v>
      </c>
      <c r="B3807" t="s">
        <v>12279</v>
      </c>
      <c r="C3807">
        <v>1</v>
      </c>
      <c r="D3807">
        <v>2</v>
      </c>
      <c r="E3807" t="s">
        <v>284</v>
      </c>
      <c r="F3807">
        <v>2021</v>
      </c>
      <c r="G3807" t="s">
        <v>171</v>
      </c>
      <c r="H3807">
        <v>0</v>
      </c>
      <c r="I3807">
        <v>26.62949944</v>
      </c>
      <c r="J3807">
        <v>0.17219999999999999</v>
      </c>
      <c r="K3807">
        <v>4.21</v>
      </c>
      <c r="L3807">
        <v>0.376</v>
      </c>
      <c r="M3807">
        <v>16.5</v>
      </c>
      <c r="N3807">
        <v>5.1799999999999999E-2</v>
      </c>
      <c r="O3807" t="s">
        <v>614</v>
      </c>
      <c r="P3807">
        <v>0</v>
      </c>
      <c r="Q3807">
        <v>71.75</v>
      </c>
      <c r="R3807">
        <v>742</v>
      </c>
      <c r="S3807">
        <v>0</v>
      </c>
      <c r="U3807">
        <v>5866</v>
      </c>
      <c r="V3807">
        <v>1.42</v>
      </c>
      <c r="W3807">
        <v>0.96</v>
      </c>
      <c r="X3807">
        <v>-0.2</v>
      </c>
      <c r="Y3807" t="s">
        <v>77</v>
      </c>
      <c r="Z3807">
        <v>4.12</v>
      </c>
      <c r="AA3807" t="s">
        <v>12280</v>
      </c>
      <c r="AB3807">
        <v>282.94553839999998</v>
      </c>
      <c r="AC3807" t="s">
        <v>12281</v>
      </c>
      <c r="AD3807">
        <v>47.574918099999998</v>
      </c>
      <c r="AE3807">
        <v>651.99900000000002</v>
      </c>
      <c r="AF3807">
        <v>12.711</v>
      </c>
      <c r="AG3807">
        <v>11.186999999999999</v>
      </c>
      <c r="AH3807">
        <v>12.5832</v>
      </c>
    </row>
    <row r="3808" spans="1:34" x14ac:dyDescent="0.25">
      <c r="A3808" t="s">
        <v>12283</v>
      </c>
      <c r="B3808" t="s">
        <v>12284</v>
      </c>
      <c r="C3808">
        <v>1</v>
      </c>
      <c r="D3808">
        <v>1</v>
      </c>
      <c r="E3808" t="s">
        <v>284</v>
      </c>
      <c r="F3808">
        <v>2016</v>
      </c>
      <c r="G3808" t="s">
        <v>171</v>
      </c>
      <c r="H3808">
        <v>0</v>
      </c>
      <c r="I3808">
        <v>34.435879749999998</v>
      </c>
      <c r="J3808">
        <v>0.21940000000000001</v>
      </c>
      <c r="K3808">
        <v>2.69</v>
      </c>
      <c r="L3808">
        <v>0.24</v>
      </c>
      <c r="M3808">
        <v>7.7</v>
      </c>
      <c r="N3808">
        <v>2.4199999999999999E-2</v>
      </c>
      <c r="O3808" t="s">
        <v>614</v>
      </c>
      <c r="P3808">
        <v>0</v>
      </c>
      <c r="Q3808">
        <v>32.33</v>
      </c>
      <c r="R3808">
        <v>652</v>
      </c>
      <c r="S3808">
        <v>0</v>
      </c>
      <c r="U3808">
        <v>5997</v>
      </c>
      <c r="V3808">
        <v>1.3</v>
      </c>
      <c r="W3808">
        <v>1.17</v>
      </c>
      <c r="X3808">
        <v>0.22</v>
      </c>
      <c r="Y3808" t="s">
        <v>77</v>
      </c>
      <c r="Z3808">
        <v>4.28</v>
      </c>
      <c r="AA3808" t="s">
        <v>12285</v>
      </c>
      <c r="AB3808">
        <v>298.26892170000002</v>
      </c>
      <c r="AC3808" t="s">
        <v>12286</v>
      </c>
      <c r="AD3808">
        <v>48.916739100000001</v>
      </c>
      <c r="AE3808">
        <v>467.375</v>
      </c>
      <c r="AF3808">
        <v>12.728</v>
      </c>
      <c r="AG3808">
        <v>11.315</v>
      </c>
      <c r="AH3808">
        <v>12.6135</v>
      </c>
    </row>
    <row r="3809" spans="1:34" x14ac:dyDescent="0.25">
      <c r="A3809" t="s">
        <v>12287</v>
      </c>
      <c r="B3809" t="s">
        <v>12288</v>
      </c>
      <c r="C3809">
        <v>1</v>
      </c>
      <c r="D3809">
        <v>1</v>
      </c>
      <c r="E3809" t="s">
        <v>284</v>
      </c>
      <c r="F3809">
        <v>2016</v>
      </c>
      <c r="G3809" t="s">
        <v>171</v>
      </c>
      <c r="H3809">
        <v>0</v>
      </c>
      <c r="I3809">
        <v>28.862355839999999</v>
      </c>
      <c r="J3809">
        <v>0.1789</v>
      </c>
      <c r="K3809">
        <v>2.2000000000000002</v>
      </c>
      <c r="L3809">
        <v>0.19600000000000001</v>
      </c>
      <c r="M3809">
        <v>5.48</v>
      </c>
      <c r="N3809">
        <v>1.72E-2</v>
      </c>
      <c r="O3809" t="s">
        <v>614</v>
      </c>
      <c r="P3809">
        <v>0</v>
      </c>
      <c r="Q3809">
        <v>36.53</v>
      </c>
      <c r="R3809">
        <v>623</v>
      </c>
      <c r="S3809">
        <v>0</v>
      </c>
      <c r="U3809">
        <v>5849</v>
      </c>
      <c r="V3809">
        <v>1.06</v>
      </c>
      <c r="W3809">
        <v>1.02</v>
      </c>
      <c r="X3809">
        <v>-0.01</v>
      </c>
      <c r="Y3809" t="s">
        <v>77</v>
      </c>
      <c r="Z3809">
        <v>4.3899999999999997</v>
      </c>
      <c r="AA3809" t="s">
        <v>12289</v>
      </c>
      <c r="AB3809">
        <v>285.04162350000001</v>
      </c>
      <c r="AC3809" t="s">
        <v>12290</v>
      </c>
      <c r="AD3809">
        <v>50.0753913</v>
      </c>
      <c r="AE3809">
        <v>468.25799999999998</v>
      </c>
      <c r="AF3809">
        <v>13.019</v>
      </c>
      <c r="AG3809">
        <v>11.468999999999999</v>
      </c>
      <c r="AH3809">
        <v>12.882199999999999</v>
      </c>
    </row>
    <row r="3810" spans="1:34" x14ac:dyDescent="0.25">
      <c r="A3810" t="s">
        <v>12291</v>
      </c>
      <c r="B3810" t="s">
        <v>12292</v>
      </c>
      <c r="C3810">
        <v>2</v>
      </c>
      <c r="D3810">
        <v>1</v>
      </c>
      <c r="E3810" t="s">
        <v>284</v>
      </c>
      <c r="F3810">
        <v>2016</v>
      </c>
      <c r="G3810" t="s">
        <v>171</v>
      </c>
      <c r="H3810">
        <v>0</v>
      </c>
      <c r="I3810">
        <v>5.6517960499999997</v>
      </c>
      <c r="J3810">
        <v>6.7599999999999993E-2</v>
      </c>
      <c r="K3810">
        <v>1.72</v>
      </c>
      <c r="L3810">
        <v>0.153</v>
      </c>
      <c r="M3810">
        <v>3.61</v>
      </c>
      <c r="N3810">
        <v>1.1299999999999999E-2</v>
      </c>
      <c r="O3810" t="s">
        <v>614</v>
      </c>
      <c r="P3810">
        <v>0</v>
      </c>
      <c r="Q3810">
        <v>506.41</v>
      </c>
      <c r="R3810">
        <v>1248</v>
      </c>
      <c r="S3810">
        <v>0</v>
      </c>
      <c r="U3810">
        <v>6106</v>
      </c>
      <c r="V3810">
        <v>1.44</v>
      </c>
      <c r="W3810">
        <v>1.28</v>
      </c>
      <c r="X3810">
        <v>0.36</v>
      </c>
      <c r="Y3810" t="s">
        <v>77</v>
      </c>
      <c r="Z3810">
        <v>4.2300000000000004</v>
      </c>
      <c r="AA3810" t="s">
        <v>12293</v>
      </c>
      <c r="AB3810">
        <v>286.24717390000001</v>
      </c>
      <c r="AC3810" t="s">
        <v>12294</v>
      </c>
      <c r="AD3810">
        <v>50.242369400000001</v>
      </c>
      <c r="AE3810">
        <v>455.33600000000001</v>
      </c>
      <c r="AF3810">
        <v>12.273</v>
      </c>
      <c r="AG3810">
        <v>10.875</v>
      </c>
      <c r="AH3810">
        <v>12.1325</v>
      </c>
    </row>
    <row r="3811" spans="1:34" x14ac:dyDescent="0.25">
      <c r="A3811" t="s">
        <v>12295</v>
      </c>
      <c r="B3811" t="s">
        <v>12296</v>
      </c>
      <c r="C3811">
        <v>2</v>
      </c>
      <c r="D3811">
        <v>1</v>
      </c>
      <c r="E3811" t="s">
        <v>284</v>
      </c>
      <c r="F3811">
        <v>2016</v>
      </c>
      <c r="G3811" t="s">
        <v>171</v>
      </c>
      <c r="H3811">
        <v>0</v>
      </c>
      <c r="I3811">
        <v>19.963713179999999</v>
      </c>
      <c r="J3811">
        <v>0.1333</v>
      </c>
      <c r="K3811">
        <v>1.46</v>
      </c>
      <c r="L3811">
        <v>0.13</v>
      </c>
      <c r="M3811">
        <v>2.73</v>
      </c>
      <c r="N3811">
        <v>8.5900000000000004E-3</v>
      </c>
      <c r="O3811" t="s">
        <v>614</v>
      </c>
      <c r="P3811">
        <v>0</v>
      </c>
      <c r="Q3811">
        <v>47.97</v>
      </c>
      <c r="R3811">
        <v>564</v>
      </c>
      <c r="S3811">
        <v>0</v>
      </c>
      <c r="U3811">
        <v>5293</v>
      </c>
      <c r="V3811">
        <v>0.83</v>
      </c>
      <c r="W3811">
        <v>0.9</v>
      </c>
      <c r="X3811">
        <v>0.08</v>
      </c>
      <c r="Y3811" t="s">
        <v>77</v>
      </c>
      <c r="Z3811">
        <v>4.55</v>
      </c>
      <c r="AA3811" t="s">
        <v>12297</v>
      </c>
      <c r="AB3811">
        <v>290.49391300000002</v>
      </c>
      <c r="AC3811" t="s">
        <v>12298</v>
      </c>
      <c r="AD3811">
        <v>52.055610999999999</v>
      </c>
      <c r="AE3811">
        <v>255</v>
      </c>
      <c r="AF3811">
        <v>12.913</v>
      </c>
      <c r="AG3811">
        <v>10.885</v>
      </c>
    </row>
    <row r="3812" spans="1:34" x14ac:dyDescent="0.25">
      <c r="A3812" t="s">
        <v>12299</v>
      </c>
      <c r="B3812" t="s">
        <v>12300</v>
      </c>
      <c r="C3812">
        <v>1</v>
      </c>
      <c r="D3812">
        <v>1</v>
      </c>
      <c r="E3812" t="s">
        <v>284</v>
      </c>
      <c r="F3812">
        <v>2016</v>
      </c>
      <c r="G3812" t="s">
        <v>171</v>
      </c>
      <c r="H3812">
        <v>0</v>
      </c>
      <c r="I3812">
        <v>24.854624149999999</v>
      </c>
      <c r="J3812">
        <v>0.19919999999999999</v>
      </c>
      <c r="K3812">
        <v>5.74</v>
      </c>
      <c r="L3812">
        <v>0.51200000000000001</v>
      </c>
      <c r="M3812">
        <v>27.9</v>
      </c>
      <c r="N3812">
        <v>8.7800000000000003E-2</v>
      </c>
      <c r="O3812" t="s">
        <v>614</v>
      </c>
      <c r="P3812">
        <v>0</v>
      </c>
      <c r="Q3812">
        <v>174.58</v>
      </c>
      <c r="R3812">
        <v>1095</v>
      </c>
      <c r="S3812">
        <v>0</v>
      </c>
      <c r="U3812">
        <v>7099</v>
      </c>
      <c r="V3812">
        <v>2.02</v>
      </c>
      <c r="W3812">
        <v>1.62</v>
      </c>
      <c r="X3812">
        <v>0.01</v>
      </c>
      <c r="Y3812" t="s">
        <v>77</v>
      </c>
      <c r="Z3812">
        <v>4.04</v>
      </c>
      <c r="AA3812" t="s">
        <v>12301</v>
      </c>
      <c r="AB3812">
        <v>295.60876250000001</v>
      </c>
      <c r="AC3812" t="s">
        <v>12302</v>
      </c>
      <c r="AD3812">
        <v>38.735736799999998</v>
      </c>
      <c r="AE3812">
        <v>687.09400000000005</v>
      </c>
      <c r="AF3812">
        <v>12.121</v>
      </c>
      <c r="AG3812">
        <v>10.987</v>
      </c>
      <c r="AH3812">
        <v>11.9642</v>
      </c>
    </row>
    <row r="3813" spans="1:34" x14ac:dyDescent="0.25">
      <c r="A3813" t="s">
        <v>12303</v>
      </c>
      <c r="B3813" t="s">
        <v>12304</v>
      </c>
      <c r="C3813">
        <v>2</v>
      </c>
      <c r="D3813">
        <v>1</v>
      </c>
      <c r="E3813" t="s">
        <v>284</v>
      </c>
      <c r="F3813">
        <v>2016</v>
      </c>
      <c r="G3813" t="s">
        <v>171</v>
      </c>
      <c r="H3813">
        <v>0</v>
      </c>
      <c r="I3813">
        <v>60.928322710000003</v>
      </c>
      <c r="J3813">
        <v>0.28970000000000001</v>
      </c>
      <c r="K3813">
        <v>2.67</v>
      </c>
      <c r="L3813">
        <v>0.23799999999999999</v>
      </c>
      <c r="M3813">
        <v>7.61</v>
      </c>
      <c r="N3813">
        <v>2.3900000000000001E-2</v>
      </c>
      <c r="O3813" t="s">
        <v>614</v>
      </c>
      <c r="P3813">
        <v>0</v>
      </c>
      <c r="Q3813">
        <v>10.55</v>
      </c>
      <c r="R3813">
        <v>467</v>
      </c>
      <c r="S3813">
        <v>0</v>
      </c>
      <c r="U3813">
        <v>5690</v>
      </c>
      <c r="V3813">
        <v>0.98</v>
      </c>
      <c r="W3813">
        <v>0.95</v>
      </c>
      <c r="X3813">
        <v>-0.06</v>
      </c>
      <c r="Y3813" t="s">
        <v>77</v>
      </c>
      <c r="Z3813">
        <v>4.43</v>
      </c>
      <c r="AA3813" t="s">
        <v>12305</v>
      </c>
      <c r="AB3813">
        <v>293.67551379999998</v>
      </c>
      <c r="AC3813" t="s">
        <v>12306</v>
      </c>
      <c r="AD3813">
        <v>41.295206100000001</v>
      </c>
      <c r="AE3813">
        <v>289.90699999999998</v>
      </c>
      <c r="AF3813">
        <v>12.372</v>
      </c>
      <c r="AG3813">
        <v>10.631</v>
      </c>
      <c r="AH3813">
        <v>12.1297</v>
      </c>
    </row>
    <row r="3814" spans="1:34" x14ac:dyDescent="0.25">
      <c r="A3814" t="s">
        <v>12307</v>
      </c>
      <c r="B3814" t="s">
        <v>12308</v>
      </c>
      <c r="C3814">
        <v>1</v>
      </c>
      <c r="D3814">
        <v>1</v>
      </c>
      <c r="E3814" t="s">
        <v>284</v>
      </c>
      <c r="F3814">
        <v>2016</v>
      </c>
      <c r="G3814" t="s">
        <v>171</v>
      </c>
      <c r="H3814">
        <v>0</v>
      </c>
      <c r="I3814">
        <v>8.5120358800000009</v>
      </c>
      <c r="J3814">
        <v>8.1000000000000003E-2</v>
      </c>
      <c r="K3814">
        <v>2.11</v>
      </c>
      <c r="L3814">
        <v>0.188</v>
      </c>
      <c r="M3814">
        <v>5.0999999999999996</v>
      </c>
      <c r="N3814">
        <v>1.6E-2</v>
      </c>
      <c r="O3814" t="s">
        <v>614</v>
      </c>
      <c r="P3814">
        <v>0</v>
      </c>
      <c r="Q3814">
        <v>133.32</v>
      </c>
      <c r="R3814">
        <v>839</v>
      </c>
      <c r="S3814">
        <v>0</v>
      </c>
      <c r="U3814">
        <v>5842</v>
      </c>
      <c r="V3814">
        <v>0.88</v>
      </c>
      <c r="W3814">
        <v>0.96</v>
      </c>
      <c r="X3814">
        <v>-0.23</v>
      </c>
      <c r="Y3814" t="s">
        <v>77</v>
      </c>
      <c r="Z3814">
        <v>4.53</v>
      </c>
      <c r="AA3814" t="s">
        <v>12309</v>
      </c>
      <c r="AB3814">
        <v>287.09001899999998</v>
      </c>
      <c r="AC3814" t="s">
        <v>12310</v>
      </c>
      <c r="AD3814">
        <v>41.373757599999998</v>
      </c>
      <c r="AE3814">
        <v>337.90100000000001</v>
      </c>
      <c r="AF3814">
        <v>12.573</v>
      </c>
      <c r="AG3814">
        <v>11.109</v>
      </c>
      <c r="AH3814">
        <v>12.5097</v>
      </c>
    </row>
    <row r="3815" spans="1:34" x14ac:dyDescent="0.25">
      <c r="A3815" t="s">
        <v>12311</v>
      </c>
      <c r="B3815" t="s">
        <v>12312</v>
      </c>
      <c r="C3815">
        <v>2</v>
      </c>
      <c r="D3815">
        <v>1</v>
      </c>
      <c r="E3815" t="s">
        <v>284</v>
      </c>
      <c r="F3815">
        <v>2016</v>
      </c>
      <c r="G3815" t="s">
        <v>171</v>
      </c>
      <c r="H3815">
        <v>0</v>
      </c>
      <c r="I3815">
        <v>24.307894600000001</v>
      </c>
      <c r="J3815">
        <v>0.15939999999999999</v>
      </c>
      <c r="K3815">
        <v>2.1</v>
      </c>
      <c r="L3815">
        <v>0.187</v>
      </c>
      <c r="M3815">
        <v>5.0599999999999996</v>
      </c>
      <c r="N3815">
        <v>1.5900000000000001E-2</v>
      </c>
      <c r="O3815" t="s">
        <v>614</v>
      </c>
      <c r="P3815">
        <v>0</v>
      </c>
      <c r="Q3815">
        <v>19.87</v>
      </c>
      <c r="R3815">
        <v>532</v>
      </c>
      <c r="S3815">
        <v>0</v>
      </c>
      <c r="U3815">
        <v>5260</v>
      </c>
      <c r="V3815">
        <v>0.8</v>
      </c>
      <c r="W3815">
        <v>0.89</v>
      </c>
      <c r="X3815">
        <v>0.01</v>
      </c>
      <c r="Y3815" t="s">
        <v>77</v>
      </c>
      <c r="Z3815">
        <v>4.58</v>
      </c>
      <c r="AA3815" t="s">
        <v>12313</v>
      </c>
      <c r="AB3815">
        <v>299.31967079999998</v>
      </c>
      <c r="AC3815" t="s">
        <v>12314</v>
      </c>
      <c r="AD3815">
        <v>41.384744699999999</v>
      </c>
      <c r="AE3815">
        <v>246.61</v>
      </c>
      <c r="AF3815">
        <v>12.77</v>
      </c>
      <c r="AG3815">
        <v>10.760999999999999</v>
      </c>
      <c r="AH3815">
        <v>12.6181</v>
      </c>
    </row>
    <row r="3816" spans="1:34" x14ac:dyDescent="0.25">
      <c r="A3816" t="s">
        <v>12315</v>
      </c>
      <c r="B3816" t="s">
        <v>12316</v>
      </c>
      <c r="C3816">
        <v>1</v>
      </c>
      <c r="D3816">
        <v>3</v>
      </c>
      <c r="E3816" t="s">
        <v>284</v>
      </c>
      <c r="F3816">
        <v>2012</v>
      </c>
      <c r="G3816" t="s">
        <v>171</v>
      </c>
      <c r="H3816">
        <v>0</v>
      </c>
      <c r="I3816">
        <v>7.8773565000000003</v>
      </c>
      <c r="J3816">
        <v>6.3700000000000007E-2</v>
      </c>
      <c r="K3816">
        <v>2.1</v>
      </c>
      <c r="L3816">
        <v>0.187</v>
      </c>
      <c r="M3816">
        <v>135</v>
      </c>
      <c r="N3816">
        <v>0.42476000000000003</v>
      </c>
      <c r="O3816" t="s">
        <v>119</v>
      </c>
      <c r="P3816">
        <v>0</v>
      </c>
      <c r="Q3816">
        <v>22.72</v>
      </c>
      <c r="R3816">
        <v>553</v>
      </c>
      <c r="S3816">
        <v>1</v>
      </c>
      <c r="T3816" t="s">
        <v>818</v>
      </c>
      <c r="U3816">
        <v>4075</v>
      </c>
      <c r="V3816">
        <v>0.52</v>
      </c>
      <c r="W3816">
        <v>0.54</v>
      </c>
      <c r="X3816">
        <v>0</v>
      </c>
      <c r="Y3816" t="s">
        <v>77</v>
      </c>
      <c r="Z3816">
        <v>4.74</v>
      </c>
      <c r="AA3816" t="s">
        <v>12317</v>
      </c>
      <c r="AB3816">
        <v>286.73801520000001</v>
      </c>
      <c r="AC3816" t="s">
        <v>12318</v>
      </c>
      <c r="AD3816">
        <v>49.975738300000003</v>
      </c>
      <c r="AE3816">
        <v>321.54199999999997</v>
      </c>
      <c r="AF3816">
        <v>15.513</v>
      </c>
      <c r="AG3816">
        <v>12.36</v>
      </c>
      <c r="AH3816">
        <v>15.0589</v>
      </c>
    </row>
    <row r="3817" spans="1:34" x14ac:dyDescent="0.25">
      <c r="A3817" t="s">
        <v>12319</v>
      </c>
      <c r="B3817" t="s">
        <v>12316</v>
      </c>
      <c r="C3817">
        <v>1</v>
      </c>
      <c r="D3817">
        <v>3</v>
      </c>
      <c r="E3817" t="s">
        <v>284</v>
      </c>
      <c r="F3817">
        <v>2012</v>
      </c>
      <c r="G3817" t="s">
        <v>171</v>
      </c>
      <c r="H3817">
        <v>0</v>
      </c>
      <c r="I3817">
        <v>16.385002100000001</v>
      </c>
      <c r="J3817">
        <v>0.10378999999999999</v>
      </c>
      <c r="K3817">
        <v>1.84</v>
      </c>
      <c r="L3817">
        <v>0.16400000000000001</v>
      </c>
      <c r="M3817">
        <v>45.4</v>
      </c>
      <c r="N3817">
        <v>0.14283999999999999</v>
      </c>
      <c r="O3817" t="s">
        <v>119</v>
      </c>
      <c r="P3817">
        <v>0</v>
      </c>
      <c r="Q3817">
        <v>8.5500000000000007</v>
      </c>
      <c r="R3817">
        <v>433</v>
      </c>
      <c r="S3817">
        <v>1</v>
      </c>
      <c r="T3817" t="s">
        <v>818</v>
      </c>
      <c r="U3817">
        <v>4075</v>
      </c>
      <c r="V3817">
        <v>0.52</v>
      </c>
      <c r="W3817">
        <v>0.54</v>
      </c>
      <c r="X3817">
        <v>0</v>
      </c>
      <c r="Y3817" t="s">
        <v>77</v>
      </c>
      <c r="Z3817">
        <v>4.74</v>
      </c>
      <c r="AA3817" t="s">
        <v>12317</v>
      </c>
      <c r="AB3817">
        <v>286.73801520000001</v>
      </c>
      <c r="AC3817" t="s">
        <v>12318</v>
      </c>
      <c r="AD3817">
        <v>49.975738300000003</v>
      </c>
      <c r="AE3817">
        <v>321.54199999999997</v>
      </c>
      <c r="AF3817">
        <v>15.513</v>
      </c>
      <c r="AG3817">
        <v>12.36</v>
      </c>
      <c r="AH3817">
        <v>15.0589</v>
      </c>
    </row>
    <row r="3818" spans="1:34" x14ac:dyDescent="0.25">
      <c r="A3818" t="s">
        <v>12320</v>
      </c>
      <c r="B3818" t="s">
        <v>12316</v>
      </c>
      <c r="C3818">
        <v>1</v>
      </c>
      <c r="D3818">
        <v>3</v>
      </c>
      <c r="E3818" t="s">
        <v>284</v>
      </c>
      <c r="F3818">
        <v>2014</v>
      </c>
      <c r="G3818" t="s">
        <v>171</v>
      </c>
      <c r="H3818">
        <v>0</v>
      </c>
      <c r="I3818">
        <v>36.445171000000002</v>
      </c>
      <c r="J3818">
        <v>0.182</v>
      </c>
      <c r="K3818">
        <v>1.95</v>
      </c>
      <c r="L3818">
        <v>0.17399999999999999</v>
      </c>
      <c r="M3818">
        <v>4.46</v>
      </c>
      <c r="N3818">
        <v>1.4E-2</v>
      </c>
      <c r="O3818" t="s">
        <v>614</v>
      </c>
      <c r="P3818">
        <v>0</v>
      </c>
      <c r="Q3818">
        <v>2.94</v>
      </c>
      <c r="R3818">
        <v>332</v>
      </c>
      <c r="S3818">
        <v>1</v>
      </c>
      <c r="T3818" t="s">
        <v>818</v>
      </c>
      <c r="U3818">
        <v>4263</v>
      </c>
      <c r="V3818">
        <v>0.56000000000000005</v>
      </c>
      <c r="W3818">
        <v>0.57999999999999996</v>
      </c>
      <c r="X3818">
        <v>0</v>
      </c>
      <c r="Y3818" t="s">
        <v>77</v>
      </c>
      <c r="Z3818">
        <v>4.7300000000000004</v>
      </c>
      <c r="AA3818" t="s">
        <v>12317</v>
      </c>
      <c r="AB3818">
        <v>286.73801520000001</v>
      </c>
      <c r="AC3818" t="s">
        <v>12318</v>
      </c>
      <c r="AD3818">
        <v>49.975738300000003</v>
      </c>
      <c r="AE3818">
        <v>321.54199999999997</v>
      </c>
      <c r="AF3818">
        <v>15.513</v>
      </c>
      <c r="AG3818">
        <v>12.36</v>
      </c>
      <c r="AH3818">
        <v>15.0589</v>
      </c>
    </row>
    <row r="3819" spans="1:34" x14ac:dyDescent="0.25">
      <c r="A3819" t="s">
        <v>12321</v>
      </c>
      <c r="B3819" t="s">
        <v>12322</v>
      </c>
      <c r="C3819">
        <v>1</v>
      </c>
      <c r="D3819">
        <v>2</v>
      </c>
      <c r="E3819" t="s">
        <v>284</v>
      </c>
      <c r="F3819">
        <v>2016</v>
      </c>
      <c r="G3819" t="s">
        <v>171</v>
      </c>
      <c r="H3819">
        <v>0</v>
      </c>
      <c r="I3819">
        <v>19.67416124</v>
      </c>
      <c r="J3819">
        <v>0.14399999999999999</v>
      </c>
      <c r="K3819">
        <v>1.66</v>
      </c>
      <c r="L3819">
        <v>0.14799999999999999</v>
      </c>
      <c r="M3819">
        <v>3.39</v>
      </c>
      <c r="N3819">
        <v>1.0699999999999999E-2</v>
      </c>
      <c r="O3819" t="s">
        <v>614</v>
      </c>
      <c r="P3819">
        <v>0</v>
      </c>
      <c r="Q3819">
        <v>59.77</v>
      </c>
      <c r="R3819">
        <v>711</v>
      </c>
      <c r="S3819">
        <v>0</v>
      </c>
      <c r="U3819">
        <v>6112</v>
      </c>
      <c r="V3819">
        <v>1.0900000000000001</v>
      </c>
      <c r="W3819">
        <v>1.1000000000000001</v>
      </c>
      <c r="X3819">
        <v>-0.03</v>
      </c>
      <c r="Y3819" t="s">
        <v>77</v>
      </c>
      <c r="Z3819">
        <v>4.41</v>
      </c>
      <c r="AA3819" t="s">
        <v>12323</v>
      </c>
      <c r="AB3819">
        <v>293.18029030000002</v>
      </c>
      <c r="AC3819" t="s">
        <v>12324</v>
      </c>
      <c r="AD3819">
        <v>41.6177408</v>
      </c>
      <c r="AE3819">
        <v>623.90099999999995</v>
      </c>
      <c r="AF3819">
        <v>12.798</v>
      </c>
      <c r="AG3819">
        <v>11.488</v>
      </c>
      <c r="AH3819">
        <v>12.760199999999999</v>
      </c>
    </row>
    <row r="3820" spans="1:34" x14ac:dyDescent="0.25">
      <c r="A3820" t="s">
        <v>12325</v>
      </c>
      <c r="B3820" t="s">
        <v>12322</v>
      </c>
      <c r="C3820">
        <v>1</v>
      </c>
      <c r="D3820">
        <v>2</v>
      </c>
      <c r="E3820" t="s">
        <v>284</v>
      </c>
      <c r="F3820">
        <v>2016</v>
      </c>
      <c r="G3820" t="s">
        <v>171</v>
      </c>
      <c r="H3820">
        <v>0</v>
      </c>
      <c r="I3820">
        <v>5.2110426099999998</v>
      </c>
      <c r="J3820">
        <v>5.9400000000000001E-2</v>
      </c>
      <c r="K3820">
        <v>1.07</v>
      </c>
      <c r="L3820">
        <v>9.5000000000000001E-2</v>
      </c>
      <c r="M3820">
        <v>1.24</v>
      </c>
      <c r="N3820">
        <v>3.8999999999999998E-3</v>
      </c>
      <c r="O3820" t="s">
        <v>614</v>
      </c>
      <c r="P3820">
        <v>0</v>
      </c>
      <c r="Q3820">
        <v>351.69</v>
      </c>
      <c r="R3820">
        <v>1107</v>
      </c>
      <c r="S3820">
        <v>0</v>
      </c>
      <c r="U3820">
        <v>6112</v>
      </c>
      <c r="V3820">
        <v>1.0900000000000001</v>
      </c>
      <c r="W3820">
        <v>1.1000000000000001</v>
      </c>
      <c r="X3820">
        <v>-0.03</v>
      </c>
      <c r="Y3820" t="s">
        <v>77</v>
      </c>
      <c r="Z3820">
        <v>4.41</v>
      </c>
      <c r="AA3820" t="s">
        <v>12323</v>
      </c>
      <c r="AB3820">
        <v>293.18029030000002</v>
      </c>
      <c r="AC3820" t="s">
        <v>12324</v>
      </c>
      <c r="AD3820">
        <v>41.6177408</v>
      </c>
      <c r="AE3820">
        <v>623.90099999999995</v>
      </c>
      <c r="AF3820">
        <v>12.798</v>
      </c>
      <c r="AG3820">
        <v>11.488</v>
      </c>
      <c r="AH3820">
        <v>12.760199999999999</v>
      </c>
    </row>
    <row r="3821" spans="1:34" x14ac:dyDescent="0.25">
      <c r="A3821" t="s">
        <v>12326</v>
      </c>
      <c r="B3821" t="s">
        <v>12327</v>
      </c>
      <c r="C3821">
        <v>1</v>
      </c>
      <c r="D3821">
        <v>1</v>
      </c>
      <c r="E3821" t="s">
        <v>284</v>
      </c>
      <c r="F3821">
        <v>2016</v>
      </c>
      <c r="G3821" t="s">
        <v>171</v>
      </c>
      <c r="H3821">
        <v>0</v>
      </c>
      <c r="I3821">
        <v>22.20813214</v>
      </c>
      <c r="J3821">
        <v>0.1699</v>
      </c>
      <c r="K3821">
        <v>3.18</v>
      </c>
      <c r="L3821">
        <v>0.28399999999999997</v>
      </c>
      <c r="M3821">
        <v>10.199999999999999</v>
      </c>
      <c r="N3821">
        <v>3.2199999999999999E-2</v>
      </c>
      <c r="O3821" t="s">
        <v>614</v>
      </c>
      <c r="P3821">
        <v>0</v>
      </c>
      <c r="Q3821">
        <v>160.61000000000001</v>
      </c>
      <c r="R3821">
        <v>803</v>
      </c>
      <c r="S3821">
        <v>0</v>
      </c>
      <c r="U3821">
        <v>6406</v>
      </c>
      <c r="V3821">
        <v>1.46</v>
      </c>
      <c r="W3821">
        <v>1.34</v>
      </c>
      <c r="X3821">
        <v>0.25</v>
      </c>
      <c r="Y3821" t="s">
        <v>77</v>
      </c>
      <c r="Z3821">
        <v>4.24</v>
      </c>
      <c r="AA3821" t="s">
        <v>12328</v>
      </c>
      <c r="AB3821">
        <v>298.8163801</v>
      </c>
      <c r="AC3821" t="s">
        <v>12329</v>
      </c>
      <c r="AD3821">
        <v>43.9980203</v>
      </c>
      <c r="AE3821">
        <v>830.63800000000003</v>
      </c>
      <c r="AF3821">
        <v>12.94</v>
      </c>
      <c r="AG3821">
        <v>11.67</v>
      </c>
      <c r="AH3821">
        <v>12.8908</v>
      </c>
    </row>
    <row r="3822" spans="1:34" x14ac:dyDescent="0.25">
      <c r="A3822" t="s">
        <v>12330</v>
      </c>
      <c r="B3822" t="s">
        <v>12331</v>
      </c>
      <c r="C3822">
        <v>1</v>
      </c>
      <c r="D3822">
        <v>1</v>
      </c>
      <c r="E3822" t="s">
        <v>284</v>
      </c>
      <c r="F3822">
        <v>2016</v>
      </c>
      <c r="G3822" t="s">
        <v>171</v>
      </c>
      <c r="H3822">
        <v>0</v>
      </c>
      <c r="I3822">
        <v>38.584228490000001</v>
      </c>
      <c r="J3822">
        <v>0.25509999999999999</v>
      </c>
      <c r="K3822">
        <v>6.91</v>
      </c>
      <c r="L3822">
        <v>0.61599999999999999</v>
      </c>
      <c r="M3822">
        <v>38.200000000000003</v>
      </c>
      <c r="N3822">
        <v>0.12</v>
      </c>
      <c r="O3822" t="s">
        <v>614</v>
      </c>
      <c r="P3822">
        <v>0</v>
      </c>
      <c r="Q3822">
        <v>63.85</v>
      </c>
      <c r="R3822">
        <v>761</v>
      </c>
      <c r="S3822">
        <v>0</v>
      </c>
      <c r="U3822">
        <v>6392</v>
      </c>
      <c r="V3822">
        <v>1.98</v>
      </c>
      <c r="W3822">
        <v>1.54</v>
      </c>
      <c r="X3822">
        <v>0.41</v>
      </c>
      <c r="Y3822" t="s">
        <v>77</v>
      </c>
      <c r="Z3822">
        <v>4.04</v>
      </c>
      <c r="AA3822" t="s">
        <v>12332</v>
      </c>
      <c r="AB3822">
        <v>288.15397300000001</v>
      </c>
      <c r="AC3822" t="s">
        <v>12333</v>
      </c>
      <c r="AD3822">
        <v>44.068815399999998</v>
      </c>
      <c r="AE3822">
        <v>639.23900000000003</v>
      </c>
      <c r="AF3822">
        <v>12.22</v>
      </c>
      <c r="AG3822">
        <v>11.068</v>
      </c>
      <c r="AH3822">
        <v>12.1457</v>
      </c>
    </row>
    <row r="3823" spans="1:34" x14ac:dyDescent="0.25">
      <c r="A3823" t="s">
        <v>12334</v>
      </c>
      <c r="B3823" t="s">
        <v>12335</v>
      </c>
      <c r="C3823">
        <v>1</v>
      </c>
      <c r="D3823">
        <v>1</v>
      </c>
      <c r="E3823" t="s">
        <v>284</v>
      </c>
      <c r="F3823">
        <v>2016</v>
      </c>
      <c r="G3823" t="s">
        <v>171</v>
      </c>
      <c r="H3823">
        <v>0</v>
      </c>
      <c r="I3823">
        <v>5.8359831099999999</v>
      </c>
      <c r="J3823">
        <v>6.0600000000000001E-2</v>
      </c>
      <c r="K3823">
        <v>1.96</v>
      </c>
      <c r="L3823">
        <v>0.17499999999999999</v>
      </c>
      <c r="M3823">
        <v>4.5</v>
      </c>
      <c r="N3823">
        <v>1.4200000000000001E-2</v>
      </c>
      <c r="O3823" t="s">
        <v>614</v>
      </c>
      <c r="P3823">
        <v>0</v>
      </c>
      <c r="Q3823">
        <v>149.13</v>
      </c>
      <c r="R3823">
        <v>884</v>
      </c>
      <c r="S3823">
        <v>0</v>
      </c>
      <c r="U3823">
        <v>5515</v>
      </c>
      <c r="V3823">
        <v>0.86</v>
      </c>
      <c r="W3823">
        <v>0.93</v>
      </c>
      <c r="X3823">
        <v>-0.03</v>
      </c>
      <c r="Y3823" t="s">
        <v>77</v>
      </c>
      <c r="Z3823">
        <v>4.54</v>
      </c>
      <c r="AA3823" t="s">
        <v>12336</v>
      </c>
      <c r="AB3823">
        <v>284.06112239999999</v>
      </c>
      <c r="AC3823" t="s">
        <v>12337</v>
      </c>
      <c r="AD3823">
        <v>45.506812699999998</v>
      </c>
      <c r="AE3823">
        <v>253.29499999999999</v>
      </c>
      <c r="AF3823">
        <v>12.587999999999999</v>
      </c>
      <c r="AG3823">
        <v>10.827</v>
      </c>
      <c r="AH3823">
        <v>12.481</v>
      </c>
    </row>
    <row r="3824" spans="1:34" x14ac:dyDescent="0.25">
      <c r="A3824" t="s">
        <v>12338</v>
      </c>
      <c r="B3824" t="s">
        <v>12339</v>
      </c>
      <c r="C3824">
        <v>1</v>
      </c>
      <c r="D3824">
        <v>2</v>
      </c>
      <c r="E3824" t="s">
        <v>284</v>
      </c>
      <c r="F3824">
        <v>2016</v>
      </c>
      <c r="G3824" t="s">
        <v>171</v>
      </c>
      <c r="H3824">
        <v>0</v>
      </c>
      <c r="I3824">
        <v>7.9741980699999999</v>
      </c>
      <c r="J3824">
        <v>7.9100000000000004E-2</v>
      </c>
      <c r="K3824">
        <v>1.91</v>
      </c>
      <c r="L3824">
        <v>0.17</v>
      </c>
      <c r="M3824">
        <v>4.3099999999999996</v>
      </c>
      <c r="N3824">
        <v>1.3599999999999999E-2</v>
      </c>
      <c r="O3824" t="s">
        <v>614</v>
      </c>
      <c r="P3824">
        <v>0</v>
      </c>
      <c r="Q3824">
        <v>434.24</v>
      </c>
      <c r="R3824">
        <v>974</v>
      </c>
      <c r="S3824">
        <v>0</v>
      </c>
      <c r="U3824">
        <v>6014</v>
      </c>
      <c r="V3824">
        <v>1.1000000000000001</v>
      </c>
      <c r="W3824">
        <v>1.0900000000000001</v>
      </c>
      <c r="X3824">
        <v>0.02</v>
      </c>
      <c r="Y3824" t="s">
        <v>77</v>
      </c>
      <c r="Z3824">
        <v>4.3899999999999997</v>
      </c>
      <c r="AA3824" t="s">
        <v>12340</v>
      </c>
      <c r="AB3824">
        <v>296.85917869999997</v>
      </c>
      <c r="AC3824" t="s">
        <v>12341</v>
      </c>
      <c r="AD3824">
        <v>49.162012500000003</v>
      </c>
      <c r="AE3824">
        <v>1058.24</v>
      </c>
      <c r="AF3824">
        <v>14.082000000000001</v>
      </c>
      <c r="AG3824">
        <v>12.384</v>
      </c>
      <c r="AH3824">
        <v>13.886799999999999</v>
      </c>
    </row>
    <row r="3825" spans="1:34" x14ac:dyDescent="0.25">
      <c r="A3825" t="s">
        <v>12342</v>
      </c>
      <c r="B3825" t="s">
        <v>12339</v>
      </c>
      <c r="C3825">
        <v>1</v>
      </c>
      <c r="D3825">
        <v>2</v>
      </c>
      <c r="E3825" t="s">
        <v>284</v>
      </c>
      <c r="F3825">
        <v>2016</v>
      </c>
      <c r="G3825" t="s">
        <v>171</v>
      </c>
      <c r="H3825">
        <v>0</v>
      </c>
      <c r="I3825">
        <v>1.88897906</v>
      </c>
      <c r="J3825">
        <v>3.0300000000000001E-2</v>
      </c>
      <c r="K3825">
        <v>0.96</v>
      </c>
      <c r="L3825">
        <v>8.5999999999999993E-2</v>
      </c>
      <c r="M3825">
        <v>0.84</v>
      </c>
      <c r="N3825">
        <v>2.64E-3</v>
      </c>
      <c r="O3825" t="s">
        <v>614</v>
      </c>
      <c r="P3825">
        <v>0</v>
      </c>
      <c r="Q3825">
        <v>2959.34</v>
      </c>
      <c r="R3825">
        <v>1574</v>
      </c>
      <c r="S3825">
        <v>0</v>
      </c>
      <c r="U3825">
        <v>6014</v>
      </c>
      <c r="V3825">
        <v>1.1000000000000001</v>
      </c>
      <c r="W3825">
        <v>1.0900000000000001</v>
      </c>
      <c r="X3825">
        <v>0.02</v>
      </c>
      <c r="Y3825" t="s">
        <v>77</v>
      </c>
      <c r="Z3825">
        <v>4.3899999999999997</v>
      </c>
      <c r="AA3825" t="s">
        <v>12340</v>
      </c>
      <c r="AB3825">
        <v>296.85917869999997</v>
      </c>
      <c r="AC3825" t="s">
        <v>12341</v>
      </c>
      <c r="AD3825">
        <v>49.162012500000003</v>
      </c>
      <c r="AE3825">
        <v>1058.24</v>
      </c>
      <c r="AF3825">
        <v>14.082000000000001</v>
      </c>
      <c r="AG3825">
        <v>12.384</v>
      </c>
      <c r="AH3825">
        <v>13.886799999999999</v>
      </c>
    </row>
    <row r="3826" spans="1:34" x14ac:dyDescent="0.25">
      <c r="A3826" t="s">
        <v>12343</v>
      </c>
      <c r="B3826" t="s">
        <v>12344</v>
      </c>
      <c r="C3826">
        <v>1</v>
      </c>
      <c r="D3826">
        <v>1</v>
      </c>
      <c r="E3826" t="s">
        <v>284</v>
      </c>
      <c r="F3826">
        <v>2016</v>
      </c>
      <c r="G3826" t="s">
        <v>171</v>
      </c>
      <c r="H3826">
        <v>0</v>
      </c>
      <c r="I3826">
        <v>18.684049330000001</v>
      </c>
      <c r="J3826">
        <v>0.1396</v>
      </c>
      <c r="K3826">
        <v>2.63</v>
      </c>
      <c r="L3826">
        <v>0.23499999999999999</v>
      </c>
      <c r="M3826">
        <v>7.41</v>
      </c>
      <c r="N3826">
        <v>2.3300000000000001E-2</v>
      </c>
      <c r="O3826" t="s">
        <v>614</v>
      </c>
      <c r="P3826">
        <v>0</v>
      </c>
      <c r="Q3826">
        <v>176.23</v>
      </c>
      <c r="R3826">
        <v>832</v>
      </c>
      <c r="S3826">
        <v>0</v>
      </c>
      <c r="U3826">
        <v>5573</v>
      </c>
      <c r="V3826">
        <v>1.1499999999999999</v>
      </c>
      <c r="W3826">
        <v>0.95</v>
      </c>
      <c r="X3826">
        <v>0.11</v>
      </c>
      <c r="Y3826" t="s">
        <v>77</v>
      </c>
      <c r="Z3826">
        <v>4.29</v>
      </c>
      <c r="AA3826" t="s">
        <v>12345</v>
      </c>
      <c r="AB3826">
        <v>296.18342389999998</v>
      </c>
      <c r="AC3826" t="s">
        <v>12346</v>
      </c>
      <c r="AD3826">
        <v>47.358777600000003</v>
      </c>
      <c r="AE3826">
        <v>992.85199999999998</v>
      </c>
      <c r="AF3826">
        <v>13.613</v>
      </c>
      <c r="AG3826">
        <v>11.798</v>
      </c>
      <c r="AH3826">
        <v>13.490600000000001</v>
      </c>
    </row>
    <row r="3827" spans="1:34" x14ac:dyDescent="0.25">
      <c r="A3827" t="s">
        <v>12347</v>
      </c>
      <c r="B3827" t="s">
        <v>12348</v>
      </c>
      <c r="C3827">
        <v>1</v>
      </c>
      <c r="D3827">
        <v>1</v>
      </c>
      <c r="E3827" t="s">
        <v>284</v>
      </c>
      <c r="F3827">
        <v>2016</v>
      </c>
      <c r="G3827" t="s">
        <v>171</v>
      </c>
      <c r="H3827">
        <v>0</v>
      </c>
      <c r="I3827">
        <v>5.4584983200000003</v>
      </c>
      <c r="J3827">
        <v>6.4000000000000001E-2</v>
      </c>
      <c r="K3827">
        <v>1.99</v>
      </c>
      <c r="L3827">
        <v>0.17799999999999999</v>
      </c>
      <c r="M3827">
        <v>4.62</v>
      </c>
      <c r="N3827">
        <v>1.4500000000000001E-2</v>
      </c>
      <c r="O3827" t="s">
        <v>614</v>
      </c>
      <c r="P3827">
        <v>0</v>
      </c>
      <c r="Q3827">
        <v>584.35</v>
      </c>
      <c r="R3827">
        <v>1099</v>
      </c>
      <c r="S3827">
        <v>0</v>
      </c>
      <c r="U3827">
        <v>5894</v>
      </c>
      <c r="V3827">
        <v>1.1399999999999999</v>
      </c>
      <c r="W3827">
        <v>1.1499999999999999</v>
      </c>
      <c r="X3827">
        <v>0.34</v>
      </c>
      <c r="Y3827" t="s">
        <v>77</v>
      </c>
      <c r="Z3827">
        <v>4.38</v>
      </c>
      <c r="AA3827" t="s">
        <v>12349</v>
      </c>
      <c r="AB3827">
        <v>297.65092809999999</v>
      </c>
      <c r="AC3827" t="s">
        <v>12350</v>
      </c>
      <c r="AD3827">
        <v>47.396224599999996</v>
      </c>
      <c r="AE3827">
        <v>666.14599999999996</v>
      </c>
      <c r="AF3827">
        <v>13.194000000000001</v>
      </c>
      <c r="AG3827">
        <v>11.475</v>
      </c>
      <c r="AH3827">
        <v>13.038399999999999</v>
      </c>
    </row>
    <row r="3828" spans="1:34" x14ac:dyDescent="0.25">
      <c r="A3828" t="s">
        <v>12351</v>
      </c>
      <c r="B3828" t="s">
        <v>12352</v>
      </c>
      <c r="C3828">
        <v>1</v>
      </c>
      <c r="D3828">
        <v>1</v>
      </c>
      <c r="E3828" t="s">
        <v>284</v>
      </c>
      <c r="F3828">
        <v>2016</v>
      </c>
      <c r="G3828" t="s">
        <v>171</v>
      </c>
      <c r="H3828">
        <v>0</v>
      </c>
      <c r="I3828">
        <v>13.285356330000001</v>
      </c>
      <c r="J3828">
        <v>0.1179</v>
      </c>
      <c r="K3828">
        <v>2.84</v>
      </c>
      <c r="L3828">
        <v>0.253</v>
      </c>
      <c r="M3828">
        <v>8.4499999999999993</v>
      </c>
      <c r="N3828">
        <v>2.6599999999999999E-2</v>
      </c>
      <c r="O3828" t="s">
        <v>614</v>
      </c>
      <c r="P3828">
        <v>0</v>
      </c>
      <c r="Q3828">
        <v>147.05000000000001</v>
      </c>
      <c r="R3828">
        <v>1157</v>
      </c>
      <c r="S3828">
        <v>0</v>
      </c>
      <c r="U3828">
        <v>6388</v>
      </c>
      <c r="V3828">
        <v>1.45</v>
      </c>
      <c r="W3828">
        <v>1.28</v>
      </c>
      <c r="X3828">
        <v>0.03</v>
      </c>
      <c r="Y3828" t="s">
        <v>77</v>
      </c>
      <c r="Z3828">
        <v>4.22</v>
      </c>
      <c r="AA3828" t="s">
        <v>12353</v>
      </c>
      <c r="AB3828">
        <v>290.95791300000002</v>
      </c>
      <c r="AC3828" t="s">
        <v>12354</v>
      </c>
      <c r="AD3828">
        <v>47.406267300000003</v>
      </c>
      <c r="AE3828">
        <v>750.04</v>
      </c>
      <c r="AF3828">
        <v>13.471</v>
      </c>
      <c r="AG3828">
        <v>12.125</v>
      </c>
      <c r="AH3828">
        <v>13.334</v>
      </c>
    </row>
    <row r="3829" spans="1:34" x14ac:dyDescent="0.25">
      <c r="A3829" t="s">
        <v>12355</v>
      </c>
      <c r="B3829" t="s">
        <v>12356</v>
      </c>
      <c r="C3829">
        <v>1</v>
      </c>
      <c r="D3829">
        <v>1</v>
      </c>
      <c r="E3829" t="s">
        <v>284</v>
      </c>
      <c r="F3829">
        <v>2016</v>
      </c>
      <c r="G3829" t="s">
        <v>171</v>
      </c>
      <c r="H3829">
        <v>0</v>
      </c>
      <c r="I3829">
        <v>19.782974150000001</v>
      </c>
      <c r="J3829">
        <v>0.1409</v>
      </c>
      <c r="K3829">
        <v>2.08</v>
      </c>
      <c r="L3829">
        <v>0.186</v>
      </c>
      <c r="M3829">
        <v>4.9800000000000004</v>
      </c>
      <c r="N3829">
        <v>1.5699999999999999E-2</v>
      </c>
      <c r="O3829" t="s">
        <v>614</v>
      </c>
      <c r="P3829">
        <v>0</v>
      </c>
      <c r="Q3829">
        <v>68.97</v>
      </c>
      <c r="R3829">
        <v>708</v>
      </c>
      <c r="S3829">
        <v>0</v>
      </c>
      <c r="U3829">
        <v>5807</v>
      </c>
      <c r="V3829">
        <v>1.06</v>
      </c>
      <c r="W3829">
        <v>1.01</v>
      </c>
      <c r="X3829">
        <v>0.02</v>
      </c>
      <c r="Y3829" t="s">
        <v>77</v>
      </c>
      <c r="Z3829">
        <v>4.3899999999999997</v>
      </c>
      <c r="AA3829" t="s">
        <v>7944</v>
      </c>
      <c r="AB3829">
        <v>295.68485950000002</v>
      </c>
      <c r="AC3829" t="s">
        <v>12357</v>
      </c>
      <c r="AD3829">
        <v>47.7480914</v>
      </c>
      <c r="AE3829">
        <v>784.23</v>
      </c>
      <c r="AF3829">
        <v>14.064</v>
      </c>
      <c r="AG3829">
        <v>12.409000000000001</v>
      </c>
      <c r="AH3829">
        <v>13.9033</v>
      </c>
    </row>
    <row r="3830" spans="1:34" x14ac:dyDescent="0.25">
      <c r="A3830" t="s">
        <v>12358</v>
      </c>
      <c r="B3830" t="s">
        <v>12359</v>
      </c>
      <c r="C3830">
        <v>1</v>
      </c>
      <c r="D3830">
        <v>3</v>
      </c>
      <c r="E3830" t="s">
        <v>284</v>
      </c>
      <c r="F3830">
        <v>2016</v>
      </c>
      <c r="G3830" t="s">
        <v>171</v>
      </c>
      <c r="H3830">
        <v>0</v>
      </c>
      <c r="I3830">
        <v>1.9803576599999999</v>
      </c>
      <c r="J3830">
        <v>3.09E-2</v>
      </c>
      <c r="K3830">
        <v>1.86</v>
      </c>
      <c r="L3830">
        <v>0.16600000000000001</v>
      </c>
      <c r="M3830">
        <v>4.12</v>
      </c>
      <c r="N3830">
        <v>1.2999999999999999E-2</v>
      </c>
      <c r="O3830" t="s">
        <v>614</v>
      </c>
      <c r="P3830">
        <v>0</v>
      </c>
      <c r="Q3830">
        <v>1808.41</v>
      </c>
      <c r="R3830">
        <v>1662</v>
      </c>
      <c r="S3830">
        <v>0</v>
      </c>
      <c r="U3830">
        <v>6087</v>
      </c>
      <c r="V3830">
        <v>1.1399999999999999</v>
      </c>
      <c r="W3830">
        <v>1.07</v>
      </c>
      <c r="X3830">
        <v>-0.1</v>
      </c>
      <c r="Y3830" t="s">
        <v>77</v>
      </c>
      <c r="Z3830">
        <v>4.3499999999999996</v>
      </c>
      <c r="AA3830" t="s">
        <v>12360</v>
      </c>
      <c r="AB3830">
        <v>285.88840670000002</v>
      </c>
      <c r="AC3830" t="s">
        <v>12361</v>
      </c>
      <c r="AD3830">
        <v>47.880364</v>
      </c>
      <c r="AE3830">
        <v>799.00800000000004</v>
      </c>
      <c r="AF3830">
        <v>13.779</v>
      </c>
      <c r="AG3830">
        <v>12.417999999999999</v>
      </c>
      <c r="AH3830">
        <v>13.7399</v>
      </c>
    </row>
    <row r="3831" spans="1:34" x14ac:dyDescent="0.25">
      <c r="A3831" t="s">
        <v>12362</v>
      </c>
      <c r="B3831" t="s">
        <v>12359</v>
      </c>
      <c r="C3831">
        <v>1</v>
      </c>
      <c r="D3831">
        <v>3</v>
      </c>
      <c r="E3831" t="s">
        <v>284</v>
      </c>
      <c r="F3831">
        <v>2016</v>
      </c>
      <c r="G3831" t="s">
        <v>171</v>
      </c>
      <c r="H3831">
        <v>0</v>
      </c>
      <c r="I3831">
        <v>12.834502199999999</v>
      </c>
      <c r="J3831">
        <v>0.1075</v>
      </c>
      <c r="K3831">
        <v>2</v>
      </c>
      <c r="L3831">
        <v>0.17799999999999999</v>
      </c>
      <c r="M3831">
        <v>4.66</v>
      </c>
      <c r="N3831">
        <v>1.47E-2</v>
      </c>
      <c r="O3831" t="s">
        <v>614</v>
      </c>
      <c r="P3831">
        <v>0</v>
      </c>
      <c r="Q3831">
        <v>149.41999999999999</v>
      </c>
      <c r="R3831">
        <v>891</v>
      </c>
      <c r="S3831">
        <v>0</v>
      </c>
      <c r="U3831">
        <v>6087</v>
      </c>
      <c r="V3831">
        <v>1.1399999999999999</v>
      </c>
      <c r="W3831">
        <v>1.07</v>
      </c>
      <c r="X3831">
        <v>-0.1</v>
      </c>
      <c r="Y3831" t="s">
        <v>77</v>
      </c>
      <c r="Z3831">
        <v>4.3499999999999996</v>
      </c>
      <c r="AA3831" t="s">
        <v>12360</v>
      </c>
      <c r="AB3831">
        <v>285.88840670000002</v>
      </c>
      <c r="AC3831" t="s">
        <v>12361</v>
      </c>
      <c r="AD3831">
        <v>47.880364</v>
      </c>
      <c r="AE3831">
        <v>799.00800000000004</v>
      </c>
      <c r="AF3831">
        <v>13.779</v>
      </c>
      <c r="AG3831">
        <v>12.417999999999999</v>
      </c>
      <c r="AH3831">
        <v>13.7399</v>
      </c>
    </row>
    <row r="3832" spans="1:34" x14ac:dyDescent="0.25">
      <c r="A3832" t="s">
        <v>12363</v>
      </c>
      <c r="B3832" t="s">
        <v>12359</v>
      </c>
      <c r="C3832">
        <v>1</v>
      </c>
      <c r="D3832">
        <v>3</v>
      </c>
      <c r="E3832" t="s">
        <v>284</v>
      </c>
      <c r="F3832">
        <v>2021</v>
      </c>
      <c r="G3832" t="s">
        <v>171</v>
      </c>
      <c r="H3832">
        <v>0</v>
      </c>
      <c r="I3832">
        <v>35.86619949</v>
      </c>
      <c r="J3832">
        <v>0.21340000000000001</v>
      </c>
      <c r="K3832">
        <v>2.7949999999999999</v>
      </c>
      <c r="L3832">
        <v>0.249</v>
      </c>
      <c r="M3832">
        <v>8.2200000000000006</v>
      </c>
      <c r="N3832">
        <v>2.5899999999999999E-2</v>
      </c>
      <c r="O3832" t="s">
        <v>614</v>
      </c>
      <c r="P3832">
        <v>0</v>
      </c>
      <c r="Q3832">
        <v>37.92</v>
      </c>
      <c r="R3832">
        <v>633</v>
      </c>
      <c r="S3832">
        <v>0</v>
      </c>
      <c r="U3832">
        <v>6078</v>
      </c>
      <c r="V3832">
        <v>1.19</v>
      </c>
      <c r="W3832">
        <v>1</v>
      </c>
      <c r="X3832">
        <v>-0.16</v>
      </c>
      <c r="Y3832" t="s">
        <v>77</v>
      </c>
      <c r="Z3832">
        <v>4.29</v>
      </c>
      <c r="AA3832" t="s">
        <v>12360</v>
      </c>
      <c r="AB3832">
        <v>285.88840670000002</v>
      </c>
      <c r="AC3832" t="s">
        <v>12361</v>
      </c>
      <c r="AD3832">
        <v>47.880364</v>
      </c>
      <c r="AE3832">
        <v>799.00800000000004</v>
      </c>
      <c r="AF3832">
        <v>13.779</v>
      </c>
      <c r="AG3832">
        <v>12.417999999999999</v>
      </c>
      <c r="AH3832">
        <v>13.7399</v>
      </c>
    </row>
    <row r="3833" spans="1:34" x14ac:dyDescent="0.25">
      <c r="A3833" t="s">
        <v>12364</v>
      </c>
      <c r="B3833" t="s">
        <v>12365</v>
      </c>
      <c r="C3833">
        <v>1</v>
      </c>
      <c r="D3833">
        <v>3</v>
      </c>
      <c r="E3833" t="s">
        <v>284</v>
      </c>
      <c r="F3833">
        <v>2012</v>
      </c>
      <c r="G3833" t="s">
        <v>171</v>
      </c>
      <c r="H3833">
        <v>0</v>
      </c>
      <c r="I3833">
        <v>18.6489525</v>
      </c>
      <c r="J3833">
        <v>0.13900000000000001</v>
      </c>
      <c r="K3833">
        <v>2.89</v>
      </c>
      <c r="L3833">
        <v>0.25800000000000001</v>
      </c>
      <c r="M3833">
        <v>111</v>
      </c>
      <c r="N3833">
        <v>0.34925</v>
      </c>
      <c r="O3833" t="s">
        <v>119</v>
      </c>
      <c r="P3833">
        <v>0</v>
      </c>
      <c r="Q3833">
        <v>61</v>
      </c>
      <c r="R3833">
        <v>701</v>
      </c>
      <c r="S3833">
        <v>1</v>
      </c>
      <c r="U3833">
        <v>5858</v>
      </c>
      <c r="V3833">
        <v>0.89</v>
      </c>
      <c r="W3833">
        <v>0.98</v>
      </c>
      <c r="X3833">
        <v>0.16</v>
      </c>
      <c r="Y3833" t="s">
        <v>77</v>
      </c>
      <c r="Z3833">
        <v>4.53</v>
      </c>
      <c r="AA3833" t="s">
        <v>12366</v>
      </c>
      <c r="AB3833">
        <v>290.46179260000002</v>
      </c>
      <c r="AC3833" t="s">
        <v>12367</v>
      </c>
      <c r="AD3833">
        <v>40.562496600000003</v>
      </c>
      <c r="AE3833">
        <v>1366.07</v>
      </c>
      <c r="AF3833">
        <v>15.367000000000001</v>
      </c>
      <c r="AG3833">
        <v>13.807</v>
      </c>
      <c r="AH3833">
        <v>15.387700000000001</v>
      </c>
    </row>
    <row r="3834" spans="1:34" x14ac:dyDescent="0.25">
      <c r="A3834" t="s">
        <v>12368</v>
      </c>
      <c r="B3834" t="s">
        <v>12365</v>
      </c>
      <c r="C3834">
        <v>1</v>
      </c>
      <c r="D3834">
        <v>3</v>
      </c>
      <c r="E3834" t="s">
        <v>284</v>
      </c>
      <c r="F3834">
        <v>2012</v>
      </c>
      <c r="G3834" t="s">
        <v>171</v>
      </c>
      <c r="H3834">
        <v>0</v>
      </c>
      <c r="I3834">
        <v>38.558303799999997</v>
      </c>
      <c r="J3834">
        <v>0.22550000000000001</v>
      </c>
      <c r="K3834">
        <v>3.17</v>
      </c>
      <c r="L3834">
        <v>0.28299999999999997</v>
      </c>
      <c r="M3834">
        <v>36</v>
      </c>
      <c r="N3834">
        <v>0.11327</v>
      </c>
      <c r="O3834" t="s">
        <v>119</v>
      </c>
      <c r="P3834">
        <v>0</v>
      </c>
      <c r="Q3834">
        <v>23.18</v>
      </c>
      <c r="R3834">
        <v>550</v>
      </c>
      <c r="S3834">
        <v>1</v>
      </c>
      <c r="U3834">
        <v>5858</v>
      </c>
      <c r="V3834">
        <v>0.89</v>
      </c>
      <c r="W3834">
        <v>0.98</v>
      </c>
      <c r="X3834">
        <v>0.16</v>
      </c>
      <c r="Y3834" t="s">
        <v>77</v>
      </c>
      <c r="Z3834">
        <v>4.53</v>
      </c>
      <c r="AA3834" t="s">
        <v>12366</v>
      </c>
      <c r="AB3834">
        <v>290.46179260000002</v>
      </c>
      <c r="AC3834" t="s">
        <v>12367</v>
      </c>
      <c r="AD3834">
        <v>40.562496600000003</v>
      </c>
      <c r="AE3834">
        <v>1366.07</v>
      </c>
      <c r="AF3834">
        <v>15.367000000000001</v>
      </c>
      <c r="AG3834">
        <v>13.807</v>
      </c>
      <c r="AH3834">
        <v>15.387700000000001</v>
      </c>
    </row>
    <row r="3835" spans="1:34" x14ac:dyDescent="0.25">
      <c r="A3835" t="s">
        <v>12369</v>
      </c>
      <c r="B3835" t="s">
        <v>12365</v>
      </c>
      <c r="C3835">
        <v>1</v>
      </c>
      <c r="D3835">
        <v>3</v>
      </c>
      <c r="E3835" t="s">
        <v>284</v>
      </c>
      <c r="F3835">
        <v>2014</v>
      </c>
      <c r="G3835" t="s">
        <v>171</v>
      </c>
      <c r="H3835">
        <v>0</v>
      </c>
      <c r="I3835">
        <v>9.7519620000000007</v>
      </c>
      <c r="J3835">
        <v>9.0999999999999998E-2</v>
      </c>
      <c r="K3835">
        <v>2.12</v>
      </c>
      <c r="L3835">
        <v>0.189</v>
      </c>
      <c r="M3835">
        <v>5.14</v>
      </c>
      <c r="N3835">
        <v>1.6199999999999999E-2</v>
      </c>
      <c r="O3835" t="s">
        <v>614</v>
      </c>
      <c r="P3835">
        <v>0</v>
      </c>
      <c r="Q3835">
        <v>144.85</v>
      </c>
      <c r="R3835">
        <v>870</v>
      </c>
      <c r="S3835">
        <v>0</v>
      </c>
      <c r="U3835">
        <v>6085</v>
      </c>
      <c r="V3835">
        <v>0.96</v>
      </c>
      <c r="W3835">
        <v>0.98</v>
      </c>
      <c r="X3835">
        <v>0.16</v>
      </c>
      <c r="Y3835" t="s">
        <v>77</v>
      </c>
      <c r="Z3835">
        <v>4.5</v>
      </c>
      <c r="AA3835" t="s">
        <v>12366</v>
      </c>
      <c r="AB3835">
        <v>290.46179260000002</v>
      </c>
      <c r="AC3835" t="s">
        <v>12367</v>
      </c>
      <c r="AD3835">
        <v>40.562496600000003</v>
      </c>
      <c r="AE3835">
        <v>1366.07</v>
      </c>
      <c r="AF3835">
        <v>15.367000000000001</v>
      </c>
      <c r="AG3835">
        <v>13.807</v>
      </c>
      <c r="AH3835">
        <v>15.387700000000001</v>
      </c>
    </row>
    <row r="3836" spans="1:34" x14ac:dyDescent="0.25">
      <c r="A3836" t="s">
        <v>12370</v>
      </c>
      <c r="B3836" t="s">
        <v>12371</v>
      </c>
      <c r="C3836">
        <v>2</v>
      </c>
      <c r="D3836">
        <v>1</v>
      </c>
      <c r="E3836" t="s">
        <v>284</v>
      </c>
      <c r="F3836">
        <v>2016</v>
      </c>
      <c r="G3836" t="s">
        <v>171</v>
      </c>
      <c r="H3836">
        <v>0</v>
      </c>
      <c r="I3836">
        <v>39.309419040000002</v>
      </c>
      <c r="J3836">
        <v>0.22120000000000001</v>
      </c>
      <c r="K3836">
        <v>3.01</v>
      </c>
      <c r="L3836">
        <v>0.26900000000000002</v>
      </c>
      <c r="M3836">
        <v>9.32</v>
      </c>
      <c r="N3836">
        <v>2.93E-2</v>
      </c>
      <c r="O3836" t="s">
        <v>614</v>
      </c>
      <c r="P3836">
        <v>0</v>
      </c>
      <c r="Q3836">
        <v>14.24</v>
      </c>
      <c r="R3836">
        <v>488</v>
      </c>
      <c r="S3836">
        <v>0</v>
      </c>
      <c r="U3836">
        <v>5697</v>
      </c>
      <c r="V3836">
        <v>0.89</v>
      </c>
      <c r="W3836">
        <v>0.97</v>
      </c>
      <c r="X3836">
        <v>-0.08</v>
      </c>
      <c r="Y3836" t="s">
        <v>77</v>
      </c>
      <c r="Z3836">
        <v>4.53</v>
      </c>
      <c r="AA3836" t="s">
        <v>12372</v>
      </c>
      <c r="AB3836">
        <v>283.34029479999998</v>
      </c>
      <c r="AC3836" t="s">
        <v>12373</v>
      </c>
      <c r="AD3836">
        <v>48.549061999999999</v>
      </c>
      <c r="AE3836">
        <v>457.709</v>
      </c>
      <c r="AF3836">
        <v>13.502000000000001</v>
      </c>
      <c r="AG3836">
        <v>11.9</v>
      </c>
      <c r="AH3836">
        <v>13.3949</v>
      </c>
    </row>
    <row r="3837" spans="1:34" x14ac:dyDescent="0.25">
      <c r="A3837" t="s">
        <v>12374</v>
      </c>
      <c r="B3837" t="s">
        <v>12375</v>
      </c>
      <c r="C3837">
        <v>1</v>
      </c>
      <c r="D3837">
        <v>1</v>
      </c>
      <c r="E3837" t="s">
        <v>284</v>
      </c>
      <c r="F3837">
        <v>2016</v>
      </c>
      <c r="G3837" t="s">
        <v>171</v>
      </c>
      <c r="H3837">
        <v>0</v>
      </c>
      <c r="I3837">
        <v>29.884857409999999</v>
      </c>
      <c r="J3837">
        <v>0.1694</v>
      </c>
      <c r="K3837">
        <v>2.78</v>
      </c>
      <c r="L3837">
        <v>0.248</v>
      </c>
      <c r="M3837">
        <v>8.15</v>
      </c>
      <c r="N3837">
        <v>2.5600000000000001E-2</v>
      </c>
      <c r="O3837" t="s">
        <v>614</v>
      </c>
      <c r="P3837">
        <v>0</v>
      </c>
      <c r="Q3837">
        <v>10.01</v>
      </c>
      <c r="R3837">
        <v>453</v>
      </c>
      <c r="S3837">
        <v>0</v>
      </c>
      <c r="U3837">
        <v>4893</v>
      </c>
      <c r="V3837">
        <v>0.75</v>
      </c>
      <c r="W3837">
        <v>0.78</v>
      </c>
      <c r="X3837">
        <v>-0.03</v>
      </c>
      <c r="Y3837" t="s">
        <v>77</v>
      </c>
      <c r="Z3837">
        <v>4.58</v>
      </c>
      <c r="AA3837" t="s">
        <v>12376</v>
      </c>
      <c r="AB3837">
        <v>286.52465819999998</v>
      </c>
      <c r="AC3837" t="s">
        <v>12377</v>
      </c>
      <c r="AD3837">
        <v>48.683548100000003</v>
      </c>
      <c r="AE3837">
        <v>252.762</v>
      </c>
      <c r="AF3837">
        <v>13.566000000000001</v>
      </c>
      <c r="AG3837">
        <v>11.177</v>
      </c>
      <c r="AH3837">
        <v>13.292299999999999</v>
      </c>
    </row>
    <row r="3838" spans="1:34" x14ac:dyDescent="0.25">
      <c r="A3838" t="s">
        <v>12378</v>
      </c>
      <c r="B3838" t="s">
        <v>12379</v>
      </c>
      <c r="C3838">
        <v>1</v>
      </c>
      <c r="D3838">
        <v>1</v>
      </c>
      <c r="E3838" t="s">
        <v>284</v>
      </c>
      <c r="F3838">
        <v>2016</v>
      </c>
      <c r="G3838" t="s">
        <v>171</v>
      </c>
      <c r="H3838">
        <v>0</v>
      </c>
      <c r="I3838">
        <v>12.924916229999999</v>
      </c>
      <c r="J3838">
        <v>0.1012</v>
      </c>
      <c r="K3838">
        <v>2.57</v>
      </c>
      <c r="L3838">
        <v>0.22900000000000001</v>
      </c>
      <c r="M3838">
        <v>7.13</v>
      </c>
      <c r="N3838">
        <v>2.24E-2</v>
      </c>
      <c r="O3838" t="s">
        <v>614</v>
      </c>
      <c r="P3838">
        <v>0</v>
      </c>
      <c r="Q3838">
        <v>34.090000000000003</v>
      </c>
      <c r="R3838">
        <v>620</v>
      </c>
      <c r="S3838">
        <v>0</v>
      </c>
      <c r="U3838">
        <v>5192</v>
      </c>
      <c r="V3838">
        <v>0.79</v>
      </c>
      <c r="W3838">
        <v>0.87</v>
      </c>
      <c r="X3838">
        <v>0</v>
      </c>
      <c r="Y3838" t="s">
        <v>77</v>
      </c>
      <c r="Z3838">
        <v>4.58</v>
      </c>
      <c r="AA3838" t="s">
        <v>12380</v>
      </c>
      <c r="AB3838">
        <v>298.66090939999998</v>
      </c>
      <c r="AC3838" t="s">
        <v>12381</v>
      </c>
      <c r="AD3838">
        <v>48.606302200000002</v>
      </c>
      <c r="AE3838">
        <v>312.798</v>
      </c>
      <c r="AF3838">
        <v>13.74</v>
      </c>
      <c r="AG3838">
        <v>11.545</v>
      </c>
      <c r="AH3838">
        <v>13.5036</v>
      </c>
    </row>
    <row r="3839" spans="1:34" x14ac:dyDescent="0.25">
      <c r="A3839" t="s">
        <v>12382</v>
      </c>
      <c r="B3839" t="s">
        <v>12383</v>
      </c>
      <c r="C3839">
        <v>1</v>
      </c>
      <c r="D3839">
        <v>1</v>
      </c>
      <c r="E3839" t="s">
        <v>284</v>
      </c>
      <c r="F3839">
        <v>2016</v>
      </c>
      <c r="G3839" t="s">
        <v>171</v>
      </c>
      <c r="H3839">
        <v>0</v>
      </c>
      <c r="I3839">
        <v>28.51120525</v>
      </c>
      <c r="J3839">
        <v>0.16500000000000001</v>
      </c>
      <c r="K3839">
        <v>3.38</v>
      </c>
      <c r="L3839">
        <v>0.30199999999999999</v>
      </c>
      <c r="M3839">
        <v>11.4</v>
      </c>
      <c r="N3839">
        <v>3.5700000000000003E-2</v>
      </c>
      <c r="O3839" t="s">
        <v>614</v>
      </c>
      <c r="P3839">
        <v>0</v>
      </c>
      <c r="Q3839">
        <v>8.77</v>
      </c>
      <c r="R3839">
        <v>423</v>
      </c>
      <c r="S3839">
        <v>0</v>
      </c>
      <c r="U3839">
        <v>4758</v>
      </c>
      <c r="V3839">
        <v>0.72</v>
      </c>
      <c r="W3839">
        <v>0.78</v>
      </c>
      <c r="X3839">
        <v>0.01</v>
      </c>
      <c r="Y3839" t="s">
        <v>77</v>
      </c>
      <c r="Z3839">
        <v>4.6100000000000003</v>
      </c>
      <c r="AA3839" t="s">
        <v>12384</v>
      </c>
      <c r="AB3839">
        <v>293.68568929999998</v>
      </c>
      <c r="AC3839" t="s">
        <v>12385</v>
      </c>
      <c r="AD3839">
        <v>48.824991500000003</v>
      </c>
      <c r="AE3839">
        <v>302.95499999999998</v>
      </c>
      <c r="AF3839">
        <v>14.128</v>
      </c>
      <c r="AG3839">
        <v>11.683</v>
      </c>
      <c r="AH3839">
        <v>13.9246</v>
      </c>
    </row>
    <row r="3840" spans="1:34" x14ac:dyDescent="0.25">
      <c r="A3840" t="s">
        <v>12386</v>
      </c>
      <c r="B3840" t="s">
        <v>12387</v>
      </c>
      <c r="C3840">
        <v>1</v>
      </c>
      <c r="D3840">
        <v>2</v>
      </c>
      <c r="E3840" t="s">
        <v>284</v>
      </c>
      <c r="F3840">
        <v>2016</v>
      </c>
      <c r="G3840" t="s">
        <v>171</v>
      </c>
      <c r="H3840">
        <v>0</v>
      </c>
      <c r="I3840">
        <v>15.959945129999999</v>
      </c>
      <c r="J3840">
        <v>0.12720000000000001</v>
      </c>
      <c r="K3840">
        <v>2.2400000000000002</v>
      </c>
      <c r="L3840">
        <v>0.2</v>
      </c>
      <c r="M3840">
        <v>5.65</v>
      </c>
      <c r="N3840">
        <v>1.78E-2</v>
      </c>
      <c r="O3840" t="s">
        <v>614</v>
      </c>
      <c r="P3840">
        <v>0</v>
      </c>
      <c r="Q3840">
        <v>63.95</v>
      </c>
      <c r="R3840">
        <v>721</v>
      </c>
      <c r="S3840">
        <v>0</v>
      </c>
      <c r="U3840">
        <v>5884</v>
      </c>
      <c r="V3840">
        <v>0.98</v>
      </c>
      <c r="W3840">
        <v>1.05</v>
      </c>
      <c r="X3840">
        <v>0.01</v>
      </c>
      <c r="Y3840" t="s">
        <v>77</v>
      </c>
      <c r="Z3840">
        <v>4.4800000000000004</v>
      </c>
      <c r="AA3840" t="s">
        <v>12388</v>
      </c>
      <c r="AB3840">
        <v>296.41856960000001</v>
      </c>
      <c r="AC3840" t="s">
        <v>12389</v>
      </c>
      <c r="AD3840">
        <v>49.540148000000002</v>
      </c>
      <c r="AE3840">
        <v>570.65899999999999</v>
      </c>
      <c r="AF3840">
        <v>13.387</v>
      </c>
      <c r="AG3840">
        <v>11.708</v>
      </c>
      <c r="AH3840">
        <v>13.231</v>
      </c>
    </row>
    <row r="3841" spans="1:34" x14ac:dyDescent="0.25">
      <c r="A3841" t="s">
        <v>12390</v>
      </c>
      <c r="B3841" t="s">
        <v>12387</v>
      </c>
      <c r="C3841">
        <v>1</v>
      </c>
      <c r="D3841">
        <v>2</v>
      </c>
      <c r="E3841" t="s">
        <v>284</v>
      </c>
      <c r="F3841">
        <v>2021</v>
      </c>
      <c r="G3841" t="s">
        <v>171</v>
      </c>
      <c r="H3841">
        <v>0</v>
      </c>
      <c r="I3841">
        <v>7.3786897700000003</v>
      </c>
      <c r="J3841">
        <v>7.6100000000000001E-2</v>
      </c>
      <c r="K3841">
        <v>1.2270000000000001</v>
      </c>
      <c r="L3841">
        <v>0.109</v>
      </c>
      <c r="M3841">
        <v>2.02</v>
      </c>
      <c r="N3841">
        <v>6.3699999999999998E-3</v>
      </c>
      <c r="O3841" t="s">
        <v>614</v>
      </c>
      <c r="P3841">
        <v>0</v>
      </c>
      <c r="Q3841">
        <v>178.68</v>
      </c>
      <c r="R3841">
        <v>933</v>
      </c>
      <c r="S3841">
        <v>0</v>
      </c>
      <c r="U3841">
        <v>5936</v>
      </c>
      <c r="V3841">
        <v>0.96</v>
      </c>
      <c r="W3841">
        <v>1.07</v>
      </c>
      <c r="X3841">
        <v>7.0000000000000007E-2</v>
      </c>
      <c r="Y3841" t="s">
        <v>77</v>
      </c>
      <c r="Z3841">
        <v>4.5</v>
      </c>
      <c r="AA3841" t="s">
        <v>12388</v>
      </c>
      <c r="AB3841">
        <v>296.41856960000001</v>
      </c>
      <c r="AC3841" t="s">
        <v>12389</v>
      </c>
      <c r="AD3841">
        <v>49.540148000000002</v>
      </c>
      <c r="AE3841">
        <v>570.65899999999999</v>
      </c>
      <c r="AF3841">
        <v>13.387</v>
      </c>
      <c r="AG3841">
        <v>11.708</v>
      </c>
      <c r="AH3841">
        <v>13.231</v>
      </c>
    </row>
    <row r="3842" spans="1:34" x14ac:dyDescent="0.25">
      <c r="A3842" t="s">
        <v>12391</v>
      </c>
      <c r="B3842" t="s">
        <v>12392</v>
      </c>
      <c r="C3842">
        <v>1</v>
      </c>
      <c r="D3842">
        <v>1</v>
      </c>
      <c r="E3842" t="s">
        <v>284</v>
      </c>
      <c r="F3842">
        <v>2016</v>
      </c>
      <c r="G3842" t="s">
        <v>171</v>
      </c>
      <c r="H3842">
        <v>0</v>
      </c>
      <c r="I3842">
        <v>4.9033215500000003</v>
      </c>
      <c r="J3842">
        <v>5.9400000000000001E-2</v>
      </c>
      <c r="K3842">
        <v>2.36</v>
      </c>
      <c r="L3842">
        <v>0.21099999999999999</v>
      </c>
      <c r="M3842">
        <v>6.17</v>
      </c>
      <c r="N3842">
        <v>1.9400000000000001E-2</v>
      </c>
      <c r="O3842" t="s">
        <v>614</v>
      </c>
      <c r="P3842">
        <v>0</v>
      </c>
      <c r="Q3842">
        <v>601.89</v>
      </c>
      <c r="R3842">
        <v>1247</v>
      </c>
      <c r="S3842">
        <v>0</v>
      </c>
      <c r="U3842">
        <v>6123</v>
      </c>
      <c r="V3842">
        <v>1.27</v>
      </c>
      <c r="W3842">
        <v>1.18</v>
      </c>
      <c r="X3842">
        <v>0.13</v>
      </c>
      <c r="Y3842" t="s">
        <v>77</v>
      </c>
      <c r="Z3842">
        <v>4.3</v>
      </c>
      <c r="AA3842" t="s">
        <v>12393</v>
      </c>
      <c r="AB3842">
        <v>296.5666587</v>
      </c>
      <c r="AC3842" t="s">
        <v>12394</v>
      </c>
      <c r="AD3842">
        <v>49.696174200000002</v>
      </c>
      <c r="AE3842">
        <v>685.59900000000005</v>
      </c>
      <c r="AF3842">
        <v>13.209</v>
      </c>
      <c r="AG3842">
        <v>11.845000000000001</v>
      </c>
      <c r="AH3842">
        <v>13.1197</v>
      </c>
    </row>
    <row r="3843" spans="1:34" x14ac:dyDescent="0.25">
      <c r="A3843" t="s">
        <v>12395</v>
      </c>
      <c r="B3843" t="s">
        <v>12396</v>
      </c>
      <c r="C3843">
        <v>1</v>
      </c>
      <c r="D3843">
        <v>1</v>
      </c>
      <c r="E3843" t="s">
        <v>284</v>
      </c>
      <c r="F3843">
        <v>2016</v>
      </c>
      <c r="G3843" t="s">
        <v>171</v>
      </c>
      <c r="H3843">
        <v>0</v>
      </c>
      <c r="I3843">
        <v>1.8270823</v>
      </c>
      <c r="J3843">
        <v>2.76E-2</v>
      </c>
      <c r="K3843">
        <v>3.1</v>
      </c>
      <c r="L3843">
        <v>0.27700000000000002</v>
      </c>
      <c r="M3843">
        <v>9.8000000000000007</v>
      </c>
      <c r="N3843">
        <v>3.0800000000000001E-2</v>
      </c>
      <c r="O3843" t="s">
        <v>614</v>
      </c>
      <c r="P3843">
        <v>0</v>
      </c>
      <c r="Q3843">
        <v>892.81</v>
      </c>
      <c r="R3843">
        <v>1877</v>
      </c>
      <c r="S3843">
        <v>0</v>
      </c>
      <c r="U3843">
        <v>5524</v>
      </c>
      <c r="V3843">
        <v>0.89</v>
      </c>
      <c r="W3843">
        <v>0.92</v>
      </c>
      <c r="X3843">
        <v>0</v>
      </c>
      <c r="Y3843" t="s">
        <v>77</v>
      </c>
      <c r="Z3843">
        <v>4.51</v>
      </c>
      <c r="AA3843" t="s">
        <v>12397</v>
      </c>
      <c r="AB3843">
        <v>297.73636049999999</v>
      </c>
      <c r="AC3843" t="s">
        <v>12398</v>
      </c>
      <c r="AD3843">
        <v>49.637101000000001</v>
      </c>
      <c r="AE3843">
        <v>462.322</v>
      </c>
      <c r="AF3843">
        <v>14.032</v>
      </c>
      <c r="AG3843">
        <v>11.891999999999999</v>
      </c>
      <c r="AH3843">
        <v>13.782299999999999</v>
      </c>
    </row>
    <row r="3844" spans="1:34" x14ac:dyDescent="0.25">
      <c r="A3844" t="s">
        <v>12399</v>
      </c>
      <c r="B3844" t="s">
        <v>12400</v>
      </c>
      <c r="C3844">
        <v>1</v>
      </c>
      <c r="D3844">
        <v>1</v>
      </c>
      <c r="E3844" t="s">
        <v>284</v>
      </c>
      <c r="F3844">
        <v>2016</v>
      </c>
      <c r="G3844" t="s">
        <v>171</v>
      </c>
      <c r="H3844">
        <v>0</v>
      </c>
      <c r="I3844">
        <v>3.2475552200000002</v>
      </c>
      <c r="J3844">
        <v>4.4200000000000003E-2</v>
      </c>
      <c r="K3844">
        <v>1.41</v>
      </c>
      <c r="L3844">
        <v>0.126</v>
      </c>
      <c r="M3844">
        <v>2.57</v>
      </c>
      <c r="N3844">
        <v>8.09E-3</v>
      </c>
      <c r="O3844" t="s">
        <v>614</v>
      </c>
      <c r="P3844">
        <v>0</v>
      </c>
      <c r="Q3844">
        <v>442.52</v>
      </c>
      <c r="R3844">
        <v>1181</v>
      </c>
      <c r="S3844">
        <v>0</v>
      </c>
      <c r="U3844">
        <v>5763</v>
      </c>
      <c r="V3844">
        <v>0.99</v>
      </c>
      <c r="W3844">
        <v>1.07</v>
      </c>
      <c r="X3844">
        <v>0.23</v>
      </c>
      <c r="Y3844" t="s">
        <v>77</v>
      </c>
      <c r="Z3844">
        <v>4.47</v>
      </c>
      <c r="AA3844" t="s">
        <v>12401</v>
      </c>
      <c r="AB3844">
        <v>289.88058039999999</v>
      </c>
      <c r="AC3844" t="s">
        <v>12402</v>
      </c>
      <c r="AD3844">
        <v>51.276990699999999</v>
      </c>
      <c r="AE3844">
        <v>439.4</v>
      </c>
      <c r="AF3844">
        <v>13.173</v>
      </c>
      <c r="AG3844">
        <v>11.622999999999999</v>
      </c>
      <c r="AH3844">
        <v>13.0657</v>
      </c>
    </row>
    <row r="3845" spans="1:34" x14ac:dyDescent="0.25">
      <c r="A3845" t="s">
        <v>12403</v>
      </c>
      <c r="B3845" t="s">
        <v>12404</v>
      </c>
      <c r="C3845">
        <v>2</v>
      </c>
      <c r="D3845">
        <v>1</v>
      </c>
      <c r="E3845" t="s">
        <v>284</v>
      </c>
      <c r="F3845">
        <v>2016</v>
      </c>
      <c r="G3845" t="s">
        <v>171</v>
      </c>
      <c r="H3845">
        <v>0</v>
      </c>
      <c r="I3845">
        <v>81.737780000000001</v>
      </c>
      <c r="J3845">
        <v>0.46689999999999998</v>
      </c>
      <c r="K3845">
        <v>2.2149999999999999</v>
      </c>
      <c r="L3845">
        <v>0.19800000000000001</v>
      </c>
      <c r="M3845">
        <v>10.6</v>
      </c>
      <c r="N3845">
        <v>3.3349999999999998E-2</v>
      </c>
      <c r="O3845" t="s">
        <v>119</v>
      </c>
      <c r="P3845">
        <v>4.1000000000000002E-2</v>
      </c>
      <c r="Q3845">
        <v>2.99</v>
      </c>
      <c r="R3845">
        <v>380</v>
      </c>
      <c r="S3845">
        <v>0</v>
      </c>
      <c r="U3845">
        <v>5547</v>
      </c>
      <c r="V3845">
        <v>0.87</v>
      </c>
      <c r="W3845">
        <v>0.89</v>
      </c>
      <c r="X3845">
        <v>-0.03</v>
      </c>
      <c r="Y3845" t="s">
        <v>1117</v>
      </c>
      <c r="Z3845">
        <v>4.51</v>
      </c>
      <c r="AA3845" t="s">
        <v>12405</v>
      </c>
      <c r="AB3845">
        <v>297.48655029999998</v>
      </c>
      <c r="AC3845" t="s">
        <v>12406</v>
      </c>
      <c r="AD3845">
        <v>49.623397500000003</v>
      </c>
      <c r="AE3845">
        <v>155.95599999999999</v>
      </c>
      <c r="AF3845">
        <v>11.27</v>
      </c>
      <c r="AG3845">
        <v>9.6450010000000006</v>
      </c>
      <c r="AH3845">
        <v>11.1647</v>
      </c>
    </row>
    <row r="3846" spans="1:34" x14ac:dyDescent="0.25">
      <c r="A3846" t="s">
        <v>12407</v>
      </c>
      <c r="B3846" t="s">
        <v>12408</v>
      </c>
      <c r="C3846">
        <v>1</v>
      </c>
      <c r="D3846">
        <v>2</v>
      </c>
      <c r="E3846" t="s">
        <v>284</v>
      </c>
      <c r="F3846">
        <v>2016</v>
      </c>
      <c r="G3846" t="s">
        <v>171</v>
      </c>
      <c r="H3846">
        <v>0</v>
      </c>
      <c r="I3846">
        <v>125.63243</v>
      </c>
      <c r="J3846">
        <v>0.49880000000000002</v>
      </c>
      <c r="K3846">
        <v>8.3729999999999993</v>
      </c>
      <c r="L3846">
        <v>0.747</v>
      </c>
      <c r="M3846">
        <v>308.29509999999999</v>
      </c>
      <c r="N3846">
        <v>0.97</v>
      </c>
      <c r="O3846" t="s">
        <v>119</v>
      </c>
      <c r="P3846">
        <v>0.39</v>
      </c>
      <c r="Q3846">
        <v>3.68</v>
      </c>
      <c r="R3846">
        <v>388</v>
      </c>
      <c r="S3846">
        <v>1</v>
      </c>
      <c r="T3846" t="s">
        <v>463</v>
      </c>
      <c r="U3846">
        <v>5820</v>
      </c>
      <c r="V3846">
        <v>0.95</v>
      </c>
      <c r="W3846">
        <v>1.05</v>
      </c>
      <c r="X3846">
        <v>-0.01</v>
      </c>
      <c r="Y3846" t="s">
        <v>77</v>
      </c>
      <c r="Z3846">
        <v>4.5</v>
      </c>
      <c r="AA3846" t="s">
        <v>12409</v>
      </c>
      <c r="AB3846">
        <v>299.12246390000001</v>
      </c>
      <c r="AC3846" t="s">
        <v>12410</v>
      </c>
      <c r="AD3846">
        <v>41.8667953</v>
      </c>
      <c r="AE3846">
        <v>307.31799999999998</v>
      </c>
      <c r="AF3846">
        <v>12.444000000000001</v>
      </c>
      <c r="AG3846">
        <v>10.914999999999999</v>
      </c>
      <c r="AH3846">
        <v>12.379</v>
      </c>
    </row>
    <row r="3847" spans="1:34" x14ac:dyDescent="0.25">
      <c r="A3847" t="s">
        <v>12411</v>
      </c>
      <c r="B3847" t="s">
        <v>12408</v>
      </c>
      <c r="C3847">
        <v>1</v>
      </c>
      <c r="D3847">
        <v>2</v>
      </c>
      <c r="E3847" t="s">
        <v>7079</v>
      </c>
      <c r="F3847">
        <v>2016</v>
      </c>
      <c r="G3847" t="s">
        <v>171</v>
      </c>
      <c r="H3847">
        <v>0</v>
      </c>
      <c r="I3847">
        <v>1000</v>
      </c>
      <c r="J3847">
        <v>2.42</v>
      </c>
      <c r="K3847">
        <v>13.3</v>
      </c>
      <c r="L3847">
        <v>1.18</v>
      </c>
      <c r="M3847">
        <v>762.79200000000003</v>
      </c>
      <c r="N3847">
        <v>2.4</v>
      </c>
      <c r="O3847" t="s">
        <v>119</v>
      </c>
      <c r="P3847">
        <v>0.5</v>
      </c>
      <c r="R3847">
        <v>253</v>
      </c>
      <c r="S3847">
        <v>0</v>
      </c>
      <c r="T3847" t="s">
        <v>463</v>
      </c>
      <c r="U3847">
        <v>5820</v>
      </c>
      <c r="V3847">
        <v>0.95</v>
      </c>
      <c r="W3847">
        <v>1.05</v>
      </c>
      <c r="X3847">
        <v>-0.01</v>
      </c>
      <c r="Y3847" t="s">
        <v>77</v>
      </c>
      <c r="Z3847">
        <v>4.5</v>
      </c>
      <c r="AA3847" t="s">
        <v>12409</v>
      </c>
      <c r="AB3847">
        <v>299.12246390000001</v>
      </c>
      <c r="AC3847" t="s">
        <v>12410</v>
      </c>
      <c r="AD3847">
        <v>41.8667953</v>
      </c>
      <c r="AE3847">
        <v>307.31799999999998</v>
      </c>
      <c r="AF3847">
        <v>12.444000000000001</v>
      </c>
      <c r="AG3847">
        <v>10.914999999999999</v>
      </c>
      <c r="AH3847">
        <v>12.379</v>
      </c>
    </row>
    <row r="3848" spans="1:34" x14ac:dyDescent="0.25">
      <c r="A3848" t="s">
        <v>12412</v>
      </c>
      <c r="B3848" t="s">
        <v>12413</v>
      </c>
      <c r="C3848">
        <v>1</v>
      </c>
      <c r="D3848">
        <v>3</v>
      </c>
      <c r="E3848" t="s">
        <v>284</v>
      </c>
      <c r="F3848">
        <v>2012</v>
      </c>
      <c r="G3848" t="s">
        <v>171</v>
      </c>
      <c r="H3848">
        <v>0</v>
      </c>
      <c r="I3848">
        <v>8.0109434000000004</v>
      </c>
      <c r="J3848">
        <v>6.1899999999999997E-2</v>
      </c>
      <c r="K3848">
        <v>2.1</v>
      </c>
      <c r="L3848">
        <v>0.187</v>
      </c>
      <c r="M3848">
        <v>21.5</v>
      </c>
      <c r="N3848">
        <v>6.8000000000000005E-2</v>
      </c>
      <c r="O3848" t="s">
        <v>119</v>
      </c>
      <c r="P3848">
        <v>0</v>
      </c>
      <c r="Q3848">
        <v>12.36</v>
      </c>
      <c r="R3848">
        <v>453</v>
      </c>
      <c r="S3848">
        <v>1</v>
      </c>
      <c r="T3848" t="s">
        <v>1013</v>
      </c>
      <c r="U3848">
        <v>3705</v>
      </c>
      <c r="V3848">
        <v>0.5</v>
      </c>
      <c r="W3848">
        <v>0.51</v>
      </c>
      <c r="X3848">
        <v>-0.27</v>
      </c>
      <c r="Y3848" t="s">
        <v>77</v>
      </c>
      <c r="Z3848">
        <v>4.75</v>
      </c>
      <c r="AA3848" t="s">
        <v>12414</v>
      </c>
      <c r="AB3848">
        <v>294.77392450000002</v>
      </c>
      <c r="AC3848" t="s">
        <v>12415</v>
      </c>
      <c r="AD3848">
        <v>43.056197599999997</v>
      </c>
      <c r="AE3848">
        <v>271.70100000000002</v>
      </c>
      <c r="AF3848">
        <v>16.282</v>
      </c>
      <c r="AG3848">
        <v>12.648</v>
      </c>
      <c r="AH3848">
        <v>15.8133</v>
      </c>
    </row>
    <row r="3849" spans="1:34" x14ac:dyDescent="0.25">
      <c r="A3849" t="s">
        <v>12416</v>
      </c>
      <c r="B3849" t="s">
        <v>12413</v>
      </c>
      <c r="C3849">
        <v>1</v>
      </c>
      <c r="D3849">
        <v>3</v>
      </c>
      <c r="E3849" t="s">
        <v>284</v>
      </c>
      <c r="F3849">
        <v>2012</v>
      </c>
      <c r="G3849" t="s">
        <v>171</v>
      </c>
      <c r="H3849">
        <v>0</v>
      </c>
      <c r="I3849">
        <v>12.0717249</v>
      </c>
      <c r="J3849">
        <v>8.09E-2</v>
      </c>
      <c r="K3849">
        <v>1.23</v>
      </c>
      <c r="L3849">
        <v>0.11</v>
      </c>
      <c r="M3849">
        <v>19.8</v>
      </c>
      <c r="N3849">
        <v>6.2E-2</v>
      </c>
      <c r="O3849" t="s">
        <v>119</v>
      </c>
      <c r="P3849">
        <v>0</v>
      </c>
      <c r="Q3849">
        <v>3.07</v>
      </c>
      <c r="R3849">
        <v>395</v>
      </c>
      <c r="S3849">
        <v>1</v>
      </c>
      <c r="T3849" t="s">
        <v>1013</v>
      </c>
      <c r="U3849">
        <v>3705</v>
      </c>
      <c r="V3849">
        <v>0.5</v>
      </c>
      <c r="W3849">
        <v>0.51</v>
      </c>
      <c r="X3849">
        <v>-0.27</v>
      </c>
      <c r="Y3849" t="s">
        <v>77</v>
      </c>
      <c r="Z3849">
        <v>4.75</v>
      </c>
      <c r="AA3849" t="s">
        <v>12414</v>
      </c>
      <c r="AB3849">
        <v>294.77392450000002</v>
      </c>
      <c r="AC3849" t="s">
        <v>12415</v>
      </c>
      <c r="AD3849">
        <v>43.056197599999997</v>
      </c>
      <c r="AE3849">
        <v>271.70100000000002</v>
      </c>
      <c r="AF3849">
        <v>16.282</v>
      </c>
      <c r="AG3849">
        <v>12.648</v>
      </c>
      <c r="AH3849">
        <v>15.8133</v>
      </c>
    </row>
    <row r="3850" spans="1:34" x14ac:dyDescent="0.25">
      <c r="A3850" t="s">
        <v>12417</v>
      </c>
      <c r="B3850" t="s">
        <v>12413</v>
      </c>
      <c r="C3850">
        <v>1</v>
      </c>
      <c r="D3850">
        <v>3</v>
      </c>
      <c r="E3850" t="s">
        <v>284</v>
      </c>
      <c r="F3850">
        <v>2014</v>
      </c>
      <c r="G3850" t="s">
        <v>171</v>
      </c>
      <c r="H3850">
        <v>0</v>
      </c>
      <c r="I3850">
        <v>20.995694</v>
      </c>
      <c r="J3850">
        <v>0.126</v>
      </c>
      <c r="K3850">
        <v>1.53</v>
      </c>
      <c r="L3850">
        <v>0.13600000000000001</v>
      </c>
      <c r="M3850">
        <v>2.96</v>
      </c>
      <c r="N3850">
        <v>9.2999999999999992E-3</v>
      </c>
      <c r="O3850" t="s">
        <v>614</v>
      </c>
      <c r="P3850">
        <v>0</v>
      </c>
      <c r="Q3850">
        <v>3.42</v>
      </c>
      <c r="R3850">
        <v>328</v>
      </c>
      <c r="S3850">
        <v>1</v>
      </c>
      <c r="T3850" t="s">
        <v>1013</v>
      </c>
      <c r="U3850">
        <v>4252</v>
      </c>
      <c r="V3850">
        <v>0.55000000000000004</v>
      </c>
      <c r="W3850">
        <v>0.52</v>
      </c>
      <c r="X3850">
        <v>-0.27</v>
      </c>
      <c r="Y3850" t="s">
        <v>77</v>
      </c>
      <c r="Z3850">
        <v>4.7300000000000004</v>
      </c>
      <c r="AA3850" t="s">
        <v>12414</v>
      </c>
      <c r="AB3850">
        <v>294.77392450000002</v>
      </c>
      <c r="AC3850" t="s">
        <v>12415</v>
      </c>
      <c r="AD3850">
        <v>43.056197599999997</v>
      </c>
      <c r="AE3850">
        <v>271.70100000000002</v>
      </c>
      <c r="AF3850">
        <v>16.282</v>
      </c>
      <c r="AG3850">
        <v>12.648</v>
      </c>
      <c r="AH3850">
        <v>15.8133</v>
      </c>
    </row>
    <row r="3851" spans="1:34" x14ac:dyDescent="0.25">
      <c r="A3851" t="s">
        <v>12418</v>
      </c>
      <c r="B3851" t="s">
        <v>12419</v>
      </c>
      <c r="C3851">
        <v>1</v>
      </c>
      <c r="D3851">
        <v>1</v>
      </c>
      <c r="E3851" t="s">
        <v>284</v>
      </c>
      <c r="F3851">
        <v>2016</v>
      </c>
      <c r="G3851" t="s">
        <v>171</v>
      </c>
      <c r="H3851">
        <v>0</v>
      </c>
      <c r="I3851">
        <v>172.70497839999999</v>
      </c>
      <c r="J3851">
        <v>0.58860000000000001</v>
      </c>
      <c r="K3851">
        <v>2.71</v>
      </c>
      <c r="L3851">
        <v>0.24199999999999999</v>
      </c>
      <c r="M3851">
        <v>7.8</v>
      </c>
      <c r="N3851">
        <v>2.4500000000000001E-2</v>
      </c>
      <c r="O3851" t="s">
        <v>614</v>
      </c>
      <c r="P3851">
        <v>0</v>
      </c>
      <c r="Q3851">
        <v>4.53</v>
      </c>
      <c r="R3851">
        <v>355</v>
      </c>
      <c r="S3851">
        <v>1</v>
      </c>
      <c r="U3851">
        <v>5946</v>
      </c>
      <c r="V3851">
        <v>1.08</v>
      </c>
      <c r="W3851">
        <v>1.02</v>
      </c>
      <c r="X3851">
        <v>-0.1</v>
      </c>
      <c r="Y3851" t="s">
        <v>77</v>
      </c>
      <c r="Z3851">
        <v>4.38</v>
      </c>
      <c r="AA3851" t="s">
        <v>12420</v>
      </c>
      <c r="AB3851">
        <v>290.62499530000002</v>
      </c>
      <c r="AC3851" t="s">
        <v>12421</v>
      </c>
      <c r="AD3851">
        <v>44.873775700000003</v>
      </c>
      <c r="AE3851">
        <v>390.37400000000002</v>
      </c>
      <c r="AF3851">
        <v>12.292999999999999</v>
      </c>
      <c r="AG3851">
        <v>10.81</v>
      </c>
      <c r="AH3851">
        <v>12.1868</v>
      </c>
    </row>
    <row r="3852" spans="1:34" x14ac:dyDescent="0.25">
      <c r="A3852" t="s">
        <v>12422</v>
      </c>
      <c r="B3852" t="s">
        <v>12423</v>
      </c>
      <c r="C3852">
        <v>1</v>
      </c>
      <c r="D3852">
        <v>1</v>
      </c>
      <c r="E3852" t="s">
        <v>284</v>
      </c>
      <c r="F3852">
        <v>2016</v>
      </c>
      <c r="G3852" t="s">
        <v>171</v>
      </c>
      <c r="H3852">
        <v>0</v>
      </c>
      <c r="I3852">
        <v>5.0800584799999999</v>
      </c>
      <c r="J3852">
        <v>6.4100000000000004E-2</v>
      </c>
      <c r="K3852">
        <v>3.36</v>
      </c>
      <c r="L3852">
        <v>0.3</v>
      </c>
      <c r="M3852">
        <v>11.2</v>
      </c>
      <c r="N3852">
        <v>3.5400000000000001E-2</v>
      </c>
      <c r="O3852" t="s">
        <v>614</v>
      </c>
      <c r="P3852">
        <v>0</v>
      </c>
      <c r="Q3852">
        <v>1452.9</v>
      </c>
      <c r="R3852">
        <v>1673</v>
      </c>
      <c r="S3852">
        <v>0</v>
      </c>
      <c r="U3852">
        <v>6166</v>
      </c>
      <c r="V3852">
        <v>2.06</v>
      </c>
      <c r="W3852">
        <v>1.41</v>
      </c>
      <c r="X3852">
        <v>7.0000000000000007E-2</v>
      </c>
      <c r="Y3852" t="s">
        <v>77</v>
      </c>
      <c r="Z3852">
        <v>3.96</v>
      </c>
      <c r="AA3852" t="s">
        <v>12424</v>
      </c>
      <c r="AB3852">
        <v>294.14965289999998</v>
      </c>
      <c r="AC3852" t="s">
        <v>12425</v>
      </c>
      <c r="AD3852">
        <v>38.458207000000002</v>
      </c>
      <c r="AE3852">
        <v>1060.68</v>
      </c>
      <c r="AF3852">
        <v>13.382999999999999</v>
      </c>
      <c r="AG3852">
        <v>11.733000000000001</v>
      </c>
      <c r="AH3852">
        <v>13.228</v>
      </c>
    </row>
    <row r="3853" spans="1:34" x14ac:dyDescent="0.25">
      <c r="A3853" t="s">
        <v>12426</v>
      </c>
      <c r="B3853" t="s">
        <v>12427</v>
      </c>
      <c r="C3853">
        <v>1</v>
      </c>
      <c r="D3853">
        <v>1</v>
      </c>
      <c r="E3853" t="s">
        <v>284</v>
      </c>
      <c r="F3853">
        <v>2016</v>
      </c>
      <c r="G3853" t="s">
        <v>171</v>
      </c>
      <c r="H3853">
        <v>0</v>
      </c>
      <c r="I3853">
        <v>13.14497566</v>
      </c>
      <c r="J3853">
        <v>0.1038</v>
      </c>
      <c r="K3853">
        <v>1.57</v>
      </c>
      <c r="L3853">
        <v>0.14000000000000001</v>
      </c>
      <c r="M3853">
        <v>3.09</v>
      </c>
      <c r="N3853">
        <v>9.7199999999999995E-3</v>
      </c>
      <c r="O3853" t="s">
        <v>614</v>
      </c>
      <c r="P3853">
        <v>0</v>
      </c>
      <c r="Q3853">
        <v>61.57</v>
      </c>
      <c r="R3853">
        <v>698</v>
      </c>
      <c r="S3853">
        <v>0</v>
      </c>
      <c r="U3853">
        <v>5526</v>
      </c>
      <c r="V3853">
        <v>0.9</v>
      </c>
      <c r="W3853">
        <v>0.93</v>
      </c>
      <c r="X3853">
        <v>0.02</v>
      </c>
      <c r="Y3853" t="s">
        <v>77</v>
      </c>
      <c r="Z3853">
        <v>4.5</v>
      </c>
      <c r="AA3853" t="s">
        <v>12428</v>
      </c>
      <c r="AB3853">
        <v>292.21496969999998</v>
      </c>
      <c r="AC3853" t="s">
        <v>12429</v>
      </c>
      <c r="AD3853">
        <v>38.548546899999998</v>
      </c>
      <c r="AE3853">
        <v>436.01600000000002</v>
      </c>
      <c r="AF3853">
        <v>13.606</v>
      </c>
      <c r="AG3853">
        <v>11.782999999999999</v>
      </c>
      <c r="AH3853">
        <v>13.4161</v>
      </c>
    </row>
    <row r="3854" spans="1:34" x14ac:dyDescent="0.25">
      <c r="A3854" t="s">
        <v>12430</v>
      </c>
      <c r="B3854" t="s">
        <v>12431</v>
      </c>
      <c r="C3854">
        <v>1</v>
      </c>
      <c r="D3854">
        <v>1</v>
      </c>
      <c r="E3854" t="s">
        <v>284</v>
      </c>
      <c r="F3854">
        <v>2016</v>
      </c>
      <c r="G3854" t="s">
        <v>171</v>
      </c>
      <c r="H3854">
        <v>0</v>
      </c>
      <c r="I3854">
        <v>13.899619660000001</v>
      </c>
      <c r="J3854">
        <v>9.8000000000000004E-2</v>
      </c>
      <c r="K3854">
        <v>2.5</v>
      </c>
      <c r="L3854">
        <v>0.223</v>
      </c>
      <c r="M3854">
        <v>6.8</v>
      </c>
      <c r="N3854">
        <v>2.1399999999999999E-2</v>
      </c>
      <c r="O3854" t="s">
        <v>614</v>
      </c>
      <c r="P3854">
        <v>0</v>
      </c>
      <c r="Q3854">
        <v>23.08</v>
      </c>
      <c r="R3854">
        <v>521</v>
      </c>
      <c r="S3854">
        <v>0</v>
      </c>
      <c r="U3854">
        <v>4671</v>
      </c>
      <c r="V3854">
        <v>0.67</v>
      </c>
      <c r="W3854">
        <v>0.7</v>
      </c>
      <c r="X3854">
        <v>-0.19</v>
      </c>
      <c r="Y3854" t="s">
        <v>77</v>
      </c>
      <c r="Z3854">
        <v>4.63</v>
      </c>
      <c r="AA3854" t="s">
        <v>12432</v>
      </c>
      <c r="AB3854">
        <v>287.21872730000001</v>
      </c>
      <c r="AC3854" t="s">
        <v>12433</v>
      </c>
      <c r="AD3854">
        <v>38.862536599999999</v>
      </c>
      <c r="AE3854">
        <v>221.80199999999999</v>
      </c>
      <c r="AF3854">
        <v>13.598000000000001</v>
      </c>
      <c r="AG3854">
        <v>11.089</v>
      </c>
      <c r="AH3854">
        <v>13.3744</v>
      </c>
    </row>
    <row r="3855" spans="1:34" x14ac:dyDescent="0.25">
      <c r="A3855" t="s">
        <v>12434</v>
      </c>
      <c r="B3855" t="s">
        <v>12435</v>
      </c>
      <c r="C3855">
        <v>1</v>
      </c>
      <c r="D3855">
        <v>1</v>
      </c>
      <c r="E3855" t="s">
        <v>284</v>
      </c>
      <c r="F3855">
        <v>2016</v>
      </c>
      <c r="G3855" t="s">
        <v>171</v>
      </c>
      <c r="H3855">
        <v>0</v>
      </c>
      <c r="I3855">
        <v>21.41616926</v>
      </c>
      <c r="J3855">
        <v>0.15529999999999999</v>
      </c>
      <c r="K3855">
        <v>2.12</v>
      </c>
      <c r="L3855">
        <v>0.189</v>
      </c>
      <c r="M3855">
        <v>5.14</v>
      </c>
      <c r="N3855">
        <v>1.6199999999999999E-2</v>
      </c>
      <c r="O3855" t="s">
        <v>614</v>
      </c>
      <c r="P3855">
        <v>0</v>
      </c>
      <c r="Q3855">
        <v>126.03</v>
      </c>
      <c r="R3855">
        <v>748</v>
      </c>
      <c r="S3855">
        <v>0</v>
      </c>
      <c r="U3855">
        <v>6206</v>
      </c>
      <c r="V3855">
        <v>1.22</v>
      </c>
      <c r="W3855">
        <v>1.1599999999999999</v>
      </c>
      <c r="X3855">
        <v>0.02</v>
      </c>
      <c r="Y3855" t="s">
        <v>77</v>
      </c>
      <c r="Z3855">
        <v>4.33</v>
      </c>
      <c r="AA3855" t="s">
        <v>12436</v>
      </c>
      <c r="AB3855">
        <v>294.02907340000002</v>
      </c>
      <c r="AC3855" t="s">
        <v>12437</v>
      </c>
      <c r="AD3855">
        <v>39.051789300000003</v>
      </c>
      <c r="AE3855">
        <v>963.18</v>
      </c>
      <c r="AF3855">
        <v>13.667</v>
      </c>
      <c r="AG3855">
        <v>12.289</v>
      </c>
      <c r="AH3855">
        <v>13.540800000000001</v>
      </c>
    </row>
    <row r="3856" spans="1:34" x14ac:dyDescent="0.25">
      <c r="A3856" t="s">
        <v>12438</v>
      </c>
      <c r="B3856" t="s">
        <v>12439</v>
      </c>
      <c r="C3856">
        <v>1</v>
      </c>
      <c r="D3856">
        <v>1</v>
      </c>
      <c r="E3856" t="s">
        <v>284</v>
      </c>
      <c r="F3856">
        <v>2016</v>
      </c>
      <c r="G3856" t="s">
        <v>171</v>
      </c>
      <c r="H3856">
        <v>0</v>
      </c>
      <c r="I3856">
        <v>13.249340589999999</v>
      </c>
      <c r="J3856">
        <v>0.1087</v>
      </c>
      <c r="K3856">
        <v>2.69</v>
      </c>
      <c r="L3856">
        <v>0.24</v>
      </c>
      <c r="M3856">
        <v>7.7</v>
      </c>
      <c r="N3856">
        <v>2.4199999999999999E-2</v>
      </c>
      <c r="O3856" t="s">
        <v>614</v>
      </c>
      <c r="P3856">
        <v>0</v>
      </c>
      <c r="Q3856">
        <v>101.14</v>
      </c>
      <c r="R3856">
        <v>806</v>
      </c>
      <c r="S3856">
        <v>0</v>
      </c>
      <c r="U3856">
        <v>5882</v>
      </c>
      <c r="V3856">
        <v>1.07</v>
      </c>
      <c r="W3856">
        <v>1.04</v>
      </c>
      <c r="X3856">
        <v>0.03</v>
      </c>
      <c r="Y3856" t="s">
        <v>77</v>
      </c>
      <c r="Z3856">
        <v>4.3899999999999997</v>
      </c>
      <c r="AA3856" t="s">
        <v>12440</v>
      </c>
      <c r="AB3856">
        <v>290.56632209999998</v>
      </c>
      <c r="AC3856" t="s">
        <v>12441</v>
      </c>
      <c r="AD3856">
        <v>40.692075600000003</v>
      </c>
      <c r="AE3856">
        <v>818.00099999999998</v>
      </c>
      <c r="AF3856">
        <v>14.205</v>
      </c>
      <c r="AG3856">
        <v>12.708</v>
      </c>
      <c r="AH3856">
        <v>14.105</v>
      </c>
    </row>
    <row r="3857" spans="1:34" x14ac:dyDescent="0.25">
      <c r="A3857" t="s">
        <v>12442</v>
      </c>
      <c r="B3857" t="s">
        <v>12443</v>
      </c>
      <c r="C3857">
        <v>1</v>
      </c>
      <c r="D3857">
        <v>1</v>
      </c>
      <c r="E3857" t="s">
        <v>284</v>
      </c>
      <c r="F3857">
        <v>2016</v>
      </c>
      <c r="G3857" t="s">
        <v>171</v>
      </c>
      <c r="H3857">
        <v>0</v>
      </c>
      <c r="I3857">
        <v>4.1470202599999997</v>
      </c>
      <c r="J3857">
        <v>5.0200000000000002E-2</v>
      </c>
      <c r="K3857">
        <v>7</v>
      </c>
      <c r="L3857">
        <v>0.624</v>
      </c>
      <c r="M3857">
        <v>39.1</v>
      </c>
      <c r="N3857">
        <v>0.123</v>
      </c>
      <c r="O3857" t="s">
        <v>614</v>
      </c>
      <c r="P3857">
        <v>0</v>
      </c>
      <c r="Q3857">
        <v>690.13</v>
      </c>
      <c r="R3857">
        <v>1258</v>
      </c>
      <c r="S3857">
        <v>0</v>
      </c>
      <c r="U3857">
        <v>5967</v>
      </c>
      <c r="V3857">
        <v>1.1499999999999999</v>
      </c>
      <c r="W3857">
        <v>1.1100000000000001</v>
      </c>
      <c r="X3857">
        <v>0.14000000000000001</v>
      </c>
      <c r="Y3857" t="s">
        <v>77</v>
      </c>
      <c r="Z3857">
        <v>4.3600000000000003</v>
      </c>
      <c r="AA3857" t="s">
        <v>12444</v>
      </c>
      <c r="AB3857">
        <v>283.25757299999998</v>
      </c>
      <c r="AC3857" t="s">
        <v>12445</v>
      </c>
      <c r="AD3857">
        <v>40.990409499999998</v>
      </c>
      <c r="AE3857">
        <v>1019.65</v>
      </c>
      <c r="AF3857">
        <v>14.324999999999999</v>
      </c>
      <c r="AG3857">
        <v>12.784000000000001</v>
      </c>
      <c r="AH3857">
        <v>14.250999999999999</v>
      </c>
    </row>
    <row r="3858" spans="1:34" x14ac:dyDescent="0.25">
      <c r="A3858" t="s">
        <v>12446</v>
      </c>
      <c r="B3858" t="s">
        <v>12447</v>
      </c>
      <c r="C3858">
        <v>1</v>
      </c>
      <c r="D3858">
        <v>1</v>
      </c>
      <c r="E3858" t="s">
        <v>284</v>
      </c>
      <c r="F3858">
        <v>2016</v>
      </c>
      <c r="G3858" t="s">
        <v>171</v>
      </c>
      <c r="H3858">
        <v>0</v>
      </c>
      <c r="I3858">
        <v>6.0103842900000002</v>
      </c>
      <c r="J3858">
        <v>5.8000000000000003E-2</v>
      </c>
      <c r="K3858">
        <v>4</v>
      </c>
      <c r="L3858">
        <v>0.35699999999999998</v>
      </c>
      <c r="M3858">
        <v>15.1</v>
      </c>
      <c r="N3858">
        <v>4.7500000000000001E-2</v>
      </c>
      <c r="O3858" t="s">
        <v>614</v>
      </c>
      <c r="P3858">
        <v>0</v>
      </c>
      <c r="Q3858">
        <v>87.71</v>
      </c>
      <c r="R3858">
        <v>768</v>
      </c>
      <c r="S3858">
        <v>0</v>
      </c>
      <c r="U3858">
        <v>4828</v>
      </c>
      <c r="V3858">
        <v>0.73</v>
      </c>
      <c r="W3858">
        <v>0.78</v>
      </c>
      <c r="X3858">
        <v>0.01</v>
      </c>
      <c r="Y3858" t="s">
        <v>77</v>
      </c>
      <c r="Z3858">
        <v>4.6100000000000003</v>
      </c>
      <c r="AA3858" t="s">
        <v>12448</v>
      </c>
      <c r="AB3858">
        <v>286.1185888</v>
      </c>
      <c r="AC3858" t="s">
        <v>12449</v>
      </c>
      <c r="AD3858">
        <v>44.345206300000001</v>
      </c>
      <c r="AE3858">
        <v>378.97199999999998</v>
      </c>
      <c r="AF3858">
        <v>14.48</v>
      </c>
      <c r="AG3858">
        <v>11.997999999999999</v>
      </c>
      <c r="AH3858">
        <v>14.207000000000001</v>
      </c>
    </row>
    <row r="3859" spans="1:34" x14ac:dyDescent="0.25">
      <c r="A3859" t="s">
        <v>12450</v>
      </c>
      <c r="B3859" t="s">
        <v>12451</v>
      </c>
      <c r="C3859">
        <v>1</v>
      </c>
      <c r="D3859">
        <v>1</v>
      </c>
      <c r="E3859" t="s">
        <v>284</v>
      </c>
      <c r="F3859">
        <v>2016</v>
      </c>
      <c r="G3859" t="s">
        <v>171</v>
      </c>
      <c r="H3859">
        <v>0</v>
      </c>
      <c r="I3859">
        <v>4.4541943399999999</v>
      </c>
      <c r="J3859">
        <v>4.9500000000000002E-2</v>
      </c>
      <c r="K3859">
        <v>11.99</v>
      </c>
      <c r="L3859">
        <v>1.07</v>
      </c>
      <c r="O3859" t="s">
        <v>75</v>
      </c>
      <c r="P3859">
        <v>0</v>
      </c>
      <c r="Q3859">
        <v>237.03</v>
      </c>
      <c r="R3859">
        <v>1017</v>
      </c>
      <c r="S3859">
        <v>0</v>
      </c>
      <c r="U3859">
        <v>5535</v>
      </c>
      <c r="V3859">
        <v>0.9</v>
      </c>
      <c r="W3859">
        <v>0.93</v>
      </c>
      <c r="X3859">
        <v>0</v>
      </c>
      <c r="Y3859" t="s">
        <v>77</v>
      </c>
      <c r="Z3859">
        <v>4.5</v>
      </c>
      <c r="AA3859" t="s">
        <v>12452</v>
      </c>
      <c r="AB3859">
        <v>299.90591669999998</v>
      </c>
      <c r="AC3859" t="s">
        <v>12453</v>
      </c>
      <c r="AD3859">
        <v>45.439610299999998</v>
      </c>
      <c r="AE3859">
        <v>751.77599999999995</v>
      </c>
      <c r="AF3859">
        <v>15.266</v>
      </c>
      <c r="AG3859">
        <v>13.071</v>
      </c>
      <c r="AH3859">
        <v>14.984400000000001</v>
      </c>
    </row>
    <row r="3860" spans="1:34" x14ac:dyDescent="0.25">
      <c r="A3860" t="s">
        <v>12454</v>
      </c>
      <c r="B3860" t="s">
        <v>12455</v>
      </c>
      <c r="C3860">
        <v>1</v>
      </c>
      <c r="D3860">
        <v>2</v>
      </c>
      <c r="E3860" t="s">
        <v>284</v>
      </c>
      <c r="F3860">
        <v>2016</v>
      </c>
      <c r="G3860" t="s">
        <v>171</v>
      </c>
      <c r="H3860">
        <v>0</v>
      </c>
      <c r="I3860">
        <v>42.949564899999999</v>
      </c>
      <c r="J3860">
        <v>0.2283</v>
      </c>
      <c r="K3860">
        <v>2.57</v>
      </c>
      <c r="L3860">
        <v>0.22900000000000001</v>
      </c>
      <c r="M3860">
        <v>11</v>
      </c>
      <c r="N3860">
        <v>3.4610000000000002E-2</v>
      </c>
      <c r="O3860" t="s">
        <v>119</v>
      </c>
      <c r="P3860">
        <v>0</v>
      </c>
      <c r="Q3860">
        <v>9.5500000000000007</v>
      </c>
      <c r="R3860">
        <v>487</v>
      </c>
      <c r="S3860">
        <v>0</v>
      </c>
      <c r="U3860">
        <v>5360</v>
      </c>
      <c r="V3860">
        <v>0.84</v>
      </c>
      <c r="W3860">
        <v>0.88</v>
      </c>
      <c r="X3860">
        <v>-0.03</v>
      </c>
      <c r="Y3860" t="s">
        <v>77</v>
      </c>
      <c r="Z3860">
        <v>4.54</v>
      </c>
      <c r="AA3860" t="s">
        <v>12456</v>
      </c>
      <c r="AB3860">
        <v>283.02285269999999</v>
      </c>
      <c r="AC3860" t="s">
        <v>12457</v>
      </c>
      <c r="AD3860">
        <v>47.261143099999998</v>
      </c>
      <c r="AE3860">
        <v>635.14499999999998</v>
      </c>
      <c r="AF3860">
        <v>14.805</v>
      </c>
      <c r="AG3860">
        <v>12.826000000000001</v>
      </c>
      <c r="AH3860">
        <v>14.6226</v>
      </c>
    </row>
    <row r="3861" spans="1:34" x14ac:dyDescent="0.25">
      <c r="A3861" t="s">
        <v>12458</v>
      </c>
      <c r="B3861" t="s">
        <v>12455</v>
      </c>
      <c r="C3861">
        <v>1</v>
      </c>
      <c r="D3861">
        <v>2</v>
      </c>
      <c r="E3861" t="s">
        <v>284</v>
      </c>
      <c r="F3861">
        <v>2016</v>
      </c>
      <c r="G3861" t="s">
        <v>171</v>
      </c>
      <c r="H3861">
        <v>0</v>
      </c>
      <c r="I3861">
        <v>117.040498</v>
      </c>
      <c r="J3861">
        <v>0.44529999999999997</v>
      </c>
      <c r="K3861">
        <v>2.93</v>
      </c>
      <c r="L3861">
        <v>0.26100000000000001</v>
      </c>
      <c r="M3861">
        <v>8.91</v>
      </c>
      <c r="N3861">
        <v>2.8000000000000001E-2</v>
      </c>
      <c r="O3861" t="s">
        <v>614</v>
      </c>
      <c r="P3861">
        <v>0</v>
      </c>
      <c r="Q3861">
        <v>2.5099999999999998</v>
      </c>
      <c r="R3861">
        <v>349</v>
      </c>
      <c r="S3861">
        <v>1</v>
      </c>
      <c r="U3861">
        <v>5360</v>
      </c>
      <c r="V3861">
        <v>0.84</v>
      </c>
      <c r="W3861">
        <v>0.88</v>
      </c>
      <c r="X3861">
        <v>-0.03</v>
      </c>
      <c r="Y3861" t="s">
        <v>77</v>
      </c>
      <c r="Z3861">
        <v>4.54</v>
      </c>
      <c r="AA3861" t="s">
        <v>12456</v>
      </c>
      <c r="AB3861">
        <v>283.02285269999999</v>
      </c>
      <c r="AC3861" t="s">
        <v>12457</v>
      </c>
      <c r="AD3861">
        <v>47.261143099999998</v>
      </c>
      <c r="AE3861">
        <v>635.14499999999998</v>
      </c>
      <c r="AF3861">
        <v>14.805</v>
      </c>
      <c r="AG3861">
        <v>12.826000000000001</v>
      </c>
      <c r="AH3861">
        <v>14.6226</v>
      </c>
    </row>
    <row r="3862" spans="1:34" x14ac:dyDescent="0.25">
      <c r="A3862" t="s">
        <v>12459</v>
      </c>
      <c r="B3862" t="s">
        <v>12460</v>
      </c>
      <c r="C3862">
        <v>1</v>
      </c>
      <c r="D3862">
        <v>5</v>
      </c>
      <c r="E3862" t="s">
        <v>284</v>
      </c>
      <c r="F3862">
        <v>2012</v>
      </c>
      <c r="G3862" t="s">
        <v>171</v>
      </c>
      <c r="H3862">
        <v>0</v>
      </c>
      <c r="I3862">
        <v>27.948144899999999</v>
      </c>
      <c r="J3862">
        <v>0.1593</v>
      </c>
      <c r="K3862">
        <v>2.4300000000000002</v>
      </c>
      <c r="L3862">
        <v>0.217</v>
      </c>
      <c r="M3862">
        <v>43</v>
      </c>
      <c r="N3862">
        <v>0.13500000000000001</v>
      </c>
      <c r="O3862" t="s">
        <v>119</v>
      </c>
      <c r="P3862">
        <v>0</v>
      </c>
      <c r="Q3862">
        <v>6.64</v>
      </c>
      <c r="R3862">
        <v>400</v>
      </c>
      <c r="S3862">
        <v>1</v>
      </c>
      <c r="U3862">
        <v>4362</v>
      </c>
      <c r="V3862">
        <v>0.57999999999999996</v>
      </c>
      <c r="W3862">
        <v>0.62</v>
      </c>
      <c r="X3862">
        <v>-0.01</v>
      </c>
      <c r="Y3862" t="s">
        <v>77</v>
      </c>
      <c r="Z3862">
        <v>4.7</v>
      </c>
      <c r="AA3862" t="s">
        <v>12461</v>
      </c>
      <c r="AB3862">
        <v>285.16832909999999</v>
      </c>
      <c r="AC3862" t="s">
        <v>12462</v>
      </c>
      <c r="AD3862">
        <v>44.0264898</v>
      </c>
      <c r="AE3862">
        <v>578.79600000000005</v>
      </c>
      <c r="AF3862">
        <v>15.746</v>
      </c>
      <c r="AG3862">
        <v>13.289</v>
      </c>
      <c r="AH3862">
        <v>15.7813</v>
      </c>
    </row>
    <row r="3863" spans="1:34" x14ac:dyDescent="0.25">
      <c r="A3863" t="s">
        <v>12463</v>
      </c>
      <c r="B3863" t="s">
        <v>12460</v>
      </c>
      <c r="C3863">
        <v>1</v>
      </c>
      <c r="D3863">
        <v>5</v>
      </c>
      <c r="E3863" t="s">
        <v>284</v>
      </c>
      <c r="F3863">
        <v>2012</v>
      </c>
      <c r="G3863" t="s">
        <v>171</v>
      </c>
      <c r="H3863">
        <v>0</v>
      </c>
      <c r="I3863">
        <v>42.1516418</v>
      </c>
      <c r="J3863">
        <v>0.20949999999999999</v>
      </c>
      <c r="K3863">
        <v>2.21</v>
      </c>
      <c r="L3863">
        <v>0.19700000000000001</v>
      </c>
      <c r="M3863">
        <v>69.8</v>
      </c>
      <c r="N3863">
        <v>0.22</v>
      </c>
      <c r="O3863" t="s">
        <v>119</v>
      </c>
      <c r="P3863">
        <v>0</v>
      </c>
      <c r="Q3863">
        <v>3.84</v>
      </c>
      <c r="R3863">
        <v>349</v>
      </c>
      <c r="S3863">
        <v>1</v>
      </c>
      <c r="U3863">
        <v>4362</v>
      </c>
      <c r="V3863">
        <v>0.57999999999999996</v>
      </c>
      <c r="W3863">
        <v>0.62</v>
      </c>
      <c r="X3863">
        <v>-0.01</v>
      </c>
      <c r="Y3863" t="s">
        <v>77</v>
      </c>
      <c r="Z3863">
        <v>4.7</v>
      </c>
      <c r="AA3863" t="s">
        <v>12461</v>
      </c>
      <c r="AB3863">
        <v>285.16832909999999</v>
      </c>
      <c r="AC3863" t="s">
        <v>12462</v>
      </c>
      <c r="AD3863">
        <v>44.0264898</v>
      </c>
      <c r="AE3863">
        <v>578.79600000000005</v>
      </c>
      <c r="AF3863">
        <v>15.746</v>
      </c>
      <c r="AG3863">
        <v>13.289</v>
      </c>
      <c r="AH3863">
        <v>15.7813</v>
      </c>
    </row>
    <row r="3864" spans="1:34" x14ac:dyDescent="0.25">
      <c r="A3864" t="s">
        <v>12464</v>
      </c>
      <c r="B3864" t="s">
        <v>12460</v>
      </c>
      <c r="C3864">
        <v>1</v>
      </c>
      <c r="D3864">
        <v>5</v>
      </c>
      <c r="E3864" t="s">
        <v>284</v>
      </c>
      <c r="F3864">
        <v>2014</v>
      </c>
      <c r="G3864" t="s">
        <v>171</v>
      </c>
      <c r="H3864">
        <v>0</v>
      </c>
      <c r="I3864">
        <v>2.2110989999999999</v>
      </c>
      <c r="J3864">
        <v>2.9000000000000001E-2</v>
      </c>
      <c r="K3864">
        <v>1.59</v>
      </c>
      <c r="L3864">
        <v>0.14199999999999999</v>
      </c>
      <c r="M3864">
        <v>3.15</v>
      </c>
      <c r="N3864">
        <v>9.9299999999999996E-3</v>
      </c>
      <c r="O3864" t="s">
        <v>614</v>
      </c>
      <c r="P3864">
        <v>0</v>
      </c>
      <c r="Q3864">
        <v>195</v>
      </c>
      <c r="R3864">
        <v>931</v>
      </c>
      <c r="S3864">
        <v>1</v>
      </c>
      <c r="U3864">
        <v>4503</v>
      </c>
      <c r="V3864">
        <v>0.62</v>
      </c>
      <c r="W3864">
        <v>0.63</v>
      </c>
      <c r="X3864">
        <v>-0.01</v>
      </c>
      <c r="Y3864" t="s">
        <v>77</v>
      </c>
      <c r="Z3864">
        <v>4.68</v>
      </c>
      <c r="AA3864" t="s">
        <v>12461</v>
      </c>
      <c r="AB3864">
        <v>285.16832909999999</v>
      </c>
      <c r="AC3864" t="s">
        <v>12462</v>
      </c>
      <c r="AD3864">
        <v>44.0264898</v>
      </c>
      <c r="AE3864">
        <v>578.79600000000005</v>
      </c>
      <c r="AF3864">
        <v>15.746</v>
      </c>
      <c r="AG3864">
        <v>13.289</v>
      </c>
      <c r="AH3864">
        <v>15.7813</v>
      </c>
    </row>
    <row r="3865" spans="1:34" x14ac:dyDescent="0.25">
      <c r="A3865" t="s">
        <v>12465</v>
      </c>
      <c r="B3865" t="s">
        <v>12460</v>
      </c>
      <c r="C3865">
        <v>1</v>
      </c>
      <c r="D3865">
        <v>5</v>
      </c>
      <c r="E3865" t="s">
        <v>284</v>
      </c>
      <c r="F3865">
        <v>2014</v>
      </c>
      <c r="G3865" t="s">
        <v>171</v>
      </c>
      <c r="H3865">
        <v>0</v>
      </c>
      <c r="I3865">
        <v>4.617534</v>
      </c>
      <c r="J3865">
        <v>4.8000000000000001E-2</v>
      </c>
      <c r="K3865">
        <v>1.55</v>
      </c>
      <c r="L3865">
        <v>0.13800000000000001</v>
      </c>
      <c r="M3865">
        <v>3.02</v>
      </c>
      <c r="N3865">
        <v>9.5099999999999994E-3</v>
      </c>
      <c r="O3865" t="s">
        <v>614</v>
      </c>
      <c r="P3865">
        <v>0</v>
      </c>
      <c r="Q3865">
        <v>73.16</v>
      </c>
      <c r="R3865">
        <v>728</v>
      </c>
      <c r="S3865">
        <v>1</v>
      </c>
      <c r="U3865">
        <v>4503</v>
      </c>
      <c r="V3865">
        <v>0.62</v>
      </c>
      <c r="W3865">
        <v>0.63</v>
      </c>
      <c r="X3865">
        <v>-0.01</v>
      </c>
      <c r="Y3865" t="s">
        <v>77</v>
      </c>
      <c r="Z3865">
        <v>4.68</v>
      </c>
      <c r="AA3865" t="s">
        <v>12461</v>
      </c>
      <c r="AB3865">
        <v>285.16832909999999</v>
      </c>
      <c r="AC3865" t="s">
        <v>12462</v>
      </c>
      <c r="AD3865">
        <v>44.0264898</v>
      </c>
      <c r="AE3865">
        <v>578.79600000000005</v>
      </c>
      <c r="AF3865">
        <v>15.746</v>
      </c>
      <c r="AG3865">
        <v>13.289</v>
      </c>
      <c r="AH3865">
        <v>15.7813</v>
      </c>
    </row>
    <row r="3866" spans="1:34" x14ac:dyDescent="0.25">
      <c r="A3866" t="s">
        <v>12466</v>
      </c>
      <c r="B3866" t="s">
        <v>12460</v>
      </c>
      <c r="C3866">
        <v>1</v>
      </c>
      <c r="D3866">
        <v>5</v>
      </c>
      <c r="E3866" t="s">
        <v>284</v>
      </c>
      <c r="F3866">
        <v>2014</v>
      </c>
      <c r="G3866" t="s">
        <v>171</v>
      </c>
      <c r="H3866">
        <v>0</v>
      </c>
      <c r="I3866">
        <v>10.198544999999999</v>
      </c>
      <c r="J3866">
        <v>8.1000000000000003E-2</v>
      </c>
      <c r="K3866">
        <v>1.59</v>
      </c>
      <c r="L3866">
        <v>0.14199999999999999</v>
      </c>
      <c r="M3866">
        <v>3.15</v>
      </c>
      <c r="N3866">
        <v>9.9299999999999996E-3</v>
      </c>
      <c r="O3866" t="s">
        <v>614</v>
      </c>
      <c r="P3866">
        <v>0</v>
      </c>
      <c r="Q3866">
        <v>25.44</v>
      </c>
      <c r="R3866">
        <v>559</v>
      </c>
      <c r="S3866">
        <v>1</v>
      </c>
      <c r="U3866">
        <v>4503</v>
      </c>
      <c r="V3866">
        <v>0.62</v>
      </c>
      <c r="W3866">
        <v>0.63</v>
      </c>
      <c r="X3866">
        <v>-0.01</v>
      </c>
      <c r="Y3866" t="s">
        <v>77</v>
      </c>
      <c r="Z3866">
        <v>4.68</v>
      </c>
      <c r="AA3866" t="s">
        <v>12461</v>
      </c>
      <c r="AB3866">
        <v>285.16832909999999</v>
      </c>
      <c r="AC3866" t="s">
        <v>12462</v>
      </c>
      <c r="AD3866">
        <v>44.0264898</v>
      </c>
      <c r="AE3866">
        <v>578.79600000000005</v>
      </c>
      <c r="AF3866">
        <v>15.746</v>
      </c>
      <c r="AG3866">
        <v>13.289</v>
      </c>
      <c r="AH3866">
        <v>15.7813</v>
      </c>
    </row>
    <row r="3867" spans="1:34" x14ac:dyDescent="0.25">
      <c r="A3867" t="s">
        <v>12467</v>
      </c>
      <c r="B3867" t="s">
        <v>12468</v>
      </c>
      <c r="C3867">
        <v>1</v>
      </c>
      <c r="D3867">
        <v>1</v>
      </c>
      <c r="E3867" t="s">
        <v>284</v>
      </c>
      <c r="F3867">
        <v>2016</v>
      </c>
      <c r="G3867" t="s">
        <v>171</v>
      </c>
      <c r="H3867">
        <v>0</v>
      </c>
      <c r="I3867">
        <v>8.6001041100000002</v>
      </c>
      <c r="J3867">
        <v>7.4700000000000003E-2</v>
      </c>
      <c r="K3867">
        <v>4.42</v>
      </c>
      <c r="L3867">
        <v>0.39400000000000002</v>
      </c>
      <c r="M3867">
        <v>17.899999999999999</v>
      </c>
      <c r="N3867">
        <v>5.6300000000000003E-2</v>
      </c>
      <c r="O3867" t="s">
        <v>614</v>
      </c>
      <c r="P3867">
        <v>0</v>
      </c>
      <c r="Q3867">
        <v>77.260000000000005</v>
      </c>
      <c r="R3867">
        <v>760</v>
      </c>
      <c r="S3867">
        <v>0</v>
      </c>
      <c r="U3867">
        <v>5322</v>
      </c>
      <c r="V3867">
        <v>0.83</v>
      </c>
      <c r="W3867">
        <v>0.87</v>
      </c>
      <c r="X3867">
        <v>-0.02</v>
      </c>
      <c r="Y3867" t="s">
        <v>77</v>
      </c>
      <c r="Z3867">
        <v>4.55</v>
      </c>
      <c r="AA3867" t="s">
        <v>12469</v>
      </c>
      <c r="AB3867">
        <v>297.70017860000002</v>
      </c>
      <c r="AC3867" t="s">
        <v>12470</v>
      </c>
      <c r="AD3867">
        <v>47.863704599999998</v>
      </c>
      <c r="AE3867">
        <v>531.94399999999996</v>
      </c>
      <c r="AF3867">
        <v>14.625999999999999</v>
      </c>
      <c r="AG3867">
        <v>12.561999999999999</v>
      </c>
      <c r="AH3867">
        <v>14.4716</v>
      </c>
    </row>
    <row r="3868" spans="1:34" x14ac:dyDescent="0.25">
      <c r="A3868" t="s">
        <v>12471</v>
      </c>
      <c r="B3868" t="s">
        <v>12472</v>
      </c>
      <c r="C3868">
        <v>1</v>
      </c>
      <c r="D3868">
        <v>1</v>
      </c>
      <c r="E3868" t="s">
        <v>284</v>
      </c>
      <c r="F3868">
        <v>2016</v>
      </c>
      <c r="G3868" t="s">
        <v>171</v>
      </c>
      <c r="H3868">
        <v>0</v>
      </c>
      <c r="I3868">
        <v>12.3764661</v>
      </c>
      <c r="J3868">
        <v>8.9300000000000004E-2</v>
      </c>
      <c r="K3868">
        <v>2.73</v>
      </c>
      <c r="L3868">
        <v>0.24399999999999999</v>
      </c>
      <c r="M3868">
        <v>7.9</v>
      </c>
      <c r="N3868">
        <v>2.4899999999999999E-2</v>
      </c>
      <c r="O3868" t="s">
        <v>614</v>
      </c>
      <c r="P3868">
        <v>0</v>
      </c>
      <c r="Q3868">
        <v>14.39</v>
      </c>
      <c r="R3868">
        <v>483</v>
      </c>
      <c r="S3868">
        <v>0</v>
      </c>
      <c r="U3868">
        <v>4286</v>
      </c>
      <c r="V3868">
        <v>0.63</v>
      </c>
      <c r="W3868">
        <v>0.65</v>
      </c>
      <c r="X3868">
        <v>-0.09</v>
      </c>
      <c r="Y3868" t="s">
        <v>77</v>
      </c>
      <c r="Z3868">
        <v>4.66</v>
      </c>
      <c r="AA3868" t="s">
        <v>12473</v>
      </c>
      <c r="AB3868">
        <v>285.48504500000001</v>
      </c>
      <c r="AC3868" t="s">
        <v>12474</v>
      </c>
      <c r="AD3868">
        <v>48.0543774</v>
      </c>
      <c r="AE3868">
        <v>311.17500000000001</v>
      </c>
      <c r="AF3868">
        <v>15.278</v>
      </c>
      <c r="AG3868">
        <v>12.193</v>
      </c>
      <c r="AH3868">
        <v>14.860300000000001</v>
      </c>
    </row>
    <row r="3869" spans="1:34" x14ac:dyDescent="0.25">
      <c r="A3869" t="s">
        <v>12475</v>
      </c>
      <c r="B3869" t="s">
        <v>12476</v>
      </c>
      <c r="C3869">
        <v>1</v>
      </c>
      <c r="D3869">
        <v>1</v>
      </c>
      <c r="E3869" t="s">
        <v>284</v>
      </c>
      <c r="F3869">
        <v>2016</v>
      </c>
      <c r="G3869" t="s">
        <v>171</v>
      </c>
      <c r="H3869">
        <v>0</v>
      </c>
      <c r="I3869">
        <v>5.2634157699999999</v>
      </c>
      <c r="J3869">
        <v>6.1199999999999997E-2</v>
      </c>
      <c r="K3869">
        <v>3.95</v>
      </c>
      <c r="L3869">
        <v>0.35199999999999998</v>
      </c>
      <c r="M3869">
        <v>14.8</v>
      </c>
      <c r="N3869">
        <v>4.65E-2</v>
      </c>
      <c r="O3869" t="s">
        <v>614</v>
      </c>
      <c r="P3869">
        <v>0</v>
      </c>
      <c r="Q3869">
        <v>358.99</v>
      </c>
      <c r="R3869">
        <v>1103</v>
      </c>
      <c r="S3869">
        <v>0</v>
      </c>
      <c r="U3869">
        <v>5863</v>
      </c>
      <c r="V3869">
        <v>1.04</v>
      </c>
      <c r="W3869">
        <v>1.03</v>
      </c>
      <c r="X3869">
        <v>0.01</v>
      </c>
      <c r="Y3869" t="s">
        <v>77</v>
      </c>
      <c r="Z3869">
        <v>4.42</v>
      </c>
      <c r="AA3869" t="s">
        <v>12477</v>
      </c>
      <c r="AB3869">
        <v>290.74769029999999</v>
      </c>
      <c r="AC3869" t="s">
        <v>12478</v>
      </c>
      <c r="AD3869">
        <v>48.2419838</v>
      </c>
      <c r="AE3869">
        <v>843.68899999999996</v>
      </c>
      <c r="AF3869">
        <v>14.476000000000001</v>
      </c>
      <c r="AG3869">
        <v>12.78</v>
      </c>
      <c r="AH3869">
        <v>14.2624</v>
      </c>
    </row>
    <row r="3870" spans="1:34" x14ac:dyDescent="0.25">
      <c r="A3870" t="s">
        <v>12479</v>
      </c>
      <c r="B3870" t="s">
        <v>12480</v>
      </c>
      <c r="C3870">
        <v>1</v>
      </c>
      <c r="D3870">
        <v>2</v>
      </c>
      <c r="E3870" t="s">
        <v>284</v>
      </c>
      <c r="F3870">
        <v>2016</v>
      </c>
      <c r="G3870" t="s">
        <v>171</v>
      </c>
      <c r="H3870">
        <v>0</v>
      </c>
      <c r="I3870">
        <v>4.0304680399999997</v>
      </c>
      <c r="J3870">
        <v>4.8399999999999999E-2</v>
      </c>
      <c r="K3870">
        <v>4.63</v>
      </c>
      <c r="L3870">
        <v>0.41299999999999998</v>
      </c>
      <c r="M3870">
        <v>19.399999999999999</v>
      </c>
      <c r="N3870">
        <v>6.0900000000000003E-2</v>
      </c>
      <c r="O3870" t="s">
        <v>614</v>
      </c>
      <c r="P3870">
        <v>0</v>
      </c>
      <c r="Q3870">
        <v>210.01</v>
      </c>
      <c r="R3870">
        <v>970</v>
      </c>
      <c r="S3870">
        <v>0</v>
      </c>
      <c r="U3870">
        <v>5266</v>
      </c>
      <c r="V3870">
        <v>0.85</v>
      </c>
      <c r="W3870">
        <v>0.92</v>
      </c>
      <c r="X3870">
        <v>0.21</v>
      </c>
      <c r="Y3870" t="s">
        <v>77</v>
      </c>
      <c r="Z3870">
        <v>4.55</v>
      </c>
      <c r="AA3870" t="s">
        <v>12481</v>
      </c>
      <c r="AB3870">
        <v>298.55089220000002</v>
      </c>
      <c r="AC3870" t="s">
        <v>12482</v>
      </c>
      <c r="AD3870">
        <v>48.3325405</v>
      </c>
      <c r="AE3870">
        <v>728.52499999999998</v>
      </c>
      <c r="AF3870">
        <v>15.034000000000001</v>
      </c>
      <c r="AG3870">
        <v>13.064</v>
      </c>
      <c r="AH3870">
        <v>14.9567</v>
      </c>
    </row>
    <row r="3871" spans="1:34" x14ac:dyDescent="0.25">
      <c r="A3871" t="s">
        <v>12483</v>
      </c>
      <c r="B3871" t="s">
        <v>12480</v>
      </c>
      <c r="C3871">
        <v>1</v>
      </c>
      <c r="D3871">
        <v>2</v>
      </c>
      <c r="E3871" t="s">
        <v>284</v>
      </c>
      <c r="F3871">
        <v>2016</v>
      </c>
      <c r="G3871" t="s">
        <v>171</v>
      </c>
      <c r="H3871">
        <v>0</v>
      </c>
      <c r="I3871">
        <v>328.23995459999998</v>
      </c>
      <c r="J3871">
        <v>0.90839999999999999</v>
      </c>
      <c r="K3871">
        <v>11.2</v>
      </c>
      <c r="L3871">
        <v>0.999</v>
      </c>
      <c r="O3871" t="s">
        <v>75</v>
      </c>
      <c r="P3871">
        <v>0</v>
      </c>
      <c r="Q3871">
        <v>0.6</v>
      </c>
      <c r="R3871">
        <v>224</v>
      </c>
      <c r="S3871">
        <v>0</v>
      </c>
      <c r="U3871">
        <v>5266</v>
      </c>
      <c r="V3871">
        <v>0.85</v>
      </c>
      <c r="W3871">
        <v>0.92</v>
      </c>
      <c r="X3871">
        <v>0.21</v>
      </c>
      <c r="Y3871" t="s">
        <v>77</v>
      </c>
      <c r="Z3871">
        <v>4.55</v>
      </c>
      <c r="AA3871" t="s">
        <v>12481</v>
      </c>
      <c r="AB3871">
        <v>298.55089220000002</v>
      </c>
      <c r="AC3871" t="s">
        <v>12482</v>
      </c>
      <c r="AD3871">
        <v>48.3325405</v>
      </c>
      <c r="AE3871">
        <v>728.52499999999998</v>
      </c>
      <c r="AF3871">
        <v>15.034000000000001</v>
      </c>
      <c r="AG3871">
        <v>13.064</v>
      </c>
      <c r="AH3871">
        <v>14.9567</v>
      </c>
    </row>
    <row r="3872" spans="1:34" x14ac:dyDescent="0.25">
      <c r="A3872" t="s">
        <v>12484</v>
      </c>
      <c r="B3872" t="s">
        <v>12485</v>
      </c>
      <c r="C3872">
        <v>1</v>
      </c>
      <c r="D3872">
        <v>1</v>
      </c>
      <c r="E3872" t="s">
        <v>284</v>
      </c>
      <c r="F3872">
        <v>2016</v>
      </c>
      <c r="G3872" t="s">
        <v>171</v>
      </c>
      <c r="H3872">
        <v>0</v>
      </c>
      <c r="I3872">
        <v>1.90220856</v>
      </c>
      <c r="J3872">
        <v>2.93E-2</v>
      </c>
      <c r="K3872">
        <v>4.29</v>
      </c>
      <c r="L3872">
        <v>0.38300000000000001</v>
      </c>
      <c r="M3872">
        <v>17</v>
      </c>
      <c r="N3872">
        <v>5.3499999999999999E-2</v>
      </c>
      <c r="O3872" t="s">
        <v>614</v>
      </c>
      <c r="P3872">
        <v>0</v>
      </c>
      <c r="Q3872">
        <v>877.95</v>
      </c>
      <c r="R3872">
        <v>1346</v>
      </c>
      <c r="S3872">
        <v>0</v>
      </c>
      <c r="U3872">
        <v>5447</v>
      </c>
      <c r="V3872">
        <v>0.92</v>
      </c>
      <c r="W3872">
        <v>0.93</v>
      </c>
      <c r="X3872">
        <v>0.14000000000000001</v>
      </c>
      <c r="Y3872" t="s">
        <v>77</v>
      </c>
      <c r="Z3872">
        <v>4.49</v>
      </c>
      <c r="AA3872" t="s">
        <v>12486</v>
      </c>
      <c r="AB3872">
        <v>296.4068982</v>
      </c>
      <c r="AC3872" t="s">
        <v>12487</v>
      </c>
      <c r="AD3872">
        <v>51.358193800000002</v>
      </c>
      <c r="AE3872">
        <v>690.52499999999998</v>
      </c>
      <c r="AF3872">
        <v>14.49</v>
      </c>
      <c r="AG3872">
        <v>12.615</v>
      </c>
      <c r="AH3872">
        <v>14.296099999999999</v>
      </c>
    </row>
    <row r="3873" spans="1:34" x14ac:dyDescent="0.25">
      <c r="A3873" t="s">
        <v>12488</v>
      </c>
      <c r="B3873" t="s">
        <v>12489</v>
      </c>
      <c r="C3873">
        <v>1</v>
      </c>
      <c r="D3873">
        <v>1</v>
      </c>
      <c r="E3873" t="s">
        <v>284</v>
      </c>
      <c r="F3873">
        <v>2016</v>
      </c>
      <c r="G3873" t="s">
        <v>171</v>
      </c>
      <c r="H3873">
        <v>0</v>
      </c>
      <c r="I3873">
        <v>16.217754070000002</v>
      </c>
      <c r="J3873">
        <v>0.1201</v>
      </c>
      <c r="K3873">
        <v>2.83</v>
      </c>
      <c r="L3873">
        <v>0.252</v>
      </c>
      <c r="M3873">
        <v>8.4</v>
      </c>
      <c r="N3873">
        <v>2.64E-2</v>
      </c>
      <c r="O3873" t="s">
        <v>614</v>
      </c>
      <c r="P3873">
        <v>0</v>
      </c>
      <c r="Q3873">
        <v>129.37</v>
      </c>
      <c r="R3873">
        <v>664</v>
      </c>
      <c r="S3873">
        <v>0</v>
      </c>
      <c r="U3873">
        <v>5894</v>
      </c>
      <c r="V3873">
        <v>1.04</v>
      </c>
      <c r="W3873">
        <v>1.03</v>
      </c>
      <c r="X3873">
        <v>0</v>
      </c>
      <c r="Y3873" t="s">
        <v>77</v>
      </c>
      <c r="Z3873">
        <v>4.42</v>
      </c>
      <c r="AA3873" t="s">
        <v>12490</v>
      </c>
      <c r="AB3873">
        <v>285.51687199999998</v>
      </c>
      <c r="AC3873" t="s">
        <v>12491</v>
      </c>
      <c r="AD3873">
        <v>38.932458699999998</v>
      </c>
      <c r="AE3873">
        <v>973.12099999999998</v>
      </c>
      <c r="AF3873">
        <v>14.448</v>
      </c>
      <c r="AG3873">
        <v>12.632999999999999</v>
      </c>
      <c r="AH3873">
        <v>14.161</v>
      </c>
    </row>
    <row r="3874" spans="1:34" x14ac:dyDescent="0.25">
      <c r="A3874" t="s">
        <v>12492</v>
      </c>
      <c r="B3874" t="s">
        <v>12493</v>
      </c>
      <c r="C3874">
        <v>1</v>
      </c>
      <c r="D3874">
        <v>1</v>
      </c>
      <c r="E3874" t="s">
        <v>284</v>
      </c>
      <c r="F3874">
        <v>2016</v>
      </c>
      <c r="G3874" t="s">
        <v>171</v>
      </c>
      <c r="H3874">
        <v>0</v>
      </c>
      <c r="I3874">
        <v>11.72292176</v>
      </c>
      <c r="J3874">
        <v>9.7299999999999998E-2</v>
      </c>
      <c r="K3874">
        <v>2.2400000000000002</v>
      </c>
      <c r="L3874">
        <v>0.2</v>
      </c>
      <c r="M3874">
        <v>5.65</v>
      </c>
      <c r="N3874">
        <v>1.78E-2</v>
      </c>
      <c r="O3874" t="s">
        <v>614</v>
      </c>
      <c r="P3874">
        <v>0</v>
      </c>
      <c r="Q3874">
        <v>81.64</v>
      </c>
      <c r="R3874">
        <v>766</v>
      </c>
      <c r="S3874">
        <v>0</v>
      </c>
      <c r="U3874">
        <v>5740</v>
      </c>
      <c r="V3874">
        <v>0.98</v>
      </c>
      <c r="W3874">
        <v>1</v>
      </c>
      <c r="X3874">
        <v>0.03</v>
      </c>
      <c r="Y3874" t="s">
        <v>77</v>
      </c>
      <c r="Z3874">
        <v>4.46</v>
      </c>
      <c r="AA3874" t="s">
        <v>12494</v>
      </c>
      <c r="AB3874">
        <v>290.52947990000001</v>
      </c>
      <c r="AC3874" t="s">
        <v>12495</v>
      </c>
      <c r="AD3874">
        <v>38.942730599999997</v>
      </c>
      <c r="AE3874">
        <v>674.59799999999996</v>
      </c>
      <c r="AF3874">
        <v>14.316000000000001</v>
      </c>
      <c r="AG3874">
        <v>12.667999999999999</v>
      </c>
      <c r="AH3874">
        <v>14.124700000000001</v>
      </c>
    </row>
    <row r="3875" spans="1:34" x14ac:dyDescent="0.25">
      <c r="A3875" t="s">
        <v>12496</v>
      </c>
      <c r="B3875" t="s">
        <v>12497</v>
      </c>
      <c r="C3875">
        <v>1</v>
      </c>
      <c r="D3875">
        <v>1</v>
      </c>
      <c r="E3875" t="s">
        <v>284</v>
      </c>
      <c r="F3875">
        <v>2016</v>
      </c>
      <c r="G3875" t="s">
        <v>171</v>
      </c>
      <c r="H3875">
        <v>0</v>
      </c>
      <c r="I3875">
        <v>3.70598955</v>
      </c>
      <c r="J3875">
        <v>4.6899999999999997E-2</v>
      </c>
      <c r="K3875">
        <v>2.67</v>
      </c>
      <c r="L3875">
        <v>0.23799999999999999</v>
      </c>
      <c r="M3875">
        <v>7.61</v>
      </c>
      <c r="N3875">
        <v>2.3900000000000001E-2</v>
      </c>
      <c r="O3875" t="s">
        <v>614</v>
      </c>
      <c r="P3875">
        <v>0</v>
      </c>
      <c r="Q3875">
        <v>2885.66</v>
      </c>
      <c r="R3875">
        <v>1281</v>
      </c>
      <c r="S3875">
        <v>0</v>
      </c>
      <c r="U3875">
        <v>6068</v>
      </c>
      <c r="V3875">
        <v>1.1599999999999999</v>
      </c>
      <c r="W3875">
        <v>1.1100000000000001</v>
      </c>
      <c r="X3875">
        <v>0.02</v>
      </c>
      <c r="Y3875" t="s">
        <v>77</v>
      </c>
      <c r="Z3875">
        <v>4.3499999999999996</v>
      </c>
      <c r="AA3875" t="s">
        <v>12498</v>
      </c>
      <c r="AB3875">
        <v>293.70841789999997</v>
      </c>
      <c r="AC3875" t="s">
        <v>12499</v>
      </c>
      <c r="AD3875">
        <v>41.615108399999997</v>
      </c>
      <c r="AE3875">
        <v>2097.12</v>
      </c>
      <c r="AF3875">
        <v>14.723000000000001</v>
      </c>
      <c r="AG3875">
        <v>13.153</v>
      </c>
      <c r="AH3875">
        <v>14.6387</v>
      </c>
    </row>
    <row r="3876" spans="1:34" x14ac:dyDescent="0.25">
      <c r="A3876" t="s">
        <v>12500</v>
      </c>
      <c r="B3876" t="s">
        <v>12501</v>
      </c>
      <c r="C3876">
        <v>1</v>
      </c>
      <c r="D3876">
        <v>1</v>
      </c>
      <c r="E3876" t="s">
        <v>284</v>
      </c>
      <c r="F3876">
        <v>2016</v>
      </c>
      <c r="G3876" t="s">
        <v>171</v>
      </c>
      <c r="H3876">
        <v>0</v>
      </c>
      <c r="I3876">
        <v>29.00790538</v>
      </c>
      <c r="J3876">
        <v>0.1759</v>
      </c>
      <c r="K3876">
        <v>2.37</v>
      </c>
      <c r="L3876">
        <v>0.21099999999999999</v>
      </c>
      <c r="M3876">
        <v>6.21</v>
      </c>
      <c r="N3876">
        <v>1.95E-2</v>
      </c>
      <c r="O3876" t="s">
        <v>614</v>
      </c>
      <c r="P3876">
        <v>0</v>
      </c>
      <c r="Q3876">
        <v>15.23</v>
      </c>
      <c r="R3876">
        <v>498</v>
      </c>
      <c r="S3876">
        <v>0</v>
      </c>
      <c r="U3876">
        <v>5242</v>
      </c>
      <c r="V3876">
        <v>0.81</v>
      </c>
      <c r="W3876">
        <v>0.85</v>
      </c>
      <c r="X3876">
        <v>-0.06</v>
      </c>
      <c r="Y3876" t="s">
        <v>77</v>
      </c>
      <c r="Z3876">
        <v>4.5599999999999996</v>
      </c>
      <c r="AA3876" t="s">
        <v>12502</v>
      </c>
      <c r="AB3876">
        <v>284.65797090000001</v>
      </c>
      <c r="AC3876" t="s">
        <v>12503</v>
      </c>
      <c r="AD3876">
        <v>42.652675100000003</v>
      </c>
      <c r="AE3876">
        <v>661.87599999999998</v>
      </c>
      <c r="AF3876">
        <v>14.898999999999999</v>
      </c>
      <c r="AG3876">
        <v>12.961</v>
      </c>
      <c r="AH3876">
        <v>14.953799999999999</v>
      </c>
    </row>
    <row r="3877" spans="1:34" x14ac:dyDescent="0.25">
      <c r="A3877" t="s">
        <v>12504</v>
      </c>
      <c r="B3877" t="s">
        <v>12505</v>
      </c>
      <c r="C3877">
        <v>1</v>
      </c>
      <c r="D3877">
        <v>1</v>
      </c>
      <c r="E3877" t="s">
        <v>284</v>
      </c>
      <c r="F3877">
        <v>2016</v>
      </c>
      <c r="G3877" t="s">
        <v>171</v>
      </c>
      <c r="H3877">
        <v>0</v>
      </c>
      <c r="I3877">
        <v>17.58752333</v>
      </c>
      <c r="J3877">
        <v>0.12770000000000001</v>
      </c>
      <c r="K3877">
        <v>3.61</v>
      </c>
      <c r="L3877">
        <v>0.32200000000000001</v>
      </c>
      <c r="M3877">
        <v>12.7</v>
      </c>
      <c r="N3877">
        <v>3.9899999999999998E-2</v>
      </c>
      <c r="O3877" t="s">
        <v>614</v>
      </c>
      <c r="P3877">
        <v>0</v>
      </c>
      <c r="Q3877">
        <v>42.54</v>
      </c>
      <c r="R3877">
        <v>706</v>
      </c>
      <c r="S3877">
        <v>0</v>
      </c>
      <c r="U3877">
        <v>5630</v>
      </c>
      <c r="V3877">
        <v>0.95</v>
      </c>
      <c r="W3877">
        <v>0.96</v>
      </c>
      <c r="X3877">
        <v>0.03</v>
      </c>
      <c r="Y3877" t="s">
        <v>77</v>
      </c>
      <c r="Z3877">
        <v>4.47</v>
      </c>
      <c r="AA3877" t="s">
        <v>12506</v>
      </c>
      <c r="AB3877">
        <v>296.63688780000001</v>
      </c>
      <c r="AC3877" t="s">
        <v>12507</v>
      </c>
      <c r="AD3877">
        <v>43.802794800000001</v>
      </c>
      <c r="AE3877">
        <v>776.70799999999997</v>
      </c>
      <c r="AF3877">
        <v>14.863</v>
      </c>
      <c r="AG3877">
        <v>12.977</v>
      </c>
      <c r="AH3877">
        <v>14.7424</v>
      </c>
    </row>
    <row r="3878" spans="1:34" x14ac:dyDescent="0.25">
      <c r="A3878" t="s">
        <v>12508</v>
      </c>
      <c r="B3878" t="s">
        <v>12509</v>
      </c>
      <c r="C3878">
        <v>1</v>
      </c>
      <c r="D3878">
        <v>3</v>
      </c>
      <c r="E3878" t="s">
        <v>284</v>
      </c>
      <c r="F3878">
        <v>2012</v>
      </c>
      <c r="G3878" t="s">
        <v>171</v>
      </c>
      <c r="H3878">
        <v>0</v>
      </c>
      <c r="I3878">
        <v>10.5016</v>
      </c>
      <c r="J3878">
        <v>0.1028</v>
      </c>
      <c r="K3878">
        <v>6.51</v>
      </c>
      <c r="L3878">
        <v>0.58099999999999996</v>
      </c>
      <c r="M3878">
        <v>22.1</v>
      </c>
      <c r="N3878">
        <v>7.0000000000000007E-2</v>
      </c>
      <c r="O3878" t="s">
        <v>119</v>
      </c>
      <c r="P3878">
        <v>0.04</v>
      </c>
      <c r="Q3878">
        <v>819.25</v>
      </c>
      <c r="R3878">
        <v>1378</v>
      </c>
      <c r="S3878">
        <v>1</v>
      </c>
      <c r="U3878">
        <v>4840</v>
      </c>
      <c r="V3878">
        <v>4.2300000000000004</v>
      </c>
      <c r="W3878">
        <v>1.32</v>
      </c>
      <c r="X3878">
        <v>0.2</v>
      </c>
      <c r="Y3878" t="s">
        <v>77</v>
      </c>
      <c r="Z3878">
        <v>3.31</v>
      </c>
      <c r="AA3878" t="s">
        <v>12510</v>
      </c>
      <c r="AB3878">
        <v>293.75830020000001</v>
      </c>
      <c r="AC3878" t="s">
        <v>12511</v>
      </c>
      <c r="AD3878">
        <v>41.871806999999997</v>
      </c>
      <c r="AE3878">
        <v>912.99400000000003</v>
      </c>
      <c r="AF3878">
        <v>12.598000000000001</v>
      </c>
      <c r="AG3878">
        <v>10.227</v>
      </c>
      <c r="AH3878">
        <v>12.4298</v>
      </c>
    </row>
    <row r="3879" spans="1:34" x14ac:dyDescent="0.25">
      <c r="A3879" t="s">
        <v>12512</v>
      </c>
      <c r="B3879" t="s">
        <v>12509</v>
      </c>
      <c r="C3879">
        <v>1</v>
      </c>
      <c r="D3879">
        <v>3</v>
      </c>
      <c r="E3879" t="s">
        <v>284</v>
      </c>
      <c r="F3879">
        <v>2012</v>
      </c>
      <c r="G3879" t="s">
        <v>171</v>
      </c>
      <c r="H3879">
        <v>0</v>
      </c>
      <c r="I3879">
        <v>21.40239</v>
      </c>
      <c r="J3879">
        <v>0.16520000000000001</v>
      </c>
      <c r="K3879">
        <v>9.8000000000000007</v>
      </c>
      <c r="L3879">
        <v>0.874</v>
      </c>
      <c r="M3879">
        <v>181</v>
      </c>
      <c r="N3879">
        <v>0.56999999999999995</v>
      </c>
      <c r="O3879" t="s">
        <v>119</v>
      </c>
      <c r="P3879">
        <v>0</v>
      </c>
      <c r="Q3879">
        <v>317.20999999999998</v>
      </c>
      <c r="R3879">
        <v>1087</v>
      </c>
      <c r="S3879">
        <v>1</v>
      </c>
      <c r="U3879">
        <v>4840</v>
      </c>
      <c r="V3879">
        <v>4.2300000000000004</v>
      </c>
      <c r="W3879">
        <v>1.32</v>
      </c>
      <c r="X3879">
        <v>0.2</v>
      </c>
      <c r="Y3879" t="s">
        <v>77</v>
      </c>
      <c r="Z3879">
        <v>3.31</v>
      </c>
      <c r="AA3879" t="s">
        <v>12510</v>
      </c>
      <c r="AB3879">
        <v>293.75830020000001</v>
      </c>
      <c r="AC3879" t="s">
        <v>12511</v>
      </c>
      <c r="AD3879">
        <v>41.871806999999997</v>
      </c>
      <c r="AE3879">
        <v>912.99400000000003</v>
      </c>
      <c r="AF3879">
        <v>12.598000000000001</v>
      </c>
      <c r="AG3879">
        <v>10.227</v>
      </c>
      <c r="AH3879">
        <v>12.4298</v>
      </c>
    </row>
    <row r="3880" spans="1:34" x14ac:dyDescent="0.25">
      <c r="A3880" t="s">
        <v>12513</v>
      </c>
      <c r="B3880" t="s">
        <v>12509</v>
      </c>
      <c r="C3880">
        <v>1</v>
      </c>
      <c r="D3880">
        <v>3</v>
      </c>
      <c r="E3880" t="s">
        <v>73</v>
      </c>
      <c r="F3880">
        <v>2016</v>
      </c>
      <c r="G3880" t="s">
        <v>100</v>
      </c>
      <c r="H3880">
        <v>0</v>
      </c>
      <c r="I3880">
        <v>1002</v>
      </c>
      <c r="J3880">
        <v>2.16</v>
      </c>
      <c r="K3880">
        <v>12.8</v>
      </c>
      <c r="L3880">
        <v>1.1399999999999999</v>
      </c>
      <c r="M3880">
        <v>1784</v>
      </c>
      <c r="N3880">
        <v>5.61</v>
      </c>
      <c r="O3880" t="s">
        <v>75</v>
      </c>
      <c r="P3880">
        <v>0.2</v>
      </c>
      <c r="S3880">
        <v>0</v>
      </c>
      <c r="U3880">
        <v>4819.4399999999996</v>
      </c>
      <c r="V3880">
        <v>4.22</v>
      </c>
      <c r="W3880">
        <v>1.29</v>
      </c>
      <c r="X3880">
        <v>0.36299999999999999</v>
      </c>
      <c r="Y3880" t="s">
        <v>200</v>
      </c>
      <c r="Z3880">
        <v>3.31</v>
      </c>
      <c r="AA3880" t="s">
        <v>12510</v>
      </c>
      <c r="AB3880">
        <v>293.75830020000001</v>
      </c>
      <c r="AC3880" t="s">
        <v>12511</v>
      </c>
      <c r="AD3880">
        <v>41.871806999999997</v>
      </c>
      <c r="AE3880">
        <v>912.99400000000003</v>
      </c>
      <c r="AF3880">
        <v>12.598000000000001</v>
      </c>
      <c r="AG3880">
        <v>10.227</v>
      </c>
      <c r="AH3880">
        <v>12.4298</v>
      </c>
    </row>
    <row r="3881" spans="1:34" x14ac:dyDescent="0.25">
      <c r="A3881" t="s">
        <v>12514</v>
      </c>
      <c r="B3881" t="s">
        <v>12515</v>
      </c>
      <c r="C3881">
        <v>2</v>
      </c>
      <c r="D3881">
        <v>1</v>
      </c>
      <c r="E3881" t="s">
        <v>284</v>
      </c>
      <c r="F3881">
        <v>2016</v>
      </c>
      <c r="G3881" t="s">
        <v>171</v>
      </c>
      <c r="H3881">
        <v>0</v>
      </c>
      <c r="I3881">
        <v>18.477644489999999</v>
      </c>
      <c r="J3881">
        <v>8.9899999999999994E-2</v>
      </c>
      <c r="K3881">
        <v>1.72</v>
      </c>
      <c r="L3881">
        <v>0.153</v>
      </c>
      <c r="M3881">
        <v>3.61</v>
      </c>
      <c r="N3881">
        <v>1.1299999999999999E-2</v>
      </c>
      <c r="O3881" t="s">
        <v>614</v>
      </c>
      <c r="P3881">
        <v>0.17</v>
      </c>
      <c r="Q3881">
        <v>2.46</v>
      </c>
      <c r="R3881">
        <v>298</v>
      </c>
      <c r="S3881">
        <v>0</v>
      </c>
      <c r="U3881">
        <v>3556</v>
      </c>
      <c r="V3881">
        <v>0.33</v>
      </c>
      <c r="W3881">
        <v>0.34</v>
      </c>
      <c r="X3881">
        <v>-0.39</v>
      </c>
      <c r="Y3881" t="s">
        <v>77</v>
      </c>
      <c r="Z3881">
        <v>4.9400000000000004</v>
      </c>
      <c r="AA3881" t="s">
        <v>12516</v>
      </c>
      <c r="AB3881">
        <v>300.20664410000001</v>
      </c>
      <c r="AC3881" t="s">
        <v>12517</v>
      </c>
      <c r="AD3881">
        <v>45.018240200000001</v>
      </c>
      <c r="AE3881">
        <v>109.30800000000001</v>
      </c>
      <c r="AF3881">
        <v>15.66</v>
      </c>
      <c r="AG3881">
        <v>11.455</v>
      </c>
      <c r="AH3881">
        <v>14.751099999999999</v>
      </c>
    </row>
    <row r="3882" spans="1:34" x14ac:dyDescent="0.25">
      <c r="A3882" t="s">
        <v>12518</v>
      </c>
      <c r="B3882" t="s">
        <v>12519</v>
      </c>
      <c r="C3882">
        <v>1</v>
      </c>
      <c r="D3882">
        <v>2</v>
      </c>
      <c r="E3882" t="s">
        <v>284</v>
      </c>
      <c r="F3882">
        <v>2016</v>
      </c>
      <c r="G3882" t="s">
        <v>171</v>
      </c>
      <c r="H3882">
        <v>0</v>
      </c>
      <c r="I3882">
        <v>58.362049499999998</v>
      </c>
      <c r="J3882">
        <v>0.2918</v>
      </c>
      <c r="K3882">
        <v>6.96</v>
      </c>
      <c r="L3882">
        <v>0.621</v>
      </c>
      <c r="M3882">
        <v>38.700000000000003</v>
      </c>
      <c r="N3882">
        <v>0.122</v>
      </c>
      <c r="O3882" t="s">
        <v>614</v>
      </c>
      <c r="P3882">
        <v>0</v>
      </c>
      <c r="Q3882">
        <v>7.57</v>
      </c>
      <c r="R3882">
        <v>446</v>
      </c>
      <c r="S3882">
        <v>1</v>
      </c>
      <c r="U3882">
        <v>5646</v>
      </c>
      <c r="V3882">
        <v>0.94</v>
      </c>
      <c r="W3882">
        <v>0.96</v>
      </c>
      <c r="X3882">
        <v>0.02</v>
      </c>
      <c r="Y3882" t="s">
        <v>77</v>
      </c>
      <c r="Z3882">
        <v>4.4800000000000004</v>
      </c>
      <c r="AA3882" t="s">
        <v>12520</v>
      </c>
      <c r="AB3882">
        <v>293.74711070000001</v>
      </c>
      <c r="AC3882" t="s">
        <v>12521</v>
      </c>
      <c r="AD3882">
        <v>45.107198099999998</v>
      </c>
      <c r="AE3882">
        <v>621.37800000000004</v>
      </c>
      <c r="AF3882">
        <v>14.427</v>
      </c>
      <c r="AG3882">
        <v>12.585000000000001</v>
      </c>
      <c r="AH3882">
        <v>14.3316</v>
      </c>
    </row>
    <row r="3883" spans="1:34" x14ac:dyDescent="0.25">
      <c r="A3883" t="s">
        <v>12522</v>
      </c>
      <c r="B3883" t="s">
        <v>12519</v>
      </c>
      <c r="C3883">
        <v>1</v>
      </c>
      <c r="D3883">
        <v>2</v>
      </c>
      <c r="E3883" t="s">
        <v>284</v>
      </c>
      <c r="F3883">
        <v>2016</v>
      </c>
      <c r="G3883" t="s">
        <v>171</v>
      </c>
      <c r="H3883">
        <v>0</v>
      </c>
      <c r="I3883">
        <v>5.3501619800000002</v>
      </c>
      <c r="J3883">
        <v>5.9299999999999999E-2</v>
      </c>
      <c r="K3883">
        <v>2.68</v>
      </c>
      <c r="L3883">
        <v>0.23899999999999999</v>
      </c>
      <c r="M3883">
        <v>7.65</v>
      </c>
      <c r="N3883">
        <v>2.41E-2</v>
      </c>
      <c r="O3883" t="s">
        <v>614</v>
      </c>
      <c r="P3883">
        <v>0</v>
      </c>
      <c r="Q3883">
        <v>183.17</v>
      </c>
      <c r="R3883">
        <v>989</v>
      </c>
      <c r="S3883">
        <v>0</v>
      </c>
      <c r="U3883">
        <v>5646</v>
      </c>
      <c r="V3883">
        <v>0.94</v>
      </c>
      <c r="W3883">
        <v>0.96</v>
      </c>
      <c r="X3883">
        <v>0.02</v>
      </c>
      <c r="Y3883" t="s">
        <v>77</v>
      </c>
      <c r="Z3883">
        <v>4.4800000000000004</v>
      </c>
      <c r="AA3883" t="s">
        <v>12520</v>
      </c>
      <c r="AB3883">
        <v>293.74711070000001</v>
      </c>
      <c r="AC3883" t="s">
        <v>12521</v>
      </c>
      <c r="AD3883">
        <v>45.107198099999998</v>
      </c>
      <c r="AE3883">
        <v>621.37800000000004</v>
      </c>
      <c r="AF3883">
        <v>14.427</v>
      </c>
      <c r="AG3883">
        <v>12.585000000000001</v>
      </c>
      <c r="AH3883">
        <v>14.3316</v>
      </c>
    </row>
    <row r="3884" spans="1:34" x14ac:dyDescent="0.25">
      <c r="A3884" t="s">
        <v>12523</v>
      </c>
      <c r="B3884" t="s">
        <v>12524</v>
      </c>
      <c r="C3884">
        <v>1</v>
      </c>
      <c r="D3884">
        <v>1</v>
      </c>
      <c r="E3884" t="s">
        <v>284</v>
      </c>
      <c r="F3884">
        <v>2016</v>
      </c>
      <c r="G3884" t="s">
        <v>171</v>
      </c>
      <c r="H3884">
        <v>0</v>
      </c>
      <c r="I3884">
        <v>18.009314440000001</v>
      </c>
      <c r="J3884">
        <v>0.1333</v>
      </c>
      <c r="K3884">
        <v>5.21</v>
      </c>
      <c r="L3884">
        <v>0.46500000000000002</v>
      </c>
      <c r="M3884">
        <v>23.7</v>
      </c>
      <c r="N3884">
        <v>7.4499999999999997E-2</v>
      </c>
      <c r="O3884" t="s">
        <v>614</v>
      </c>
      <c r="P3884">
        <v>0</v>
      </c>
      <c r="Q3884">
        <v>67.44</v>
      </c>
      <c r="R3884">
        <v>658</v>
      </c>
      <c r="S3884">
        <v>0</v>
      </c>
      <c r="U3884">
        <v>5575</v>
      </c>
      <c r="V3884">
        <v>0.9</v>
      </c>
      <c r="W3884">
        <v>0.93</v>
      </c>
      <c r="X3884">
        <v>-0.04</v>
      </c>
      <c r="Y3884" t="s">
        <v>77</v>
      </c>
      <c r="Z3884">
        <v>4.5</v>
      </c>
      <c r="AA3884" t="s">
        <v>12525</v>
      </c>
      <c r="AB3884">
        <v>290.11960069999998</v>
      </c>
      <c r="AC3884" t="s">
        <v>12526</v>
      </c>
      <c r="AD3884">
        <v>46.273739300000003</v>
      </c>
      <c r="AE3884">
        <v>992.76900000000001</v>
      </c>
      <c r="AF3884">
        <v>14.907999999999999</v>
      </c>
      <c r="AG3884">
        <v>13.12</v>
      </c>
      <c r="AH3884">
        <v>14.742699999999999</v>
      </c>
    </row>
    <row r="3885" spans="1:34" x14ac:dyDescent="0.25">
      <c r="A3885" t="s">
        <v>12527</v>
      </c>
      <c r="B3885" t="s">
        <v>12528</v>
      </c>
      <c r="C3885">
        <v>1</v>
      </c>
      <c r="D3885">
        <v>1</v>
      </c>
      <c r="E3885" t="s">
        <v>284</v>
      </c>
      <c r="F3885">
        <v>2016</v>
      </c>
      <c r="G3885" t="s">
        <v>171</v>
      </c>
      <c r="H3885">
        <v>0</v>
      </c>
      <c r="I3885">
        <v>22.184327079999999</v>
      </c>
      <c r="J3885">
        <v>0.14180000000000001</v>
      </c>
      <c r="K3885">
        <v>3.09</v>
      </c>
      <c r="L3885">
        <v>0.27600000000000002</v>
      </c>
      <c r="M3885">
        <v>9.75</v>
      </c>
      <c r="N3885">
        <v>3.0700000000000002E-2</v>
      </c>
      <c r="O3885" t="s">
        <v>614</v>
      </c>
      <c r="P3885">
        <v>0</v>
      </c>
      <c r="Q3885">
        <v>18.739999999999998</v>
      </c>
      <c r="R3885">
        <v>546</v>
      </c>
      <c r="S3885">
        <v>0</v>
      </c>
      <c r="U3885">
        <v>5066</v>
      </c>
      <c r="V3885">
        <v>0.77</v>
      </c>
      <c r="W3885">
        <v>0.8</v>
      </c>
      <c r="X3885">
        <v>-0.08</v>
      </c>
      <c r="Y3885" t="s">
        <v>77</v>
      </c>
      <c r="Z3885">
        <v>4.58</v>
      </c>
      <c r="AA3885" t="s">
        <v>12529</v>
      </c>
      <c r="AB3885">
        <v>292.44618320000001</v>
      </c>
      <c r="AC3885" t="s">
        <v>12530</v>
      </c>
      <c r="AD3885">
        <v>46.289754799999997</v>
      </c>
      <c r="AE3885">
        <v>565.20699999999999</v>
      </c>
      <c r="AF3885">
        <v>14.901</v>
      </c>
      <c r="AG3885">
        <v>12.773</v>
      </c>
      <c r="AH3885">
        <v>14.738899999999999</v>
      </c>
    </row>
    <row r="3886" spans="1:34" x14ac:dyDescent="0.25">
      <c r="A3886" t="s">
        <v>12531</v>
      </c>
      <c r="B3886" t="s">
        <v>12532</v>
      </c>
      <c r="C3886">
        <v>1</v>
      </c>
      <c r="D3886">
        <v>1</v>
      </c>
      <c r="E3886" t="s">
        <v>284</v>
      </c>
      <c r="F3886">
        <v>2016</v>
      </c>
      <c r="G3886" t="s">
        <v>171</v>
      </c>
      <c r="H3886">
        <v>0</v>
      </c>
      <c r="I3886">
        <v>3.75083228</v>
      </c>
      <c r="J3886">
        <v>4.8399999999999999E-2</v>
      </c>
      <c r="K3886">
        <v>4.63</v>
      </c>
      <c r="L3886">
        <v>0.41299999999999998</v>
      </c>
      <c r="M3886">
        <v>19.399999999999999</v>
      </c>
      <c r="N3886">
        <v>6.0900000000000003E-2</v>
      </c>
      <c r="O3886" t="s">
        <v>614</v>
      </c>
      <c r="P3886">
        <v>0</v>
      </c>
      <c r="Q3886">
        <v>389.4</v>
      </c>
      <c r="R3886">
        <v>1129</v>
      </c>
      <c r="S3886">
        <v>0</v>
      </c>
      <c r="U3886">
        <v>5626</v>
      </c>
      <c r="V3886">
        <v>0.92</v>
      </c>
      <c r="W3886">
        <v>0.95</v>
      </c>
      <c r="X3886">
        <v>-0.01</v>
      </c>
      <c r="Y3886" t="s">
        <v>77</v>
      </c>
      <c r="Z3886">
        <v>4.49</v>
      </c>
      <c r="AA3886" t="s">
        <v>12533</v>
      </c>
      <c r="AB3886">
        <v>296.83836609999997</v>
      </c>
      <c r="AC3886" t="s">
        <v>12534</v>
      </c>
      <c r="AD3886">
        <v>46.6263912</v>
      </c>
      <c r="AE3886">
        <v>863.03700000000003</v>
      </c>
      <c r="AF3886">
        <v>14.882999999999999</v>
      </c>
      <c r="AG3886">
        <v>13.09</v>
      </c>
      <c r="AH3886">
        <v>14.7194</v>
      </c>
    </row>
    <row r="3887" spans="1:34" x14ac:dyDescent="0.25">
      <c r="A3887" t="s">
        <v>12535</v>
      </c>
      <c r="B3887" t="s">
        <v>12536</v>
      </c>
      <c r="C3887">
        <v>1</v>
      </c>
      <c r="D3887">
        <v>1</v>
      </c>
      <c r="E3887" t="s">
        <v>284</v>
      </c>
      <c r="F3887">
        <v>2016</v>
      </c>
      <c r="G3887" t="s">
        <v>171</v>
      </c>
      <c r="H3887">
        <v>0</v>
      </c>
      <c r="I3887">
        <v>4.2437472300000003</v>
      </c>
      <c r="J3887">
        <v>5.0099999999999999E-2</v>
      </c>
      <c r="K3887">
        <v>3.64</v>
      </c>
      <c r="L3887">
        <v>0.32500000000000001</v>
      </c>
      <c r="M3887">
        <v>12.9</v>
      </c>
      <c r="N3887">
        <v>4.0500000000000001E-2</v>
      </c>
      <c r="O3887" t="s">
        <v>614</v>
      </c>
      <c r="P3887">
        <v>0</v>
      </c>
      <c r="Q3887">
        <v>301.45999999999998</v>
      </c>
      <c r="R3887">
        <v>1063</v>
      </c>
      <c r="S3887">
        <v>0</v>
      </c>
      <c r="U3887">
        <v>5735</v>
      </c>
      <c r="V3887">
        <v>0.95</v>
      </c>
      <c r="W3887">
        <v>0.98</v>
      </c>
      <c r="X3887">
        <v>-0.02</v>
      </c>
      <c r="Y3887" t="s">
        <v>77</v>
      </c>
      <c r="Z3887">
        <v>4.47</v>
      </c>
      <c r="AA3887" t="s">
        <v>12537</v>
      </c>
      <c r="AB3887">
        <v>283.61808250000001</v>
      </c>
      <c r="AC3887" t="s">
        <v>12538</v>
      </c>
      <c r="AD3887">
        <v>47.196779300000003</v>
      </c>
      <c r="AE3887">
        <v>1041</v>
      </c>
      <c r="AF3887">
        <v>15.231</v>
      </c>
      <c r="AG3887">
        <v>13.492000000000001</v>
      </c>
    </row>
    <row r="3888" spans="1:34" x14ac:dyDescent="0.25">
      <c r="A3888" t="s">
        <v>12539</v>
      </c>
      <c r="B3888" t="s">
        <v>12540</v>
      </c>
      <c r="C3888">
        <v>1</v>
      </c>
      <c r="D3888">
        <v>1</v>
      </c>
      <c r="E3888" t="s">
        <v>284</v>
      </c>
      <c r="F3888">
        <v>2016</v>
      </c>
      <c r="G3888" t="s">
        <v>171</v>
      </c>
      <c r="H3888">
        <v>0</v>
      </c>
      <c r="I3888">
        <v>18.427946240000001</v>
      </c>
      <c r="J3888">
        <v>0.12470000000000001</v>
      </c>
      <c r="K3888">
        <v>2.15</v>
      </c>
      <c r="L3888">
        <v>0.192</v>
      </c>
      <c r="M3888">
        <v>5.27</v>
      </c>
      <c r="N3888">
        <v>1.66E-2</v>
      </c>
      <c r="O3888" t="s">
        <v>614</v>
      </c>
      <c r="P3888">
        <v>0</v>
      </c>
      <c r="Q3888">
        <v>16.88</v>
      </c>
      <c r="R3888">
        <v>526</v>
      </c>
      <c r="S3888">
        <v>0</v>
      </c>
      <c r="U3888">
        <v>5132</v>
      </c>
      <c r="V3888">
        <v>0.79</v>
      </c>
      <c r="W3888">
        <v>0.83</v>
      </c>
      <c r="X3888">
        <v>-0.01</v>
      </c>
      <c r="Y3888" t="s">
        <v>77</v>
      </c>
      <c r="Z3888">
        <v>4.57</v>
      </c>
      <c r="AA3888" t="s">
        <v>12541</v>
      </c>
      <c r="AB3888">
        <v>291.55447349999997</v>
      </c>
      <c r="AC3888" t="s">
        <v>12542</v>
      </c>
      <c r="AD3888">
        <v>47.814436200000003</v>
      </c>
      <c r="AE3888">
        <v>564.27700000000004</v>
      </c>
      <c r="AF3888">
        <v>15.217000000000001</v>
      </c>
      <c r="AG3888">
        <v>12.929</v>
      </c>
      <c r="AH3888">
        <v>14.964399999999999</v>
      </c>
    </row>
    <row r="3889" spans="1:34" x14ac:dyDescent="0.25">
      <c r="A3889" t="s">
        <v>12543</v>
      </c>
      <c r="B3889" t="s">
        <v>12544</v>
      </c>
      <c r="C3889">
        <v>1</v>
      </c>
      <c r="D3889">
        <v>1</v>
      </c>
      <c r="E3889" t="s">
        <v>284</v>
      </c>
      <c r="F3889">
        <v>2016</v>
      </c>
      <c r="G3889" t="s">
        <v>171</v>
      </c>
      <c r="H3889">
        <v>0</v>
      </c>
      <c r="I3889">
        <v>16.542973750000002</v>
      </c>
      <c r="J3889">
        <v>0.1229</v>
      </c>
      <c r="K3889">
        <v>2.25</v>
      </c>
      <c r="L3889">
        <v>0.20100000000000001</v>
      </c>
      <c r="M3889">
        <v>5.69</v>
      </c>
      <c r="N3889">
        <v>1.7899999999999999E-2</v>
      </c>
      <c r="O3889" t="s">
        <v>614</v>
      </c>
      <c r="P3889">
        <v>0</v>
      </c>
      <c r="Q3889">
        <v>26.14</v>
      </c>
      <c r="R3889">
        <v>611</v>
      </c>
      <c r="S3889">
        <v>0</v>
      </c>
      <c r="U3889">
        <v>5148</v>
      </c>
      <c r="V3889">
        <v>0.79</v>
      </c>
      <c r="W3889">
        <v>0.84</v>
      </c>
      <c r="X3889">
        <v>0</v>
      </c>
      <c r="Y3889" t="s">
        <v>77</v>
      </c>
      <c r="Z3889">
        <v>4.57</v>
      </c>
      <c r="AA3889" t="s">
        <v>12545</v>
      </c>
      <c r="AB3889">
        <v>297.67260720000002</v>
      </c>
      <c r="AC3889" t="s">
        <v>12546</v>
      </c>
      <c r="AD3889">
        <v>48.302345799999998</v>
      </c>
      <c r="AE3889">
        <v>558.80999999999995</v>
      </c>
      <c r="AF3889">
        <v>14.827</v>
      </c>
      <c r="AG3889">
        <v>12.724</v>
      </c>
      <c r="AH3889">
        <v>14.6694</v>
      </c>
    </row>
    <row r="3890" spans="1:34" x14ac:dyDescent="0.25">
      <c r="A3890" t="s">
        <v>12547</v>
      </c>
      <c r="B3890" t="s">
        <v>12548</v>
      </c>
      <c r="C3890">
        <v>1</v>
      </c>
      <c r="D3890">
        <v>1</v>
      </c>
      <c r="E3890" t="s">
        <v>284</v>
      </c>
      <c r="F3890">
        <v>2016</v>
      </c>
      <c r="G3890" t="s">
        <v>171</v>
      </c>
      <c r="H3890">
        <v>0</v>
      </c>
      <c r="I3890">
        <v>11.02347475</v>
      </c>
      <c r="J3890">
        <v>7.9399999999999998E-2</v>
      </c>
      <c r="K3890">
        <v>2.2599999999999998</v>
      </c>
      <c r="L3890">
        <v>0.20200000000000001</v>
      </c>
      <c r="M3890">
        <v>5.73</v>
      </c>
      <c r="N3890">
        <v>1.7999999999999999E-2</v>
      </c>
      <c r="O3890" t="s">
        <v>614</v>
      </c>
      <c r="P3890">
        <v>0</v>
      </c>
      <c r="Q3890">
        <v>8.3699999999999992</v>
      </c>
      <c r="R3890">
        <v>429</v>
      </c>
      <c r="S3890">
        <v>0</v>
      </c>
      <c r="U3890">
        <v>3768</v>
      </c>
      <c r="V3890">
        <v>0.53</v>
      </c>
      <c r="W3890">
        <v>0.55000000000000004</v>
      </c>
      <c r="X3890">
        <v>0.11</v>
      </c>
      <c r="Y3890" t="s">
        <v>77</v>
      </c>
      <c r="Z3890">
        <v>4.7300000000000004</v>
      </c>
      <c r="AA3890" t="s">
        <v>12549</v>
      </c>
      <c r="AB3890">
        <v>298.1061315</v>
      </c>
      <c r="AC3890" t="s">
        <v>12550</v>
      </c>
      <c r="AD3890">
        <v>48.4016448</v>
      </c>
      <c r="AE3890">
        <v>130.64500000000001</v>
      </c>
      <c r="AF3890">
        <v>15.215999999999999</v>
      </c>
      <c r="AG3890">
        <v>10.962999999999999</v>
      </c>
      <c r="AH3890">
        <v>14.251300000000001</v>
      </c>
    </row>
    <row r="3891" spans="1:34" x14ac:dyDescent="0.25">
      <c r="A3891" t="s">
        <v>12551</v>
      </c>
      <c r="B3891" t="s">
        <v>12552</v>
      </c>
      <c r="C3891">
        <v>1</v>
      </c>
      <c r="D3891">
        <v>1</v>
      </c>
      <c r="E3891" t="s">
        <v>284</v>
      </c>
      <c r="F3891">
        <v>2016</v>
      </c>
      <c r="G3891" t="s">
        <v>171</v>
      </c>
      <c r="H3891">
        <v>0</v>
      </c>
      <c r="I3891">
        <v>34.188905210000001</v>
      </c>
      <c r="J3891">
        <v>0.1981</v>
      </c>
      <c r="K3891">
        <v>3.16</v>
      </c>
      <c r="L3891">
        <v>0.28199999999999997</v>
      </c>
      <c r="M3891">
        <v>10.1</v>
      </c>
      <c r="N3891">
        <v>3.1899999999999998E-2</v>
      </c>
      <c r="O3891" t="s">
        <v>614</v>
      </c>
      <c r="P3891">
        <v>0</v>
      </c>
      <c r="Q3891">
        <v>19.309999999999999</v>
      </c>
      <c r="R3891">
        <v>526</v>
      </c>
      <c r="S3891">
        <v>0</v>
      </c>
      <c r="U3891">
        <v>5616</v>
      </c>
      <c r="V3891">
        <v>0.93</v>
      </c>
      <c r="W3891">
        <v>0.95</v>
      </c>
      <c r="X3891">
        <v>0.01</v>
      </c>
      <c r="Y3891" t="s">
        <v>77</v>
      </c>
      <c r="Z3891">
        <v>4.4800000000000004</v>
      </c>
      <c r="AA3891" t="s">
        <v>12553</v>
      </c>
      <c r="AB3891">
        <v>283.50721900000002</v>
      </c>
      <c r="AC3891" t="s">
        <v>12554</v>
      </c>
      <c r="AD3891">
        <v>48.552633</v>
      </c>
      <c r="AE3891">
        <v>638.30100000000004</v>
      </c>
      <c r="AF3891">
        <v>14.244</v>
      </c>
      <c r="AG3891">
        <v>12.513</v>
      </c>
      <c r="AH3891">
        <v>14.0822</v>
      </c>
    </row>
    <row r="3892" spans="1:34" x14ac:dyDescent="0.25">
      <c r="A3892" t="s">
        <v>12555</v>
      </c>
      <c r="B3892" t="s">
        <v>12556</v>
      </c>
      <c r="C3892">
        <v>1</v>
      </c>
      <c r="D3892">
        <v>2</v>
      </c>
      <c r="E3892" t="s">
        <v>284</v>
      </c>
      <c r="F3892">
        <v>2012</v>
      </c>
      <c r="G3892" t="s">
        <v>171</v>
      </c>
      <c r="H3892">
        <v>0</v>
      </c>
      <c r="I3892">
        <v>5.7293196000000002</v>
      </c>
      <c r="J3892">
        <v>0.06</v>
      </c>
      <c r="K3892">
        <v>2.19</v>
      </c>
      <c r="L3892">
        <v>0.19500000000000001</v>
      </c>
      <c r="M3892">
        <v>115</v>
      </c>
      <c r="N3892">
        <v>0.36182999999999998</v>
      </c>
      <c r="O3892" t="s">
        <v>119</v>
      </c>
      <c r="P3892">
        <v>0</v>
      </c>
      <c r="Q3892">
        <v>124.35</v>
      </c>
      <c r="R3892">
        <v>850</v>
      </c>
      <c r="S3892">
        <v>1</v>
      </c>
      <c r="U3892">
        <v>5145</v>
      </c>
      <c r="V3892">
        <v>0.73</v>
      </c>
      <c r="W3892">
        <v>0.83</v>
      </c>
      <c r="X3892">
        <v>0.11700000000000001</v>
      </c>
      <c r="Y3892" t="s">
        <v>200</v>
      </c>
      <c r="Z3892">
        <v>4.63</v>
      </c>
      <c r="AA3892" t="s">
        <v>12557</v>
      </c>
      <c r="AB3892">
        <v>293.64131459999999</v>
      </c>
      <c r="AC3892" t="s">
        <v>12558</v>
      </c>
      <c r="AD3892">
        <v>44.657069200000002</v>
      </c>
      <c r="AE3892">
        <v>644.14</v>
      </c>
      <c r="AF3892">
        <v>15.016999999999999</v>
      </c>
      <c r="AG3892">
        <v>12.897</v>
      </c>
      <c r="AH3892">
        <v>14.7738</v>
      </c>
    </row>
    <row r="3893" spans="1:34" x14ac:dyDescent="0.25">
      <c r="A3893" t="s">
        <v>12559</v>
      </c>
      <c r="B3893" t="s">
        <v>12556</v>
      </c>
      <c r="C3893">
        <v>1</v>
      </c>
      <c r="D3893">
        <v>2</v>
      </c>
      <c r="E3893" t="s">
        <v>284</v>
      </c>
      <c r="F3893">
        <v>2012</v>
      </c>
      <c r="G3893" t="s">
        <v>171</v>
      </c>
      <c r="H3893">
        <v>0</v>
      </c>
      <c r="I3893">
        <v>11.6092567</v>
      </c>
      <c r="J3893">
        <v>9.6000000000000002E-2</v>
      </c>
      <c r="K3893">
        <v>1.55</v>
      </c>
      <c r="L3893">
        <v>0.13800000000000001</v>
      </c>
      <c r="M3893">
        <v>9.1</v>
      </c>
      <c r="N3893">
        <v>2.8629999999999999E-2</v>
      </c>
      <c r="O3893" t="s">
        <v>119</v>
      </c>
      <c r="P3893">
        <v>0</v>
      </c>
      <c r="Q3893">
        <v>48.57</v>
      </c>
      <c r="R3893">
        <v>671</v>
      </c>
      <c r="S3893">
        <v>1</v>
      </c>
      <c r="U3893">
        <v>5145</v>
      </c>
      <c r="V3893">
        <v>0.73</v>
      </c>
      <c r="W3893">
        <v>0.83</v>
      </c>
      <c r="X3893">
        <v>0.11700000000000001</v>
      </c>
      <c r="Y3893" t="s">
        <v>200</v>
      </c>
      <c r="Z3893">
        <v>4.63</v>
      </c>
      <c r="AA3893" t="s">
        <v>12557</v>
      </c>
      <c r="AB3893">
        <v>293.64131459999999</v>
      </c>
      <c r="AC3893" t="s">
        <v>12558</v>
      </c>
      <c r="AD3893">
        <v>44.657069200000002</v>
      </c>
      <c r="AE3893">
        <v>644.14</v>
      </c>
      <c r="AF3893">
        <v>15.016999999999999</v>
      </c>
      <c r="AG3893">
        <v>12.897</v>
      </c>
      <c r="AH3893">
        <v>14.7738</v>
      </c>
    </row>
    <row r="3894" spans="1:34" x14ac:dyDescent="0.25">
      <c r="A3894" t="s">
        <v>12560</v>
      </c>
      <c r="B3894" t="s">
        <v>12561</v>
      </c>
      <c r="C3894">
        <v>1</v>
      </c>
      <c r="D3894">
        <v>1</v>
      </c>
      <c r="E3894" t="s">
        <v>284</v>
      </c>
      <c r="F3894">
        <v>2016</v>
      </c>
      <c r="G3894" t="s">
        <v>171</v>
      </c>
      <c r="H3894">
        <v>0</v>
      </c>
      <c r="I3894">
        <v>4.3016620000000003</v>
      </c>
      <c r="J3894">
        <v>4.9700000000000001E-2</v>
      </c>
      <c r="K3894">
        <v>2.4500000000000002</v>
      </c>
      <c r="L3894">
        <v>0.219</v>
      </c>
      <c r="M3894">
        <v>6.57</v>
      </c>
      <c r="N3894">
        <v>2.07E-2</v>
      </c>
      <c r="O3894" t="s">
        <v>614</v>
      </c>
      <c r="P3894">
        <v>0</v>
      </c>
      <c r="Q3894">
        <v>214.04</v>
      </c>
      <c r="R3894">
        <v>1009</v>
      </c>
      <c r="S3894">
        <v>0</v>
      </c>
      <c r="U3894">
        <v>5496</v>
      </c>
      <c r="V3894">
        <v>0.9</v>
      </c>
      <c r="W3894">
        <v>0.93</v>
      </c>
      <c r="X3894">
        <v>0.06</v>
      </c>
      <c r="Y3894" t="s">
        <v>77</v>
      </c>
      <c r="Z3894">
        <v>4.5</v>
      </c>
      <c r="AA3894" t="s">
        <v>12562</v>
      </c>
      <c r="AB3894">
        <v>290.43761110000003</v>
      </c>
      <c r="AC3894" t="s">
        <v>12563</v>
      </c>
      <c r="AD3894">
        <v>48.791859700000003</v>
      </c>
      <c r="AE3894">
        <v>568.14800000000002</v>
      </c>
      <c r="AF3894">
        <v>14.451000000000001</v>
      </c>
      <c r="AG3894">
        <v>12.605</v>
      </c>
      <c r="AH3894">
        <v>14.328799999999999</v>
      </c>
    </row>
    <row r="3895" spans="1:34" x14ac:dyDescent="0.25">
      <c r="A3895" t="s">
        <v>12564</v>
      </c>
      <c r="B3895" t="s">
        <v>12565</v>
      </c>
      <c r="C3895">
        <v>1</v>
      </c>
      <c r="D3895">
        <v>1</v>
      </c>
      <c r="E3895" t="s">
        <v>284</v>
      </c>
      <c r="F3895">
        <v>2016</v>
      </c>
      <c r="G3895" t="s">
        <v>171</v>
      </c>
      <c r="H3895">
        <v>0</v>
      </c>
      <c r="I3895">
        <v>4.7985993899999997</v>
      </c>
      <c r="J3895">
        <v>5.4600000000000003E-2</v>
      </c>
      <c r="K3895">
        <v>2.64</v>
      </c>
      <c r="L3895">
        <v>0.23599999999999999</v>
      </c>
      <c r="M3895">
        <v>7.46</v>
      </c>
      <c r="N3895">
        <v>2.35E-2</v>
      </c>
      <c r="O3895" t="s">
        <v>614</v>
      </c>
      <c r="P3895">
        <v>0</v>
      </c>
      <c r="Q3895">
        <v>219.04</v>
      </c>
      <c r="R3895">
        <v>978</v>
      </c>
      <c r="S3895">
        <v>0</v>
      </c>
      <c r="U3895">
        <v>5527</v>
      </c>
      <c r="V3895">
        <v>0.9</v>
      </c>
      <c r="W3895">
        <v>0.93</v>
      </c>
      <c r="X3895">
        <v>0.01</v>
      </c>
      <c r="Y3895" t="s">
        <v>77</v>
      </c>
      <c r="Z3895">
        <v>4.51</v>
      </c>
      <c r="AA3895" t="s">
        <v>12566</v>
      </c>
      <c r="AB3895">
        <v>286.5510448</v>
      </c>
      <c r="AC3895" t="s">
        <v>12567</v>
      </c>
      <c r="AD3895">
        <v>49.418731000000001</v>
      </c>
      <c r="AE3895">
        <v>723.875</v>
      </c>
      <c r="AF3895">
        <v>14.951000000000001</v>
      </c>
      <c r="AG3895">
        <v>12.986000000000001</v>
      </c>
      <c r="AH3895">
        <v>14.653600000000001</v>
      </c>
    </row>
    <row r="3896" spans="1:34" x14ac:dyDescent="0.25">
      <c r="A3896" t="s">
        <v>12568</v>
      </c>
      <c r="B3896" t="s">
        <v>12569</v>
      </c>
      <c r="C3896">
        <v>1</v>
      </c>
      <c r="D3896">
        <v>1</v>
      </c>
      <c r="E3896" t="s">
        <v>284</v>
      </c>
      <c r="F3896">
        <v>2016</v>
      </c>
      <c r="G3896" t="s">
        <v>171</v>
      </c>
      <c r="H3896">
        <v>0</v>
      </c>
      <c r="I3896">
        <v>17.205234829999998</v>
      </c>
      <c r="J3896">
        <v>0.1192</v>
      </c>
      <c r="K3896">
        <v>2.58</v>
      </c>
      <c r="L3896">
        <v>0.23</v>
      </c>
      <c r="M3896">
        <v>7.18</v>
      </c>
      <c r="N3896">
        <v>2.2599999999999999E-2</v>
      </c>
      <c r="O3896" t="s">
        <v>614</v>
      </c>
      <c r="P3896">
        <v>0</v>
      </c>
      <c r="Q3896">
        <v>26.89</v>
      </c>
      <c r="R3896">
        <v>553</v>
      </c>
      <c r="S3896">
        <v>0</v>
      </c>
      <c r="U3896">
        <v>5212</v>
      </c>
      <c r="V3896">
        <v>0.79</v>
      </c>
      <c r="W3896">
        <v>0.83</v>
      </c>
      <c r="X3896">
        <v>-0.1</v>
      </c>
      <c r="Y3896" t="s">
        <v>77</v>
      </c>
      <c r="Z3896">
        <v>4.57</v>
      </c>
      <c r="AA3896" t="s">
        <v>12570</v>
      </c>
      <c r="AB3896">
        <v>291.22117200000002</v>
      </c>
      <c r="AC3896" t="s">
        <v>12571</v>
      </c>
      <c r="AD3896">
        <v>50.581348699999999</v>
      </c>
      <c r="AE3896">
        <v>504.66699999999997</v>
      </c>
      <c r="AF3896">
        <v>14.679</v>
      </c>
      <c r="AG3896">
        <v>12.558</v>
      </c>
      <c r="AH3896">
        <v>14.485300000000001</v>
      </c>
    </row>
    <row r="3897" spans="1:34" x14ac:dyDescent="0.25">
      <c r="A3897" t="s">
        <v>12572</v>
      </c>
      <c r="B3897" t="s">
        <v>12573</v>
      </c>
      <c r="C3897">
        <v>1</v>
      </c>
      <c r="D3897">
        <v>1</v>
      </c>
      <c r="E3897" t="s">
        <v>284</v>
      </c>
      <c r="F3897">
        <v>2016</v>
      </c>
      <c r="G3897" t="s">
        <v>171</v>
      </c>
      <c r="H3897">
        <v>0</v>
      </c>
      <c r="I3897">
        <v>22.18329658</v>
      </c>
      <c r="J3897">
        <v>0.14860000000000001</v>
      </c>
      <c r="K3897">
        <v>2.79</v>
      </c>
      <c r="L3897">
        <v>0.249</v>
      </c>
      <c r="M3897">
        <v>8.1999999999999993</v>
      </c>
      <c r="N3897">
        <v>2.58E-2</v>
      </c>
      <c r="O3897" t="s">
        <v>614</v>
      </c>
      <c r="P3897">
        <v>0</v>
      </c>
      <c r="Q3897">
        <v>46.44</v>
      </c>
      <c r="R3897">
        <v>646</v>
      </c>
      <c r="S3897">
        <v>0</v>
      </c>
      <c r="U3897">
        <v>5746</v>
      </c>
      <c r="V3897">
        <v>1.02</v>
      </c>
      <c r="W3897">
        <v>0.99</v>
      </c>
      <c r="X3897">
        <v>0.02</v>
      </c>
      <c r="Y3897" t="s">
        <v>77</v>
      </c>
      <c r="Z3897">
        <v>4.41</v>
      </c>
      <c r="AA3897" t="s">
        <v>12574</v>
      </c>
      <c r="AB3897">
        <v>289.52119549999998</v>
      </c>
      <c r="AC3897" t="s">
        <v>12575</v>
      </c>
      <c r="AD3897">
        <v>51.237405699999997</v>
      </c>
      <c r="AE3897">
        <v>771.471</v>
      </c>
      <c r="AF3897">
        <v>14.292</v>
      </c>
      <c r="AG3897">
        <v>12.635999999999999</v>
      </c>
      <c r="AH3897">
        <v>14.135899999999999</v>
      </c>
    </row>
    <row r="3898" spans="1:34" x14ac:dyDescent="0.25">
      <c r="A3898" t="s">
        <v>12576</v>
      </c>
      <c r="B3898" t="s">
        <v>12577</v>
      </c>
      <c r="C3898">
        <v>1</v>
      </c>
      <c r="D3898">
        <v>1</v>
      </c>
      <c r="E3898" t="s">
        <v>284</v>
      </c>
      <c r="F3898">
        <v>2016</v>
      </c>
      <c r="G3898" t="s">
        <v>171</v>
      </c>
      <c r="H3898">
        <v>0</v>
      </c>
      <c r="I3898">
        <v>7.65880414</v>
      </c>
      <c r="J3898">
        <v>7.2300000000000003E-2</v>
      </c>
      <c r="K3898">
        <v>2.39</v>
      </c>
      <c r="L3898">
        <v>0.21299999999999999</v>
      </c>
      <c r="M3898">
        <v>6.3</v>
      </c>
      <c r="N3898">
        <v>1.9800000000000002E-2</v>
      </c>
      <c r="O3898" t="s">
        <v>614</v>
      </c>
      <c r="P3898">
        <v>0</v>
      </c>
      <c r="Q3898">
        <v>120.47</v>
      </c>
      <c r="R3898">
        <v>858</v>
      </c>
      <c r="S3898">
        <v>0</v>
      </c>
      <c r="U3898">
        <v>5612</v>
      </c>
      <c r="V3898">
        <v>0.91</v>
      </c>
      <c r="W3898">
        <v>0.95</v>
      </c>
      <c r="X3898">
        <v>-0.01</v>
      </c>
      <c r="Y3898" t="s">
        <v>77</v>
      </c>
      <c r="Z3898">
        <v>4.5</v>
      </c>
      <c r="AA3898" t="s">
        <v>12578</v>
      </c>
      <c r="AB3898">
        <v>290.24705189999997</v>
      </c>
      <c r="AC3898" t="s">
        <v>12579</v>
      </c>
      <c r="AD3898">
        <v>52.1491051</v>
      </c>
      <c r="AE3898">
        <v>682.89599999999996</v>
      </c>
      <c r="AF3898">
        <v>14.670999999999999</v>
      </c>
      <c r="AG3898">
        <v>12.920999999999999</v>
      </c>
      <c r="AH3898">
        <v>14.539199999999999</v>
      </c>
    </row>
    <row r="3899" spans="1:34" x14ac:dyDescent="0.25">
      <c r="A3899" t="s">
        <v>12580</v>
      </c>
      <c r="B3899" t="s">
        <v>12581</v>
      </c>
      <c r="C3899">
        <v>1</v>
      </c>
      <c r="D3899">
        <v>1</v>
      </c>
      <c r="E3899" t="s">
        <v>284</v>
      </c>
      <c r="F3899">
        <v>2016</v>
      </c>
      <c r="G3899" t="s">
        <v>171</v>
      </c>
      <c r="H3899">
        <v>0</v>
      </c>
      <c r="I3899">
        <v>9.3789194400000007</v>
      </c>
      <c r="J3899">
        <v>7.8799999999999995E-2</v>
      </c>
      <c r="K3899">
        <v>2.39</v>
      </c>
      <c r="L3899">
        <v>0.21299999999999999</v>
      </c>
      <c r="M3899">
        <v>6.3</v>
      </c>
      <c r="N3899">
        <v>1.9800000000000002E-2</v>
      </c>
      <c r="O3899" t="s">
        <v>614</v>
      </c>
      <c r="P3899">
        <v>0</v>
      </c>
      <c r="Q3899">
        <v>141.99</v>
      </c>
      <c r="R3899">
        <v>803</v>
      </c>
      <c r="S3899">
        <v>0</v>
      </c>
      <c r="U3899">
        <v>5710</v>
      </c>
      <c r="V3899">
        <v>0.95</v>
      </c>
      <c r="W3899">
        <v>0.97</v>
      </c>
      <c r="X3899">
        <v>0</v>
      </c>
      <c r="Y3899" t="s">
        <v>77</v>
      </c>
      <c r="Z3899">
        <v>4.47</v>
      </c>
      <c r="AA3899" t="s">
        <v>12582</v>
      </c>
      <c r="AB3899">
        <v>286.96388560000003</v>
      </c>
      <c r="AC3899" t="s">
        <v>12583</v>
      </c>
      <c r="AD3899">
        <v>37.8296147</v>
      </c>
      <c r="AE3899">
        <v>853.97699999999998</v>
      </c>
      <c r="AF3899">
        <v>14.864000000000001</v>
      </c>
      <c r="AG3899">
        <v>13.077999999999999</v>
      </c>
      <c r="AH3899">
        <v>14.712400000000001</v>
      </c>
    </row>
    <row r="3900" spans="1:34" x14ac:dyDescent="0.25">
      <c r="A3900" t="s">
        <v>12584</v>
      </c>
      <c r="B3900" t="s">
        <v>12585</v>
      </c>
      <c r="C3900">
        <v>1</v>
      </c>
      <c r="D3900">
        <v>1</v>
      </c>
      <c r="E3900" t="s">
        <v>284</v>
      </c>
      <c r="F3900">
        <v>2016</v>
      </c>
      <c r="G3900" t="s">
        <v>171</v>
      </c>
      <c r="H3900">
        <v>0</v>
      </c>
      <c r="I3900">
        <v>29.911367940000002</v>
      </c>
      <c r="J3900">
        <v>0.17899999999999999</v>
      </c>
      <c r="K3900">
        <v>3.27</v>
      </c>
      <c r="L3900">
        <v>0.29199999999999998</v>
      </c>
      <c r="M3900">
        <v>10.7</v>
      </c>
      <c r="N3900">
        <v>3.3799999999999997E-2</v>
      </c>
      <c r="O3900" t="s">
        <v>614</v>
      </c>
      <c r="P3900">
        <v>0</v>
      </c>
      <c r="Q3900">
        <v>16.82</v>
      </c>
      <c r="R3900">
        <v>541</v>
      </c>
      <c r="S3900">
        <v>0</v>
      </c>
      <c r="U3900">
        <v>5672</v>
      </c>
      <c r="V3900">
        <v>0.97</v>
      </c>
      <c r="W3900">
        <v>0.99</v>
      </c>
      <c r="X3900">
        <v>0.09</v>
      </c>
      <c r="Y3900" t="s">
        <v>77</v>
      </c>
      <c r="Z3900">
        <v>4.46</v>
      </c>
      <c r="AA3900" t="s">
        <v>12586</v>
      </c>
      <c r="AB3900">
        <v>295.18288960000001</v>
      </c>
      <c r="AC3900" t="s">
        <v>12587</v>
      </c>
      <c r="AD3900">
        <v>38.6542028</v>
      </c>
      <c r="AE3900">
        <v>617.54999999999995</v>
      </c>
      <c r="AF3900">
        <v>14.627000000000001</v>
      </c>
      <c r="AG3900">
        <v>12.646000000000001</v>
      </c>
      <c r="AH3900">
        <v>14.382</v>
      </c>
    </row>
    <row r="3901" spans="1:34" x14ac:dyDescent="0.25">
      <c r="A3901" t="s">
        <v>12588</v>
      </c>
      <c r="B3901" t="s">
        <v>12589</v>
      </c>
      <c r="C3901">
        <v>1</v>
      </c>
      <c r="D3901">
        <v>1</v>
      </c>
      <c r="E3901" t="s">
        <v>284</v>
      </c>
      <c r="F3901">
        <v>2016</v>
      </c>
      <c r="G3901" t="s">
        <v>171</v>
      </c>
      <c r="H3901">
        <v>0</v>
      </c>
      <c r="I3901">
        <v>25.695782510000001</v>
      </c>
      <c r="J3901">
        <v>0.1348</v>
      </c>
      <c r="K3901">
        <v>2.5499999999999998</v>
      </c>
      <c r="L3901">
        <v>0.22700000000000001</v>
      </c>
      <c r="M3901">
        <v>7.04</v>
      </c>
      <c r="N3901">
        <v>2.2100000000000002E-2</v>
      </c>
      <c r="O3901" t="s">
        <v>614</v>
      </c>
      <c r="P3901">
        <v>0</v>
      </c>
      <c r="Q3901">
        <v>5.69</v>
      </c>
      <c r="R3901">
        <v>314</v>
      </c>
      <c r="S3901">
        <v>0</v>
      </c>
      <c r="U3901">
        <v>4984</v>
      </c>
      <c r="V3901">
        <v>0.73</v>
      </c>
      <c r="W3901">
        <v>0.78</v>
      </c>
      <c r="X3901">
        <v>-0.14000000000000001</v>
      </c>
      <c r="Y3901" t="s">
        <v>77</v>
      </c>
      <c r="Z3901">
        <v>4.6100000000000003</v>
      </c>
      <c r="AA3901" t="s">
        <v>12590</v>
      </c>
      <c r="AB3901">
        <v>294.71198550000003</v>
      </c>
      <c r="AC3901" t="s">
        <v>12591</v>
      </c>
      <c r="AD3901">
        <v>39.073731700000003</v>
      </c>
      <c r="AE3901">
        <v>524.24699999999996</v>
      </c>
      <c r="AF3901">
        <v>15.154999999999999</v>
      </c>
      <c r="AG3901">
        <v>12.861000000000001</v>
      </c>
      <c r="AH3901">
        <v>14.9368</v>
      </c>
    </row>
    <row r="3902" spans="1:34" x14ac:dyDescent="0.25">
      <c r="A3902" t="s">
        <v>12592</v>
      </c>
      <c r="B3902" t="s">
        <v>12593</v>
      </c>
      <c r="C3902">
        <v>1</v>
      </c>
      <c r="D3902">
        <v>1</v>
      </c>
      <c r="E3902" t="s">
        <v>284</v>
      </c>
      <c r="F3902">
        <v>2016</v>
      </c>
      <c r="G3902" t="s">
        <v>171</v>
      </c>
      <c r="H3902">
        <v>0</v>
      </c>
      <c r="I3902">
        <v>1.6168837</v>
      </c>
      <c r="J3902">
        <v>2.6599999999999999E-2</v>
      </c>
      <c r="K3902">
        <v>2</v>
      </c>
      <c r="L3902">
        <v>0.17799999999999999</v>
      </c>
      <c r="M3902">
        <v>4.66</v>
      </c>
      <c r="N3902">
        <v>1.47E-2</v>
      </c>
      <c r="O3902" t="s">
        <v>614</v>
      </c>
      <c r="P3902">
        <v>0</v>
      </c>
      <c r="Q3902">
        <v>496.9</v>
      </c>
      <c r="R3902">
        <v>1774</v>
      </c>
      <c r="S3902">
        <v>0</v>
      </c>
      <c r="U3902">
        <v>5334</v>
      </c>
      <c r="V3902">
        <v>0.83</v>
      </c>
      <c r="W3902">
        <v>0.87</v>
      </c>
      <c r="X3902">
        <v>-0.03</v>
      </c>
      <c r="Y3902" t="s">
        <v>77</v>
      </c>
      <c r="Z3902">
        <v>4.54</v>
      </c>
      <c r="AA3902" t="s">
        <v>12594</v>
      </c>
      <c r="AB3902">
        <v>288.75498820000001</v>
      </c>
      <c r="AC3902" t="s">
        <v>12595</v>
      </c>
      <c r="AD3902">
        <v>39.563696</v>
      </c>
      <c r="AE3902">
        <v>541.43200000000002</v>
      </c>
      <c r="AF3902">
        <v>14.577999999999999</v>
      </c>
      <c r="AG3902">
        <v>12.561</v>
      </c>
      <c r="AH3902">
        <v>14.4107</v>
      </c>
    </row>
    <row r="3903" spans="1:34" x14ac:dyDescent="0.25">
      <c r="A3903" t="s">
        <v>12596</v>
      </c>
      <c r="B3903" t="s">
        <v>12597</v>
      </c>
      <c r="C3903">
        <v>1</v>
      </c>
      <c r="D3903">
        <v>1</v>
      </c>
      <c r="E3903" t="s">
        <v>284</v>
      </c>
      <c r="F3903">
        <v>2016</v>
      </c>
      <c r="G3903" t="s">
        <v>171</v>
      </c>
      <c r="H3903">
        <v>0</v>
      </c>
      <c r="I3903">
        <v>9.6685772300000004</v>
      </c>
      <c r="J3903">
        <v>8.5400000000000004E-2</v>
      </c>
      <c r="K3903">
        <v>2</v>
      </c>
      <c r="L3903">
        <v>0.17799999999999999</v>
      </c>
      <c r="M3903">
        <v>4.66</v>
      </c>
      <c r="N3903">
        <v>1.47E-2</v>
      </c>
      <c r="O3903" t="s">
        <v>614</v>
      </c>
      <c r="P3903">
        <v>0</v>
      </c>
      <c r="Q3903">
        <v>60.61</v>
      </c>
      <c r="R3903">
        <v>730</v>
      </c>
      <c r="S3903">
        <v>0</v>
      </c>
      <c r="U3903">
        <v>5636</v>
      </c>
      <c r="V3903">
        <v>0.96</v>
      </c>
      <c r="W3903">
        <v>0.99</v>
      </c>
      <c r="X3903">
        <v>0.13</v>
      </c>
      <c r="Y3903" t="s">
        <v>77</v>
      </c>
      <c r="Z3903">
        <v>4.47</v>
      </c>
      <c r="AA3903" t="s">
        <v>12598</v>
      </c>
      <c r="AB3903">
        <v>295.00207710000001</v>
      </c>
      <c r="AC3903" t="s">
        <v>12599</v>
      </c>
      <c r="AD3903">
        <v>39.952861300000002</v>
      </c>
      <c r="AE3903">
        <v>530.76499999999999</v>
      </c>
      <c r="AF3903">
        <v>14.552</v>
      </c>
      <c r="AG3903">
        <v>12.548</v>
      </c>
      <c r="AH3903">
        <v>14.2462</v>
      </c>
    </row>
    <row r="3904" spans="1:34" x14ac:dyDescent="0.25">
      <c r="A3904" t="s">
        <v>12600</v>
      </c>
      <c r="B3904" t="s">
        <v>12601</v>
      </c>
      <c r="C3904">
        <v>1</v>
      </c>
      <c r="D3904">
        <v>3</v>
      </c>
      <c r="E3904" t="s">
        <v>284</v>
      </c>
      <c r="F3904">
        <v>2012</v>
      </c>
      <c r="G3904" t="s">
        <v>171</v>
      </c>
      <c r="H3904">
        <v>0</v>
      </c>
      <c r="I3904">
        <v>10.2184954</v>
      </c>
      <c r="J3904">
        <v>9.2700000000000005E-2</v>
      </c>
      <c r="K3904">
        <v>2.78</v>
      </c>
      <c r="L3904">
        <v>0.248</v>
      </c>
      <c r="M3904">
        <v>35.5</v>
      </c>
      <c r="N3904">
        <v>0.11169999999999999</v>
      </c>
      <c r="O3904" t="s">
        <v>119</v>
      </c>
      <c r="P3904">
        <v>0</v>
      </c>
      <c r="Q3904">
        <v>112.99</v>
      </c>
      <c r="R3904">
        <v>920</v>
      </c>
      <c r="S3904">
        <v>1</v>
      </c>
      <c r="U3904">
        <v>5843</v>
      </c>
      <c r="V3904">
        <v>1.03</v>
      </c>
      <c r="W3904">
        <v>0.95</v>
      </c>
      <c r="X3904">
        <v>0.09</v>
      </c>
      <c r="Y3904" t="s">
        <v>77</v>
      </c>
      <c r="Z3904">
        <v>4.3899999999999997</v>
      </c>
      <c r="AA3904" t="s">
        <v>12602</v>
      </c>
      <c r="AB3904">
        <v>296.35862509999998</v>
      </c>
      <c r="AC3904" t="s">
        <v>12603</v>
      </c>
      <c r="AD3904">
        <v>39.115203299999997</v>
      </c>
      <c r="AE3904">
        <v>969.25199999999995</v>
      </c>
      <c r="AF3904">
        <v>15.086</v>
      </c>
      <c r="AG3904">
        <v>13.282999999999999</v>
      </c>
      <c r="AH3904">
        <v>14.866300000000001</v>
      </c>
    </row>
    <row r="3905" spans="1:34" x14ac:dyDescent="0.25">
      <c r="A3905" t="s">
        <v>12604</v>
      </c>
      <c r="B3905" t="s">
        <v>12601</v>
      </c>
      <c r="C3905">
        <v>1</v>
      </c>
      <c r="D3905">
        <v>3</v>
      </c>
      <c r="E3905" t="s">
        <v>284</v>
      </c>
      <c r="F3905">
        <v>2012</v>
      </c>
      <c r="G3905" t="s">
        <v>171</v>
      </c>
      <c r="H3905">
        <v>0</v>
      </c>
      <c r="I3905">
        <v>15.574156800000001</v>
      </c>
      <c r="J3905">
        <v>0.12280000000000001</v>
      </c>
      <c r="K3905">
        <v>2.86</v>
      </c>
      <c r="L3905">
        <v>0.255</v>
      </c>
      <c r="M3905">
        <v>53</v>
      </c>
      <c r="N3905">
        <v>0.16675999999999999</v>
      </c>
      <c r="O3905" t="s">
        <v>119</v>
      </c>
      <c r="P3905">
        <v>0</v>
      </c>
      <c r="Q3905">
        <v>64.39</v>
      </c>
      <c r="R3905">
        <v>799</v>
      </c>
      <c r="S3905">
        <v>1</v>
      </c>
      <c r="U3905">
        <v>5843</v>
      </c>
      <c r="V3905">
        <v>1.03</v>
      </c>
      <c r="W3905">
        <v>0.95</v>
      </c>
      <c r="X3905">
        <v>0.09</v>
      </c>
      <c r="Y3905" t="s">
        <v>77</v>
      </c>
      <c r="Z3905">
        <v>4.3899999999999997</v>
      </c>
      <c r="AA3905" t="s">
        <v>12602</v>
      </c>
      <c r="AB3905">
        <v>296.35862509999998</v>
      </c>
      <c r="AC3905" t="s">
        <v>12603</v>
      </c>
      <c r="AD3905">
        <v>39.115203299999997</v>
      </c>
      <c r="AE3905">
        <v>969.25199999999995</v>
      </c>
      <c r="AF3905">
        <v>15.086</v>
      </c>
      <c r="AG3905">
        <v>13.282999999999999</v>
      </c>
      <c r="AH3905">
        <v>14.866300000000001</v>
      </c>
    </row>
    <row r="3906" spans="1:34" x14ac:dyDescent="0.25">
      <c r="A3906" t="s">
        <v>12605</v>
      </c>
      <c r="B3906" t="s">
        <v>12601</v>
      </c>
      <c r="C3906">
        <v>1</v>
      </c>
      <c r="D3906">
        <v>3</v>
      </c>
      <c r="E3906" t="s">
        <v>284</v>
      </c>
      <c r="F3906">
        <v>2014</v>
      </c>
      <c r="G3906" t="s">
        <v>171</v>
      </c>
      <c r="H3906">
        <v>0</v>
      </c>
      <c r="I3906">
        <v>40.101371</v>
      </c>
      <c r="J3906">
        <v>0.23599999999999999</v>
      </c>
      <c r="K3906">
        <v>2.94</v>
      </c>
      <c r="L3906">
        <v>0.26200000000000001</v>
      </c>
      <c r="M3906">
        <v>8.9600000000000009</v>
      </c>
      <c r="N3906">
        <v>2.8199999999999999E-2</v>
      </c>
      <c r="O3906" t="s">
        <v>614</v>
      </c>
      <c r="P3906">
        <v>0</v>
      </c>
      <c r="Q3906">
        <v>18.239999999999998</v>
      </c>
      <c r="R3906">
        <v>583</v>
      </c>
      <c r="S3906">
        <v>0</v>
      </c>
      <c r="U3906">
        <v>6099</v>
      </c>
      <c r="V3906">
        <v>1.1299999999999999</v>
      </c>
      <c r="W3906">
        <v>1.04</v>
      </c>
      <c r="X3906">
        <v>0.09</v>
      </c>
      <c r="Y3906" t="s">
        <v>77</v>
      </c>
      <c r="Z3906">
        <v>4.37</v>
      </c>
      <c r="AA3906" t="s">
        <v>12602</v>
      </c>
      <c r="AB3906">
        <v>296.35862509999998</v>
      </c>
      <c r="AC3906" t="s">
        <v>12603</v>
      </c>
      <c r="AD3906">
        <v>39.115203299999997</v>
      </c>
      <c r="AE3906">
        <v>969.25199999999995</v>
      </c>
      <c r="AF3906">
        <v>15.086</v>
      </c>
      <c r="AG3906">
        <v>13.282999999999999</v>
      </c>
      <c r="AH3906">
        <v>14.866300000000001</v>
      </c>
    </row>
    <row r="3907" spans="1:34" x14ac:dyDescent="0.25">
      <c r="A3907" t="s">
        <v>12606</v>
      </c>
      <c r="B3907" t="s">
        <v>12607</v>
      </c>
      <c r="C3907">
        <v>1</v>
      </c>
      <c r="D3907">
        <v>1</v>
      </c>
      <c r="E3907" t="s">
        <v>284</v>
      </c>
      <c r="F3907">
        <v>2016</v>
      </c>
      <c r="G3907" t="s">
        <v>171</v>
      </c>
      <c r="H3907">
        <v>0</v>
      </c>
      <c r="I3907">
        <v>8.2224196599999999</v>
      </c>
      <c r="J3907">
        <v>6.83E-2</v>
      </c>
      <c r="K3907">
        <v>2.57</v>
      </c>
      <c r="L3907">
        <v>0.22900000000000001</v>
      </c>
      <c r="M3907">
        <v>7.13</v>
      </c>
      <c r="N3907">
        <v>2.24E-2</v>
      </c>
      <c r="O3907" t="s">
        <v>614</v>
      </c>
      <c r="P3907">
        <v>0</v>
      </c>
      <c r="Q3907">
        <v>24.06</v>
      </c>
      <c r="R3907">
        <v>558</v>
      </c>
      <c r="S3907">
        <v>0</v>
      </c>
      <c r="U3907">
        <v>4298</v>
      </c>
      <c r="V3907">
        <v>0.64</v>
      </c>
      <c r="W3907">
        <v>0.67</v>
      </c>
      <c r="X3907">
        <v>-0.06</v>
      </c>
      <c r="Y3907" t="s">
        <v>77</v>
      </c>
      <c r="Z3907">
        <v>4.66</v>
      </c>
      <c r="AA3907" t="s">
        <v>12608</v>
      </c>
      <c r="AB3907">
        <v>283.49975369999999</v>
      </c>
      <c r="AC3907" t="s">
        <v>12609</v>
      </c>
      <c r="AD3907">
        <v>40.552805300000003</v>
      </c>
      <c r="AE3907">
        <v>323.899</v>
      </c>
      <c r="AF3907">
        <v>15.308</v>
      </c>
      <c r="AG3907">
        <v>12.314</v>
      </c>
      <c r="AH3907">
        <v>14.9505</v>
      </c>
    </row>
    <row r="3908" spans="1:34" x14ac:dyDescent="0.25">
      <c r="A3908" t="s">
        <v>12610</v>
      </c>
      <c r="B3908" t="s">
        <v>12611</v>
      </c>
      <c r="C3908">
        <v>1</v>
      </c>
      <c r="D3908">
        <v>1</v>
      </c>
      <c r="E3908" t="s">
        <v>284</v>
      </c>
      <c r="F3908">
        <v>2016</v>
      </c>
      <c r="G3908" t="s">
        <v>171</v>
      </c>
      <c r="H3908">
        <v>0</v>
      </c>
      <c r="I3908">
        <v>40.606982100000003</v>
      </c>
      <c r="J3908">
        <v>0.22589999999999999</v>
      </c>
      <c r="K3908">
        <v>2.63</v>
      </c>
      <c r="L3908">
        <v>0.23499999999999999</v>
      </c>
      <c r="M3908">
        <v>7.41</v>
      </c>
      <c r="N3908">
        <v>2.3300000000000001E-2</v>
      </c>
      <c r="O3908" t="s">
        <v>614</v>
      </c>
      <c r="P3908">
        <v>0</v>
      </c>
      <c r="Q3908">
        <v>12.39</v>
      </c>
      <c r="R3908">
        <v>521</v>
      </c>
      <c r="S3908">
        <v>0</v>
      </c>
      <c r="U3908">
        <v>5772</v>
      </c>
      <c r="V3908">
        <v>1</v>
      </c>
      <c r="W3908">
        <v>1</v>
      </c>
      <c r="X3908">
        <v>0.03</v>
      </c>
      <c r="Y3908" t="s">
        <v>77</v>
      </c>
      <c r="Z3908">
        <v>4.4400000000000004</v>
      </c>
      <c r="AA3908" t="s">
        <v>12612</v>
      </c>
      <c r="AB3908">
        <v>295.4326552</v>
      </c>
      <c r="AC3908" t="s">
        <v>12613</v>
      </c>
      <c r="AD3908">
        <v>40.648187399999998</v>
      </c>
      <c r="AE3908">
        <v>703.75800000000004</v>
      </c>
      <c r="AF3908">
        <v>14.701000000000001</v>
      </c>
      <c r="AG3908">
        <v>12.932</v>
      </c>
      <c r="AH3908">
        <v>14.530200000000001</v>
      </c>
    </row>
    <row r="3909" spans="1:34" x14ac:dyDescent="0.25">
      <c r="A3909" t="s">
        <v>12614</v>
      </c>
      <c r="B3909" t="s">
        <v>12615</v>
      </c>
      <c r="C3909">
        <v>1</v>
      </c>
      <c r="D3909">
        <v>1</v>
      </c>
      <c r="E3909" t="s">
        <v>284</v>
      </c>
      <c r="F3909">
        <v>2016</v>
      </c>
      <c r="G3909" t="s">
        <v>171</v>
      </c>
      <c r="H3909">
        <v>0</v>
      </c>
      <c r="I3909">
        <v>18.49235668</v>
      </c>
      <c r="J3909">
        <v>0.12540000000000001</v>
      </c>
      <c r="K3909">
        <v>3.68</v>
      </c>
      <c r="L3909">
        <v>0.32800000000000001</v>
      </c>
      <c r="M3909">
        <v>13.1</v>
      </c>
      <c r="N3909">
        <v>4.1300000000000003E-2</v>
      </c>
      <c r="O3909" t="s">
        <v>614</v>
      </c>
      <c r="P3909">
        <v>0</v>
      </c>
      <c r="Q3909">
        <v>25.06</v>
      </c>
      <c r="R3909">
        <v>603</v>
      </c>
      <c r="S3909">
        <v>0</v>
      </c>
      <c r="U3909">
        <v>5564</v>
      </c>
      <c r="V3909">
        <v>0.91</v>
      </c>
      <c r="W3909">
        <v>0.93</v>
      </c>
      <c r="X3909">
        <v>0.01</v>
      </c>
      <c r="Y3909" t="s">
        <v>77</v>
      </c>
      <c r="Z3909">
        <v>4.49</v>
      </c>
      <c r="AA3909" t="s">
        <v>12616</v>
      </c>
      <c r="AB3909">
        <v>297.50371799999999</v>
      </c>
      <c r="AC3909" t="s">
        <v>12617</v>
      </c>
      <c r="AD3909">
        <v>41.057032599999999</v>
      </c>
      <c r="AE3909">
        <v>613.17899999999997</v>
      </c>
      <c r="AF3909">
        <v>15.097</v>
      </c>
      <c r="AG3909">
        <v>12.992000000000001</v>
      </c>
      <c r="AH3909">
        <v>14.9129</v>
      </c>
    </row>
    <row r="3910" spans="1:34" x14ac:dyDescent="0.25">
      <c r="A3910" t="s">
        <v>12618</v>
      </c>
      <c r="B3910" t="s">
        <v>12619</v>
      </c>
      <c r="C3910">
        <v>1</v>
      </c>
      <c r="D3910">
        <v>1</v>
      </c>
      <c r="E3910" t="s">
        <v>284</v>
      </c>
      <c r="F3910">
        <v>2016</v>
      </c>
      <c r="G3910" t="s">
        <v>171</v>
      </c>
      <c r="H3910">
        <v>0</v>
      </c>
      <c r="I3910">
        <v>6.5100252999999997</v>
      </c>
      <c r="J3910">
        <v>6.8900000000000003E-2</v>
      </c>
      <c r="K3910">
        <v>2.2799999999999998</v>
      </c>
      <c r="L3910">
        <v>0.20300000000000001</v>
      </c>
      <c r="M3910">
        <v>5.82</v>
      </c>
      <c r="N3910">
        <v>1.83E-2</v>
      </c>
      <c r="O3910" t="s">
        <v>614</v>
      </c>
      <c r="P3910">
        <v>0</v>
      </c>
      <c r="Q3910">
        <v>178.7</v>
      </c>
      <c r="R3910">
        <v>1017</v>
      </c>
      <c r="S3910">
        <v>0</v>
      </c>
      <c r="U3910">
        <v>5523</v>
      </c>
      <c r="V3910">
        <v>0.91</v>
      </c>
      <c r="W3910">
        <v>0.94</v>
      </c>
      <c r="X3910">
        <v>7.0000000000000007E-2</v>
      </c>
      <c r="Y3910" t="s">
        <v>77</v>
      </c>
      <c r="Z3910">
        <v>4.5</v>
      </c>
      <c r="AA3910" t="s">
        <v>12620</v>
      </c>
      <c r="AB3910">
        <v>282.1113206</v>
      </c>
      <c r="AC3910" t="s">
        <v>12621</v>
      </c>
      <c r="AD3910">
        <v>42.354551399999998</v>
      </c>
      <c r="AE3910">
        <v>867.27099999999996</v>
      </c>
      <c r="AF3910">
        <v>14.882999999999999</v>
      </c>
      <c r="AG3910">
        <v>13.09</v>
      </c>
      <c r="AH3910">
        <v>14.798500000000001</v>
      </c>
    </row>
    <row r="3911" spans="1:34" x14ac:dyDescent="0.25">
      <c r="A3911" t="s">
        <v>12622</v>
      </c>
      <c r="B3911" t="s">
        <v>12623</v>
      </c>
      <c r="C3911">
        <v>1</v>
      </c>
      <c r="D3911">
        <v>1</v>
      </c>
      <c r="E3911" t="s">
        <v>284</v>
      </c>
      <c r="F3911">
        <v>2016</v>
      </c>
      <c r="G3911" t="s">
        <v>171</v>
      </c>
      <c r="H3911">
        <v>0</v>
      </c>
      <c r="I3911">
        <v>35.181030399999997</v>
      </c>
      <c r="J3911">
        <v>0.2281</v>
      </c>
      <c r="K3911">
        <v>4.21</v>
      </c>
      <c r="L3911">
        <v>0.376</v>
      </c>
      <c r="M3911">
        <v>16.5</v>
      </c>
      <c r="N3911">
        <v>5.1900000000000002E-2</v>
      </c>
      <c r="O3911" t="s">
        <v>614</v>
      </c>
      <c r="P3911">
        <v>0</v>
      </c>
      <c r="Q3911">
        <v>76.34</v>
      </c>
      <c r="R3911">
        <v>664</v>
      </c>
      <c r="S3911">
        <v>0</v>
      </c>
      <c r="U3911">
        <v>6195</v>
      </c>
      <c r="V3911">
        <v>1.24</v>
      </c>
      <c r="W3911">
        <v>1.17</v>
      </c>
      <c r="X3911">
        <v>0.02</v>
      </c>
      <c r="Y3911" t="s">
        <v>77</v>
      </c>
      <c r="Z3911">
        <v>4.3099999999999996</v>
      </c>
      <c r="AA3911" t="s">
        <v>12624</v>
      </c>
      <c r="AB3911">
        <v>288.230615</v>
      </c>
      <c r="AC3911" t="s">
        <v>12625</v>
      </c>
      <c r="AD3911">
        <v>42.413618100000001</v>
      </c>
      <c r="AE3911">
        <v>1848.84</v>
      </c>
      <c r="AF3911">
        <v>14.973000000000001</v>
      </c>
      <c r="AG3911">
        <v>13.529</v>
      </c>
      <c r="AH3911">
        <v>14.8141</v>
      </c>
    </row>
    <row r="3912" spans="1:34" x14ac:dyDescent="0.25">
      <c r="A3912" t="s">
        <v>12626</v>
      </c>
      <c r="B3912" t="s">
        <v>12627</v>
      </c>
      <c r="C3912">
        <v>1</v>
      </c>
      <c r="D3912">
        <v>1</v>
      </c>
      <c r="E3912" t="s">
        <v>284</v>
      </c>
      <c r="F3912">
        <v>2016</v>
      </c>
      <c r="G3912" t="s">
        <v>171</v>
      </c>
      <c r="H3912">
        <v>0</v>
      </c>
      <c r="I3912">
        <v>2.7523597500000001</v>
      </c>
      <c r="J3912">
        <v>3.7499999999999999E-2</v>
      </c>
      <c r="K3912">
        <v>2.83</v>
      </c>
      <c r="L3912">
        <v>0.252</v>
      </c>
      <c r="M3912">
        <v>8.4</v>
      </c>
      <c r="N3912">
        <v>2.64E-2</v>
      </c>
      <c r="O3912" t="s">
        <v>614</v>
      </c>
      <c r="P3912">
        <v>0</v>
      </c>
      <c r="Q3912">
        <v>489.15</v>
      </c>
      <c r="R3912">
        <v>1178</v>
      </c>
      <c r="S3912">
        <v>0</v>
      </c>
      <c r="U3912">
        <v>5593</v>
      </c>
      <c r="V3912">
        <v>0.93</v>
      </c>
      <c r="W3912">
        <v>0.96</v>
      </c>
      <c r="X3912">
        <v>0.03</v>
      </c>
      <c r="Y3912" t="s">
        <v>77</v>
      </c>
      <c r="Z3912">
        <v>4.49</v>
      </c>
      <c r="AA3912" t="s">
        <v>12628</v>
      </c>
      <c r="AB3912">
        <v>286.5284924</v>
      </c>
      <c r="AC3912" t="s">
        <v>12629</v>
      </c>
      <c r="AD3912">
        <v>43.873375099999997</v>
      </c>
      <c r="AE3912">
        <v>585.18700000000001</v>
      </c>
      <c r="AF3912">
        <v>14.188000000000001</v>
      </c>
      <c r="AG3912">
        <v>12.403</v>
      </c>
      <c r="AH3912">
        <v>14.017099999999999</v>
      </c>
    </row>
    <row r="3913" spans="1:34" x14ac:dyDescent="0.25">
      <c r="A3913" t="s">
        <v>12630</v>
      </c>
      <c r="B3913" t="s">
        <v>12631</v>
      </c>
      <c r="C3913">
        <v>1</v>
      </c>
      <c r="D3913">
        <v>1</v>
      </c>
      <c r="E3913" t="s">
        <v>284</v>
      </c>
      <c r="F3913">
        <v>2016</v>
      </c>
      <c r="G3913" t="s">
        <v>171</v>
      </c>
      <c r="H3913">
        <v>0</v>
      </c>
      <c r="I3913">
        <v>2.10472218</v>
      </c>
      <c r="J3913">
        <v>3.3099999999999997E-2</v>
      </c>
      <c r="K3913">
        <v>2.79</v>
      </c>
      <c r="L3913">
        <v>0.249</v>
      </c>
      <c r="M3913">
        <v>8.1999999999999993</v>
      </c>
      <c r="N3913">
        <v>2.58E-2</v>
      </c>
      <c r="O3913" t="s">
        <v>614</v>
      </c>
      <c r="P3913">
        <v>0</v>
      </c>
      <c r="Q3913">
        <v>705.05</v>
      </c>
      <c r="R3913">
        <v>1365</v>
      </c>
      <c r="S3913">
        <v>0</v>
      </c>
      <c r="U3913">
        <v>5575</v>
      </c>
      <c r="V3913">
        <v>0.92</v>
      </c>
      <c r="W3913">
        <v>0.94</v>
      </c>
      <c r="X3913">
        <v>0</v>
      </c>
      <c r="Y3913" t="s">
        <v>77</v>
      </c>
      <c r="Z3913">
        <v>4.5</v>
      </c>
      <c r="AA3913" t="s">
        <v>12632</v>
      </c>
      <c r="AB3913">
        <v>293.05719820000002</v>
      </c>
      <c r="AC3913" t="s">
        <v>12633</v>
      </c>
      <c r="AD3913">
        <v>45.551126600000003</v>
      </c>
      <c r="AE3913">
        <v>693.76599999999996</v>
      </c>
      <c r="AF3913">
        <v>14.435</v>
      </c>
      <c r="AG3913">
        <v>12.742000000000001</v>
      </c>
      <c r="AH3913">
        <v>14.4125</v>
      </c>
    </row>
    <row r="3914" spans="1:34" x14ac:dyDescent="0.25">
      <c r="A3914" t="s">
        <v>12634</v>
      </c>
      <c r="B3914" t="s">
        <v>12635</v>
      </c>
      <c r="C3914">
        <v>1</v>
      </c>
      <c r="D3914">
        <v>1</v>
      </c>
      <c r="E3914" t="s">
        <v>284</v>
      </c>
      <c r="F3914">
        <v>2016</v>
      </c>
      <c r="G3914" t="s">
        <v>171</v>
      </c>
      <c r="H3914">
        <v>0</v>
      </c>
      <c r="I3914">
        <v>10.940278409999999</v>
      </c>
      <c r="J3914">
        <v>9.5200000000000007E-2</v>
      </c>
      <c r="K3914">
        <v>2.23</v>
      </c>
      <c r="L3914">
        <v>0.19900000000000001</v>
      </c>
      <c r="M3914">
        <v>5.6</v>
      </c>
      <c r="N3914">
        <v>1.7600000000000001E-2</v>
      </c>
      <c r="O3914" t="s">
        <v>614</v>
      </c>
      <c r="P3914">
        <v>0</v>
      </c>
      <c r="Q3914">
        <v>70.97</v>
      </c>
      <c r="R3914">
        <v>764</v>
      </c>
      <c r="S3914">
        <v>0</v>
      </c>
      <c r="U3914">
        <v>5549</v>
      </c>
      <c r="V3914">
        <v>0.89</v>
      </c>
      <c r="W3914">
        <v>0.92</v>
      </c>
      <c r="X3914">
        <v>-0.05</v>
      </c>
      <c r="Y3914" t="s">
        <v>77</v>
      </c>
      <c r="Z3914">
        <v>4.51</v>
      </c>
      <c r="AA3914" t="s">
        <v>12636</v>
      </c>
      <c r="AB3914">
        <v>288.67065710000003</v>
      </c>
      <c r="AC3914" t="s">
        <v>12637</v>
      </c>
      <c r="AD3914">
        <v>47.399124899999997</v>
      </c>
      <c r="AE3914">
        <v>787.89400000000001</v>
      </c>
      <c r="AF3914">
        <v>15.010999999999999</v>
      </c>
      <c r="AG3914">
        <v>13.25</v>
      </c>
      <c r="AH3914">
        <v>14.8658</v>
      </c>
    </row>
    <row r="3915" spans="1:34" x14ac:dyDescent="0.25">
      <c r="A3915" t="s">
        <v>12638</v>
      </c>
      <c r="B3915" t="s">
        <v>12639</v>
      </c>
      <c r="C3915">
        <v>1</v>
      </c>
      <c r="D3915">
        <v>1</v>
      </c>
      <c r="E3915" t="s">
        <v>284</v>
      </c>
      <c r="F3915">
        <v>2016</v>
      </c>
      <c r="G3915" t="s">
        <v>171</v>
      </c>
      <c r="H3915">
        <v>0</v>
      </c>
      <c r="I3915">
        <v>4.22162536</v>
      </c>
      <c r="J3915">
        <v>5.1999999999999998E-2</v>
      </c>
      <c r="K3915">
        <v>2.63</v>
      </c>
      <c r="L3915">
        <v>0.23499999999999999</v>
      </c>
      <c r="M3915">
        <v>7.41</v>
      </c>
      <c r="N3915">
        <v>2.3300000000000001E-2</v>
      </c>
      <c r="O3915" t="s">
        <v>614</v>
      </c>
      <c r="P3915">
        <v>0</v>
      </c>
      <c r="Q3915">
        <v>718.08</v>
      </c>
      <c r="R3915">
        <v>1176</v>
      </c>
      <c r="S3915">
        <v>0</v>
      </c>
      <c r="U3915">
        <v>5835</v>
      </c>
      <c r="V3915">
        <v>1</v>
      </c>
      <c r="W3915">
        <v>1.01</v>
      </c>
      <c r="X3915">
        <v>0</v>
      </c>
      <c r="Y3915" t="s">
        <v>77</v>
      </c>
      <c r="Z3915">
        <v>4.4400000000000004</v>
      </c>
      <c r="AA3915" t="s">
        <v>12640</v>
      </c>
      <c r="AB3915">
        <v>284.25725310000001</v>
      </c>
      <c r="AC3915" t="s">
        <v>12641</v>
      </c>
      <c r="AD3915">
        <v>47.688908099999999</v>
      </c>
      <c r="AE3915">
        <v>1209.4000000000001</v>
      </c>
      <c r="AF3915">
        <v>14.8</v>
      </c>
      <c r="AG3915">
        <v>13.186999999999999</v>
      </c>
      <c r="AH3915">
        <v>14.6813</v>
      </c>
    </row>
    <row r="3916" spans="1:34" x14ac:dyDescent="0.25">
      <c r="A3916" t="s">
        <v>12642</v>
      </c>
      <c r="B3916" t="s">
        <v>12643</v>
      </c>
      <c r="C3916">
        <v>1</v>
      </c>
      <c r="D3916">
        <v>2</v>
      </c>
      <c r="E3916" t="s">
        <v>284</v>
      </c>
      <c r="F3916">
        <v>2016</v>
      </c>
      <c r="G3916" t="s">
        <v>171</v>
      </c>
      <c r="H3916">
        <v>0</v>
      </c>
      <c r="I3916">
        <v>16.549649339999998</v>
      </c>
      <c r="J3916">
        <v>0.1196</v>
      </c>
      <c r="K3916">
        <v>2.27</v>
      </c>
      <c r="L3916">
        <v>0.20300000000000001</v>
      </c>
      <c r="M3916">
        <v>5.77</v>
      </c>
      <c r="N3916">
        <v>1.8200000000000001E-2</v>
      </c>
      <c r="O3916" t="s">
        <v>614</v>
      </c>
      <c r="P3916">
        <v>0</v>
      </c>
      <c r="Q3916">
        <v>32.14</v>
      </c>
      <c r="R3916">
        <v>656</v>
      </c>
      <c r="S3916">
        <v>0</v>
      </c>
      <c r="U3916">
        <v>5296</v>
      </c>
      <c r="V3916">
        <v>0.83</v>
      </c>
      <c r="W3916">
        <v>0.88</v>
      </c>
      <c r="X3916">
        <v>0.01</v>
      </c>
      <c r="Y3916" t="s">
        <v>77</v>
      </c>
      <c r="Z3916">
        <v>4.55</v>
      </c>
      <c r="AA3916" t="s">
        <v>12644</v>
      </c>
      <c r="AB3916">
        <v>280.64143309999997</v>
      </c>
      <c r="AC3916" t="s">
        <v>12645</v>
      </c>
      <c r="AD3916">
        <v>47.752058099999999</v>
      </c>
      <c r="AE3916">
        <v>612.803</v>
      </c>
      <c r="AF3916">
        <v>14.775</v>
      </c>
      <c r="AG3916">
        <v>12.865</v>
      </c>
      <c r="AH3916">
        <v>14.661099999999999</v>
      </c>
    </row>
    <row r="3917" spans="1:34" x14ac:dyDescent="0.25">
      <c r="A3917" t="s">
        <v>12646</v>
      </c>
      <c r="B3917" t="s">
        <v>12643</v>
      </c>
      <c r="C3917">
        <v>1</v>
      </c>
      <c r="D3917">
        <v>2</v>
      </c>
      <c r="E3917" t="s">
        <v>284</v>
      </c>
      <c r="F3917">
        <v>2021</v>
      </c>
      <c r="G3917" t="s">
        <v>171</v>
      </c>
      <c r="H3917">
        <v>0</v>
      </c>
      <c r="I3917">
        <v>3.5246601100000001</v>
      </c>
      <c r="J3917">
        <v>4.2599999999999999E-2</v>
      </c>
      <c r="K3917">
        <v>1.117</v>
      </c>
      <c r="L3917">
        <v>0.1</v>
      </c>
      <c r="M3917">
        <v>1.45</v>
      </c>
      <c r="N3917">
        <v>4.5500000000000002E-3</v>
      </c>
      <c r="O3917" t="s">
        <v>614</v>
      </c>
      <c r="P3917">
        <v>0</v>
      </c>
      <c r="Q3917">
        <v>344.61</v>
      </c>
      <c r="R3917">
        <v>1098</v>
      </c>
      <c r="S3917">
        <v>0</v>
      </c>
      <c r="U3917">
        <v>5372</v>
      </c>
      <c r="V3917">
        <v>0.92</v>
      </c>
      <c r="W3917">
        <v>0.83</v>
      </c>
      <c r="X3917">
        <v>-0.02</v>
      </c>
      <c r="Y3917" t="s">
        <v>77</v>
      </c>
      <c r="Z3917">
        <v>4.43</v>
      </c>
      <c r="AA3917" t="s">
        <v>12644</v>
      </c>
      <c r="AB3917">
        <v>280.64143309999997</v>
      </c>
      <c r="AC3917" t="s">
        <v>12645</v>
      </c>
      <c r="AD3917">
        <v>47.752058099999999</v>
      </c>
      <c r="AE3917">
        <v>612.803</v>
      </c>
      <c r="AF3917">
        <v>14.775</v>
      </c>
      <c r="AG3917">
        <v>12.865</v>
      </c>
      <c r="AH3917">
        <v>14.661099999999999</v>
      </c>
    </row>
    <row r="3918" spans="1:34" x14ac:dyDescent="0.25">
      <c r="A3918" t="s">
        <v>12647</v>
      </c>
      <c r="B3918" t="s">
        <v>12648</v>
      </c>
      <c r="C3918">
        <v>1</v>
      </c>
      <c r="D3918">
        <v>2</v>
      </c>
      <c r="E3918" t="s">
        <v>284</v>
      </c>
      <c r="F3918">
        <v>2012</v>
      </c>
      <c r="G3918" t="s">
        <v>171</v>
      </c>
      <c r="H3918">
        <v>0</v>
      </c>
      <c r="I3918">
        <v>11.8681707</v>
      </c>
      <c r="J3918">
        <v>0.104</v>
      </c>
      <c r="K3918">
        <v>1.1000000000000001</v>
      </c>
      <c r="L3918">
        <v>9.8000000000000004E-2</v>
      </c>
      <c r="M3918">
        <v>1.37</v>
      </c>
      <c r="N3918">
        <v>4.3E-3</v>
      </c>
      <c r="O3918" t="s">
        <v>614</v>
      </c>
      <c r="P3918">
        <v>0</v>
      </c>
      <c r="Q3918">
        <v>187.51</v>
      </c>
      <c r="R3918">
        <v>864</v>
      </c>
      <c r="S3918">
        <v>1</v>
      </c>
      <c r="U3918">
        <v>6074</v>
      </c>
      <c r="V3918">
        <v>0.94</v>
      </c>
      <c r="W3918">
        <v>1.04</v>
      </c>
      <c r="X3918">
        <v>0.02</v>
      </c>
      <c r="Y3918" t="s">
        <v>77</v>
      </c>
      <c r="Z3918">
        <v>4.51</v>
      </c>
      <c r="AA3918" t="s">
        <v>12649</v>
      </c>
      <c r="AB3918">
        <v>287.03949319999998</v>
      </c>
      <c r="AC3918" t="s">
        <v>12650</v>
      </c>
      <c r="AD3918">
        <v>46.640167699999999</v>
      </c>
      <c r="AE3918">
        <v>1163.22</v>
      </c>
      <c r="AF3918">
        <v>14.467000000000001</v>
      </c>
      <c r="AG3918">
        <v>12.928000000000001</v>
      </c>
      <c r="AH3918">
        <v>14.278600000000001</v>
      </c>
    </row>
    <row r="3919" spans="1:34" x14ac:dyDescent="0.25">
      <c r="A3919" t="s">
        <v>12651</v>
      </c>
      <c r="B3919" t="s">
        <v>12648</v>
      </c>
      <c r="C3919">
        <v>1</v>
      </c>
      <c r="D3919">
        <v>2</v>
      </c>
      <c r="E3919" t="s">
        <v>284</v>
      </c>
      <c r="F3919">
        <v>2012</v>
      </c>
      <c r="G3919" t="s">
        <v>171</v>
      </c>
      <c r="H3919">
        <v>0</v>
      </c>
      <c r="I3919">
        <v>17.980123500000001</v>
      </c>
      <c r="J3919">
        <v>0.13719999999999999</v>
      </c>
      <c r="K3919">
        <v>1.98</v>
      </c>
      <c r="L3919">
        <v>0.17699999999999999</v>
      </c>
      <c r="M3919">
        <v>4.58</v>
      </c>
      <c r="N3919">
        <v>1.44E-2</v>
      </c>
      <c r="O3919" t="s">
        <v>614</v>
      </c>
      <c r="P3919">
        <v>0</v>
      </c>
      <c r="Q3919">
        <v>107.74</v>
      </c>
      <c r="R3919">
        <v>752</v>
      </c>
      <c r="S3919">
        <v>1</v>
      </c>
      <c r="U3919">
        <v>6074</v>
      </c>
      <c r="V3919">
        <v>0.94</v>
      </c>
      <c r="W3919">
        <v>1.04</v>
      </c>
      <c r="X3919">
        <v>0.02</v>
      </c>
      <c r="Y3919" t="s">
        <v>77</v>
      </c>
      <c r="Z3919">
        <v>4.51</v>
      </c>
      <c r="AA3919" t="s">
        <v>12649</v>
      </c>
      <c r="AB3919">
        <v>287.03949319999998</v>
      </c>
      <c r="AC3919" t="s">
        <v>12650</v>
      </c>
      <c r="AD3919">
        <v>46.640167699999999</v>
      </c>
      <c r="AE3919">
        <v>1163.22</v>
      </c>
      <c r="AF3919">
        <v>14.467000000000001</v>
      </c>
      <c r="AG3919">
        <v>12.928000000000001</v>
      </c>
      <c r="AH3919">
        <v>14.278600000000001</v>
      </c>
    </row>
    <row r="3920" spans="1:34" x14ac:dyDescent="0.25">
      <c r="A3920" t="s">
        <v>12652</v>
      </c>
      <c r="B3920" t="s">
        <v>12653</v>
      </c>
      <c r="C3920">
        <v>1</v>
      </c>
      <c r="D3920">
        <v>1</v>
      </c>
      <c r="E3920" t="s">
        <v>284</v>
      </c>
      <c r="F3920">
        <v>2016</v>
      </c>
      <c r="G3920" t="s">
        <v>171</v>
      </c>
      <c r="H3920">
        <v>0</v>
      </c>
      <c r="I3920">
        <v>5.8529625699999999</v>
      </c>
      <c r="J3920">
        <v>6.4699999999999994E-2</v>
      </c>
      <c r="K3920">
        <v>4.0199999999999996</v>
      </c>
      <c r="L3920">
        <v>0.35899999999999999</v>
      </c>
      <c r="M3920">
        <v>15.2</v>
      </c>
      <c r="N3920">
        <v>4.7899999999999998E-2</v>
      </c>
      <c r="O3920" t="s">
        <v>614</v>
      </c>
      <c r="P3920">
        <v>0</v>
      </c>
      <c r="Q3920">
        <v>782.41</v>
      </c>
      <c r="R3920">
        <v>1056</v>
      </c>
      <c r="S3920">
        <v>0</v>
      </c>
      <c r="U3920">
        <v>6000</v>
      </c>
      <c r="V3920">
        <v>1.1499999999999999</v>
      </c>
      <c r="W3920">
        <v>1.1000000000000001</v>
      </c>
      <c r="X3920">
        <v>7.0000000000000007E-2</v>
      </c>
      <c r="Y3920" t="s">
        <v>77</v>
      </c>
      <c r="Z3920">
        <v>4.3499999999999996</v>
      </c>
      <c r="AA3920" t="s">
        <v>12654</v>
      </c>
      <c r="AB3920">
        <v>296.38554670000002</v>
      </c>
      <c r="AC3920" t="s">
        <v>12655</v>
      </c>
      <c r="AD3920">
        <v>48.233417699999997</v>
      </c>
      <c r="AE3920">
        <v>1421.81</v>
      </c>
      <c r="AF3920">
        <v>14.554</v>
      </c>
      <c r="AG3920">
        <v>12.936</v>
      </c>
      <c r="AH3920">
        <v>14.416499999999999</v>
      </c>
    </row>
    <row r="3921" spans="1:34" x14ac:dyDescent="0.25">
      <c r="A3921" t="s">
        <v>12656</v>
      </c>
      <c r="B3921" t="s">
        <v>12657</v>
      </c>
      <c r="C3921">
        <v>1</v>
      </c>
      <c r="D3921">
        <v>1</v>
      </c>
      <c r="E3921" t="s">
        <v>284</v>
      </c>
      <c r="F3921">
        <v>2016</v>
      </c>
      <c r="G3921" t="s">
        <v>171</v>
      </c>
      <c r="H3921">
        <v>0</v>
      </c>
      <c r="I3921">
        <v>81.169429899999997</v>
      </c>
      <c r="J3921">
        <v>0.35539999999999999</v>
      </c>
      <c r="K3921">
        <v>3.39</v>
      </c>
      <c r="L3921">
        <v>0.30199999999999999</v>
      </c>
      <c r="M3921">
        <v>11.4</v>
      </c>
      <c r="N3921">
        <v>3.5900000000000001E-2</v>
      </c>
      <c r="O3921" t="s">
        <v>614</v>
      </c>
      <c r="P3921">
        <v>0</v>
      </c>
      <c r="Q3921">
        <v>5.62</v>
      </c>
      <c r="R3921">
        <v>436</v>
      </c>
      <c r="S3921">
        <v>1</v>
      </c>
      <c r="U3921">
        <v>5677</v>
      </c>
      <c r="V3921">
        <v>0.94</v>
      </c>
      <c r="W3921">
        <v>0.97</v>
      </c>
      <c r="X3921">
        <v>0.01</v>
      </c>
      <c r="Y3921" t="s">
        <v>77</v>
      </c>
      <c r="Z3921">
        <v>4.4800000000000004</v>
      </c>
      <c r="AA3921" t="s">
        <v>12658</v>
      </c>
      <c r="AB3921">
        <v>286.02405199999998</v>
      </c>
      <c r="AC3921" t="s">
        <v>12659</v>
      </c>
      <c r="AD3921">
        <v>48.431728999999997</v>
      </c>
      <c r="AE3921">
        <v>785.13699999999994</v>
      </c>
      <c r="AF3921">
        <v>14.628</v>
      </c>
      <c r="AG3921">
        <v>12.971</v>
      </c>
      <c r="AH3921">
        <v>14.460699999999999</v>
      </c>
    </row>
    <row r="3922" spans="1:34" x14ac:dyDescent="0.25">
      <c r="A3922" t="s">
        <v>12660</v>
      </c>
      <c r="B3922" t="s">
        <v>12661</v>
      </c>
      <c r="C3922">
        <v>1</v>
      </c>
      <c r="D3922">
        <v>1</v>
      </c>
      <c r="E3922" t="s">
        <v>284</v>
      </c>
      <c r="F3922">
        <v>2016</v>
      </c>
      <c r="G3922" t="s">
        <v>171</v>
      </c>
      <c r="H3922">
        <v>0</v>
      </c>
      <c r="I3922">
        <v>2.8201924100000002</v>
      </c>
      <c r="J3922">
        <v>3.9699999999999999E-2</v>
      </c>
      <c r="K3922">
        <v>2.39</v>
      </c>
      <c r="L3922">
        <v>0.21299999999999999</v>
      </c>
      <c r="M3922">
        <v>6.3</v>
      </c>
      <c r="N3922">
        <v>1.9800000000000002E-2</v>
      </c>
      <c r="O3922" t="s">
        <v>614</v>
      </c>
      <c r="P3922">
        <v>0</v>
      </c>
      <c r="Q3922">
        <v>935.83</v>
      </c>
      <c r="R3922">
        <v>1367</v>
      </c>
      <c r="S3922">
        <v>0</v>
      </c>
      <c r="U3922">
        <v>5913</v>
      </c>
      <c r="V3922">
        <v>1.04</v>
      </c>
      <c r="W3922">
        <v>1.04</v>
      </c>
      <c r="X3922">
        <v>-0.03</v>
      </c>
      <c r="Y3922" t="s">
        <v>77</v>
      </c>
      <c r="Z3922">
        <v>4.42</v>
      </c>
      <c r="AA3922" t="s">
        <v>12662</v>
      </c>
      <c r="AB3922">
        <v>285.79073949999997</v>
      </c>
      <c r="AC3922" t="s">
        <v>12663</v>
      </c>
      <c r="AD3922">
        <v>48.683243099999999</v>
      </c>
      <c r="AE3922">
        <v>1153.1300000000001</v>
      </c>
      <c r="AF3922">
        <v>14.846</v>
      </c>
      <c r="AG3922">
        <v>13.218999999999999</v>
      </c>
      <c r="AH3922">
        <v>14.6275</v>
      </c>
    </row>
    <row r="3923" spans="1:34" x14ac:dyDescent="0.25">
      <c r="A3923" t="s">
        <v>12664</v>
      </c>
      <c r="B3923" t="s">
        <v>12665</v>
      </c>
      <c r="C3923">
        <v>1</v>
      </c>
      <c r="D3923">
        <v>1</v>
      </c>
      <c r="E3923" t="s">
        <v>284</v>
      </c>
      <c r="F3923">
        <v>2016</v>
      </c>
      <c r="G3923" t="s">
        <v>171</v>
      </c>
      <c r="H3923">
        <v>0</v>
      </c>
      <c r="I3923">
        <v>21.217089730000001</v>
      </c>
      <c r="J3923">
        <v>0.15079999999999999</v>
      </c>
      <c r="K3923">
        <v>2.87</v>
      </c>
      <c r="L3923">
        <v>0.25600000000000001</v>
      </c>
      <c r="M3923">
        <v>8.6</v>
      </c>
      <c r="N3923">
        <v>2.7099999999999999E-2</v>
      </c>
      <c r="O3923" t="s">
        <v>614</v>
      </c>
      <c r="P3923">
        <v>0</v>
      </c>
      <c r="Q3923">
        <v>61.02</v>
      </c>
      <c r="R3923">
        <v>706</v>
      </c>
      <c r="S3923">
        <v>0</v>
      </c>
      <c r="U3923">
        <v>5967</v>
      </c>
      <c r="V3923">
        <v>1.1000000000000001</v>
      </c>
      <c r="W3923">
        <v>1.08</v>
      </c>
      <c r="X3923">
        <v>0.04</v>
      </c>
      <c r="Y3923" t="s">
        <v>77</v>
      </c>
      <c r="Z3923">
        <v>4.3899999999999997</v>
      </c>
      <c r="AA3923" t="s">
        <v>12666</v>
      </c>
      <c r="AB3923">
        <v>294.95139230000001</v>
      </c>
      <c r="AC3923" t="s">
        <v>12667</v>
      </c>
      <c r="AD3923">
        <v>48.651170899999997</v>
      </c>
      <c r="AE3923">
        <v>973.76</v>
      </c>
      <c r="AF3923">
        <v>14.622</v>
      </c>
      <c r="AG3923">
        <v>13.115</v>
      </c>
      <c r="AH3923">
        <v>14.499499999999999</v>
      </c>
    </row>
    <row r="3924" spans="1:34" x14ac:dyDescent="0.25">
      <c r="A3924" t="s">
        <v>12668</v>
      </c>
      <c r="B3924" t="s">
        <v>12669</v>
      </c>
      <c r="C3924">
        <v>1</v>
      </c>
      <c r="D3924">
        <v>1</v>
      </c>
      <c r="E3924" t="s">
        <v>284</v>
      </c>
      <c r="F3924">
        <v>2016</v>
      </c>
      <c r="G3924" t="s">
        <v>171</v>
      </c>
      <c r="H3924">
        <v>0</v>
      </c>
      <c r="I3924">
        <v>13.64618192</v>
      </c>
      <c r="J3924">
        <v>0.1089</v>
      </c>
      <c r="K3924">
        <v>2.1800000000000002</v>
      </c>
      <c r="L3924">
        <v>0.19400000000000001</v>
      </c>
      <c r="M3924">
        <v>5.39</v>
      </c>
      <c r="N3924">
        <v>1.7000000000000001E-2</v>
      </c>
      <c r="O3924" t="s">
        <v>614</v>
      </c>
      <c r="P3924">
        <v>0</v>
      </c>
      <c r="Q3924">
        <v>59.4</v>
      </c>
      <c r="R3924">
        <v>678</v>
      </c>
      <c r="S3924">
        <v>0</v>
      </c>
      <c r="U3924">
        <v>5485</v>
      </c>
      <c r="V3924">
        <v>0.87</v>
      </c>
      <c r="W3924">
        <v>0.91</v>
      </c>
      <c r="X3924">
        <v>-0.03</v>
      </c>
      <c r="Y3924" t="s">
        <v>77</v>
      </c>
      <c r="Z3924">
        <v>4.5199999999999996</v>
      </c>
      <c r="AA3924" t="s">
        <v>12670</v>
      </c>
      <c r="AB3924">
        <v>288.92172590000001</v>
      </c>
      <c r="AC3924" t="s">
        <v>12671</v>
      </c>
      <c r="AD3924">
        <v>49.7620237</v>
      </c>
      <c r="AE3924">
        <v>769.2</v>
      </c>
      <c r="AF3924">
        <v>14.906000000000001</v>
      </c>
      <c r="AG3924">
        <v>13.000999999999999</v>
      </c>
      <c r="AH3924">
        <v>14.7563</v>
      </c>
    </row>
    <row r="3925" spans="1:34" x14ac:dyDescent="0.25">
      <c r="A3925" t="s">
        <v>12672</v>
      </c>
      <c r="B3925" t="s">
        <v>12673</v>
      </c>
      <c r="C3925">
        <v>1</v>
      </c>
      <c r="D3925">
        <v>2</v>
      </c>
      <c r="E3925" t="s">
        <v>284</v>
      </c>
      <c r="F3925">
        <v>2016</v>
      </c>
      <c r="G3925" t="s">
        <v>171</v>
      </c>
      <c r="H3925">
        <v>0</v>
      </c>
      <c r="I3925">
        <v>25.302909199999998</v>
      </c>
      <c r="J3925">
        <v>0.15820000000000001</v>
      </c>
      <c r="K3925">
        <v>3.7080000000000002</v>
      </c>
      <c r="L3925">
        <v>0.33100000000000002</v>
      </c>
      <c r="M3925">
        <v>17.399999999999999</v>
      </c>
      <c r="N3925">
        <v>5.475E-2</v>
      </c>
      <c r="O3925" t="s">
        <v>119</v>
      </c>
      <c r="P3925">
        <v>0</v>
      </c>
      <c r="Q3925">
        <v>17.38</v>
      </c>
      <c r="R3925">
        <v>535</v>
      </c>
      <c r="S3925">
        <v>0</v>
      </c>
      <c r="U3925">
        <v>5138.5</v>
      </c>
      <c r="V3925">
        <v>0.82</v>
      </c>
      <c r="W3925">
        <v>0.93</v>
      </c>
      <c r="X3925">
        <v>0.40600000000000003</v>
      </c>
      <c r="Y3925" t="s">
        <v>200</v>
      </c>
      <c r="Z3925">
        <v>4.54</v>
      </c>
      <c r="AA3925" t="s">
        <v>12674</v>
      </c>
      <c r="AB3925">
        <v>294.57035930000001</v>
      </c>
      <c r="AC3925" t="s">
        <v>12675</v>
      </c>
      <c r="AD3925">
        <v>50.673014700000003</v>
      </c>
      <c r="AE3925">
        <v>643.00900000000001</v>
      </c>
      <c r="AF3925">
        <v>15.067</v>
      </c>
      <c r="AG3925">
        <v>12.862</v>
      </c>
      <c r="AH3925">
        <v>14.7628</v>
      </c>
    </row>
    <row r="3926" spans="1:34" x14ac:dyDescent="0.25">
      <c r="A3926" t="s">
        <v>12676</v>
      </c>
      <c r="B3926" t="s">
        <v>12673</v>
      </c>
      <c r="C3926">
        <v>1</v>
      </c>
      <c r="D3926">
        <v>2</v>
      </c>
      <c r="E3926" t="s">
        <v>284</v>
      </c>
      <c r="F3926">
        <v>2020</v>
      </c>
      <c r="G3926" t="s">
        <v>171</v>
      </c>
      <c r="H3926">
        <v>0</v>
      </c>
      <c r="I3926">
        <v>12.38602</v>
      </c>
      <c r="J3926">
        <v>9.8299999999999998E-2</v>
      </c>
      <c r="K3926">
        <v>1.0089999999999999</v>
      </c>
      <c r="L3926">
        <v>0.09</v>
      </c>
      <c r="M3926">
        <v>3.3</v>
      </c>
      <c r="N3926">
        <v>1.038E-2</v>
      </c>
      <c r="O3926" t="s">
        <v>119</v>
      </c>
      <c r="P3926">
        <v>0</v>
      </c>
      <c r="Q3926">
        <v>50.23</v>
      </c>
      <c r="R3926">
        <v>679</v>
      </c>
      <c r="S3926">
        <v>0</v>
      </c>
      <c r="U3926">
        <v>5138.5</v>
      </c>
      <c r="V3926">
        <v>0.82</v>
      </c>
      <c r="W3926">
        <v>0.93</v>
      </c>
      <c r="X3926">
        <v>0.40600000000000003</v>
      </c>
      <c r="Y3926" t="s">
        <v>200</v>
      </c>
      <c r="Z3926">
        <v>4.46</v>
      </c>
      <c r="AA3926" t="s">
        <v>12674</v>
      </c>
      <c r="AB3926">
        <v>294.57035930000001</v>
      </c>
      <c r="AC3926" t="s">
        <v>12675</v>
      </c>
      <c r="AD3926">
        <v>50.673014700000003</v>
      </c>
      <c r="AE3926">
        <v>643.00900000000001</v>
      </c>
      <c r="AF3926">
        <v>15.067</v>
      </c>
      <c r="AG3926">
        <v>12.862</v>
      </c>
      <c r="AH3926">
        <v>14.7628</v>
      </c>
    </row>
    <row r="3927" spans="1:34" x14ac:dyDescent="0.25">
      <c r="A3927" t="s">
        <v>12677</v>
      </c>
      <c r="B3927" t="s">
        <v>12678</v>
      </c>
      <c r="C3927">
        <v>1</v>
      </c>
      <c r="D3927">
        <v>1</v>
      </c>
      <c r="E3927" t="s">
        <v>284</v>
      </c>
      <c r="F3927">
        <v>2016</v>
      </c>
      <c r="G3927" t="s">
        <v>171</v>
      </c>
      <c r="H3927">
        <v>0</v>
      </c>
      <c r="I3927">
        <v>21.300226550000001</v>
      </c>
      <c r="J3927">
        <v>0.156</v>
      </c>
      <c r="K3927">
        <v>3.46</v>
      </c>
      <c r="L3927">
        <v>0.309</v>
      </c>
      <c r="M3927">
        <v>11.8</v>
      </c>
      <c r="N3927">
        <v>3.7199999999999997E-2</v>
      </c>
      <c r="O3927" t="s">
        <v>614</v>
      </c>
      <c r="P3927">
        <v>0</v>
      </c>
      <c r="Q3927">
        <v>82.3</v>
      </c>
      <c r="R3927">
        <v>725</v>
      </c>
      <c r="S3927">
        <v>0</v>
      </c>
      <c r="U3927">
        <v>6267</v>
      </c>
      <c r="V3927">
        <v>1.32</v>
      </c>
      <c r="W3927">
        <v>1.21</v>
      </c>
      <c r="X3927">
        <v>0.03</v>
      </c>
      <c r="Y3927" t="s">
        <v>77</v>
      </c>
      <c r="Z3927">
        <v>4.2699999999999996</v>
      </c>
      <c r="AA3927" t="s">
        <v>12679</v>
      </c>
      <c r="AB3927">
        <v>289.50067969999998</v>
      </c>
      <c r="AC3927" t="s">
        <v>12680</v>
      </c>
      <c r="AD3927">
        <v>51.6857106</v>
      </c>
      <c r="AE3927">
        <v>1023.85</v>
      </c>
      <c r="AF3927">
        <v>14.128</v>
      </c>
      <c r="AG3927">
        <v>12.715</v>
      </c>
      <c r="AH3927">
        <v>14.0136</v>
      </c>
    </row>
    <row r="3928" spans="1:34" x14ac:dyDescent="0.25">
      <c r="A3928" t="s">
        <v>12681</v>
      </c>
      <c r="B3928" t="s">
        <v>12682</v>
      </c>
      <c r="C3928">
        <v>1</v>
      </c>
      <c r="D3928">
        <v>1</v>
      </c>
      <c r="E3928" t="s">
        <v>284</v>
      </c>
      <c r="F3928">
        <v>2016</v>
      </c>
      <c r="G3928" t="s">
        <v>171</v>
      </c>
      <c r="H3928">
        <v>0</v>
      </c>
      <c r="I3928">
        <v>13.02365861</v>
      </c>
      <c r="J3928">
        <v>0.1056</v>
      </c>
      <c r="K3928">
        <v>2.37</v>
      </c>
      <c r="L3928">
        <v>0.21099999999999999</v>
      </c>
      <c r="M3928">
        <v>6.21</v>
      </c>
      <c r="N3928">
        <v>1.95E-2</v>
      </c>
      <c r="O3928" t="s">
        <v>614</v>
      </c>
      <c r="P3928">
        <v>0</v>
      </c>
      <c r="Q3928">
        <v>76.38</v>
      </c>
      <c r="R3928">
        <v>743</v>
      </c>
      <c r="S3928">
        <v>0</v>
      </c>
      <c r="U3928">
        <v>5683</v>
      </c>
      <c r="V3928">
        <v>0.95</v>
      </c>
      <c r="W3928">
        <v>0.97</v>
      </c>
      <c r="X3928">
        <v>-0.01</v>
      </c>
      <c r="Y3928" t="s">
        <v>77</v>
      </c>
      <c r="Z3928">
        <v>4.47</v>
      </c>
      <c r="AA3928" t="s">
        <v>12683</v>
      </c>
      <c r="AB3928">
        <v>293.4700919</v>
      </c>
      <c r="AC3928" t="s">
        <v>12684</v>
      </c>
      <c r="AD3928">
        <v>39.2528182</v>
      </c>
      <c r="AE3928">
        <v>663.41800000000001</v>
      </c>
      <c r="AF3928">
        <v>14.12</v>
      </c>
      <c r="AG3928">
        <v>12.54</v>
      </c>
      <c r="AH3928">
        <v>14.0185</v>
      </c>
    </row>
    <row r="3929" spans="1:34" x14ac:dyDescent="0.25">
      <c r="A3929" t="s">
        <v>12685</v>
      </c>
      <c r="B3929" t="s">
        <v>12686</v>
      </c>
      <c r="C3929">
        <v>1</v>
      </c>
      <c r="D3929">
        <v>2</v>
      </c>
      <c r="E3929" t="s">
        <v>284</v>
      </c>
      <c r="F3929">
        <v>2016</v>
      </c>
      <c r="G3929" t="s">
        <v>171</v>
      </c>
      <c r="H3929">
        <v>0</v>
      </c>
      <c r="I3929">
        <v>3.7017542799999998</v>
      </c>
      <c r="J3929">
        <v>4.3799999999999999E-2</v>
      </c>
      <c r="K3929">
        <v>1.5</v>
      </c>
      <c r="L3929">
        <v>0.13400000000000001</v>
      </c>
      <c r="M3929">
        <v>2.86</v>
      </c>
      <c r="N3929">
        <v>8.9899999999999997E-3</v>
      </c>
      <c r="O3929" t="s">
        <v>614</v>
      </c>
      <c r="P3929">
        <v>0</v>
      </c>
      <c r="Q3929">
        <v>265.41000000000003</v>
      </c>
      <c r="R3929">
        <v>1050</v>
      </c>
      <c r="S3929">
        <v>0</v>
      </c>
      <c r="U3929">
        <v>5307</v>
      </c>
      <c r="V3929">
        <v>0.86</v>
      </c>
      <c r="W3929">
        <v>0.87</v>
      </c>
      <c r="X3929">
        <v>0.02</v>
      </c>
      <c r="Y3929" t="s">
        <v>77</v>
      </c>
      <c r="Z3929">
        <v>4.51</v>
      </c>
      <c r="AA3929" t="s">
        <v>12687</v>
      </c>
      <c r="AB3929">
        <v>293.1234493</v>
      </c>
      <c r="AC3929" t="s">
        <v>12688</v>
      </c>
      <c r="AD3929">
        <v>40.934800500000001</v>
      </c>
      <c r="AE3929">
        <v>681.08600000000001</v>
      </c>
      <c r="AF3929">
        <v>14.829000000000001</v>
      </c>
      <c r="AG3929">
        <v>12.930999999999999</v>
      </c>
      <c r="AH3929">
        <v>14.720700000000001</v>
      </c>
    </row>
    <row r="3930" spans="1:34" x14ac:dyDescent="0.25">
      <c r="A3930" t="s">
        <v>12689</v>
      </c>
      <c r="B3930" t="s">
        <v>12686</v>
      </c>
      <c r="C3930">
        <v>1</v>
      </c>
      <c r="D3930">
        <v>2</v>
      </c>
      <c r="E3930" t="s">
        <v>284</v>
      </c>
      <c r="F3930">
        <v>2020</v>
      </c>
      <c r="G3930" t="s">
        <v>171</v>
      </c>
      <c r="H3930">
        <v>0</v>
      </c>
      <c r="I3930">
        <v>86.494500000000002</v>
      </c>
      <c r="J3930">
        <v>0.35759999999999997</v>
      </c>
      <c r="K3930">
        <v>3.024</v>
      </c>
      <c r="L3930">
        <v>0.27</v>
      </c>
      <c r="M3930">
        <v>9.4</v>
      </c>
      <c r="N3930">
        <v>2.9600000000000001E-2</v>
      </c>
      <c r="O3930" t="s">
        <v>614</v>
      </c>
      <c r="P3930">
        <v>0</v>
      </c>
      <c r="Q3930">
        <v>4.29</v>
      </c>
      <c r="R3930">
        <v>367</v>
      </c>
      <c r="S3930">
        <v>0</v>
      </c>
      <c r="U3930">
        <v>5245</v>
      </c>
      <c r="V3930">
        <v>0.9</v>
      </c>
      <c r="W3930">
        <v>0.9</v>
      </c>
      <c r="X3930">
        <v>0.03</v>
      </c>
      <c r="Y3930" t="s">
        <v>200</v>
      </c>
      <c r="Z3930">
        <v>4.4800000000000004</v>
      </c>
      <c r="AA3930" t="s">
        <v>12687</v>
      </c>
      <c r="AB3930">
        <v>293.1234493</v>
      </c>
      <c r="AC3930" t="s">
        <v>12688</v>
      </c>
      <c r="AD3930">
        <v>40.934800500000001</v>
      </c>
      <c r="AE3930">
        <v>681.08600000000001</v>
      </c>
      <c r="AF3930">
        <v>14.829000000000001</v>
      </c>
      <c r="AG3930">
        <v>12.930999999999999</v>
      </c>
      <c r="AH3930">
        <v>14.720700000000001</v>
      </c>
    </row>
    <row r="3931" spans="1:34" x14ac:dyDescent="0.25">
      <c r="A3931" t="s">
        <v>12690</v>
      </c>
      <c r="B3931" t="s">
        <v>12691</v>
      </c>
      <c r="C3931">
        <v>1</v>
      </c>
      <c r="D3931">
        <v>1</v>
      </c>
      <c r="E3931" t="s">
        <v>284</v>
      </c>
      <c r="F3931">
        <v>2016</v>
      </c>
      <c r="G3931" t="s">
        <v>171</v>
      </c>
      <c r="H3931">
        <v>0</v>
      </c>
      <c r="I3931">
        <v>15.65562652</v>
      </c>
      <c r="J3931">
        <v>0.1128</v>
      </c>
      <c r="K3931">
        <v>2.84</v>
      </c>
      <c r="L3931">
        <v>0.253</v>
      </c>
      <c r="M3931">
        <v>8.4499999999999993</v>
      </c>
      <c r="N3931">
        <v>2.6599999999999999E-2</v>
      </c>
      <c r="O3931" t="s">
        <v>614</v>
      </c>
      <c r="P3931">
        <v>0</v>
      </c>
      <c r="Q3931">
        <v>24.47</v>
      </c>
      <c r="R3931">
        <v>623</v>
      </c>
      <c r="S3931">
        <v>0</v>
      </c>
      <c r="U3931">
        <v>5127</v>
      </c>
      <c r="V3931">
        <v>0.79</v>
      </c>
      <c r="W3931">
        <v>0.83</v>
      </c>
      <c r="X3931">
        <v>-0.02</v>
      </c>
      <c r="Y3931" t="s">
        <v>77</v>
      </c>
      <c r="Z3931">
        <v>4.57</v>
      </c>
      <c r="AA3931" t="s">
        <v>12692</v>
      </c>
      <c r="AB3931">
        <v>285.91159679999998</v>
      </c>
      <c r="AC3931" t="s">
        <v>12693</v>
      </c>
      <c r="AD3931">
        <v>41.069509099999998</v>
      </c>
      <c r="AE3931">
        <v>558.51700000000005</v>
      </c>
      <c r="AF3931">
        <v>15.067</v>
      </c>
      <c r="AG3931">
        <v>12.972</v>
      </c>
      <c r="AH3931">
        <v>14.9483</v>
      </c>
    </row>
    <row r="3932" spans="1:34" x14ac:dyDescent="0.25">
      <c r="A3932" t="s">
        <v>12694</v>
      </c>
      <c r="B3932" t="s">
        <v>12695</v>
      </c>
      <c r="C3932">
        <v>1</v>
      </c>
      <c r="D3932">
        <v>1</v>
      </c>
      <c r="E3932" t="s">
        <v>284</v>
      </c>
      <c r="F3932">
        <v>2009</v>
      </c>
      <c r="G3932" t="s">
        <v>171</v>
      </c>
      <c r="H3932">
        <v>0</v>
      </c>
      <c r="I3932">
        <v>3.2346995999999999</v>
      </c>
      <c r="J3932">
        <v>4.8520000000000001E-2</v>
      </c>
      <c r="K3932">
        <v>14.617000000000001</v>
      </c>
      <c r="L3932">
        <v>1.304</v>
      </c>
      <c r="M3932">
        <v>212.31044</v>
      </c>
      <c r="N3932">
        <v>0.66800000000000004</v>
      </c>
      <c r="O3932" t="s">
        <v>119</v>
      </c>
      <c r="P3932">
        <v>0</v>
      </c>
      <c r="Q3932">
        <v>792.22</v>
      </c>
      <c r="R3932">
        <v>1460</v>
      </c>
      <c r="S3932">
        <v>0</v>
      </c>
      <c r="U3932">
        <v>5647</v>
      </c>
      <c r="V3932">
        <v>1.39</v>
      </c>
      <c r="W3932">
        <v>1.21</v>
      </c>
      <c r="X3932">
        <v>0.34</v>
      </c>
      <c r="Y3932" t="s">
        <v>77</v>
      </c>
      <c r="Z3932">
        <v>4.24</v>
      </c>
      <c r="AA3932" t="s">
        <v>12696</v>
      </c>
      <c r="AB3932">
        <v>296.83724749999999</v>
      </c>
      <c r="AC3932" t="s">
        <v>12697</v>
      </c>
      <c r="AD3932">
        <v>48.239969500000001</v>
      </c>
      <c r="AE3932">
        <v>587.03899999999999</v>
      </c>
      <c r="AF3932">
        <v>13.286</v>
      </c>
      <c r="AG3932">
        <v>11.634</v>
      </c>
      <c r="AH3932">
        <v>13.1714</v>
      </c>
    </row>
    <row r="3933" spans="1:34" x14ac:dyDescent="0.25">
      <c r="A3933" t="s">
        <v>12698</v>
      </c>
      <c r="B3933" t="s">
        <v>12699</v>
      </c>
      <c r="C3933">
        <v>1</v>
      </c>
      <c r="D3933">
        <v>3</v>
      </c>
      <c r="E3933" t="s">
        <v>284</v>
      </c>
      <c r="F3933">
        <v>2012</v>
      </c>
      <c r="G3933" t="s">
        <v>171</v>
      </c>
      <c r="H3933">
        <v>0</v>
      </c>
      <c r="I3933">
        <v>7.1334</v>
      </c>
      <c r="J3933">
        <v>7.1900000000000006E-2</v>
      </c>
      <c r="K3933">
        <v>1.71</v>
      </c>
      <c r="L3933">
        <v>0.153</v>
      </c>
      <c r="M3933">
        <v>4.1900000000000004</v>
      </c>
      <c r="N3933">
        <v>1.3180000000000001E-2</v>
      </c>
      <c r="O3933" t="s">
        <v>119</v>
      </c>
      <c r="P3933">
        <v>0</v>
      </c>
      <c r="Q3933">
        <v>318</v>
      </c>
      <c r="R3933">
        <v>1102</v>
      </c>
      <c r="S3933">
        <v>1</v>
      </c>
      <c r="U3933">
        <v>5905</v>
      </c>
      <c r="V3933">
        <v>1.26</v>
      </c>
      <c r="W3933">
        <v>1.04</v>
      </c>
      <c r="X3933">
        <v>-0.09</v>
      </c>
      <c r="Y3933" t="s">
        <v>77</v>
      </c>
      <c r="Z3933">
        <v>4.26</v>
      </c>
      <c r="AA3933" t="s">
        <v>12700</v>
      </c>
      <c r="AB3933">
        <v>288.9612535</v>
      </c>
      <c r="AC3933" t="s">
        <v>12701</v>
      </c>
      <c r="AD3933">
        <v>42.265047199999998</v>
      </c>
      <c r="AE3933">
        <v>1025.0999999999999</v>
      </c>
      <c r="AF3933">
        <v>13.95</v>
      </c>
      <c r="AG3933">
        <v>12.516</v>
      </c>
      <c r="AH3933">
        <v>13.9132</v>
      </c>
    </row>
    <row r="3934" spans="1:34" x14ac:dyDescent="0.25">
      <c r="A3934" t="s">
        <v>12702</v>
      </c>
      <c r="B3934" t="s">
        <v>12699</v>
      </c>
      <c r="C3934">
        <v>1</v>
      </c>
      <c r="D3934">
        <v>3</v>
      </c>
      <c r="E3934" t="s">
        <v>284</v>
      </c>
      <c r="F3934">
        <v>2012</v>
      </c>
      <c r="G3934" t="s">
        <v>171</v>
      </c>
      <c r="H3934">
        <v>0</v>
      </c>
      <c r="I3934">
        <v>8.9186999999999994</v>
      </c>
      <c r="J3934">
        <v>8.3500000000000005E-2</v>
      </c>
      <c r="K3934">
        <v>1.9</v>
      </c>
      <c r="L3934">
        <v>0.17</v>
      </c>
      <c r="M3934">
        <v>3.85</v>
      </c>
      <c r="N3934">
        <v>1.2109999999999999E-2</v>
      </c>
      <c r="O3934" t="s">
        <v>119</v>
      </c>
      <c r="P3934">
        <v>0</v>
      </c>
      <c r="Q3934">
        <v>236</v>
      </c>
      <c r="R3934">
        <v>1023</v>
      </c>
      <c r="S3934">
        <v>1</v>
      </c>
      <c r="U3934">
        <v>5905</v>
      </c>
      <c r="V3934">
        <v>1.26</v>
      </c>
      <c r="W3934">
        <v>1.04</v>
      </c>
      <c r="X3934">
        <v>-0.09</v>
      </c>
      <c r="Y3934" t="s">
        <v>77</v>
      </c>
      <c r="Z3934">
        <v>4.26</v>
      </c>
      <c r="AA3934" t="s">
        <v>12700</v>
      </c>
      <c r="AB3934">
        <v>288.9612535</v>
      </c>
      <c r="AC3934" t="s">
        <v>12701</v>
      </c>
      <c r="AD3934">
        <v>42.265047199999998</v>
      </c>
      <c r="AE3934">
        <v>1025.0999999999999</v>
      </c>
      <c r="AF3934">
        <v>13.95</v>
      </c>
      <c r="AG3934">
        <v>12.516</v>
      </c>
      <c r="AH3934">
        <v>13.9132</v>
      </c>
    </row>
    <row r="3935" spans="1:34" x14ac:dyDescent="0.25">
      <c r="A3935" t="s">
        <v>12703</v>
      </c>
      <c r="B3935" t="s">
        <v>12699</v>
      </c>
      <c r="C3935">
        <v>1</v>
      </c>
      <c r="D3935">
        <v>3</v>
      </c>
      <c r="E3935" t="s">
        <v>284</v>
      </c>
      <c r="F3935">
        <v>2012</v>
      </c>
      <c r="G3935" t="s">
        <v>171</v>
      </c>
      <c r="H3935">
        <v>0</v>
      </c>
      <c r="I3935">
        <v>11.898099999999999</v>
      </c>
      <c r="J3935">
        <v>0.1012</v>
      </c>
      <c r="K3935">
        <v>1.99</v>
      </c>
      <c r="L3935">
        <v>0.17799999999999999</v>
      </c>
      <c r="M3935">
        <v>4.16</v>
      </c>
      <c r="N3935">
        <v>1.3089999999999999E-2</v>
      </c>
      <c r="O3935" t="s">
        <v>119</v>
      </c>
      <c r="P3935">
        <v>0</v>
      </c>
      <c r="Q3935">
        <v>161</v>
      </c>
      <c r="R3935">
        <v>929</v>
      </c>
      <c r="S3935">
        <v>1</v>
      </c>
      <c r="U3935">
        <v>5905</v>
      </c>
      <c r="V3935">
        <v>1.26</v>
      </c>
      <c r="W3935">
        <v>1.04</v>
      </c>
      <c r="X3935">
        <v>-0.09</v>
      </c>
      <c r="Y3935" t="s">
        <v>77</v>
      </c>
      <c r="Z3935">
        <v>4.26</v>
      </c>
      <c r="AA3935" t="s">
        <v>12700</v>
      </c>
      <c r="AB3935">
        <v>288.9612535</v>
      </c>
      <c r="AC3935" t="s">
        <v>12701</v>
      </c>
      <c r="AD3935">
        <v>42.265047199999998</v>
      </c>
      <c r="AE3935">
        <v>1025.0999999999999</v>
      </c>
      <c r="AF3935">
        <v>13.95</v>
      </c>
      <c r="AG3935">
        <v>12.516</v>
      </c>
      <c r="AH3935">
        <v>13.9132</v>
      </c>
    </row>
    <row r="3936" spans="1:34" x14ac:dyDescent="0.25">
      <c r="A3936" t="s">
        <v>12704</v>
      </c>
      <c r="B3936" t="s">
        <v>12705</v>
      </c>
      <c r="C3936">
        <v>1</v>
      </c>
      <c r="D3936">
        <v>1</v>
      </c>
      <c r="E3936" t="s">
        <v>284</v>
      </c>
      <c r="F3936">
        <v>2016</v>
      </c>
      <c r="G3936" t="s">
        <v>171</v>
      </c>
      <c r="H3936">
        <v>0</v>
      </c>
      <c r="I3936">
        <v>23.675176069999999</v>
      </c>
      <c r="J3936">
        <v>0.15359999999999999</v>
      </c>
      <c r="K3936">
        <v>2.9</v>
      </c>
      <c r="L3936">
        <v>0.25900000000000001</v>
      </c>
      <c r="M3936">
        <v>8.75</v>
      </c>
      <c r="N3936">
        <v>2.75E-2</v>
      </c>
      <c r="O3936" t="s">
        <v>614</v>
      </c>
      <c r="P3936">
        <v>0</v>
      </c>
      <c r="Q3936">
        <v>20.18</v>
      </c>
      <c r="R3936">
        <v>528</v>
      </c>
      <c r="S3936">
        <v>0</v>
      </c>
      <c r="U3936">
        <v>5279</v>
      </c>
      <c r="V3936">
        <v>0.81</v>
      </c>
      <c r="W3936">
        <v>0.84</v>
      </c>
      <c r="X3936">
        <v>-0.09</v>
      </c>
      <c r="Y3936" t="s">
        <v>77</v>
      </c>
      <c r="Z3936">
        <v>4.5599999999999996</v>
      </c>
      <c r="AA3936" t="s">
        <v>12706</v>
      </c>
      <c r="AB3936">
        <v>283.8330588</v>
      </c>
      <c r="AC3936" t="s">
        <v>12707</v>
      </c>
      <c r="AD3936">
        <v>41.978635799999999</v>
      </c>
      <c r="AE3936">
        <v>619.72299999999996</v>
      </c>
      <c r="AF3936">
        <v>14.846</v>
      </c>
      <c r="AG3936">
        <v>12.811999999999999</v>
      </c>
      <c r="AH3936">
        <v>14.701000000000001</v>
      </c>
    </row>
    <row r="3937" spans="1:34" x14ac:dyDescent="0.25">
      <c r="A3937" t="s">
        <v>12708</v>
      </c>
      <c r="B3937" t="s">
        <v>12709</v>
      </c>
      <c r="C3937">
        <v>1</v>
      </c>
      <c r="D3937">
        <v>1</v>
      </c>
      <c r="E3937" t="s">
        <v>284</v>
      </c>
      <c r="F3937">
        <v>2016</v>
      </c>
      <c r="G3937" t="s">
        <v>171</v>
      </c>
      <c r="H3937">
        <v>0</v>
      </c>
      <c r="I3937">
        <v>5.3788684399999998</v>
      </c>
      <c r="J3937">
        <v>5.6000000000000001E-2</v>
      </c>
      <c r="K3937">
        <v>1.9</v>
      </c>
      <c r="L3937">
        <v>0.17</v>
      </c>
      <c r="M3937">
        <v>4.2699999999999996</v>
      </c>
      <c r="N3937">
        <v>1.34E-2</v>
      </c>
      <c r="O3937" t="s">
        <v>614</v>
      </c>
      <c r="P3937">
        <v>0</v>
      </c>
      <c r="Q3937">
        <v>110.62</v>
      </c>
      <c r="R3937">
        <v>833</v>
      </c>
      <c r="S3937">
        <v>0</v>
      </c>
      <c r="U3937">
        <v>5160</v>
      </c>
      <c r="V3937">
        <v>0.79</v>
      </c>
      <c r="W3937">
        <v>0.85</v>
      </c>
      <c r="X3937">
        <v>-0.02</v>
      </c>
      <c r="Y3937" t="s">
        <v>77</v>
      </c>
      <c r="Z3937">
        <v>4.57</v>
      </c>
      <c r="AA3937" t="s">
        <v>12710</v>
      </c>
      <c r="AB3937">
        <v>282.00468519999998</v>
      </c>
      <c r="AC3937" t="s">
        <v>12711</v>
      </c>
      <c r="AD3937">
        <v>42.176465700000001</v>
      </c>
      <c r="AE3937">
        <v>414.82499999999999</v>
      </c>
      <c r="AF3937">
        <v>14.151</v>
      </c>
      <c r="AG3937">
        <v>12.129</v>
      </c>
      <c r="AH3937">
        <v>14.001300000000001</v>
      </c>
    </row>
    <row r="3938" spans="1:34" x14ac:dyDescent="0.25">
      <c r="A3938" t="s">
        <v>12712</v>
      </c>
      <c r="B3938" t="s">
        <v>12713</v>
      </c>
      <c r="C3938">
        <v>1</v>
      </c>
      <c r="D3938">
        <v>1</v>
      </c>
      <c r="E3938" t="s">
        <v>284</v>
      </c>
      <c r="F3938">
        <v>2016</v>
      </c>
      <c r="G3938" t="s">
        <v>171</v>
      </c>
      <c r="H3938">
        <v>0</v>
      </c>
      <c r="I3938">
        <v>15.28469497</v>
      </c>
      <c r="J3938">
        <v>0.12239999999999999</v>
      </c>
      <c r="K3938">
        <v>2.09</v>
      </c>
      <c r="L3938">
        <v>0.186</v>
      </c>
      <c r="M3938">
        <v>5.0199999999999996</v>
      </c>
      <c r="N3938">
        <v>1.5800000000000002E-2</v>
      </c>
      <c r="O3938" t="s">
        <v>614</v>
      </c>
      <c r="P3938">
        <v>0</v>
      </c>
      <c r="Q3938">
        <v>128.78</v>
      </c>
      <c r="R3938">
        <v>852</v>
      </c>
      <c r="S3938">
        <v>0</v>
      </c>
      <c r="U3938">
        <v>6062</v>
      </c>
      <c r="V3938">
        <v>1.1299999999999999</v>
      </c>
      <c r="W3938">
        <v>1.08</v>
      </c>
      <c r="X3938">
        <v>-0.02</v>
      </c>
      <c r="Y3938" t="s">
        <v>77</v>
      </c>
      <c r="Z3938">
        <v>4.37</v>
      </c>
      <c r="AA3938" t="s">
        <v>12714</v>
      </c>
      <c r="AB3938">
        <v>296.03189850000001</v>
      </c>
      <c r="AC3938" t="s">
        <v>12715</v>
      </c>
      <c r="AD3938">
        <v>42.141863399999998</v>
      </c>
      <c r="AE3938">
        <v>1159.31</v>
      </c>
      <c r="AF3938">
        <v>14.72</v>
      </c>
      <c r="AG3938">
        <v>12.936</v>
      </c>
      <c r="AH3938">
        <v>14.4779</v>
      </c>
    </row>
    <row r="3939" spans="1:34" x14ac:dyDescent="0.25">
      <c r="A3939" t="s">
        <v>12716</v>
      </c>
      <c r="B3939" t="s">
        <v>12717</v>
      </c>
      <c r="C3939">
        <v>1</v>
      </c>
      <c r="D3939">
        <v>3</v>
      </c>
      <c r="E3939" t="s">
        <v>284</v>
      </c>
      <c r="F3939">
        <v>2016</v>
      </c>
      <c r="G3939" t="s">
        <v>171</v>
      </c>
      <c r="H3939">
        <v>0</v>
      </c>
      <c r="I3939">
        <v>21.053585959999999</v>
      </c>
      <c r="J3939">
        <v>0.1502</v>
      </c>
      <c r="K3939">
        <v>2.65</v>
      </c>
      <c r="L3939">
        <v>0.23599999999999999</v>
      </c>
      <c r="M3939">
        <v>7.51</v>
      </c>
      <c r="N3939">
        <v>2.3599999999999999E-2</v>
      </c>
      <c r="O3939" t="s">
        <v>614</v>
      </c>
      <c r="P3939">
        <v>0</v>
      </c>
      <c r="Q3939">
        <v>119.99</v>
      </c>
      <c r="R3939">
        <v>731</v>
      </c>
      <c r="S3939">
        <v>0</v>
      </c>
      <c r="U3939">
        <v>5808</v>
      </c>
      <c r="V3939">
        <v>1.01</v>
      </c>
      <c r="W3939">
        <v>1.01</v>
      </c>
      <c r="X3939">
        <v>0.03</v>
      </c>
      <c r="Y3939" t="s">
        <v>77</v>
      </c>
      <c r="Z3939">
        <v>4.43</v>
      </c>
      <c r="AA3939" t="s">
        <v>12718</v>
      </c>
      <c r="AB3939">
        <v>294.28096790000001</v>
      </c>
      <c r="AC3939" t="s">
        <v>12719</v>
      </c>
      <c r="AD3939">
        <v>42.290929499999997</v>
      </c>
      <c r="AE3939">
        <v>1539.63</v>
      </c>
      <c r="AF3939">
        <v>14.968999999999999</v>
      </c>
      <c r="AG3939">
        <v>13.214</v>
      </c>
      <c r="AH3939">
        <v>14.815899999999999</v>
      </c>
    </row>
    <row r="3940" spans="1:34" x14ac:dyDescent="0.25">
      <c r="A3940" t="s">
        <v>12720</v>
      </c>
      <c r="B3940" t="s">
        <v>12717</v>
      </c>
      <c r="C3940">
        <v>1</v>
      </c>
      <c r="D3940">
        <v>3</v>
      </c>
      <c r="E3940" t="s">
        <v>284</v>
      </c>
      <c r="F3940">
        <v>2016</v>
      </c>
      <c r="G3940" t="s">
        <v>171</v>
      </c>
      <c r="H3940">
        <v>0</v>
      </c>
      <c r="I3940">
        <v>127.90757739999999</v>
      </c>
      <c r="J3940">
        <v>0.50009999999999999</v>
      </c>
      <c r="K3940">
        <v>6.5</v>
      </c>
      <c r="L3940">
        <v>0.57999999999999996</v>
      </c>
      <c r="M3940">
        <v>34.5</v>
      </c>
      <c r="N3940">
        <v>0.108</v>
      </c>
      <c r="O3940" t="s">
        <v>614</v>
      </c>
      <c r="P3940">
        <v>0</v>
      </c>
      <c r="Q3940">
        <v>10.82</v>
      </c>
      <c r="R3940">
        <v>401</v>
      </c>
      <c r="S3940">
        <v>0</v>
      </c>
      <c r="U3940">
        <v>5808</v>
      </c>
      <c r="V3940">
        <v>1.01</v>
      </c>
      <c r="W3940">
        <v>1.01</v>
      </c>
      <c r="X3940">
        <v>0.03</v>
      </c>
      <c r="Y3940" t="s">
        <v>77</v>
      </c>
      <c r="Z3940">
        <v>4.43</v>
      </c>
      <c r="AA3940" t="s">
        <v>12718</v>
      </c>
      <c r="AB3940">
        <v>294.28096790000001</v>
      </c>
      <c r="AC3940" t="s">
        <v>12719</v>
      </c>
      <c r="AD3940">
        <v>42.290929499999997</v>
      </c>
      <c r="AE3940">
        <v>1539.63</v>
      </c>
      <c r="AF3940">
        <v>14.968999999999999</v>
      </c>
      <c r="AG3940">
        <v>13.214</v>
      </c>
      <c r="AH3940">
        <v>14.815899999999999</v>
      </c>
    </row>
    <row r="3941" spans="1:34" x14ac:dyDescent="0.25">
      <c r="A3941" t="s">
        <v>12721</v>
      </c>
      <c r="B3941" t="s">
        <v>12717</v>
      </c>
      <c r="C3941">
        <v>1</v>
      </c>
      <c r="D3941">
        <v>3</v>
      </c>
      <c r="E3941" t="s">
        <v>284</v>
      </c>
      <c r="F3941">
        <v>2016</v>
      </c>
      <c r="G3941" t="s">
        <v>171</v>
      </c>
      <c r="H3941">
        <v>0</v>
      </c>
      <c r="I3941">
        <v>6.2171291999999996</v>
      </c>
      <c r="J3941">
        <v>6.6600000000000006E-2</v>
      </c>
      <c r="K3941">
        <v>1.32</v>
      </c>
      <c r="L3941">
        <v>0.11799999999999999</v>
      </c>
      <c r="M3941">
        <v>2.2999999999999998</v>
      </c>
      <c r="N3941">
        <v>7.2399999999999999E-3</v>
      </c>
      <c r="O3941" t="s">
        <v>614</v>
      </c>
      <c r="P3941">
        <v>0</v>
      </c>
      <c r="Q3941">
        <v>610.28</v>
      </c>
      <c r="R3941">
        <v>1098</v>
      </c>
      <c r="S3941">
        <v>0</v>
      </c>
      <c r="U3941">
        <v>5808</v>
      </c>
      <c r="V3941">
        <v>1.01</v>
      </c>
      <c r="W3941">
        <v>1.01</v>
      </c>
      <c r="X3941">
        <v>0.03</v>
      </c>
      <c r="Y3941" t="s">
        <v>77</v>
      </c>
      <c r="Z3941">
        <v>4.43</v>
      </c>
      <c r="AA3941" t="s">
        <v>12718</v>
      </c>
      <c r="AB3941">
        <v>294.28096790000001</v>
      </c>
      <c r="AC3941" t="s">
        <v>12719</v>
      </c>
      <c r="AD3941">
        <v>42.290929499999997</v>
      </c>
      <c r="AE3941">
        <v>1539.63</v>
      </c>
      <c r="AF3941">
        <v>14.968999999999999</v>
      </c>
      <c r="AG3941">
        <v>13.214</v>
      </c>
      <c r="AH3941">
        <v>14.815899999999999</v>
      </c>
    </row>
    <row r="3942" spans="1:34" x14ac:dyDescent="0.25">
      <c r="A3942" t="s">
        <v>12722</v>
      </c>
      <c r="B3942" t="s">
        <v>12723</v>
      </c>
      <c r="C3942">
        <v>1</v>
      </c>
      <c r="D3942">
        <v>1</v>
      </c>
      <c r="E3942" t="s">
        <v>284</v>
      </c>
      <c r="F3942">
        <v>2016</v>
      </c>
      <c r="G3942" t="s">
        <v>171</v>
      </c>
      <c r="H3942">
        <v>0</v>
      </c>
      <c r="I3942">
        <v>25.85501786</v>
      </c>
      <c r="J3942">
        <v>0.17349999999999999</v>
      </c>
      <c r="K3942">
        <v>2.59</v>
      </c>
      <c r="L3942">
        <v>0.23100000000000001</v>
      </c>
      <c r="M3942">
        <v>7.22</v>
      </c>
      <c r="N3942">
        <v>2.2700000000000001E-2</v>
      </c>
      <c r="O3942" t="s">
        <v>614</v>
      </c>
      <c r="P3942">
        <v>0</v>
      </c>
      <c r="Q3942">
        <v>46.98</v>
      </c>
      <c r="R3942">
        <v>637</v>
      </c>
      <c r="S3942">
        <v>0</v>
      </c>
      <c r="U3942">
        <v>5890</v>
      </c>
      <c r="V3942">
        <v>1.03</v>
      </c>
      <c r="W3942">
        <v>1.02</v>
      </c>
      <c r="X3942">
        <v>-0.02</v>
      </c>
      <c r="Y3942" t="s">
        <v>77</v>
      </c>
      <c r="Z3942">
        <v>4.42</v>
      </c>
      <c r="AA3942" t="s">
        <v>12724</v>
      </c>
      <c r="AB3942">
        <v>292.31597950000003</v>
      </c>
      <c r="AC3942" t="s">
        <v>12725</v>
      </c>
      <c r="AD3942">
        <v>42.626242900000001</v>
      </c>
      <c r="AE3942">
        <v>1026.49</v>
      </c>
      <c r="AF3942">
        <v>14.791</v>
      </c>
      <c r="AG3942">
        <v>13.19</v>
      </c>
      <c r="AH3942">
        <v>14.6798</v>
      </c>
    </row>
    <row r="3943" spans="1:34" x14ac:dyDescent="0.25">
      <c r="A3943" t="s">
        <v>12726</v>
      </c>
      <c r="B3943" t="s">
        <v>12727</v>
      </c>
      <c r="C3943">
        <v>1</v>
      </c>
      <c r="D3943">
        <v>2</v>
      </c>
      <c r="E3943" t="s">
        <v>284</v>
      </c>
      <c r="F3943">
        <v>2016</v>
      </c>
      <c r="G3943" t="s">
        <v>171</v>
      </c>
      <c r="H3943">
        <v>0</v>
      </c>
      <c r="I3943">
        <v>3.3835380700000002</v>
      </c>
      <c r="J3943">
        <v>4.2000000000000003E-2</v>
      </c>
      <c r="K3943">
        <v>1.44</v>
      </c>
      <c r="L3943">
        <v>0.128</v>
      </c>
      <c r="M3943">
        <v>2.67</v>
      </c>
      <c r="N3943">
        <v>8.3899999999999999E-3</v>
      </c>
      <c r="O3943" t="s">
        <v>614</v>
      </c>
      <c r="P3943">
        <v>0</v>
      </c>
      <c r="Q3943">
        <v>316.72000000000003</v>
      </c>
      <c r="R3943">
        <v>1133</v>
      </c>
      <c r="S3943">
        <v>0</v>
      </c>
      <c r="U3943">
        <v>5462</v>
      </c>
      <c r="V3943">
        <v>0.88</v>
      </c>
      <c r="W3943">
        <v>0.91</v>
      </c>
      <c r="X3943">
        <v>0.02</v>
      </c>
      <c r="Y3943" t="s">
        <v>77</v>
      </c>
      <c r="Z3943">
        <v>4.5199999999999996</v>
      </c>
      <c r="AA3943" t="s">
        <v>12728</v>
      </c>
      <c r="AB3943">
        <v>287.29540150000003</v>
      </c>
      <c r="AC3943" t="s">
        <v>12729</v>
      </c>
      <c r="AD3943">
        <v>43.279867699999997</v>
      </c>
      <c r="AE3943">
        <v>556.58000000000004</v>
      </c>
      <c r="AF3943">
        <v>14.375999999999999</v>
      </c>
      <c r="AG3943">
        <v>12.422000000000001</v>
      </c>
      <c r="AH3943">
        <v>14.1363</v>
      </c>
    </row>
    <row r="3944" spans="1:34" x14ac:dyDescent="0.25">
      <c r="A3944" t="s">
        <v>12730</v>
      </c>
      <c r="B3944" t="s">
        <v>12727</v>
      </c>
      <c r="C3944">
        <v>1</v>
      </c>
      <c r="D3944">
        <v>2</v>
      </c>
      <c r="E3944" t="s">
        <v>284</v>
      </c>
      <c r="F3944">
        <v>2016</v>
      </c>
      <c r="G3944" t="s">
        <v>171</v>
      </c>
      <c r="H3944">
        <v>0</v>
      </c>
      <c r="I3944">
        <v>2.3589515200000002</v>
      </c>
      <c r="J3944">
        <v>3.3000000000000002E-2</v>
      </c>
      <c r="K3944">
        <v>0.86</v>
      </c>
      <c r="L3944">
        <v>7.6999999999999999E-2</v>
      </c>
      <c r="M3944">
        <v>0.56599999999999995</v>
      </c>
      <c r="N3944">
        <v>1.7799999999999999E-3</v>
      </c>
      <c r="O3944" t="s">
        <v>614</v>
      </c>
      <c r="P3944">
        <v>0</v>
      </c>
      <c r="Q3944">
        <v>513.03</v>
      </c>
      <c r="R3944">
        <v>1278</v>
      </c>
      <c r="S3944">
        <v>0</v>
      </c>
      <c r="U3944">
        <v>5462</v>
      </c>
      <c r="V3944">
        <v>0.88</v>
      </c>
      <c r="W3944">
        <v>0.91</v>
      </c>
      <c r="X3944">
        <v>0.02</v>
      </c>
      <c r="Y3944" t="s">
        <v>77</v>
      </c>
      <c r="Z3944">
        <v>4.5199999999999996</v>
      </c>
      <c r="AA3944" t="s">
        <v>12728</v>
      </c>
      <c r="AB3944">
        <v>287.29540150000003</v>
      </c>
      <c r="AC3944" t="s">
        <v>12729</v>
      </c>
      <c r="AD3944">
        <v>43.279867699999997</v>
      </c>
      <c r="AE3944">
        <v>556.58000000000004</v>
      </c>
      <c r="AF3944">
        <v>14.375999999999999</v>
      </c>
      <c r="AG3944">
        <v>12.422000000000001</v>
      </c>
      <c r="AH3944">
        <v>14.1363</v>
      </c>
    </row>
    <row r="3945" spans="1:34" x14ac:dyDescent="0.25">
      <c r="A3945" t="s">
        <v>12731</v>
      </c>
      <c r="B3945" t="s">
        <v>12732</v>
      </c>
      <c r="C3945">
        <v>1</v>
      </c>
      <c r="D3945">
        <v>1</v>
      </c>
      <c r="E3945" t="s">
        <v>284</v>
      </c>
      <c r="F3945">
        <v>2016</v>
      </c>
      <c r="G3945" t="s">
        <v>171</v>
      </c>
      <c r="H3945">
        <v>0</v>
      </c>
      <c r="I3945">
        <v>24.315759920000001</v>
      </c>
      <c r="J3945">
        <v>0.17</v>
      </c>
      <c r="K3945">
        <v>3.31</v>
      </c>
      <c r="L3945">
        <v>0.29499999999999998</v>
      </c>
      <c r="M3945">
        <v>11</v>
      </c>
      <c r="N3945">
        <v>3.4500000000000003E-2</v>
      </c>
      <c r="O3945" t="s">
        <v>614</v>
      </c>
      <c r="P3945">
        <v>0</v>
      </c>
      <c r="Q3945">
        <v>71.84</v>
      </c>
      <c r="R3945">
        <v>683</v>
      </c>
      <c r="S3945">
        <v>0</v>
      </c>
      <c r="U3945">
        <v>6161</v>
      </c>
      <c r="V3945">
        <v>1.22</v>
      </c>
      <c r="W3945">
        <v>1.1299999999999999</v>
      </c>
      <c r="X3945">
        <v>0.01</v>
      </c>
      <c r="Y3945" t="s">
        <v>77</v>
      </c>
      <c r="Z3945">
        <v>4.32</v>
      </c>
      <c r="AA3945" t="s">
        <v>12733</v>
      </c>
      <c r="AB3945">
        <v>292.42737</v>
      </c>
      <c r="AC3945" t="s">
        <v>12734</v>
      </c>
      <c r="AD3945">
        <v>44.381240599999998</v>
      </c>
      <c r="AE3945">
        <v>1215.1099999999999</v>
      </c>
      <c r="AF3945">
        <v>14.895</v>
      </c>
      <c r="AG3945">
        <v>13.202</v>
      </c>
      <c r="AH3945">
        <v>14.664400000000001</v>
      </c>
    </row>
    <row r="3946" spans="1:34" x14ac:dyDescent="0.25">
      <c r="A3946" t="s">
        <v>12735</v>
      </c>
      <c r="B3946" t="s">
        <v>12736</v>
      </c>
      <c r="C3946">
        <v>1</v>
      </c>
      <c r="D3946">
        <v>2</v>
      </c>
      <c r="E3946" t="s">
        <v>284</v>
      </c>
      <c r="F3946">
        <v>2016</v>
      </c>
      <c r="G3946" t="s">
        <v>171</v>
      </c>
      <c r="H3946">
        <v>0</v>
      </c>
      <c r="I3946">
        <v>0.63816320000000004</v>
      </c>
      <c r="J3946">
        <v>1.35E-2</v>
      </c>
      <c r="K3946">
        <v>0.87</v>
      </c>
      <c r="L3946">
        <v>7.8E-2</v>
      </c>
      <c r="M3946">
        <v>0.59</v>
      </c>
      <c r="N3946">
        <v>1.8600000000000001E-3</v>
      </c>
      <c r="O3946" t="s">
        <v>614</v>
      </c>
      <c r="P3946">
        <v>0</v>
      </c>
      <c r="Q3946">
        <v>2302.61</v>
      </c>
      <c r="R3946">
        <v>1874</v>
      </c>
      <c r="S3946">
        <v>0</v>
      </c>
      <c r="U3946">
        <v>5196</v>
      </c>
      <c r="V3946">
        <v>0.8</v>
      </c>
      <c r="W3946">
        <v>0.84</v>
      </c>
      <c r="X3946">
        <v>-0.02</v>
      </c>
      <c r="Y3946" t="s">
        <v>77</v>
      </c>
      <c r="Z3946">
        <v>4.5599999999999996</v>
      </c>
      <c r="AA3946" t="s">
        <v>12737</v>
      </c>
      <c r="AB3946">
        <v>291.05714510000001</v>
      </c>
      <c r="AC3946" t="s">
        <v>12738</v>
      </c>
      <c r="AD3946">
        <v>44.632306</v>
      </c>
      <c r="AE3946">
        <v>519.12199999999996</v>
      </c>
      <c r="AF3946">
        <v>14.672000000000001</v>
      </c>
      <c r="AG3946">
        <v>12.426</v>
      </c>
      <c r="AH3946">
        <v>14.374599999999999</v>
      </c>
    </row>
    <row r="3947" spans="1:34" x14ac:dyDescent="0.25">
      <c r="A3947" t="s">
        <v>12739</v>
      </c>
      <c r="B3947" t="s">
        <v>12736</v>
      </c>
      <c r="C3947">
        <v>1</v>
      </c>
      <c r="D3947">
        <v>2</v>
      </c>
      <c r="E3947" t="s">
        <v>284</v>
      </c>
      <c r="F3947">
        <v>2021</v>
      </c>
      <c r="G3947" t="s">
        <v>171</v>
      </c>
      <c r="H3947">
        <v>0</v>
      </c>
      <c r="I3947">
        <v>39.676799770000002</v>
      </c>
      <c r="J3947">
        <v>0.2122</v>
      </c>
      <c r="K3947">
        <v>2.76</v>
      </c>
      <c r="L3947">
        <v>0.246</v>
      </c>
      <c r="M3947">
        <v>8.0500000000000007</v>
      </c>
      <c r="N3947">
        <v>2.53E-2</v>
      </c>
      <c r="O3947" t="s">
        <v>614</v>
      </c>
      <c r="P3947">
        <v>0</v>
      </c>
      <c r="Q3947">
        <v>11.85</v>
      </c>
      <c r="R3947">
        <v>473</v>
      </c>
      <c r="S3947">
        <v>0</v>
      </c>
      <c r="U3947">
        <v>5244</v>
      </c>
      <c r="V3947">
        <v>0.89</v>
      </c>
      <c r="W3947">
        <v>0.81</v>
      </c>
      <c r="X3947">
        <v>0.02</v>
      </c>
      <c r="Y3947" t="s">
        <v>77</v>
      </c>
      <c r="Z3947">
        <v>4.45</v>
      </c>
      <c r="AA3947" t="s">
        <v>12737</v>
      </c>
      <c r="AB3947">
        <v>291.05714510000001</v>
      </c>
      <c r="AC3947" t="s">
        <v>12738</v>
      </c>
      <c r="AD3947">
        <v>44.632306</v>
      </c>
      <c r="AE3947">
        <v>519.12199999999996</v>
      </c>
      <c r="AF3947">
        <v>14.672000000000001</v>
      </c>
      <c r="AG3947">
        <v>12.426</v>
      </c>
      <c r="AH3947">
        <v>14.374599999999999</v>
      </c>
    </row>
    <row r="3948" spans="1:34" x14ac:dyDescent="0.25">
      <c r="A3948" t="s">
        <v>12740</v>
      </c>
      <c r="B3948" t="s">
        <v>12741</v>
      </c>
      <c r="C3948">
        <v>1</v>
      </c>
      <c r="D3948">
        <v>1</v>
      </c>
      <c r="E3948" t="s">
        <v>284</v>
      </c>
      <c r="F3948">
        <v>2016</v>
      </c>
      <c r="G3948" t="s">
        <v>171</v>
      </c>
      <c r="H3948">
        <v>0</v>
      </c>
      <c r="I3948">
        <v>6.4125150399999997</v>
      </c>
      <c r="J3948">
        <v>6.8500000000000005E-2</v>
      </c>
      <c r="K3948">
        <v>3.64</v>
      </c>
      <c r="L3948">
        <v>0.32500000000000001</v>
      </c>
      <c r="M3948">
        <v>12.9</v>
      </c>
      <c r="N3948">
        <v>4.0500000000000001E-2</v>
      </c>
      <c r="O3948" t="s">
        <v>614</v>
      </c>
      <c r="P3948">
        <v>0</v>
      </c>
      <c r="Q3948">
        <v>270.16000000000003</v>
      </c>
      <c r="R3948">
        <v>1069</v>
      </c>
      <c r="S3948">
        <v>0</v>
      </c>
      <c r="U3948">
        <v>5820</v>
      </c>
      <c r="V3948">
        <v>1.01</v>
      </c>
      <c r="W3948">
        <v>1</v>
      </c>
      <c r="X3948">
        <v>-0.02</v>
      </c>
      <c r="Y3948" t="s">
        <v>77</v>
      </c>
      <c r="Z3948">
        <v>4.43</v>
      </c>
      <c r="AA3948" t="s">
        <v>12742</v>
      </c>
      <c r="AB3948">
        <v>293.882901</v>
      </c>
      <c r="AC3948" t="s">
        <v>12743</v>
      </c>
      <c r="AD3948">
        <v>44.638071699999998</v>
      </c>
      <c r="AE3948">
        <v>946.68299999999999</v>
      </c>
      <c r="AF3948">
        <v>14.84</v>
      </c>
      <c r="AG3948">
        <v>13.077</v>
      </c>
      <c r="AH3948">
        <v>14.657</v>
      </c>
    </row>
    <row r="3949" spans="1:34" x14ac:dyDescent="0.25">
      <c r="A3949" t="s">
        <v>12744</v>
      </c>
      <c r="B3949" t="s">
        <v>12745</v>
      </c>
      <c r="C3949">
        <v>1</v>
      </c>
      <c r="D3949">
        <v>1</v>
      </c>
      <c r="E3949" t="s">
        <v>284</v>
      </c>
      <c r="F3949">
        <v>2016</v>
      </c>
      <c r="G3949" t="s">
        <v>171</v>
      </c>
      <c r="H3949">
        <v>0</v>
      </c>
      <c r="I3949">
        <v>6.5212106700000003</v>
      </c>
      <c r="J3949">
        <v>6.8199999999999997E-2</v>
      </c>
      <c r="K3949">
        <v>3.35</v>
      </c>
      <c r="L3949">
        <v>0.29899999999999999</v>
      </c>
      <c r="M3949">
        <v>11.2</v>
      </c>
      <c r="N3949">
        <v>3.5200000000000002E-2</v>
      </c>
      <c r="O3949" t="s">
        <v>614</v>
      </c>
      <c r="P3949">
        <v>0</v>
      </c>
      <c r="Q3949">
        <v>258.06</v>
      </c>
      <c r="R3949">
        <v>932</v>
      </c>
      <c r="S3949">
        <v>0</v>
      </c>
      <c r="U3949">
        <v>5971</v>
      </c>
      <c r="V3949">
        <v>1.1399999999999999</v>
      </c>
      <c r="W3949">
        <v>1.0900000000000001</v>
      </c>
      <c r="X3949">
        <v>0.06</v>
      </c>
      <c r="Y3949" t="s">
        <v>77</v>
      </c>
      <c r="Z3949">
        <v>4.3600000000000003</v>
      </c>
      <c r="AA3949" t="s">
        <v>12746</v>
      </c>
      <c r="AB3949">
        <v>292.22030089999998</v>
      </c>
      <c r="AC3949" t="s">
        <v>12747</v>
      </c>
      <c r="AD3949">
        <v>44.699990200000002</v>
      </c>
      <c r="AE3949">
        <v>1065.82</v>
      </c>
      <c r="AF3949">
        <v>14.96</v>
      </c>
      <c r="AG3949">
        <v>13.281000000000001</v>
      </c>
      <c r="AH3949">
        <v>14.8041</v>
      </c>
    </row>
    <row r="3950" spans="1:34" x14ac:dyDescent="0.25">
      <c r="A3950" t="s">
        <v>12748</v>
      </c>
      <c r="B3950" t="s">
        <v>12749</v>
      </c>
      <c r="C3950">
        <v>1</v>
      </c>
      <c r="D3950">
        <v>1</v>
      </c>
      <c r="E3950" t="s">
        <v>284</v>
      </c>
      <c r="F3950">
        <v>2013</v>
      </c>
      <c r="G3950" t="s">
        <v>171</v>
      </c>
      <c r="H3950">
        <v>0</v>
      </c>
      <c r="I3950">
        <v>59.877560000000003</v>
      </c>
      <c r="J3950">
        <v>0.24861</v>
      </c>
      <c r="K3950">
        <v>2.15</v>
      </c>
      <c r="L3950">
        <v>0.192</v>
      </c>
      <c r="M3950">
        <v>5.27</v>
      </c>
      <c r="N3950">
        <v>1.66E-2</v>
      </c>
      <c r="O3950" t="s">
        <v>614</v>
      </c>
      <c r="P3950">
        <v>0.25</v>
      </c>
      <c r="Q3950">
        <v>1.69</v>
      </c>
      <c r="R3950">
        <v>273</v>
      </c>
      <c r="S3950">
        <v>0</v>
      </c>
      <c r="T3950" t="s">
        <v>120</v>
      </c>
      <c r="U3950">
        <v>4017</v>
      </c>
      <c r="V3950">
        <v>0.62</v>
      </c>
      <c r="W3950">
        <v>0.64</v>
      </c>
      <c r="X3950">
        <v>0.03</v>
      </c>
      <c r="Y3950" t="s">
        <v>77</v>
      </c>
      <c r="Z3950">
        <v>4.67</v>
      </c>
      <c r="AA3950" t="s">
        <v>12750</v>
      </c>
      <c r="AB3950">
        <v>295.30449420000002</v>
      </c>
      <c r="AC3950" t="s">
        <v>12751</v>
      </c>
      <c r="AD3950">
        <v>42.475319300000002</v>
      </c>
      <c r="AE3950">
        <v>335.07900000000001</v>
      </c>
      <c r="AF3950">
        <v>15.276999999999999</v>
      </c>
      <c r="AG3950">
        <v>12.272</v>
      </c>
      <c r="AH3950">
        <v>15.0426</v>
      </c>
    </row>
    <row r="3951" spans="1:34" x14ac:dyDescent="0.25">
      <c r="A3951" t="s">
        <v>12752</v>
      </c>
      <c r="B3951" t="s">
        <v>12753</v>
      </c>
      <c r="C3951">
        <v>1</v>
      </c>
      <c r="D3951">
        <v>2</v>
      </c>
      <c r="E3951" t="s">
        <v>284</v>
      </c>
      <c r="F3951">
        <v>2016</v>
      </c>
      <c r="G3951" t="s">
        <v>171</v>
      </c>
      <c r="H3951">
        <v>0</v>
      </c>
      <c r="I3951">
        <v>6.9969265500000004</v>
      </c>
      <c r="J3951">
        <v>7.1900000000000006E-2</v>
      </c>
      <c r="K3951">
        <v>4.1900000000000004</v>
      </c>
      <c r="L3951">
        <v>0.374</v>
      </c>
      <c r="M3951">
        <v>16.3</v>
      </c>
      <c r="N3951">
        <v>5.1400000000000001E-2</v>
      </c>
      <c r="O3951" t="s">
        <v>614</v>
      </c>
      <c r="P3951">
        <v>0</v>
      </c>
      <c r="Q3951">
        <v>139.07</v>
      </c>
      <c r="R3951">
        <v>888</v>
      </c>
      <c r="S3951">
        <v>0</v>
      </c>
      <c r="U3951">
        <v>5943</v>
      </c>
      <c r="V3951">
        <v>1.1299999999999999</v>
      </c>
      <c r="W3951">
        <v>1.1000000000000001</v>
      </c>
      <c r="X3951">
        <v>0.12</v>
      </c>
      <c r="Y3951" t="s">
        <v>77</v>
      </c>
      <c r="Z3951">
        <v>4.37</v>
      </c>
      <c r="AA3951" t="s">
        <v>12754</v>
      </c>
      <c r="AB3951">
        <v>293.17132409999999</v>
      </c>
      <c r="AC3951" t="s">
        <v>12755</v>
      </c>
      <c r="AD3951">
        <v>45.065593399999997</v>
      </c>
      <c r="AE3951">
        <v>845.82399999999996</v>
      </c>
      <c r="AF3951">
        <v>14.816000000000001</v>
      </c>
      <c r="AG3951">
        <v>13.266999999999999</v>
      </c>
      <c r="AH3951">
        <v>14.7698</v>
      </c>
    </row>
    <row r="3952" spans="1:34" x14ac:dyDescent="0.25">
      <c r="A3952" t="s">
        <v>12756</v>
      </c>
      <c r="B3952" t="s">
        <v>12753</v>
      </c>
      <c r="C3952">
        <v>1</v>
      </c>
      <c r="D3952">
        <v>2</v>
      </c>
      <c r="E3952" t="s">
        <v>284</v>
      </c>
      <c r="F3952">
        <v>2016</v>
      </c>
      <c r="G3952" t="s">
        <v>171</v>
      </c>
      <c r="H3952">
        <v>0</v>
      </c>
      <c r="I3952">
        <v>151.86392000000001</v>
      </c>
      <c r="J3952">
        <v>0.55940000000000001</v>
      </c>
      <c r="K3952">
        <v>3.3</v>
      </c>
      <c r="L3952">
        <v>0.29399999999999998</v>
      </c>
      <c r="M3952">
        <v>10.9</v>
      </c>
      <c r="N3952">
        <v>3.4299999999999997E-2</v>
      </c>
      <c r="O3952" t="s">
        <v>614</v>
      </c>
      <c r="P3952">
        <v>0</v>
      </c>
      <c r="Q3952">
        <v>2.2999999999999998</v>
      </c>
      <c r="R3952">
        <v>318</v>
      </c>
      <c r="S3952">
        <v>0</v>
      </c>
      <c r="U3952">
        <v>5943</v>
      </c>
      <c r="V3952">
        <v>1.1299999999999999</v>
      </c>
      <c r="W3952">
        <v>1.1000000000000001</v>
      </c>
      <c r="X3952">
        <v>0.12</v>
      </c>
      <c r="Y3952" t="s">
        <v>77</v>
      </c>
      <c r="Z3952">
        <v>4.37</v>
      </c>
      <c r="AA3952" t="s">
        <v>12754</v>
      </c>
      <c r="AB3952">
        <v>293.17132409999999</v>
      </c>
      <c r="AC3952" t="s">
        <v>12755</v>
      </c>
      <c r="AD3952">
        <v>45.065593399999997</v>
      </c>
      <c r="AE3952">
        <v>845.82399999999996</v>
      </c>
      <c r="AF3952">
        <v>14.816000000000001</v>
      </c>
      <c r="AG3952">
        <v>13.266999999999999</v>
      </c>
      <c r="AH3952">
        <v>14.7698</v>
      </c>
    </row>
    <row r="3953" spans="1:34" x14ac:dyDescent="0.25">
      <c r="A3953" t="s">
        <v>12757</v>
      </c>
      <c r="B3953" t="s">
        <v>12758</v>
      </c>
      <c r="C3953">
        <v>1</v>
      </c>
      <c r="D3953">
        <v>1</v>
      </c>
      <c r="E3953" t="s">
        <v>284</v>
      </c>
      <c r="F3953">
        <v>2016</v>
      </c>
      <c r="G3953" t="s">
        <v>171</v>
      </c>
      <c r="H3953">
        <v>0</v>
      </c>
      <c r="I3953">
        <v>2.4370333</v>
      </c>
      <c r="J3953">
        <v>3.5099999999999999E-2</v>
      </c>
      <c r="K3953">
        <v>1.65</v>
      </c>
      <c r="L3953">
        <v>0.14699999999999999</v>
      </c>
      <c r="M3953">
        <v>3.36</v>
      </c>
      <c r="N3953">
        <v>1.06E-2</v>
      </c>
      <c r="O3953" t="s">
        <v>614</v>
      </c>
      <c r="P3953">
        <v>0</v>
      </c>
      <c r="Q3953">
        <v>1825.3</v>
      </c>
      <c r="R3953">
        <v>1513</v>
      </c>
      <c r="S3953">
        <v>0</v>
      </c>
      <c r="U3953">
        <v>5761</v>
      </c>
      <c r="V3953">
        <v>1.01</v>
      </c>
      <c r="W3953">
        <v>1.01</v>
      </c>
      <c r="X3953">
        <v>0.06</v>
      </c>
      <c r="Y3953" t="s">
        <v>77</v>
      </c>
      <c r="Z3953">
        <v>4.43</v>
      </c>
      <c r="AA3953" t="s">
        <v>12759</v>
      </c>
      <c r="AB3953">
        <v>286.00491210000001</v>
      </c>
      <c r="AC3953" t="s">
        <v>12760</v>
      </c>
      <c r="AD3953">
        <v>45.4803043</v>
      </c>
      <c r="AE3953">
        <v>1395.56</v>
      </c>
      <c r="AF3953">
        <v>14.734</v>
      </c>
      <c r="AG3953">
        <v>13.035</v>
      </c>
      <c r="AH3953">
        <v>14.5717</v>
      </c>
    </row>
    <row r="3954" spans="1:34" x14ac:dyDescent="0.25">
      <c r="A3954" t="s">
        <v>12761</v>
      </c>
      <c r="B3954" t="s">
        <v>12762</v>
      </c>
      <c r="C3954">
        <v>1</v>
      </c>
      <c r="D3954">
        <v>1</v>
      </c>
      <c r="E3954" t="s">
        <v>284</v>
      </c>
      <c r="F3954">
        <v>2016</v>
      </c>
      <c r="G3954" t="s">
        <v>171</v>
      </c>
      <c r="H3954">
        <v>0</v>
      </c>
      <c r="I3954">
        <v>3.7221564100000002</v>
      </c>
      <c r="J3954">
        <v>4.5199999999999997E-2</v>
      </c>
      <c r="K3954">
        <v>2.84</v>
      </c>
      <c r="L3954">
        <v>0.253</v>
      </c>
      <c r="M3954">
        <v>8.4499999999999993</v>
      </c>
      <c r="N3954">
        <v>2.6599999999999999E-2</v>
      </c>
      <c r="O3954" t="s">
        <v>614</v>
      </c>
      <c r="P3954">
        <v>0</v>
      </c>
      <c r="Q3954">
        <v>997.09</v>
      </c>
      <c r="R3954">
        <v>1046</v>
      </c>
      <c r="S3954">
        <v>0</v>
      </c>
      <c r="U3954">
        <v>5693</v>
      </c>
      <c r="V3954">
        <v>0.96</v>
      </c>
      <c r="W3954">
        <v>0.98</v>
      </c>
      <c r="X3954">
        <v>0.04</v>
      </c>
      <c r="Y3954" t="s">
        <v>77</v>
      </c>
      <c r="Z3954">
        <v>4.46</v>
      </c>
      <c r="AA3954" t="s">
        <v>12763</v>
      </c>
      <c r="AB3954">
        <v>291.3546278</v>
      </c>
      <c r="AC3954" t="s">
        <v>12764</v>
      </c>
      <c r="AD3954">
        <v>45.747855100000002</v>
      </c>
      <c r="AE3954">
        <v>1445.53</v>
      </c>
      <c r="AF3954">
        <v>15.191000000000001</v>
      </c>
      <c r="AG3954">
        <v>13.263999999999999</v>
      </c>
      <c r="AH3954">
        <v>14.910299999999999</v>
      </c>
    </row>
    <row r="3955" spans="1:34" x14ac:dyDescent="0.25">
      <c r="A3955" t="s">
        <v>12765</v>
      </c>
      <c r="B3955" t="s">
        <v>12766</v>
      </c>
      <c r="C3955">
        <v>1</v>
      </c>
      <c r="D3955">
        <v>1</v>
      </c>
      <c r="E3955" t="s">
        <v>284</v>
      </c>
      <c r="F3955">
        <v>2016</v>
      </c>
      <c r="G3955" t="s">
        <v>171</v>
      </c>
      <c r="H3955">
        <v>0</v>
      </c>
      <c r="I3955">
        <v>15.77979614</v>
      </c>
      <c r="J3955">
        <v>0.1232</v>
      </c>
      <c r="K3955">
        <v>2.29</v>
      </c>
      <c r="L3955">
        <v>0.20399999999999999</v>
      </c>
      <c r="M3955">
        <v>5.86</v>
      </c>
      <c r="N3955">
        <v>1.84E-2</v>
      </c>
      <c r="O3955" t="s">
        <v>614</v>
      </c>
      <c r="P3955">
        <v>0</v>
      </c>
      <c r="Q3955">
        <v>66.27</v>
      </c>
      <c r="R3955">
        <v>713</v>
      </c>
      <c r="S3955">
        <v>0</v>
      </c>
      <c r="U3955">
        <v>5723</v>
      </c>
      <c r="V3955">
        <v>0.96</v>
      </c>
      <c r="W3955">
        <v>0.98</v>
      </c>
      <c r="X3955">
        <v>-0.01</v>
      </c>
      <c r="Y3955" t="s">
        <v>77</v>
      </c>
      <c r="Z3955">
        <v>4.47</v>
      </c>
      <c r="AA3955" t="s">
        <v>12767</v>
      </c>
      <c r="AB3955">
        <v>282.78684149999998</v>
      </c>
      <c r="AC3955" t="s">
        <v>12768</v>
      </c>
      <c r="AD3955">
        <v>46.244984600000002</v>
      </c>
      <c r="AE3955">
        <v>861.49400000000003</v>
      </c>
      <c r="AF3955">
        <v>14.795</v>
      </c>
      <c r="AG3955">
        <v>13.067</v>
      </c>
      <c r="AH3955">
        <v>14.5892</v>
      </c>
    </row>
    <row r="3956" spans="1:34" x14ac:dyDescent="0.25">
      <c r="A3956" t="s">
        <v>12769</v>
      </c>
      <c r="B3956" t="s">
        <v>12770</v>
      </c>
      <c r="C3956">
        <v>1</v>
      </c>
      <c r="D3956">
        <v>1</v>
      </c>
      <c r="E3956" t="s">
        <v>284</v>
      </c>
      <c r="F3956">
        <v>2016</v>
      </c>
      <c r="G3956" t="s">
        <v>171</v>
      </c>
      <c r="H3956">
        <v>0</v>
      </c>
      <c r="I3956">
        <v>14.034915140000001</v>
      </c>
      <c r="J3956">
        <v>0.1027</v>
      </c>
      <c r="K3956">
        <v>2.39</v>
      </c>
      <c r="L3956">
        <v>0.21299999999999999</v>
      </c>
      <c r="M3956">
        <v>6.3</v>
      </c>
      <c r="N3956">
        <v>1.9800000000000002E-2</v>
      </c>
      <c r="O3956" t="s">
        <v>614</v>
      </c>
      <c r="P3956">
        <v>0</v>
      </c>
      <c r="Q3956">
        <v>37.200000000000003</v>
      </c>
      <c r="R3956">
        <v>641</v>
      </c>
      <c r="S3956">
        <v>0</v>
      </c>
      <c r="U3956">
        <v>5268</v>
      </c>
      <c r="V3956">
        <v>0.81</v>
      </c>
      <c r="W3956">
        <v>0.85</v>
      </c>
      <c r="X3956">
        <v>-7.0000000000000007E-2</v>
      </c>
      <c r="Y3956" t="s">
        <v>77</v>
      </c>
      <c r="Z3956">
        <v>4.55</v>
      </c>
      <c r="AA3956" t="s">
        <v>12771</v>
      </c>
      <c r="AB3956">
        <v>298.38488660000002</v>
      </c>
      <c r="AC3956" t="s">
        <v>12772</v>
      </c>
      <c r="AD3956">
        <v>46.275986699999997</v>
      </c>
      <c r="AE3956">
        <v>527.995</v>
      </c>
      <c r="AF3956">
        <v>14.81</v>
      </c>
      <c r="AG3956">
        <v>12.662000000000001</v>
      </c>
      <c r="AH3956">
        <v>14.5441</v>
      </c>
    </row>
    <row r="3957" spans="1:34" x14ac:dyDescent="0.25">
      <c r="A3957" t="s">
        <v>12773</v>
      </c>
      <c r="B3957" t="s">
        <v>12774</v>
      </c>
      <c r="C3957">
        <v>1</v>
      </c>
      <c r="D3957">
        <v>1</v>
      </c>
      <c r="E3957" t="s">
        <v>284</v>
      </c>
      <c r="F3957">
        <v>2016</v>
      </c>
      <c r="G3957" t="s">
        <v>171</v>
      </c>
      <c r="H3957">
        <v>0</v>
      </c>
      <c r="I3957">
        <v>10.355846570000001</v>
      </c>
      <c r="J3957">
        <v>8.5000000000000006E-2</v>
      </c>
      <c r="K3957">
        <v>1.74</v>
      </c>
      <c r="L3957">
        <v>0.155</v>
      </c>
      <c r="M3957">
        <v>3.68</v>
      </c>
      <c r="N3957">
        <v>1.1599999999999999E-2</v>
      </c>
      <c r="O3957" t="s">
        <v>614</v>
      </c>
      <c r="P3957">
        <v>0</v>
      </c>
      <c r="Q3957">
        <v>19.18</v>
      </c>
      <c r="R3957">
        <v>620</v>
      </c>
      <c r="S3957">
        <v>0</v>
      </c>
      <c r="U3957">
        <v>4655</v>
      </c>
      <c r="V3957">
        <v>0.69</v>
      </c>
      <c r="W3957">
        <v>0.73</v>
      </c>
      <c r="X3957">
        <v>-7.0000000000000007E-2</v>
      </c>
      <c r="Y3957" t="s">
        <v>77</v>
      </c>
      <c r="Z3957">
        <v>4.62</v>
      </c>
      <c r="AA3957" t="s">
        <v>12775</v>
      </c>
      <c r="AB3957">
        <v>282.45069269999999</v>
      </c>
      <c r="AC3957" t="s">
        <v>12776</v>
      </c>
      <c r="AD3957">
        <v>46.321367100000003</v>
      </c>
      <c r="AE3957">
        <v>330</v>
      </c>
      <c r="AF3957">
        <v>14.622999999999999</v>
      </c>
      <c r="AG3957">
        <v>11.965999999999999</v>
      </c>
      <c r="AH3957">
        <v>14.3489</v>
      </c>
    </row>
    <row r="3958" spans="1:34" x14ac:dyDescent="0.25">
      <c r="A3958" t="s">
        <v>12777</v>
      </c>
      <c r="B3958" t="s">
        <v>12778</v>
      </c>
      <c r="C3958">
        <v>1</v>
      </c>
      <c r="D3958">
        <v>3</v>
      </c>
      <c r="E3958" t="s">
        <v>284</v>
      </c>
      <c r="F3958">
        <v>2016</v>
      </c>
      <c r="G3958" t="s">
        <v>171</v>
      </c>
      <c r="H3958">
        <v>0</v>
      </c>
      <c r="I3958">
        <v>9.9976185100000006</v>
      </c>
      <c r="J3958">
        <v>9.2700000000000005E-2</v>
      </c>
      <c r="K3958">
        <v>2.4300000000000002</v>
      </c>
      <c r="L3958">
        <v>0.217</v>
      </c>
      <c r="M3958">
        <v>6.48</v>
      </c>
      <c r="N3958">
        <v>2.0400000000000001E-2</v>
      </c>
      <c r="O3958" t="s">
        <v>614</v>
      </c>
      <c r="P3958">
        <v>0</v>
      </c>
      <c r="Q3958">
        <v>129.18</v>
      </c>
      <c r="R3958">
        <v>860</v>
      </c>
      <c r="S3958">
        <v>0</v>
      </c>
      <c r="U3958">
        <v>5753</v>
      </c>
      <c r="V3958">
        <v>0.97</v>
      </c>
      <c r="W3958">
        <v>0.98</v>
      </c>
      <c r="X3958">
        <v>-0.02</v>
      </c>
      <c r="Y3958" t="s">
        <v>77</v>
      </c>
      <c r="Z3958">
        <v>4.46</v>
      </c>
      <c r="AA3958" t="s">
        <v>12779</v>
      </c>
      <c r="AB3958">
        <v>294.98913700000003</v>
      </c>
      <c r="AC3958" t="s">
        <v>12780</v>
      </c>
      <c r="AD3958">
        <v>46.838305800000001</v>
      </c>
      <c r="AE3958">
        <v>945.77499999999998</v>
      </c>
      <c r="AF3958">
        <v>15.021000000000001</v>
      </c>
      <c r="AG3958">
        <v>13.448</v>
      </c>
      <c r="AH3958">
        <v>14.9475</v>
      </c>
    </row>
    <row r="3959" spans="1:34" x14ac:dyDescent="0.25">
      <c r="A3959" t="s">
        <v>12781</v>
      </c>
      <c r="B3959" t="s">
        <v>12778</v>
      </c>
      <c r="C3959">
        <v>1</v>
      </c>
      <c r="D3959">
        <v>3</v>
      </c>
      <c r="E3959" t="s">
        <v>284</v>
      </c>
      <c r="F3959">
        <v>2016</v>
      </c>
      <c r="G3959" t="s">
        <v>171</v>
      </c>
      <c r="H3959">
        <v>0</v>
      </c>
      <c r="I3959">
        <v>90.411355599999993</v>
      </c>
      <c r="J3959">
        <v>0.40239999999999998</v>
      </c>
      <c r="K3959">
        <v>3.41</v>
      </c>
      <c r="L3959">
        <v>0.30399999999999999</v>
      </c>
      <c r="M3959">
        <v>11.5</v>
      </c>
      <c r="N3959">
        <v>3.6299999999999999E-2</v>
      </c>
      <c r="O3959" t="s">
        <v>614</v>
      </c>
      <c r="P3959">
        <v>0</v>
      </c>
      <c r="Q3959">
        <v>6.86</v>
      </c>
      <c r="R3959">
        <v>413</v>
      </c>
      <c r="S3959">
        <v>0</v>
      </c>
      <c r="U3959">
        <v>5753</v>
      </c>
      <c r="V3959">
        <v>0.97</v>
      </c>
      <c r="W3959">
        <v>0.98</v>
      </c>
      <c r="X3959">
        <v>-0.02</v>
      </c>
      <c r="Y3959" t="s">
        <v>77</v>
      </c>
      <c r="Z3959">
        <v>4.46</v>
      </c>
      <c r="AA3959" t="s">
        <v>12779</v>
      </c>
      <c r="AB3959">
        <v>294.98913700000003</v>
      </c>
      <c r="AC3959" t="s">
        <v>12780</v>
      </c>
      <c r="AD3959">
        <v>46.838305800000001</v>
      </c>
      <c r="AE3959">
        <v>945.77499999999998</v>
      </c>
      <c r="AF3959">
        <v>15.021000000000001</v>
      </c>
      <c r="AG3959">
        <v>13.448</v>
      </c>
      <c r="AH3959">
        <v>14.9475</v>
      </c>
    </row>
    <row r="3960" spans="1:34" x14ac:dyDescent="0.25">
      <c r="A3960" t="s">
        <v>12782</v>
      </c>
      <c r="B3960" t="s">
        <v>12778</v>
      </c>
      <c r="C3960">
        <v>1</v>
      </c>
      <c r="D3960">
        <v>3</v>
      </c>
      <c r="E3960" t="s">
        <v>284</v>
      </c>
      <c r="F3960">
        <v>2021</v>
      </c>
      <c r="G3960" t="s">
        <v>171</v>
      </c>
      <c r="H3960">
        <v>0</v>
      </c>
      <c r="I3960">
        <v>51.067401889999999</v>
      </c>
      <c r="J3960">
        <v>0.27489999999999998</v>
      </c>
      <c r="K3960">
        <v>2.653</v>
      </c>
      <c r="L3960">
        <v>0.23699999999999999</v>
      </c>
      <c r="M3960">
        <v>7.52</v>
      </c>
      <c r="N3960">
        <v>2.3699999999999999E-2</v>
      </c>
      <c r="O3960" t="s">
        <v>614</v>
      </c>
      <c r="P3960">
        <v>0</v>
      </c>
      <c r="Q3960">
        <v>14.69</v>
      </c>
      <c r="R3960">
        <v>499</v>
      </c>
      <c r="S3960">
        <v>0</v>
      </c>
      <c r="U3960">
        <v>6004</v>
      </c>
      <c r="V3960">
        <v>0.98</v>
      </c>
      <c r="W3960">
        <v>1.06</v>
      </c>
      <c r="X3960">
        <v>-0.02</v>
      </c>
      <c r="Y3960" t="s">
        <v>77</v>
      </c>
      <c r="Z3960">
        <v>4.4800000000000004</v>
      </c>
      <c r="AA3960" t="s">
        <v>12779</v>
      </c>
      <c r="AB3960">
        <v>294.98913700000003</v>
      </c>
      <c r="AC3960" t="s">
        <v>12780</v>
      </c>
      <c r="AD3960">
        <v>46.838305800000001</v>
      </c>
      <c r="AE3960">
        <v>945.77499999999998</v>
      </c>
      <c r="AF3960">
        <v>15.021000000000001</v>
      </c>
      <c r="AG3960">
        <v>13.448</v>
      </c>
      <c r="AH3960">
        <v>14.9475</v>
      </c>
    </row>
    <row r="3961" spans="1:34" x14ac:dyDescent="0.25">
      <c r="A3961" t="s">
        <v>12783</v>
      </c>
      <c r="B3961" t="s">
        <v>12784</v>
      </c>
      <c r="C3961">
        <v>1</v>
      </c>
      <c r="D3961">
        <v>1</v>
      </c>
      <c r="E3961" t="s">
        <v>284</v>
      </c>
      <c r="F3961">
        <v>2016</v>
      </c>
      <c r="G3961" t="s">
        <v>171</v>
      </c>
      <c r="H3961">
        <v>0</v>
      </c>
      <c r="I3961">
        <v>1.6826961499999999</v>
      </c>
      <c r="J3961">
        <v>2.1899999999999999E-2</v>
      </c>
      <c r="K3961">
        <v>1.32</v>
      </c>
      <c r="L3961">
        <v>0.11799999999999999</v>
      </c>
      <c r="M3961">
        <v>2.2999999999999998</v>
      </c>
      <c r="N3961">
        <v>7.2399999999999999E-3</v>
      </c>
      <c r="O3961" t="s">
        <v>614</v>
      </c>
      <c r="P3961">
        <v>0</v>
      </c>
      <c r="Q3961">
        <v>100.3</v>
      </c>
      <c r="R3961">
        <v>750</v>
      </c>
      <c r="S3961">
        <v>0</v>
      </c>
      <c r="T3961" t="s">
        <v>1013</v>
      </c>
      <c r="U3961">
        <v>3712</v>
      </c>
      <c r="V3961">
        <v>0.48</v>
      </c>
      <c r="W3961">
        <v>0.51</v>
      </c>
      <c r="X3961">
        <v>-7.0000000000000007E-2</v>
      </c>
      <c r="Y3961" t="s">
        <v>77</v>
      </c>
      <c r="Z3961">
        <v>4.7699999999999996</v>
      </c>
      <c r="AA3961" t="s">
        <v>12785</v>
      </c>
      <c r="AB3961">
        <v>283.74072469999999</v>
      </c>
      <c r="AC3961" t="s">
        <v>12786</v>
      </c>
      <c r="AD3961">
        <v>47.516123700000001</v>
      </c>
      <c r="AE3961">
        <v>173.35400000000001</v>
      </c>
      <c r="AF3961">
        <v>15.548999999999999</v>
      </c>
      <c r="AG3961">
        <v>11.573</v>
      </c>
      <c r="AH3961">
        <v>14.8277</v>
      </c>
    </row>
    <row r="3962" spans="1:34" x14ac:dyDescent="0.25">
      <c r="A3962" t="s">
        <v>12787</v>
      </c>
      <c r="B3962" t="s">
        <v>12788</v>
      </c>
      <c r="C3962">
        <v>1</v>
      </c>
      <c r="D3962">
        <v>1</v>
      </c>
      <c r="E3962" t="s">
        <v>284</v>
      </c>
      <c r="F3962">
        <v>2016</v>
      </c>
      <c r="G3962" t="s">
        <v>171</v>
      </c>
      <c r="H3962">
        <v>0</v>
      </c>
      <c r="I3962">
        <v>3.5957696399999999</v>
      </c>
      <c r="J3962">
        <v>4.5999999999999999E-2</v>
      </c>
      <c r="K3962">
        <v>2.6</v>
      </c>
      <c r="L3962">
        <v>0.23200000000000001</v>
      </c>
      <c r="M3962">
        <v>7.27</v>
      </c>
      <c r="N3962">
        <v>2.29E-2</v>
      </c>
      <c r="O3962" t="s">
        <v>614</v>
      </c>
      <c r="P3962">
        <v>0</v>
      </c>
      <c r="Q3962">
        <v>677.57</v>
      </c>
      <c r="R3962">
        <v>1296</v>
      </c>
      <c r="S3962">
        <v>0</v>
      </c>
      <c r="U3962">
        <v>5860</v>
      </c>
      <c r="V3962">
        <v>1.08</v>
      </c>
      <c r="W3962">
        <v>1.05</v>
      </c>
      <c r="X3962">
        <v>0.08</v>
      </c>
      <c r="Y3962" t="s">
        <v>77</v>
      </c>
      <c r="Z3962">
        <v>4.3899999999999997</v>
      </c>
      <c r="AA3962" t="s">
        <v>12789</v>
      </c>
      <c r="AB3962">
        <v>286.24985249999997</v>
      </c>
      <c r="AC3962" t="s">
        <v>12790</v>
      </c>
      <c r="AD3962">
        <v>48.060925599999997</v>
      </c>
      <c r="AE3962">
        <v>1221.96</v>
      </c>
      <c r="AF3962">
        <v>15.087</v>
      </c>
      <c r="AG3962">
        <v>13.335000000000001</v>
      </c>
      <c r="AH3962">
        <v>14.803800000000001</v>
      </c>
    </row>
    <row r="3963" spans="1:34" x14ac:dyDescent="0.25">
      <c r="A3963" t="s">
        <v>12791</v>
      </c>
      <c r="B3963" t="s">
        <v>12792</v>
      </c>
      <c r="C3963">
        <v>1</v>
      </c>
      <c r="D3963">
        <v>2</v>
      </c>
      <c r="E3963" t="s">
        <v>284</v>
      </c>
      <c r="F3963">
        <v>2016</v>
      </c>
      <c r="G3963" t="s">
        <v>171</v>
      </c>
      <c r="H3963">
        <v>0</v>
      </c>
      <c r="I3963">
        <v>5.4042722000000003</v>
      </c>
      <c r="J3963">
        <v>6.1100000000000002E-2</v>
      </c>
      <c r="K3963">
        <v>3.16</v>
      </c>
      <c r="L3963">
        <v>0.28199999999999997</v>
      </c>
      <c r="M3963">
        <v>10.1</v>
      </c>
      <c r="N3963">
        <v>3.1899999999999998E-2</v>
      </c>
      <c r="O3963" t="s">
        <v>614</v>
      </c>
      <c r="P3963">
        <v>0</v>
      </c>
      <c r="Q3963">
        <v>224.15</v>
      </c>
      <c r="R3963">
        <v>1073</v>
      </c>
      <c r="S3963">
        <v>0</v>
      </c>
      <c r="U3963">
        <v>5980</v>
      </c>
      <c r="V3963">
        <v>1.1100000000000001</v>
      </c>
      <c r="W3963">
        <v>1.0900000000000001</v>
      </c>
      <c r="X3963">
        <v>0.05</v>
      </c>
      <c r="Y3963" t="s">
        <v>77</v>
      </c>
      <c r="Z3963">
        <v>4.38</v>
      </c>
      <c r="AA3963" t="s">
        <v>12793</v>
      </c>
      <c r="AB3963">
        <v>290.84908990000002</v>
      </c>
      <c r="AC3963" t="s">
        <v>12794</v>
      </c>
      <c r="AD3963">
        <v>48.415978199999998</v>
      </c>
      <c r="AE3963">
        <v>900.678</v>
      </c>
      <c r="AF3963">
        <v>14.84</v>
      </c>
      <c r="AG3963">
        <v>13.291</v>
      </c>
      <c r="AH3963">
        <v>14.670400000000001</v>
      </c>
    </row>
    <row r="3964" spans="1:34" x14ac:dyDescent="0.25">
      <c r="A3964" t="s">
        <v>12795</v>
      </c>
      <c r="B3964" t="s">
        <v>12792</v>
      </c>
      <c r="C3964">
        <v>1</v>
      </c>
      <c r="D3964">
        <v>2</v>
      </c>
      <c r="E3964" t="s">
        <v>284</v>
      </c>
      <c r="F3964">
        <v>2016</v>
      </c>
      <c r="G3964" t="s">
        <v>171</v>
      </c>
      <c r="H3964">
        <v>0</v>
      </c>
      <c r="I3964">
        <v>1.2084650299999999</v>
      </c>
      <c r="J3964">
        <v>2.2499999999999999E-2</v>
      </c>
      <c r="K3964">
        <v>1.69</v>
      </c>
      <c r="L3964">
        <v>0.151</v>
      </c>
      <c r="M3964">
        <v>3.5</v>
      </c>
      <c r="N3964">
        <v>1.0999999999999999E-2</v>
      </c>
      <c r="O3964" t="s">
        <v>614</v>
      </c>
      <c r="P3964">
        <v>0</v>
      </c>
      <c r="Q3964">
        <v>1652.91</v>
      </c>
      <c r="R3964">
        <v>1767</v>
      </c>
      <c r="S3964">
        <v>0</v>
      </c>
      <c r="U3964">
        <v>5980</v>
      </c>
      <c r="V3964">
        <v>1.1100000000000001</v>
      </c>
      <c r="W3964">
        <v>1.0900000000000001</v>
      </c>
      <c r="X3964">
        <v>0.05</v>
      </c>
      <c r="Y3964" t="s">
        <v>77</v>
      </c>
      <c r="Z3964">
        <v>4.38</v>
      </c>
      <c r="AA3964" t="s">
        <v>12793</v>
      </c>
      <c r="AB3964">
        <v>290.84908990000002</v>
      </c>
      <c r="AC3964" t="s">
        <v>12794</v>
      </c>
      <c r="AD3964">
        <v>48.415978199999998</v>
      </c>
      <c r="AE3964">
        <v>900.678</v>
      </c>
      <c r="AF3964">
        <v>14.84</v>
      </c>
      <c r="AG3964">
        <v>13.291</v>
      </c>
      <c r="AH3964">
        <v>14.670400000000001</v>
      </c>
    </row>
    <row r="3965" spans="1:34" x14ac:dyDescent="0.25">
      <c r="A3965" t="s">
        <v>12796</v>
      </c>
      <c r="B3965" t="s">
        <v>12797</v>
      </c>
      <c r="C3965">
        <v>1</v>
      </c>
      <c r="D3965">
        <v>5</v>
      </c>
      <c r="E3965" t="s">
        <v>284</v>
      </c>
      <c r="F3965">
        <v>2013</v>
      </c>
      <c r="G3965" t="s">
        <v>171</v>
      </c>
      <c r="H3965">
        <v>0</v>
      </c>
      <c r="I3965">
        <v>5.7149320000000001</v>
      </c>
      <c r="J3965">
        <v>5.5300000000000002E-2</v>
      </c>
      <c r="K3965">
        <v>1.31</v>
      </c>
      <c r="L3965">
        <v>0.11700000000000001</v>
      </c>
      <c r="M3965">
        <v>9</v>
      </c>
      <c r="N3965">
        <v>0.03</v>
      </c>
      <c r="O3965" t="s">
        <v>119</v>
      </c>
      <c r="P3965">
        <v>0</v>
      </c>
      <c r="Q3965">
        <v>80.33</v>
      </c>
      <c r="R3965">
        <v>750</v>
      </c>
      <c r="S3965">
        <v>0</v>
      </c>
      <c r="T3965" t="s">
        <v>279</v>
      </c>
      <c r="U3965">
        <v>4925</v>
      </c>
      <c r="V3965">
        <v>0.64</v>
      </c>
      <c r="W3965">
        <v>0.69</v>
      </c>
      <c r="X3965">
        <v>-0.37</v>
      </c>
      <c r="Y3965" t="s">
        <v>77</v>
      </c>
      <c r="Z3965">
        <v>4.68</v>
      </c>
      <c r="AA3965" t="s">
        <v>12798</v>
      </c>
      <c r="AB3965">
        <v>283.21256210000001</v>
      </c>
      <c r="AC3965" t="s">
        <v>12799</v>
      </c>
      <c r="AD3965">
        <v>45.349699200000003</v>
      </c>
      <c r="AE3965">
        <v>300.87400000000002</v>
      </c>
      <c r="AF3965">
        <v>13.965</v>
      </c>
      <c r="AG3965">
        <v>11.659000000000001</v>
      </c>
      <c r="AH3965">
        <v>13.7197</v>
      </c>
    </row>
    <row r="3966" spans="1:34" x14ac:dyDescent="0.25">
      <c r="A3966" t="s">
        <v>12800</v>
      </c>
      <c r="B3966" t="s">
        <v>12797</v>
      </c>
      <c r="C3966">
        <v>1</v>
      </c>
      <c r="D3966">
        <v>5</v>
      </c>
      <c r="E3966" t="s">
        <v>284</v>
      </c>
      <c r="F3966">
        <v>2013</v>
      </c>
      <c r="G3966" t="s">
        <v>171</v>
      </c>
      <c r="H3966">
        <v>0</v>
      </c>
      <c r="I3966">
        <v>12.441700000000001</v>
      </c>
      <c r="J3966">
        <v>9.2899999999999996E-2</v>
      </c>
      <c r="K3966">
        <v>0.54</v>
      </c>
      <c r="L3966">
        <v>4.8000000000000001E-2</v>
      </c>
      <c r="M3966">
        <v>4</v>
      </c>
      <c r="N3966">
        <v>1.2999999999999999E-2</v>
      </c>
      <c r="O3966" t="s">
        <v>119</v>
      </c>
      <c r="P3966">
        <v>0</v>
      </c>
      <c r="Q3966">
        <v>28.49</v>
      </c>
      <c r="R3966">
        <v>578</v>
      </c>
      <c r="S3966">
        <v>0</v>
      </c>
      <c r="T3966" t="s">
        <v>279</v>
      </c>
      <c r="U3966">
        <v>4925</v>
      </c>
      <c r="V3966">
        <v>0.64</v>
      </c>
      <c r="W3966">
        <v>0.69</v>
      </c>
      <c r="X3966">
        <v>-0.37</v>
      </c>
      <c r="Y3966" t="s">
        <v>77</v>
      </c>
      <c r="Z3966">
        <v>4.68</v>
      </c>
      <c r="AA3966" t="s">
        <v>12798</v>
      </c>
      <c r="AB3966">
        <v>283.21256210000001</v>
      </c>
      <c r="AC3966" t="s">
        <v>12799</v>
      </c>
      <c r="AD3966">
        <v>45.349699200000003</v>
      </c>
      <c r="AE3966">
        <v>300.87400000000002</v>
      </c>
      <c r="AF3966">
        <v>13.965</v>
      </c>
      <c r="AG3966">
        <v>11.659000000000001</v>
      </c>
      <c r="AH3966">
        <v>13.7197</v>
      </c>
    </row>
    <row r="3967" spans="1:34" x14ac:dyDescent="0.25">
      <c r="A3967" t="s">
        <v>12801</v>
      </c>
      <c r="B3967" t="s">
        <v>12797</v>
      </c>
      <c r="C3967">
        <v>1</v>
      </c>
      <c r="D3967">
        <v>5</v>
      </c>
      <c r="E3967" t="s">
        <v>284</v>
      </c>
      <c r="F3967">
        <v>2013</v>
      </c>
      <c r="G3967" t="s">
        <v>171</v>
      </c>
      <c r="H3967">
        <v>0</v>
      </c>
      <c r="I3967">
        <v>18.164059999999999</v>
      </c>
      <c r="J3967">
        <v>0.12</v>
      </c>
      <c r="K3967">
        <v>1.95</v>
      </c>
      <c r="L3967">
        <v>0.17399999999999999</v>
      </c>
      <c r="M3967">
        <v>14</v>
      </c>
      <c r="N3967">
        <v>4.3999999999999997E-2</v>
      </c>
      <c r="O3967" t="s">
        <v>119</v>
      </c>
      <c r="P3967">
        <v>0</v>
      </c>
      <c r="Q3967">
        <v>17.21</v>
      </c>
      <c r="R3967">
        <v>510</v>
      </c>
      <c r="S3967">
        <v>0</v>
      </c>
      <c r="T3967" t="s">
        <v>279</v>
      </c>
      <c r="U3967">
        <v>4925</v>
      </c>
      <c r="V3967">
        <v>0.64</v>
      </c>
      <c r="W3967">
        <v>0.69</v>
      </c>
      <c r="X3967">
        <v>-0.37</v>
      </c>
      <c r="Y3967" t="s">
        <v>77</v>
      </c>
      <c r="Z3967">
        <v>4.68</v>
      </c>
      <c r="AA3967" t="s">
        <v>12798</v>
      </c>
      <c r="AB3967">
        <v>283.21256210000001</v>
      </c>
      <c r="AC3967" t="s">
        <v>12799</v>
      </c>
      <c r="AD3967">
        <v>45.349699200000003</v>
      </c>
      <c r="AE3967">
        <v>300.87400000000002</v>
      </c>
      <c r="AF3967">
        <v>13.965</v>
      </c>
      <c r="AG3967">
        <v>11.659000000000001</v>
      </c>
      <c r="AH3967">
        <v>13.7197</v>
      </c>
    </row>
    <row r="3968" spans="1:34" x14ac:dyDescent="0.25">
      <c r="A3968" t="s">
        <v>12802</v>
      </c>
      <c r="B3968" t="s">
        <v>12797</v>
      </c>
      <c r="C3968">
        <v>1</v>
      </c>
      <c r="D3968">
        <v>5</v>
      </c>
      <c r="E3968" t="s">
        <v>284</v>
      </c>
      <c r="F3968">
        <v>2013</v>
      </c>
      <c r="G3968" t="s">
        <v>171</v>
      </c>
      <c r="H3968">
        <v>0</v>
      </c>
      <c r="I3968">
        <v>122.3874</v>
      </c>
      <c r="J3968">
        <v>0.42699999999999999</v>
      </c>
      <c r="K3968">
        <v>1.61</v>
      </c>
      <c r="L3968">
        <v>0.14399999999999999</v>
      </c>
      <c r="M3968">
        <v>36</v>
      </c>
      <c r="N3968">
        <v>0.113</v>
      </c>
      <c r="O3968" t="s">
        <v>119</v>
      </c>
      <c r="P3968">
        <v>0</v>
      </c>
      <c r="Q3968">
        <v>1.35</v>
      </c>
      <c r="R3968">
        <v>270</v>
      </c>
      <c r="S3968">
        <v>0</v>
      </c>
      <c r="T3968" t="s">
        <v>279</v>
      </c>
      <c r="U3968">
        <v>4925</v>
      </c>
      <c r="V3968">
        <v>0.64</v>
      </c>
      <c r="W3968">
        <v>0.69</v>
      </c>
      <c r="X3968">
        <v>-0.37</v>
      </c>
      <c r="Y3968" t="s">
        <v>77</v>
      </c>
      <c r="Z3968">
        <v>4.68</v>
      </c>
      <c r="AA3968" t="s">
        <v>12798</v>
      </c>
      <c r="AB3968">
        <v>283.21256210000001</v>
      </c>
      <c r="AC3968" t="s">
        <v>12799</v>
      </c>
      <c r="AD3968">
        <v>45.349699200000003</v>
      </c>
      <c r="AE3968">
        <v>300.87400000000002</v>
      </c>
      <c r="AF3968">
        <v>13.965</v>
      </c>
      <c r="AG3968">
        <v>11.659000000000001</v>
      </c>
      <c r="AH3968">
        <v>13.7197</v>
      </c>
    </row>
    <row r="3969" spans="1:34" x14ac:dyDescent="0.25">
      <c r="A3969" t="s">
        <v>12803</v>
      </c>
      <c r="B3969" t="s">
        <v>12797</v>
      </c>
      <c r="C3969">
        <v>1</v>
      </c>
      <c r="D3969">
        <v>5</v>
      </c>
      <c r="E3969" t="s">
        <v>284</v>
      </c>
      <c r="F3969">
        <v>2013</v>
      </c>
      <c r="G3969" t="s">
        <v>171</v>
      </c>
      <c r="H3969">
        <v>0</v>
      </c>
      <c r="I3969">
        <v>267.291</v>
      </c>
      <c r="J3969">
        <v>0.71799999999999997</v>
      </c>
      <c r="K3969">
        <v>1.41</v>
      </c>
      <c r="L3969">
        <v>0.126</v>
      </c>
      <c r="M3969">
        <v>35</v>
      </c>
      <c r="N3969">
        <v>0.11</v>
      </c>
      <c r="O3969" t="s">
        <v>119</v>
      </c>
      <c r="P3969">
        <v>0</v>
      </c>
      <c r="Q3969">
        <v>0.48</v>
      </c>
      <c r="R3969">
        <v>208</v>
      </c>
      <c r="S3969">
        <v>0</v>
      </c>
      <c r="T3969" t="s">
        <v>279</v>
      </c>
      <c r="U3969">
        <v>4925</v>
      </c>
      <c r="V3969">
        <v>0.64</v>
      </c>
      <c r="W3969">
        <v>0.69</v>
      </c>
      <c r="X3969">
        <v>-0.37</v>
      </c>
      <c r="Y3969" t="s">
        <v>77</v>
      </c>
      <c r="Z3969">
        <v>4.68</v>
      </c>
      <c r="AA3969" t="s">
        <v>12798</v>
      </c>
      <c r="AB3969">
        <v>283.21256210000001</v>
      </c>
      <c r="AC3969" t="s">
        <v>12799</v>
      </c>
      <c r="AD3969">
        <v>45.349699200000003</v>
      </c>
      <c r="AE3969">
        <v>300.87400000000002</v>
      </c>
      <c r="AF3969">
        <v>13.965</v>
      </c>
      <c r="AG3969">
        <v>11.659000000000001</v>
      </c>
      <c r="AH3969">
        <v>13.7197</v>
      </c>
    </row>
    <row r="3970" spans="1:34" x14ac:dyDescent="0.25">
      <c r="A3970" t="s">
        <v>12804</v>
      </c>
      <c r="B3970" t="s">
        <v>12805</v>
      </c>
      <c r="C3970">
        <v>1</v>
      </c>
      <c r="D3970">
        <v>1</v>
      </c>
      <c r="E3970" t="s">
        <v>284</v>
      </c>
      <c r="F3970">
        <v>2016</v>
      </c>
      <c r="G3970" t="s">
        <v>171</v>
      </c>
      <c r="H3970">
        <v>0</v>
      </c>
      <c r="I3970">
        <v>12.91375431</v>
      </c>
      <c r="J3970">
        <v>0.1053</v>
      </c>
      <c r="K3970">
        <v>3.32</v>
      </c>
      <c r="L3970">
        <v>0.29599999999999999</v>
      </c>
      <c r="M3970">
        <v>11</v>
      </c>
      <c r="N3970">
        <v>3.4599999999999999E-2</v>
      </c>
      <c r="O3970" t="s">
        <v>614</v>
      </c>
      <c r="P3970">
        <v>0</v>
      </c>
      <c r="Q3970">
        <v>219.05</v>
      </c>
      <c r="R3970">
        <v>849</v>
      </c>
      <c r="S3970">
        <v>0</v>
      </c>
      <c r="U3970">
        <v>6155</v>
      </c>
      <c r="V3970">
        <v>1.22</v>
      </c>
      <c r="W3970">
        <v>1.1499999999999999</v>
      </c>
      <c r="X3970">
        <v>0.03</v>
      </c>
      <c r="Y3970" t="s">
        <v>77</v>
      </c>
      <c r="Z3970">
        <v>4.33</v>
      </c>
      <c r="AA3970" t="s">
        <v>12806</v>
      </c>
      <c r="AB3970">
        <v>291.1593939</v>
      </c>
      <c r="AC3970" t="s">
        <v>12807</v>
      </c>
      <c r="AD3970">
        <v>51.334822799999998</v>
      </c>
      <c r="AE3970">
        <v>1355.28</v>
      </c>
      <c r="AF3970">
        <v>14.843999999999999</v>
      </c>
      <c r="AG3970">
        <v>13.284000000000001</v>
      </c>
      <c r="AH3970">
        <v>14.6381</v>
      </c>
    </row>
    <row r="3971" spans="1:34" x14ac:dyDescent="0.25">
      <c r="A3971" t="s">
        <v>12808</v>
      </c>
      <c r="B3971" t="s">
        <v>12809</v>
      </c>
      <c r="C3971">
        <v>1</v>
      </c>
      <c r="D3971">
        <v>1</v>
      </c>
      <c r="E3971" t="s">
        <v>284</v>
      </c>
      <c r="F3971">
        <v>2016</v>
      </c>
      <c r="G3971" t="s">
        <v>171</v>
      </c>
      <c r="H3971">
        <v>0</v>
      </c>
      <c r="I3971">
        <v>2.6281137499999998</v>
      </c>
      <c r="J3971">
        <v>3.1E-2</v>
      </c>
      <c r="K3971">
        <v>2.2999999999999998</v>
      </c>
      <c r="L3971">
        <v>0.20499999999999999</v>
      </c>
      <c r="M3971">
        <v>5.9</v>
      </c>
      <c r="N3971">
        <v>1.8599999999999998E-2</v>
      </c>
      <c r="O3971" t="s">
        <v>614</v>
      </c>
      <c r="P3971">
        <v>0</v>
      </c>
      <c r="Q3971">
        <v>69.56</v>
      </c>
      <c r="R3971">
        <v>737</v>
      </c>
      <c r="S3971">
        <v>0</v>
      </c>
      <c r="U3971">
        <v>4521</v>
      </c>
      <c r="V3971">
        <v>0.68</v>
      </c>
      <c r="W3971">
        <v>0.72</v>
      </c>
      <c r="X3971">
        <v>-0.02</v>
      </c>
      <c r="Y3971" t="s">
        <v>77</v>
      </c>
      <c r="Z3971">
        <v>4.63</v>
      </c>
      <c r="AA3971" t="s">
        <v>12810</v>
      </c>
      <c r="AB3971">
        <v>290.92724500000003</v>
      </c>
      <c r="AC3971" t="s">
        <v>12811</v>
      </c>
      <c r="AD3971">
        <v>39.9141166</v>
      </c>
      <c r="AE3971">
        <v>389</v>
      </c>
      <c r="AF3971">
        <v>15.22</v>
      </c>
      <c r="AG3971">
        <v>12.407</v>
      </c>
      <c r="AH3971">
        <v>14.8956</v>
      </c>
    </row>
    <row r="3972" spans="1:34" x14ac:dyDescent="0.25">
      <c r="A3972" t="s">
        <v>12812</v>
      </c>
      <c r="B3972" t="s">
        <v>12813</v>
      </c>
      <c r="C3972">
        <v>1</v>
      </c>
      <c r="D3972">
        <v>1</v>
      </c>
      <c r="E3972" t="s">
        <v>284</v>
      </c>
      <c r="F3972">
        <v>2016</v>
      </c>
      <c r="G3972" t="s">
        <v>171</v>
      </c>
      <c r="H3972">
        <v>0</v>
      </c>
      <c r="I3972">
        <v>14.282266760000001</v>
      </c>
      <c r="J3972">
        <v>9.7799999999999998E-2</v>
      </c>
      <c r="K3972">
        <v>2.13</v>
      </c>
      <c r="L3972">
        <v>0.19</v>
      </c>
      <c r="M3972">
        <v>5.18</v>
      </c>
      <c r="N3972">
        <v>1.6299999999999999E-2</v>
      </c>
      <c r="O3972" t="s">
        <v>614</v>
      </c>
      <c r="P3972">
        <v>0</v>
      </c>
      <c r="Q3972">
        <v>12.49</v>
      </c>
      <c r="R3972">
        <v>446</v>
      </c>
      <c r="S3972">
        <v>0</v>
      </c>
      <c r="U3972">
        <v>4201</v>
      </c>
      <c r="V3972">
        <v>0.61</v>
      </c>
      <c r="W3972">
        <v>0.64</v>
      </c>
      <c r="X3972">
        <v>-0.09</v>
      </c>
      <c r="Y3972" t="s">
        <v>77</v>
      </c>
      <c r="Z3972">
        <v>4.67</v>
      </c>
      <c r="AA3972" t="s">
        <v>12814</v>
      </c>
      <c r="AB3972">
        <v>284.4784454</v>
      </c>
      <c r="AC3972" t="s">
        <v>12815</v>
      </c>
      <c r="AD3972">
        <v>40.933172300000003</v>
      </c>
      <c r="AE3972">
        <v>284.76100000000002</v>
      </c>
      <c r="AF3972">
        <v>15.052</v>
      </c>
      <c r="AG3972">
        <v>11.909000000000001</v>
      </c>
      <c r="AH3972">
        <v>14.652100000000001</v>
      </c>
    </row>
    <row r="3973" spans="1:34" x14ac:dyDescent="0.25">
      <c r="A3973" t="s">
        <v>12816</v>
      </c>
      <c r="B3973" t="s">
        <v>12817</v>
      </c>
      <c r="C3973">
        <v>1</v>
      </c>
      <c r="D3973">
        <v>1</v>
      </c>
      <c r="E3973" t="s">
        <v>284</v>
      </c>
      <c r="F3973">
        <v>2016</v>
      </c>
      <c r="G3973" t="s">
        <v>171</v>
      </c>
      <c r="H3973">
        <v>0</v>
      </c>
      <c r="I3973">
        <v>9.0709773400000007</v>
      </c>
      <c r="J3973">
        <v>8.5400000000000004E-2</v>
      </c>
      <c r="K3973">
        <v>3.01</v>
      </c>
      <c r="L3973">
        <v>0.26900000000000002</v>
      </c>
      <c r="M3973">
        <v>9.32</v>
      </c>
      <c r="N3973">
        <v>2.93E-2</v>
      </c>
      <c r="O3973" t="s">
        <v>614</v>
      </c>
      <c r="P3973">
        <v>0</v>
      </c>
      <c r="Q3973">
        <v>77.099999999999994</v>
      </c>
      <c r="R3973">
        <v>825</v>
      </c>
      <c r="S3973">
        <v>0</v>
      </c>
      <c r="U3973">
        <v>5443</v>
      </c>
      <c r="V3973">
        <v>0.86</v>
      </c>
      <c r="W3973">
        <v>0.9</v>
      </c>
      <c r="X3973">
        <v>-0.03</v>
      </c>
      <c r="Y3973" t="s">
        <v>77</v>
      </c>
      <c r="Z3973">
        <v>4.53</v>
      </c>
      <c r="AA3973" t="s">
        <v>12818</v>
      </c>
      <c r="AB3973">
        <v>296.9867284</v>
      </c>
      <c r="AC3973" t="s">
        <v>12819</v>
      </c>
      <c r="AD3973">
        <v>47.477353100000002</v>
      </c>
      <c r="AE3973">
        <v>737.702</v>
      </c>
      <c r="AF3973">
        <v>15.028</v>
      </c>
      <c r="AG3973">
        <v>13.211</v>
      </c>
      <c r="AH3973">
        <v>14.9634</v>
      </c>
    </row>
    <row r="3974" spans="1:34" x14ac:dyDescent="0.25">
      <c r="A3974" t="s">
        <v>12820</v>
      </c>
      <c r="B3974" t="s">
        <v>12821</v>
      </c>
      <c r="C3974">
        <v>1</v>
      </c>
      <c r="D3974">
        <v>1</v>
      </c>
      <c r="E3974" t="s">
        <v>284</v>
      </c>
      <c r="F3974">
        <v>2016</v>
      </c>
      <c r="G3974" t="s">
        <v>171</v>
      </c>
      <c r="H3974">
        <v>0</v>
      </c>
      <c r="I3974">
        <v>14.586496070000001</v>
      </c>
      <c r="J3974">
        <v>0.1172</v>
      </c>
      <c r="K3974">
        <v>2.31</v>
      </c>
      <c r="L3974">
        <v>0.20599999999999999</v>
      </c>
      <c r="M3974">
        <v>5.95</v>
      </c>
      <c r="N3974">
        <v>1.8700000000000001E-2</v>
      </c>
      <c r="O3974" t="s">
        <v>614</v>
      </c>
      <c r="P3974">
        <v>0</v>
      </c>
      <c r="Q3974">
        <v>130.76</v>
      </c>
      <c r="R3974">
        <v>852</v>
      </c>
      <c r="S3974">
        <v>0</v>
      </c>
      <c r="U3974">
        <v>6117</v>
      </c>
      <c r="V3974">
        <v>1.18</v>
      </c>
      <c r="W3974">
        <v>1.1000000000000001</v>
      </c>
      <c r="X3974">
        <v>-0.06</v>
      </c>
      <c r="Y3974" t="s">
        <v>77</v>
      </c>
      <c r="Z3974">
        <v>4.33</v>
      </c>
      <c r="AA3974" t="s">
        <v>12822</v>
      </c>
      <c r="AB3974">
        <v>295.1933631</v>
      </c>
      <c r="AC3974" t="s">
        <v>12823</v>
      </c>
      <c r="AD3974">
        <v>39.539694599999997</v>
      </c>
      <c r="AE3974">
        <v>748.18799999999999</v>
      </c>
      <c r="AF3974">
        <v>13.637</v>
      </c>
      <c r="AG3974">
        <v>12.205</v>
      </c>
      <c r="AH3974">
        <v>13.456899999999999</v>
      </c>
    </row>
    <row r="3975" spans="1:34" x14ac:dyDescent="0.25">
      <c r="A3975" t="s">
        <v>12824</v>
      </c>
      <c r="B3975" t="s">
        <v>12825</v>
      </c>
      <c r="C3975">
        <v>1</v>
      </c>
      <c r="D3975">
        <v>2</v>
      </c>
      <c r="E3975" t="s">
        <v>284</v>
      </c>
      <c r="F3975">
        <v>2016</v>
      </c>
      <c r="G3975" t="s">
        <v>171</v>
      </c>
      <c r="H3975">
        <v>0</v>
      </c>
      <c r="I3975">
        <v>7.7519249200000004</v>
      </c>
      <c r="J3975">
        <v>7.6799999999999993E-2</v>
      </c>
      <c r="K3975">
        <v>1.99</v>
      </c>
      <c r="L3975">
        <v>0.17799999999999999</v>
      </c>
      <c r="M3975">
        <v>4.62</v>
      </c>
      <c r="N3975">
        <v>1.4500000000000001E-2</v>
      </c>
      <c r="O3975" t="s">
        <v>614</v>
      </c>
      <c r="P3975">
        <v>0</v>
      </c>
      <c r="Q3975">
        <v>407.83</v>
      </c>
      <c r="R3975">
        <v>852</v>
      </c>
      <c r="S3975">
        <v>0</v>
      </c>
      <c r="U3975">
        <v>5789</v>
      </c>
      <c r="V3975">
        <v>0.96</v>
      </c>
      <c r="W3975">
        <v>1.04</v>
      </c>
      <c r="X3975">
        <v>0.1</v>
      </c>
      <c r="Y3975" t="s">
        <v>77</v>
      </c>
      <c r="Z3975">
        <v>4.49</v>
      </c>
      <c r="AA3975" t="s">
        <v>12826</v>
      </c>
      <c r="AB3975">
        <v>292.15047229999999</v>
      </c>
      <c r="AC3975" t="s">
        <v>12827</v>
      </c>
      <c r="AD3975">
        <v>39.637525400000001</v>
      </c>
      <c r="AE3975">
        <v>760.70799999999997</v>
      </c>
      <c r="AF3975">
        <v>13.395</v>
      </c>
      <c r="AG3975">
        <v>11.904999999999999</v>
      </c>
      <c r="AH3975">
        <v>13.264099999999999</v>
      </c>
    </row>
    <row r="3976" spans="1:34" x14ac:dyDescent="0.25">
      <c r="A3976" t="s">
        <v>12828</v>
      </c>
      <c r="B3976" t="s">
        <v>12825</v>
      </c>
      <c r="C3976">
        <v>1</v>
      </c>
      <c r="D3976">
        <v>2</v>
      </c>
      <c r="E3976" t="s">
        <v>284</v>
      </c>
      <c r="F3976">
        <v>2016</v>
      </c>
      <c r="G3976" t="s">
        <v>171</v>
      </c>
      <c r="H3976">
        <v>0</v>
      </c>
      <c r="I3976">
        <v>4.1653650999999998</v>
      </c>
      <c r="J3976">
        <v>5.0799999999999998E-2</v>
      </c>
      <c r="K3976">
        <v>1.05</v>
      </c>
      <c r="L3976">
        <v>9.4E-2</v>
      </c>
      <c r="M3976">
        <v>1.1599999999999999</v>
      </c>
      <c r="N3976">
        <v>3.64E-3</v>
      </c>
      <c r="O3976" t="s">
        <v>614</v>
      </c>
      <c r="P3976">
        <v>0</v>
      </c>
      <c r="Q3976">
        <v>932.13</v>
      </c>
      <c r="R3976">
        <v>1048</v>
      </c>
      <c r="S3976">
        <v>0</v>
      </c>
      <c r="U3976">
        <v>5789</v>
      </c>
      <c r="V3976">
        <v>0.96</v>
      </c>
      <c r="W3976">
        <v>1.04</v>
      </c>
      <c r="X3976">
        <v>0.1</v>
      </c>
      <c r="Y3976" t="s">
        <v>77</v>
      </c>
      <c r="Z3976">
        <v>4.49</v>
      </c>
      <c r="AA3976" t="s">
        <v>12826</v>
      </c>
      <c r="AB3976">
        <v>292.15047229999999</v>
      </c>
      <c r="AC3976" t="s">
        <v>12827</v>
      </c>
      <c r="AD3976">
        <v>39.637525400000001</v>
      </c>
      <c r="AE3976">
        <v>760.70799999999997</v>
      </c>
      <c r="AF3976">
        <v>13.395</v>
      </c>
      <c r="AG3976">
        <v>11.904999999999999</v>
      </c>
      <c r="AH3976">
        <v>13.264099999999999</v>
      </c>
    </row>
    <row r="3977" spans="1:34" x14ac:dyDescent="0.25">
      <c r="A3977" t="s">
        <v>12829</v>
      </c>
      <c r="B3977" t="s">
        <v>12830</v>
      </c>
      <c r="C3977">
        <v>1</v>
      </c>
      <c r="D3977">
        <v>1</v>
      </c>
      <c r="E3977" t="s">
        <v>284</v>
      </c>
      <c r="F3977">
        <v>2016</v>
      </c>
      <c r="G3977" t="s">
        <v>171</v>
      </c>
      <c r="H3977">
        <v>0</v>
      </c>
      <c r="I3977">
        <v>14.48585199</v>
      </c>
      <c r="J3977">
        <v>0.115</v>
      </c>
      <c r="K3977">
        <v>2.29</v>
      </c>
      <c r="L3977">
        <v>0.20399999999999999</v>
      </c>
      <c r="M3977">
        <v>5.86</v>
      </c>
      <c r="N3977">
        <v>1.84E-2</v>
      </c>
      <c r="O3977" t="s">
        <v>614</v>
      </c>
      <c r="P3977">
        <v>0</v>
      </c>
      <c r="Q3977">
        <v>69.8</v>
      </c>
      <c r="R3977">
        <v>784</v>
      </c>
      <c r="S3977">
        <v>0</v>
      </c>
      <c r="U3977">
        <v>5813</v>
      </c>
      <c r="V3977">
        <v>1.05</v>
      </c>
      <c r="W3977">
        <v>1.01</v>
      </c>
      <c r="X3977">
        <v>0.01</v>
      </c>
      <c r="Y3977" t="s">
        <v>77</v>
      </c>
      <c r="Z3977">
        <v>4.4000000000000004</v>
      </c>
      <c r="AA3977" t="s">
        <v>12831</v>
      </c>
      <c r="AB3977">
        <v>288.69868279999997</v>
      </c>
      <c r="AC3977" t="s">
        <v>12832</v>
      </c>
      <c r="AD3977">
        <v>39.7082044</v>
      </c>
      <c r="AE3977">
        <v>635.64300000000003</v>
      </c>
      <c r="AF3977">
        <v>14.086</v>
      </c>
      <c r="AG3977">
        <v>12.388</v>
      </c>
      <c r="AH3977">
        <v>13.9435</v>
      </c>
    </row>
    <row r="3978" spans="1:34" x14ac:dyDescent="0.25">
      <c r="A3978" t="s">
        <v>12833</v>
      </c>
      <c r="B3978" t="s">
        <v>12834</v>
      </c>
      <c r="C3978">
        <v>1</v>
      </c>
      <c r="D3978">
        <v>1</v>
      </c>
      <c r="E3978" t="s">
        <v>284</v>
      </c>
      <c r="F3978">
        <v>2016</v>
      </c>
      <c r="G3978" t="s">
        <v>171</v>
      </c>
      <c r="H3978">
        <v>0</v>
      </c>
      <c r="I3978">
        <v>40.699444300000003</v>
      </c>
      <c r="J3978">
        <v>0.23269999999999999</v>
      </c>
      <c r="K3978">
        <v>3.73</v>
      </c>
      <c r="L3978">
        <v>0.33300000000000002</v>
      </c>
      <c r="M3978">
        <v>13.4</v>
      </c>
      <c r="N3978">
        <v>4.2200000000000001E-2</v>
      </c>
      <c r="O3978" t="s">
        <v>614</v>
      </c>
      <c r="P3978">
        <v>0</v>
      </c>
      <c r="Q3978">
        <v>39.299999999999997</v>
      </c>
      <c r="R3978">
        <v>685</v>
      </c>
      <c r="S3978">
        <v>0</v>
      </c>
      <c r="U3978">
        <v>6424</v>
      </c>
      <c r="V3978">
        <v>1.49</v>
      </c>
      <c r="W3978">
        <v>1.3</v>
      </c>
      <c r="X3978">
        <v>0.05</v>
      </c>
      <c r="Y3978" t="s">
        <v>77</v>
      </c>
      <c r="Z3978">
        <v>4.21</v>
      </c>
      <c r="AA3978" t="s">
        <v>12835</v>
      </c>
      <c r="AB3978">
        <v>292.10421980000001</v>
      </c>
      <c r="AC3978" t="s">
        <v>12836</v>
      </c>
      <c r="AD3978">
        <v>39.767858500000003</v>
      </c>
      <c r="AE3978">
        <v>984.30700000000002</v>
      </c>
      <c r="AF3978">
        <v>14.180999999999999</v>
      </c>
      <c r="AG3978">
        <v>12.608000000000001</v>
      </c>
      <c r="AH3978">
        <v>13.949</v>
      </c>
    </row>
    <row r="3979" spans="1:34" x14ac:dyDescent="0.25">
      <c r="A3979" t="s">
        <v>12837</v>
      </c>
      <c r="B3979" t="s">
        <v>12838</v>
      </c>
      <c r="C3979">
        <v>1</v>
      </c>
      <c r="D3979">
        <v>1</v>
      </c>
      <c r="E3979" t="s">
        <v>284</v>
      </c>
      <c r="F3979">
        <v>2016</v>
      </c>
      <c r="G3979" t="s">
        <v>171</v>
      </c>
      <c r="H3979">
        <v>0</v>
      </c>
      <c r="I3979">
        <v>15.4580567</v>
      </c>
      <c r="J3979">
        <v>0.1241</v>
      </c>
      <c r="K3979">
        <v>8.4</v>
      </c>
      <c r="L3979">
        <v>0.749</v>
      </c>
      <c r="M3979">
        <v>53.2</v>
      </c>
      <c r="N3979">
        <v>0.16800000000000001</v>
      </c>
      <c r="O3979" t="s">
        <v>614</v>
      </c>
      <c r="P3979">
        <v>0</v>
      </c>
      <c r="Q3979">
        <v>262.60000000000002</v>
      </c>
      <c r="R3979">
        <v>871</v>
      </c>
      <c r="S3979">
        <v>0</v>
      </c>
      <c r="U3979">
        <v>5721</v>
      </c>
      <c r="V3979">
        <v>1.28</v>
      </c>
      <c r="W3979">
        <v>1</v>
      </c>
      <c r="X3979">
        <v>0.04</v>
      </c>
      <c r="Y3979" t="s">
        <v>77</v>
      </c>
      <c r="Z3979">
        <v>4.22</v>
      </c>
      <c r="AA3979" t="s">
        <v>12839</v>
      </c>
      <c r="AB3979">
        <v>290.44929550000001</v>
      </c>
      <c r="AC3979" t="s">
        <v>12840</v>
      </c>
      <c r="AD3979">
        <v>39.854801999999999</v>
      </c>
      <c r="AE3979">
        <v>897.90099999999995</v>
      </c>
      <c r="AF3979">
        <v>13.138</v>
      </c>
      <c r="AG3979">
        <v>11.599</v>
      </c>
      <c r="AH3979">
        <v>13.0557</v>
      </c>
    </row>
    <row r="3980" spans="1:34" x14ac:dyDescent="0.25">
      <c r="A3980" t="s">
        <v>12841</v>
      </c>
      <c r="B3980" t="s">
        <v>12842</v>
      </c>
      <c r="C3980">
        <v>1</v>
      </c>
      <c r="D3980">
        <v>1</v>
      </c>
      <c r="E3980" t="s">
        <v>284</v>
      </c>
      <c r="F3980">
        <v>2016</v>
      </c>
      <c r="G3980" t="s">
        <v>171</v>
      </c>
      <c r="H3980">
        <v>0</v>
      </c>
      <c r="I3980">
        <v>7.2385853999999998</v>
      </c>
      <c r="J3980">
        <v>7.1199999999999999E-2</v>
      </c>
      <c r="K3980">
        <v>1.38</v>
      </c>
      <c r="L3980">
        <v>0.123</v>
      </c>
      <c r="M3980">
        <v>2.48</v>
      </c>
      <c r="N3980">
        <v>7.7999999999999996E-3</v>
      </c>
      <c r="O3980" t="s">
        <v>614</v>
      </c>
      <c r="P3980">
        <v>0</v>
      </c>
      <c r="Q3980">
        <v>103.15</v>
      </c>
      <c r="R3980">
        <v>816</v>
      </c>
      <c r="S3980">
        <v>0</v>
      </c>
      <c r="U3980">
        <v>5444</v>
      </c>
      <c r="V3980">
        <v>0.84</v>
      </c>
      <c r="W3980">
        <v>0.93</v>
      </c>
      <c r="X3980">
        <v>0.01</v>
      </c>
      <c r="Y3980" t="s">
        <v>77</v>
      </c>
      <c r="Z3980">
        <v>4.55</v>
      </c>
      <c r="AA3980" t="s">
        <v>12843</v>
      </c>
      <c r="AB3980">
        <v>289.41791280000001</v>
      </c>
      <c r="AC3980" t="s">
        <v>12844</v>
      </c>
      <c r="AD3980">
        <v>39.945075699999997</v>
      </c>
      <c r="AE3980">
        <v>372.05</v>
      </c>
      <c r="AF3980">
        <v>13.481</v>
      </c>
      <c r="AG3980">
        <v>11.646000000000001</v>
      </c>
      <c r="AH3980">
        <v>13.358000000000001</v>
      </c>
    </row>
    <row r="3981" spans="1:34" x14ac:dyDescent="0.25">
      <c r="A3981" t="s">
        <v>12845</v>
      </c>
      <c r="B3981" t="s">
        <v>12846</v>
      </c>
      <c r="C3981">
        <v>1</v>
      </c>
      <c r="D3981">
        <v>1</v>
      </c>
      <c r="E3981" t="s">
        <v>284</v>
      </c>
      <c r="F3981">
        <v>2013</v>
      </c>
      <c r="G3981" t="s">
        <v>171</v>
      </c>
      <c r="H3981">
        <v>0</v>
      </c>
      <c r="I3981">
        <v>9.4341504999999994</v>
      </c>
      <c r="J3981">
        <v>0.08</v>
      </c>
      <c r="K3981">
        <v>6.11</v>
      </c>
      <c r="L3981">
        <v>0.54500000000000004</v>
      </c>
      <c r="M3981">
        <v>120</v>
      </c>
      <c r="N3981">
        <v>0.378</v>
      </c>
      <c r="O3981" t="s">
        <v>119</v>
      </c>
      <c r="P3981">
        <v>0.45</v>
      </c>
      <c r="Q3981">
        <v>100.37</v>
      </c>
      <c r="R3981">
        <v>791</v>
      </c>
      <c r="S3981">
        <v>0</v>
      </c>
      <c r="U3981">
        <v>5576</v>
      </c>
      <c r="V3981">
        <v>0.9</v>
      </c>
      <c r="W3981">
        <v>0.98</v>
      </c>
      <c r="X3981">
        <v>0.05</v>
      </c>
      <c r="Y3981" t="s">
        <v>77</v>
      </c>
      <c r="Z3981">
        <v>4.5199999999999996</v>
      </c>
      <c r="AA3981" t="s">
        <v>12847</v>
      </c>
      <c r="AB3981">
        <v>289.22628759999998</v>
      </c>
      <c r="AC3981" t="s">
        <v>12848</v>
      </c>
      <c r="AD3981">
        <v>49.5482814</v>
      </c>
      <c r="AE3981">
        <v>194.03299999999999</v>
      </c>
      <c r="AF3981">
        <v>12.02</v>
      </c>
      <c r="AG3981">
        <v>9.9969999999999999</v>
      </c>
      <c r="AH3981">
        <v>11.5352</v>
      </c>
    </row>
    <row r="3982" spans="1:34" x14ac:dyDescent="0.25">
      <c r="A3982" t="s">
        <v>12849</v>
      </c>
      <c r="B3982" t="s">
        <v>12850</v>
      </c>
      <c r="C3982">
        <v>1</v>
      </c>
      <c r="D3982">
        <v>1</v>
      </c>
      <c r="E3982" t="s">
        <v>284</v>
      </c>
      <c r="F3982">
        <v>2016</v>
      </c>
      <c r="G3982" t="s">
        <v>171</v>
      </c>
      <c r="H3982">
        <v>0</v>
      </c>
      <c r="I3982">
        <v>161.47439370000001</v>
      </c>
      <c r="J3982">
        <v>0.57289999999999996</v>
      </c>
      <c r="K3982">
        <v>3.18</v>
      </c>
      <c r="L3982">
        <v>0.28399999999999997</v>
      </c>
      <c r="M3982">
        <v>10.199999999999999</v>
      </c>
      <c r="N3982">
        <v>3.2199999999999999E-2</v>
      </c>
      <c r="O3982" t="s">
        <v>614</v>
      </c>
      <c r="P3982">
        <v>0</v>
      </c>
      <c r="Q3982">
        <v>5.57</v>
      </c>
      <c r="R3982">
        <v>343</v>
      </c>
      <c r="S3982">
        <v>0</v>
      </c>
      <c r="U3982">
        <v>5829</v>
      </c>
      <c r="V3982">
        <v>1.04</v>
      </c>
      <c r="W3982">
        <v>1.02</v>
      </c>
      <c r="X3982">
        <v>0.03</v>
      </c>
      <c r="Y3982" t="s">
        <v>77</v>
      </c>
      <c r="Z3982">
        <v>4.42</v>
      </c>
      <c r="AA3982" t="s">
        <v>12851</v>
      </c>
      <c r="AB3982">
        <v>293.42706470000002</v>
      </c>
      <c r="AC3982" t="s">
        <v>12852</v>
      </c>
      <c r="AD3982">
        <v>39.942396700000003</v>
      </c>
      <c r="AE3982">
        <v>839.78399999999999</v>
      </c>
      <c r="AF3982">
        <v>14.000999999999999</v>
      </c>
      <c r="AG3982">
        <v>12.292999999999999</v>
      </c>
      <c r="AH3982">
        <v>13.851800000000001</v>
      </c>
    </row>
    <row r="3983" spans="1:34" x14ac:dyDescent="0.25">
      <c r="A3983" t="s">
        <v>12853</v>
      </c>
      <c r="B3983" t="s">
        <v>12854</v>
      </c>
      <c r="C3983">
        <v>1</v>
      </c>
      <c r="D3983">
        <v>1</v>
      </c>
      <c r="E3983" t="s">
        <v>284</v>
      </c>
      <c r="F3983">
        <v>2016</v>
      </c>
      <c r="G3983" t="s">
        <v>171</v>
      </c>
      <c r="H3983">
        <v>0</v>
      </c>
      <c r="I3983">
        <v>17.97979059</v>
      </c>
      <c r="J3983">
        <v>0.1447</v>
      </c>
      <c r="K3983">
        <v>2.9</v>
      </c>
      <c r="L3983">
        <v>0.25900000000000001</v>
      </c>
      <c r="M3983">
        <v>8.75</v>
      </c>
      <c r="N3983">
        <v>2.75E-2</v>
      </c>
      <c r="O3983" t="s">
        <v>614</v>
      </c>
      <c r="P3983">
        <v>0</v>
      </c>
      <c r="Q3983">
        <v>94.14</v>
      </c>
      <c r="R3983">
        <v>828</v>
      </c>
      <c r="S3983">
        <v>0</v>
      </c>
      <c r="U3983">
        <v>6185</v>
      </c>
      <c r="V3983">
        <v>1.33</v>
      </c>
      <c r="W3983">
        <v>1.24</v>
      </c>
      <c r="X3983">
        <v>0.23</v>
      </c>
      <c r="Y3983" t="s">
        <v>77</v>
      </c>
      <c r="Z3983">
        <v>4.28</v>
      </c>
      <c r="AA3983" t="s">
        <v>12855</v>
      </c>
      <c r="AB3983">
        <v>296.88572399999998</v>
      </c>
      <c r="AC3983" t="s">
        <v>12856</v>
      </c>
      <c r="AD3983">
        <v>40.228171699999997</v>
      </c>
      <c r="AE3983">
        <v>761.96600000000001</v>
      </c>
      <c r="AF3983">
        <v>13.563000000000001</v>
      </c>
      <c r="AG3983">
        <v>12.208</v>
      </c>
      <c r="AH3983">
        <v>13.493</v>
      </c>
    </row>
    <row r="3984" spans="1:34" x14ac:dyDescent="0.25">
      <c r="A3984" t="s">
        <v>12857</v>
      </c>
      <c r="B3984" t="s">
        <v>12858</v>
      </c>
      <c r="C3984">
        <v>1</v>
      </c>
      <c r="D3984">
        <v>1</v>
      </c>
      <c r="E3984" t="s">
        <v>284</v>
      </c>
      <c r="F3984">
        <v>2016</v>
      </c>
      <c r="G3984" t="s">
        <v>171</v>
      </c>
      <c r="H3984">
        <v>0</v>
      </c>
      <c r="I3984">
        <v>30.99660733</v>
      </c>
      <c r="J3984">
        <v>0.1885</v>
      </c>
      <c r="K3984">
        <v>2.21</v>
      </c>
      <c r="L3984">
        <v>0.19700000000000001</v>
      </c>
      <c r="M3984">
        <v>5.52</v>
      </c>
      <c r="N3984">
        <v>1.7399999999999999E-2</v>
      </c>
      <c r="O3984" t="s">
        <v>614</v>
      </c>
      <c r="P3984">
        <v>0</v>
      </c>
      <c r="Q3984">
        <v>14.72</v>
      </c>
      <c r="R3984">
        <v>500</v>
      </c>
      <c r="S3984">
        <v>0</v>
      </c>
      <c r="U3984">
        <v>5322</v>
      </c>
      <c r="V3984">
        <v>0.84</v>
      </c>
      <c r="W3984">
        <v>0.91</v>
      </c>
      <c r="X3984">
        <v>0.11</v>
      </c>
      <c r="Y3984" t="s">
        <v>77</v>
      </c>
      <c r="Z3984">
        <v>4.55</v>
      </c>
      <c r="AA3984" t="s">
        <v>12859</v>
      </c>
      <c r="AB3984">
        <v>297.252613</v>
      </c>
      <c r="AC3984" t="s">
        <v>12860</v>
      </c>
      <c r="AD3984">
        <v>40.288604999999997</v>
      </c>
      <c r="AE3984">
        <v>349</v>
      </c>
      <c r="AF3984">
        <v>13.442</v>
      </c>
      <c r="AG3984">
        <v>11.478999999999999</v>
      </c>
    </row>
    <row r="3985" spans="1:34" x14ac:dyDescent="0.25">
      <c r="A3985" t="s">
        <v>12861</v>
      </c>
      <c r="B3985" t="s">
        <v>12862</v>
      </c>
      <c r="C3985">
        <v>1</v>
      </c>
      <c r="D3985">
        <v>2</v>
      </c>
      <c r="E3985" t="s">
        <v>284</v>
      </c>
      <c r="F3985">
        <v>2016</v>
      </c>
      <c r="G3985" t="s">
        <v>171</v>
      </c>
      <c r="H3985">
        <v>0</v>
      </c>
      <c r="I3985">
        <v>8.50340718</v>
      </c>
      <c r="J3985">
        <v>8.1500000000000003E-2</v>
      </c>
      <c r="K3985">
        <v>1.63</v>
      </c>
      <c r="L3985">
        <v>0.14499999999999999</v>
      </c>
      <c r="M3985">
        <v>3.29</v>
      </c>
      <c r="N3985">
        <v>1.04E-2</v>
      </c>
      <c r="O3985" t="s">
        <v>614</v>
      </c>
      <c r="P3985">
        <v>0</v>
      </c>
      <c r="Q3985">
        <v>257.22000000000003</v>
      </c>
      <c r="R3985">
        <v>1021</v>
      </c>
      <c r="S3985">
        <v>0</v>
      </c>
      <c r="U3985">
        <v>5899</v>
      </c>
      <c r="V3985">
        <v>1.1499999999999999</v>
      </c>
      <c r="W3985">
        <v>1.02</v>
      </c>
      <c r="X3985">
        <v>-0.05</v>
      </c>
      <c r="Y3985" t="s">
        <v>77</v>
      </c>
      <c r="Z3985">
        <v>4.32</v>
      </c>
      <c r="AA3985" t="s">
        <v>12863</v>
      </c>
      <c r="AB3985">
        <v>295.21732589999999</v>
      </c>
      <c r="AC3985" t="s">
        <v>12864</v>
      </c>
      <c r="AD3985">
        <v>40.592159899999999</v>
      </c>
      <c r="AE3985">
        <v>680.54</v>
      </c>
      <c r="AF3985">
        <v>13.811999999999999</v>
      </c>
      <c r="AG3985">
        <v>11.978</v>
      </c>
    </row>
    <row r="3986" spans="1:34" x14ac:dyDescent="0.25">
      <c r="A3986" t="s">
        <v>12865</v>
      </c>
      <c r="B3986" t="s">
        <v>12862</v>
      </c>
      <c r="C3986">
        <v>1</v>
      </c>
      <c r="D3986">
        <v>2</v>
      </c>
      <c r="E3986" t="s">
        <v>284</v>
      </c>
      <c r="F3986">
        <v>2021</v>
      </c>
      <c r="G3986" t="s">
        <v>171</v>
      </c>
      <c r="H3986">
        <v>0</v>
      </c>
      <c r="I3986">
        <v>23.783199310000001</v>
      </c>
      <c r="J3986">
        <v>0.1618</v>
      </c>
      <c r="K3986">
        <v>2.2959999999999998</v>
      </c>
      <c r="L3986">
        <v>0.20499999999999999</v>
      </c>
      <c r="M3986">
        <v>5.89</v>
      </c>
      <c r="N3986">
        <v>1.8499999999999999E-2</v>
      </c>
      <c r="O3986" t="s">
        <v>614</v>
      </c>
      <c r="P3986">
        <v>0</v>
      </c>
      <c r="Q3986">
        <v>65.260000000000005</v>
      </c>
      <c r="R3986">
        <v>725</v>
      </c>
      <c r="S3986">
        <v>0</v>
      </c>
      <c r="U3986">
        <v>5877</v>
      </c>
      <c r="V3986">
        <v>1.26</v>
      </c>
      <c r="W3986">
        <v>1</v>
      </c>
      <c r="X3986">
        <v>-0.04</v>
      </c>
      <c r="Y3986" t="s">
        <v>77</v>
      </c>
      <c r="Z3986">
        <v>4.2300000000000004</v>
      </c>
      <c r="AA3986" t="s">
        <v>12863</v>
      </c>
      <c r="AB3986">
        <v>295.21732589999999</v>
      </c>
      <c r="AC3986" t="s">
        <v>12864</v>
      </c>
      <c r="AD3986">
        <v>40.592159899999999</v>
      </c>
      <c r="AE3986">
        <v>680.54</v>
      </c>
      <c r="AF3986">
        <v>13.811999999999999</v>
      </c>
      <c r="AG3986">
        <v>11.978</v>
      </c>
    </row>
    <row r="3987" spans="1:34" x14ac:dyDescent="0.25">
      <c r="A3987" t="s">
        <v>12866</v>
      </c>
      <c r="B3987" t="s">
        <v>12867</v>
      </c>
      <c r="C3987">
        <v>1</v>
      </c>
      <c r="D3987">
        <v>1</v>
      </c>
      <c r="E3987" t="s">
        <v>284</v>
      </c>
      <c r="F3987">
        <v>2016</v>
      </c>
      <c r="G3987" t="s">
        <v>171</v>
      </c>
      <c r="H3987">
        <v>0</v>
      </c>
      <c r="I3987">
        <v>5.1695017700000001</v>
      </c>
      <c r="J3987">
        <v>5.7799999999999997E-2</v>
      </c>
      <c r="K3987">
        <v>1.89</v>
      </c>
      <c r="L3987">
        <v>0.16900000000000001</v>
      </c>
      <c r="M3987">
        <v>4.2300000000000004</v>
      </c>
      <c r="N3987">
        <v>1.3299999999999999E-2</v>
      </c>
      <c r="O3987" t="s">
        <v>614</v>
      </c>
      <c r="P3987">
        <v>0</v>
      </c>
      <c r="Q3987">
        <v>808.84</v>
      </c>
      <c r="R3987">
        <v>1309</v>
      </c>
      <c r="S3987">
        <v>0</v>
      </c>
      <c r="U3987">
        <v>6075</v>
      </c>
      <c r="V3987">
        <v>1.24</v>
      </c>
      <c r="W3987">
        <v>1.03</v>
      </c>
      <c r="X3987">
        <v>-0.18</v>
      </c>
      <c r="Y3987" t="s">
        <v>77</v>
      </c>
      <c r="Z3987">
        <v>4.26</v>
      </c>
      <c r="AA3987" t="s">
        <v>12868</v>
      </c>
      <c r="AB3987">
        <v>291.19508999999999</v>
      </c>
      <c r="AC3987" t="s">
        <v>12869</v>
      </c>
      <c r="AD3987">
        <v>40.702735199999999</v>
      </c>
      <c r="AE3987">
        <v>888.02700000000004</v>
      </c>
      <c r="AF3987">
        <v>13.625999999999999</v>
      </c>
      <c r="AG3987">
        <v>12.16</v>
      </c>
      <c r="AH3987">
        <v>13.492100000000001</v>
      </c>
    </row>
    <row r="3988" spans="1:34" x14ac:dyDescent="0.25">
      <c r="A3988" t="s">
        <v>12870</v>
      </c>
      <c r="B3988" t="s">
        <v>12871</v>
      </c>
      <c r="C3988">
        <v>1</v>
      </c>
      <c r="D3988">
        <v>1</v>
      </c>
      <c r="E3988" t="s">
        <v>284</v>
      </c>
      <c r="F3988">
        <v>2016</v>
      </c>
      <c r="G3988" t="s">
        <v>171</v>
      </c>
      <c r="H3988">
        <v>0</v>
      </c>
      <c r="I3988">
        <v>23.449710039999999</v>
      </c>
      <c r="J3988">
        <v>0.1764</v>
      </c>
      <c r="K3988">
        <v>2.64</v>
      </c>
      <c r="L3988">
        <v>0.23599999999999999</v>
      </c>
      <c r="M3988">
        <v>7.46</v>
      </c>
      <c r="N3988">
        <v>2.35E-2</v>
      </c>
      <c r="O3988" t="s">
        <v>614</v>
      </c>
      <c r="P3988">
        <v>0</v>
      </c>
      <c r="Q3988">
        <v>193.93</v>
      </c>
      <c r="R3988">
        <v>802</v>
      </c>
      <c r="S3988">
        <v>0</v>
      </c>
      <c r="U3988">
        <v>6174</v>
      </c>
      <c r="V3988">
        <v>1.51</v>
      </c>
      <c r="W3988">
        <v>1.33</v>
      </c>
      <c r="X3988">
        <v>0.41</v>
      </c>
      <c r="Y3988" t="s">
        <v>77</v>
      </c>
      <c r="Z3988">
        <v>4.2</v>
      </c>
      <c r="AA3988" t="s">
        <v>12872</v>
      </c>
      <c r="AB3988">
        <v>289.7732613</v>
      </c>
      <c r="AC3988" t="s">
        <v>12873</v>
      </c>
      <c r="AD3988">
        <v>40.8007019</v>
      </c>
      <c r="AE3988">
        <v>1141.08</v>
      </c>
      <c r="AF3988">
        <v>13.36</v>
      </c>
      <c r="AG3988">
        <v>11.903</v>
      </c>
      <c r="AH3988">
        <v>13.2638</v>
      </c>
    </row>
    <row r="3989" spans="1:34" x14ac:dyDescent="0.25">
      <c r="A3989" t="s">
        <v>12874</v>
      </c>
      <c r="B3989" t="s">
        <v>12875</v>
      </c>
      <c r="C3989">
        <v>2</v>
      </c>
      <c r="D3989">
        <v>1</v>
      </c>
      <c r="E3989" t="s">
        <v>284</v>
      </c>
      <c r="F3989">
        <v>2016</v>
      </c>
      <c r="G3989" t="s">
        <v>171</v>
      </c>
      <c r="H3989">
        <v>0</v>
      </c>
      <c r="I3989">
        <v>16.080661150000001</v>
      </c>
      <c r="J3989">
        <v>0.11849999999999999</v>
      </c>
      <c r="K3989">
        <v>4.45</v>
      </c>
      <c r="L3989">
        <v>0.39700000000000002</v>
      </c>
      <c r="M3989">
        <v>18.100000000000001</v>
      </c>
      <c r="N3989">
        <v>5.7000000000000002E-2</v>
      </c>
      <c r="O3989" t="s">
        <v>614</v>
      </c>
      <c r="P3989">
        <v>0</v>
      </c>
      <c r="Q3989">
        <v>67.510000000000005</v>
      </c>
      <c r="R3989">
        <v>614</v>
      </c>
      <c r="S3989">
        <v>0</v>
      </c>
      <c r="U3989">
        <v>5203</v>
      </c>
      <c r="V3989">
        <v>0.8</v>
      </c>
      <c r="W3989">
        <v>0.85</v>
      </c>
      <c r="X3989">
        <v>-0.02</v>
      </c>
      <c r="Y3989" t="s">
        <v>77</v>
      </c>
      <c r="Z3989">
        <v>4.5599999999999996</v>
      </c>
      <c r="AA3989" t="s">
        <v>12876</v>
      </c>
      <c r="AB3989">
        <v>293.59206139999998</v>
      </c>
      <c r="AC3989" t="s">
        <v>12877</v>
      </c>
      <c r="AD3989">
        <v>41.095089100000003</v>
      </c>
      <c r="AE3989">
        <v>310.30099999999999</v>
      </c>
      <c r="AF3989">
        <v>13.906000000000001</v>
      </c>
      <c r="AG3989">
        <v>11.584</v>
      </c>
    </row>
    <row r="3990" spans="1:34" x14ac:dyDescent="0.25">
      <c r="A3990" t="s">
        <v>12878</v>
      </c>
      <c r="B3990" t="s">
        <v>12879</v>
      </c>
      <c r="C3990">
        <v>1</v>
      </c>
      <c r="D3990">
        <v>1</v>
      </c>
      <c r="E3990" t="s">
        <v>284</v>
      </c>
      <c r="F3990">
        <v>2016</v>
      </c>
      <c r="G3990" t="s">
        <v>171</v>
      </c>
      <c r="H3990">
        <v>0</v>
      </c>
      <c r="I3990">
        <v>23.205846229999999</v>
      </c>
      <c r="J3990">
        <v>0.1867</v>
      </c>
      <c r="K3990">
        <v>4.75</v>
      </c>
      <c r="L3990">
        <v>0.42399999999999999</v>
      </c>
      <c r="M3990">
        <v>20.2</v>
      </c>
      <c r="N3990">
        <v>6.3600000000000004E-2</v>
      </c>
      <c r="O3990" t="s">
        <v>614</v>
      </c>
      <c r="P3990">
        <v>0</v>
      </c>
      <c r="Q3990">
        <v>63.8</v>
      </c>
      <c r="R3990">
        <v>1002</v>
      </c>
      <c r="S3990">
        <v>0</v>
      </c>
      <c r="U3990">
        <v>6096</v>
      </c>
      <c r="V3990">
        <v>2.56</v>
      </c>
      <c r="W3990">
        <v>1.64</v>
      </c>
      <c r="X3990">
        <v>0.38</v>
      </c>
      <c r="Y3990" t="s">
        <v>77</v>
      </c>
      <c r="Z3990">
        <v>3.84</v>
      </c>
      <c r="AA3990" t="s">
        <v>12880</v>
      </c>
      <c r="AB3990">
        <v>292.41725659999997</v>
      </c>
      <c r="AC3990" t="s">
        <v>12881</v>
      </c>
      <c r="AD3990">
        <v>41.416838400000003</v>
      </c>
      <c r="AE3990">
        <v>786.09100000000001</v>
      </c>
      <c r="AF3990">
        <v>13.5</v>
      </c>
      <c r="AG3990">
        <v>12.182</v>
      </c>
      <c r="AH3990">
        <v>13.328799999999999</v>
      </c>
    </row>
    <row r="3991" spans="1:34" x14ac:dyDescent="0.25">
      <c r="A3991" t="s">
        <v>12882</v>
      </c>
      <c r="B3991" t="s">
        <v>12883</v>
      </c>
      <c r="C3991">
        <v>1</v>
      </c>
      <c r="D3991">
        <v>1</v>
      </c>
      <c r="E3991" t="s">
        <v>284</v>
      </c>
      <c r="F3991">
        <v>2016</v>
      </c>
      <c r="G3991" t="s">
        <v>171</v>
      </c>
      <c r="H3991">
        <v>0</v>
      </c>
      <c r="I3991">
        <v>6.0797288800000002</v>
      </c>
      <c r="J3991">
        <v>6.3200000000000006E-2</v>
      </c>
      <c r="K3991">
        <v>1.83</v>
      </c>
      <c r="L3991">
        <v>0.16300000000000001</v>
      </c>
      <c r="M3991">
        <v>4.01</v>
      </c>
      <c r="N3991">
        <v>1.26E-2</v>
      </c>
      <c r="O3991" t="s">
        <v>614</v>
      </c>
      <c r="P3991">
        <v>0</v>
      </c>
      <c r="Q3991">
        <v>872.57</v>
      </c>
      <c r="R3991">
        <v>1111</v>
      </c>
      <c r="S3991">
        <v>0</v>
      </c>
      <c r="U3991">
        <v>5382</v>
      </c>
      <c r="V3991">
        <v>0.93</v>
      </c>
      <c r="W3991">
        <v>0.88</v>
      </c>
      <c r="X3991">
        <v>0.04</v>
      </c>
      <c r="Y3991" t="s">
        <v>77</v>
      </c>
      <c r="Z3991">
        <v>4.43</v>
      </c>
      <c r="AA3991" t="s">
        <v>12884</v>
      </c>
      <c r="AB3991">
        <v>284.91942130000001</v>
      </c>
      <c r="AC3991" t="s">
        <v>12885</v>
      </c>
      <c r="AD3991">
        <v>41.617209299999999</v>
      </c>
      <c r="AE3991">
        <v>991.21400000000006</v>
      </c>
      <c r="AF3991">
        <v>13.657999999999999</v>
      </c>
      <c r="AG3991">
        <v>11.683</v>
      </c>
      <c r="AH3991">
        <v>13.518599999999999</v>
      </c>
    </row>
    <row r="3992" spans="1:34" x14ac:dyDescent="0.25">
      <c r="A3992" t="s">
        <v>12886</v>
      </c>
      <c r="B3992" t="s">
        <v>12887</v>
      </c>
      <c r="C3992">
        <v>1</v>
      </c>
      <c r="D3992">
        <v>1</v>
      </c>
      <c r="E3992" t="s">
        <v>284</v>
      </c>
      <c r="F3992">
        <v>2016</v>
      </c>
      <c r="G3992" t="s">
        <v>171</v>
      </c>
      <c r="H3992">
        <v>0</v>
      </c>
      <c r="I3992">
        <v>10.21420496</v>
      </c>
      <c r="J3992">
        <v>9.6600000000000005E-2</v>
      </c>
      <c r="K3992">
        <v>2.38</v>
      </c>
      <c r="L3992">
        <v>0.21199999999999999</v>
      </c>
      <c r="M3992">
        <v>6.26</v>
      </c>
      <c r="N3992">
        <v>1.9699999999999999E-2</v>
      </c>
      <c r="O3992" t="s">
        <v>614</v>
      </c>
      <c r="P3992">
        <v>0</v>
      </c>
      <c r="Q3992">
        <v>295.83</v>
      </c>
      <c r="R3992">
        <v>957</v>
      </c>
      <c r="S3992">
        <v>0</v>
      </c>
      <c r="U3992">
        <v>5896</v>
      </c>
      <c r="V3992">
        <v>1.29</v>
      </c>
      <c r="W3992">
        <v>1.1399999999999999</v>
      </c>
      <c r="X3992">
        <v>0.23</v>
      </c>
      <c r="Y3992" t="s">
        <v>77</v>
      </c>
      <c r="Z3992">
        <v>4.2699999999999996</v>
      </c>
      <c r="AA3992" t="s">
        <v>12888</v>
      </c>
      <c r="AB3992">
        <v>292.18682710000002</v>
      </c>
      <c r="AC3992" t="s">
        <v>12889</v>
      </c>
      <c r="AD3992">
        <v>41.726944000000003</v>
      </c>
      <c r="AE3992">
        <v>850.24199999999996</v>
      </c>
      <c r="AF3992">
        <v>13.358000000000001</v>
      </c>
      <c r="AG3992">
        <v>11.89</v>
      </c>
      <c r="AH3992">
        <v>13.268599999999999</v>
      </c>
    </row>
    <row r="3993" spans="1:34" x14ac:dyDescent="0.25">
      <c r="A3993" t="s">
        <v>12890</v>
      </c>
      <c r="B3993" t="s">
        <v>12891</v>
      </c>
      <c r="C3993">
        <v>1</v>
      </c>
      <c r="D3993">
        <v>1</v>
      </c>
      <c r="E3993" t="s">
        <v>284</v>
      </c>
      <c r="F3993">
        <v>2016</v>
      </c>
      <c r="G3993" t="s">
        <v>171</v>
      </c>
      <c r="H3993">
        <v>0</v>
      </c>
      <c r="I3993">
        <v>22.24813967</v>
      </c>
      <c r="J3993">
        <v>0.15659999999999999</v>
      </c>
      <c r="K3993">
        <v>2.56</v>
      </c>
      <c r="L3993">
        <v>0.22800000000000001</v>
      </c>
      <c r="M3993">
        <v>7.08</v>
      </c>
      <c r="N3993">
        <v>2.23E-2</v>
      </c>
      <c r="O3993" t="s">
        <v>614</v>
      </c>
      <c r="P3993">
        <v>0</v>
      </c>
      <c r="Q3993">
        <v>35.06</v>
      </c>
      <c r="R3993">
        <v>609</v>
      </c>
      <c r="S3993">
        <v>0</v>
      </c>
      <c r="U3993">
        <v>5653</v>
      </c>
      <c r="V3993">
        <v>0.94</v>
      </c>
      <c r="W3993">
        <v>1.01</v>
      </c>
      <c r="X3993">
        <v>0.15</v>
      </c>
      <c r="Y3993" t="s">
        <v>77</v>
      </c>
      <c r="Z3993">
        <v>4.5</v>
      </c>
      <c r="AA3993" t="s">
        <v>12892</v>
      </c>
      <c r="AB3993">
        <v>296.03219999999999</v>
      </c>
      <c r="AC3993" t="s">
        <v>12893</v>
      </c>
      <c r="AD3993">
        <v>42.131739199999998</v>
      </c>
      <c r="AE3993">
        <v>557.78700000000003</v>
      </c>
      <c r="AF3993">
        <v>13.885</v>
      </c>
      <c r="AG3993">
        <v>12.113</v>
      </c>
      <c r="AH3993">
        <v>13.686999999999999</v>
      </c>
    </row>
    <row r="3994" spans="1:34" x14ac:dyDescent="0.25">
      <c r="A3994" t="s">
        <v>12894</v>
      </c>
      <c r="B3994" t="s">
        <v>12895</v>
      </c>
      <c r="C3994">
        <v>1</v>
      </c>
      <c r="D3994">
        <v>1</v>
      </c>
      <c r="E3994" t="s">
        <v>284</v>
      </c>
      <c r="F3994">
        <v>2016</v>
      </c>
      <c r="G3994" t="s">
        <v>171</v>
      </c>
      <c r="H3994">
        <v>0</v>
      </c>
      <c r="I3994">
        <v>9.4896157100000007</v>
      </c>
      <c r="J3994">
        <v>8.7900000000000006E-2</v>
      </c>
      <c r="K3994">
        <v>1.85</v>
      </c>
      <c r="L3994">
        <v>0.16500000000000001</v>
      </c>
      <c r="M3994">
        <v>4.08</v>
      </c>
      <c r="N3994">
        <v>1.2800000000000001E-2</v>
      </c>
      <c r="O3994" t="s">
        <v>614</v>
      </c>
      <c r="P3994">
        <v>0</v>
      </c>
      <c r="Q3994">
        <v>311.79000000000002</v>
      </c>
      <c r="R3994">
        <v>926</v>
      </c>
      <c r="S3994">
        <v>0</v>
      </c>
      <c r="U3994">
        <v>5713</v>
      </c>
      <c r="V3994">
        <v>1.1299999999999999</v>
      </c>
      <c r="W3994">
        <v>1.02</v>
      </c>
      <c r="X3994">
        <v>0.15</v>
      </c>
      <c r="Y3994" t="s">
        <v>77</v>
      </c>
      <c r="Z3994">
        <v>4.33</v>
      </c>
      <c r="AA3994" t="s">
        <v>12896</v>
      </c>
      <c r="AB3994">
        <v>291.8235292</v>
      </c>
      <c r="AC3994" t="s">
        <v>12897</v>
      </c>
      <c r="AD3994">
        <v>42.516194499999997</v>
      </c>
      <c r="AE3994">
        <v>969.91800000000001</v>
      </c>
      <c r="AF3994">
        <v>13.807</v>
      </c>
      <c r="AG3994">
        <v>12.186</v>
      </c>
      <c r="AH3994">
        <v>13.762499999999999</v>
      </c>
    </row>
    <row r="3995" spans="1:34" x14ac:dyDescent="0.25">
      <c r="A3995" t="s">
        <v>12898</v>
      </c>
      <c r="B3995" t="s">
        <v>12899</v>
      </c>
      <c r="C3995">
        <v>1</v>
      </c>
      <c r="D3995">
        <v>1</v>
      </c>
      <c r="E3995" t="s">
        <v>284</v>
      </c>
      <c r="F3995">
        <v>2016</v>
      </c>
      <c r="G3995" t="s">
        <v>171</v>
      </c>
      <c r="H3995">
        <v>0</v>
      </c>
      <c r="I3995">
        <v>4.4174585500000001</v>
      </c>
      <c r="J3995">
        <v>5.8900000000000001E-2</v>
      </c>
      <c r="K3995">
        <v>2.9</v>
      </c>
      <c r="L3995">
        <v>0.25900000000000001</v>
      </c>
      <c r="M3995">
        <v>8.75</v>
      </c>
      <c r="N3995">
        <v>2.75E-2</v>
      </c>
      <c r="O3995" t="s">
        <v>614</v>
      </c>
      <c r="P3995">
        <v>0</v>
      </c>
      <c r="Q3995">
        <v>719.37</v>
      </c>
      <c r="R3995">
        <v>1810</v>
      </c>
      <c r="S3995">
        <v>0</v>
      </c>
      <c r="U3995">
        <v>6570</v>
      </c>
      <c r="V3995">
        <v>1.66</v>
      </c>
      <c r="W3995">
        <v>1.4</v>
      </c>
      <c r="X3995">
        <v>0.06</v>
      </c>
      <c r="Y3995" t="s">
        <v>77</v>
      </c>
      <c r="Z3995">
        <v>4.1399999999999997</v>
      </c>
      <c r="AA3995" t="s">
        <v>12900</v>
      </c>
      <c r="AB3995">
        <v>293.83455420000001</v>
      </c>
      <c r="AC3995" t="s">
        <v>12901</v>
      </c>
      <c r="AD3995">
        <v>42.624948000000003</v>
      </c>
      <c r="AE3995">
        <v>781.58199999999999</v>
      </c>
      <c r="AF3995">
        <v>13.335000000000001</v>
      </c>
      <c r="AG3995">
        <v>12.095000000000001</v>
      </c>
      <c r="AH3995">
        <v>13.294499999999999</v>
      </c>
    </row>
    <row r="3996" spans="1:34" x14ac:dyDescent="0.25">
      <c r="A3996" t="s">
        <v>12902</v>
      </c>
      <c r="B3996" t="s">
        <v>12903</v>
      </c>
      <c r="C3996">
        <v>1</v>
      </c>
      <c r="D3996">
        <v>1</v>
      </c>
      <c r="E3996" t="s">
        <v>284</v>
      </c>
      <c r="F3996">
        <v>2016</v>
      </c>
      <c r="G3996" t="s">
        <v>171</v>
      </c>
      <c r="H3996">
        <v>0</v>
      </c>
      <c r="I3996">
        <v>16.338896259999999</v>
      </c>
      <c r="J3996">
        <v>0.126</v>
      </c>
      <c r="K3996">
        <v>10.16</v>
      </c>
      <c r="L3996">
        <v>0.90600000000000003</v>
      </c>
      <c r="M3996">
        <v>321.00830000000002</v>
      </c>
      <c r="N3996">
        <v>1.01</v>
      </c>
      <c r="O3996" t="s">
        <v>119</v>
      </c>
      <c r="P3996">
        <v>0.37</v>
      </c>
      <c r="Q3996">
        <v>211.71</v>
      </c>
      <c r="R3996">
        <v>963</v>
      </c>
      <c r="S3996">
        <v>0</v>
      </c>
      <c r="U3996">
        <v>4908</v>
      </c>
      <c r="V3996">
        <v>2.52</v>
      </c>
      <c r="W3996">
        <v>1</v>
      </c>
      <c r="X3996">
        <v>0.13</v>
      </c>
      <c r="Y3996" t="s">
        <v>77</v>
      </c>
      <c r="Z3996">
        <v>3.64</v>
      </c>
      <c r="AA3996" t="s">
        <v>12904</v>
      </c>
      <c r="AB3996">
        <v>290.32724230000002</v>
      </c>
      <c r="AC3996" t="s">
        <v>12905</v>
      </c>
      <c r="AD3996">
        <v>42.8982283</v>
      </c>
      <c r="AE3996">
        <v>1063.58</v>
      </c>
      <c r="AF3996">
        <v>13.988</v>
      </c>
      <c r="AG3996">
        <v>11.583</v>
      </c>
      <c r="AH3996">
        <v>13.769399999999999</v>
      </c>
    </row>
    <row r="3997" spans="1:34" x14ac:dyDescent="0.25">
      <c r="A3997" t="s">
        <v>12906</v>
      </c>
      <c r="B3997" t="s">
        <v>12907</v>
      </c>
      <c r="C3997">
        <v>1</v>
      </c>
      <c r="D3997">
        <v>1</v>
      </c>
      <c r="E3997" t="s">
        <v>284</v>
      </c>
      <c r="F3997">
        <v>2016</v>
      </c>
      <c r="G3997" t="s">
        <v>171</v>
      </c>
      <c r="H3997">
        <v>0</v>
      </c>
      <c r="I3997">
        <v>3.1739171000000002</v>
      </c>
      <c r="J3997">
        <v>4.6600000000000003E-2</v>
      </c>
      <c r="K3997">
        <v>3.15</v>
      </c>
      <c r="L3997">
        <v>0.28100000000000003</v>
      </c>
      <c r="M3997">
        <v>10.1</v>
      </c>
      <c r="N3997">
        <v>3.1699999999999999E-2</v>
      </c>
      <c r="O3997" t="s">
        <v>614</v>
      </c>
      <c r="P3997">
        <v>0</v>
      </c>
      <c r="Q3997">
        <v>2381.77</v>
      </c>
      <c r="R3997">
        <v>1655</v>
      </c>
      <c r="S3997">
        <v>0</v>
      </c>
      <c r="U3997">
        <v>6747</v>
      </c>
      <c r="V3997">
        <v>1.81</v>
      </c>
      <c r="W3997">
        <v>1.49</v>
      </c>
      <c r="X3997">
        <v>0.08</v>
      </c>
      <c r="Y3997" t="s">
        <v>77</v>
      </c>
      <c r="Z3997">
        <v>4.09</v>
      </c>
      <c r="AA3997" t="s">
        <v>12908</v>
      </c>
      <c r="AB3997">
        <v>295.4757022</v>
      </c>
      <c r="AC3997" t="s">
        <v>12909</v>
      </c>
      <c r="AD3997">
        <v>43.493111900000002</v>
      </c>
      <c r="AE3997">
        <v>1318.05</v>
      </c>
      <c r="AF3997">
        <v>14.031000000000001</v>
      </c>
      <c r="AG3997">
        <v>12.574</v>
      </c>
      <c r="AH3997">
        <v>13.960100000000001</v>
      </c>
    </row>
    <row r="3998" spans="1:34" x14ac:dyDescent="0.25">
      <c r="A3998" t="s">
        <v>12910</v>
      </c>
      <c r="B3998" t="s">
        <v>12911</v>
      </c>
      <c r="C3998">
        <v>1</v>
      </c>
      <c r="D3998">
        <v>1</v>
      </c>
      <c r="E3998" t="s">
        <v>284</v>
      </c>
      <c r="F3998">
        <v>2016</v>
      </c>
      <c r="G3998" t="s">
        <v>171</v>
      </c>
      <c r="H3998">
        <v>0</v>
      </c>
      <c r="I3998">
        <v>3.27582262</v>
      </c>
      <c r="J3998">
        <v>4.9000000000000002E-2</v>
      </c>
      <c r="K3998">
        <v>2.1</v>
      </c>
      <c r="L3998">
        <v>0.187</v>
      </c>
      <c r="M3998">
        <v>5.0599999999999996</v>
      </c>
      <c r="N3998">
        <v>1.5900000000000001E-2</v>
      </c>
      <c r="O3998" t="s">
        <v>614</v>
      </c>
      <c r="P3998">
        <v>0</v>
      </c>
      <c r="Q3998">
        <v>1364.76</v>
      </c>
      <c r="R3998">
        <v>1730</v>
      </c>
      <c r="S3998">
        <v>0</v>
      </c>
      <c r="U3998">
        <v>6170</v>
      </c>
      <c r="V3998">
        <v>1.21</v>
      </c>
      <c r="W3998">
        <v>1.1299999999999999</v>
      </c>
      <c r="X3998">
        <v>-0.01</v>
      </c>
      <c r="Y3998" t="s">
        <v>77</v>
      </c>
      <c r="Z3998">
        <v>4.33</v>
      </c>
      <c r="AA3998" t="s">
        <v>12912</v>
      </c>
      <c r="AB3998">
        <v>290.32270979999998</v>
      </c>
      <c r="AC3998" t="s">
        <v>12913</v>
      </c>
      <c r="AD3998">
        <v>44.0358625</v>
      </c>
      <c r="AE3998">
        <v>1173.57</v>
      </c>
      <c r="AF3998">
        <v>13.944000000000001</v>
      </c>
      <c r="AG3998">
        <v>12.589</v>
      </c>
      <c r="AH3998">
        <v>14.0305</v>
      </c>
    </row>
    <row r="3999" spans="1:34" x14ac:dyDescent="0.25">
      <c r="A3999" t="s">
        <v>12914</v>
      </c>
      <c r="B3999" t="s">
        <v>12915</v>
      </c>
      <c r="C3999">
        <v>1</v>
      </c>
      <c r="D3999">
        <v>1</v>
      </c>
      <c r="E3999" t="s">
        <v>284</v>
      </c>
      <c r="F3999">
        <v>2016</v>
      </c>
      <c r="G3999" t="s">
        <v>171</v>
      </c>
      <c r="H3999">
        <v>0</v>
      </c>
      <c r="I3999">
        <v>15.87364565</v>
      </c>
      <c r="J3999">
        <v>0.1149</v>
      </c>
      <c r="K3999">
        <v>1.99</v>
      </c>
      <c r="L3999">
        <v>0.17799999999999999</v>
      </c>
      <c r="M3999">
        <v>4.62</v>
      </c>
      <c r="N3999">
        <v>1.4500000000000001E-2</v>
      </c>
      <c r="O3999" t="s">
        <v>614</v>
      </c>
      <c r="P3999">
        <v>0</v>
      </c>
      <c r="Q3999">
        <v>38.229999999999997</v>
      </c>
      <c r="R3999">
        <v>632</v>
      </c>
      <c r="S3999">
        <v>0</v>
      </c>
      <c r="U3999">
        <v>5634</v>
      </c>
      <c r="V3999">
        <v>0.91</v>
      </c>
      <c r="W3999">
        <v>0.93</v>
      </c>
      <c r="X3999">
        <v>-7.0000000000000007E-2</v>
      </c>
      <c r="Y3999" t="s">
        <v>77</v>
      </c>
      <c r="Z3999">
        <v>4.49</v>
      </c>
      <c r="AA3999" t="s">
        <v>12916</v>
      </c>
      <c r="AB3999">
        <v>290.4714596</v>
      </c>
      <c r="AC3999" t="s">
        <v>12917</v>
      </c>
      <c r="AD3999">
        <v>44.387042200000003</v>
      </c>
      <c r="AE3999">
        <v>451.79399999999998</v>
      </c>
      <c r="AF3999">
        <v>14.026</v>
      </c>
      <c r="AG3999">
        <v>12.089</v>
      </c>
      <c r="AH3999">
        <v>13.7654</v>
      </c>
    </row>
    <row r="4000" spans="1:34" x14ac:dyDescent="0.25">
      <c r="A4000" t="s">
        <v>12918</v>
      </c>
      <c r="B4000" t="s">
        <v>12919</v>
      </c>
      <c r="C4000">
        <v>1</v>
      </c>
      <c r="D4000">
        <v>2</v>
      </c>
      <c r="E4000" t="s">
        <v>284</v>
      </c>
      <c r="F4000">
        <v>2016</v>
      </c>
      <c r="G4000" t="s">
        <v>171</v>
      </c>
      <c r="H4000">
        <v>0</v>
      </c>
      <c r="I4000">
        <v>16.225464899999999</v>
      </c>
      <c r="J4000">
        <v>0.1222</v>
      </c>
      <c r="K4000">
        <v>1.17</v>
      </c>
      <c r="L4000">
        <v>0.104</v>
      </c>
      <c r="M4000">
        <v>1.71</v>
      </c>
      <c r="N4000">
        <v>5.3699999999999998E-3</v>
      </c>
      <c r="O4000" t="s">
        <v>614</v>
      </c>
      <c r="P4000">
        <v>0</v>
      </c>
      <c r="Q4000">
        <v>162.79</v>
      </c>
      <c r="R4000">
        <v>788</v>
      </c>
      <c r="S4000">
        <v>0</v>
      </c>
      <c r="U4000">
        <v>6020</v>
      </c>
      <c r="V4000">
        <v>1.07</v>
      </c>
      <c r="W4000">
        <v>1.03</v>
      </c>
      <c r="X4000">
        <v>-0.14000000000000001</v>
      </c>
      <c r="Y4000" t="s">
        <v>77</v>
      </c>
      <c r="Z4000">
        <v>4.3899999999999997</v>
      </c>
      <c r="AA4000" t="s">
        <v>12920</v>
      </c>
      <c r="AB4000">
        <v>284.78829769999999</v>
      </c>
      <c r="AC4000" t="s">
        <v>12921</v>
      </c>
      <c r="AD4000">
        <v>44.5916225</v>
      </c>
      <c r="AE4000">
        <v>1087.8699999999999</v>
      </c>
      <c r="AF4000">
        <v>14.067</v>
      </c>
      <c r="AG4000">
        <v>12.611000000000001</v>
      </c>
      <c r="AH4000">
        <v>13.9345</v>
      </c>
    </row>
    <row r="4001" spans="1:34" x14ac:dyDescent="0.25">
      <c r="A4001" t="s">
        <v>12922</v>
      </c>
      <c r="B4001" t="s">
        <v>12919</v>
      </c>
      <c r="C4001">
        <v>1</v>
      </c>
      <c r="D4001">
        <v>2</v>
      </c>
      <c r="E4001" t="s">
        <v>284</v>
      </c>
      <c r="F4001">
        <v>2020</v>
      </c>
      <c r="G4001" t="s">
        <v>171</v>
      </c>
      <c r="H4001">
        <v>0</v>
      </c>
      <c r="I4001">
        <v>29.6663</v>
      </c>
      <c r="J4001">
        <v>0.1827</v>
      </c>
      <c r="K4001">
        <v>4.0010000000000003</v>
      </c>
      <c r="L4001">
        <v>0.35699999999999998</v>
      </c>
      <c r="M4001">
        <v>15.1</v>
      </c>
      <c r="N4001">
        <v>4.7600000000000003E-2</v>
      </c>
      <c r="O4001" t="s">
        <v>614</v>
      </c>
      <c r="P4001">
        <v>0</v>
      </c>
      <c r="Q4001">
        <v>37.22</v>
      </c>
      <c r="R4001">
        <v>644</v>
      </c>
      <c r="S4001">
        <v>0</v>
      </c>
      <c r="U4001">
        <v>5906.74</v>
      </c>
      <c r="V4001">
        <v>1.55</v>
      </c>
      <c r="W4001">
        <v>1.07</v>
      </c>
      <c r="X4001">
        <v>-0.41499999999999998</v>
      </c>
      <c r="Y4001" t="s">
        <v>200</v>
      </c>
      <c r="Z4001">
        <v>4.09</v>
      </c>
      <c r="AA4001" t="s">
        <v>12920</v>
      </c>
      <c r="AB4001">
        <v>284.78829769999999</v>
      </c>
      <c r="AC4001" t="s">
        <v>12921</v>
      </c>
      <c r="AD4001">
        <v>44.5916225</v>
      </c>
      <c r="AE4001">
        <v>1087.8699999999999</v>
      </c>
      <c r="AF4001">
        <v>14.067</v>
      </c>
      <c r="AG4001">
        <v>12.611000000000001</v>
      </c>
      <c r="AH4001">
        <v>13.9345</v>
      </c>
    </row>
    <row r="4002" spans="1:34" x14ac:dyDescent="0.25">
      <c r="A4002" t="s">
        <v>12923</v>
      </c>
      <c r="B4002" t="s">
        <v>12924</v>
      </c>
      <c r="C4002">
        <v>1</v>
      </c>
      <c r="D4002">
        <v>1</v>
      </c>
      <c r="E4002" t="s">
        <v>284</v>
      </c>
      <c r="F4002">
        <v>2016</v>
      </c>
      <c r="G4002" t="s">
        <v>171</v>
      </c>
      <c r="H4002">
        <v>0</v>
      </c>
      <c r="I4002">
        <v>17.4211749</v>
      </c>
      <c r="J4002">
        <v>0.1341</v>
      </c>
      <c r="K4002">
        <v>3.22</v>
      </c>
      <c r="L4002">
        <v>0.28699999999999998</v>
      </c>
      <c r="M4002">
        <v>10.5</v>
      </c>
      <c r="N4002">
        <v>3.2899999999999999E-2</v>
      </c>
      <c r="O4002" t="s">
        <v>614</v>
      </c>
      <c r="P4002">
        <v>0</v>
      </c>
      <c r="Q4002">
        <v>47.34</v>
      </c>
      <c r="R4002">
        <v>674</v>
      </c>
      <c r="S4002">
        <v>0</v>
      </c>
      <c r="U4002">
        <v>5741</v>
      </c>
      <c r="V4002">
        <v>0.98</v>
      </c>
      <c r="W4002">
        <v>1.05</v>
      </c>
      <c r="X4002">
        <v>0.21</v>
      </c>
      <c r="Y4002" t="s">
        <v>77</v>
      </c>
      <c r="Z4002">
        <v>4.4800000000000004</v>
      </c>
      <c r="AA4002" t="s">
        <v>12925</v>
      </c>
      <c r="AB4002">
        <v>283.89962070000001</v>
      </c>
      <c r="AC4002" t="s">
        <v>12926</v>
      </c>
      <c r="AD4002">
        <v>45.016913700000003</v>
      </c>
      <c r="AE4002">
        <v>636.03</v>
      </c>
      <c r="AF4002">
        <v>14.026999999999999</v>
      </c>
      <c r="AG4002">
        <v>12.44</v>
      </c>
      <c r="AH4002">
        <v>13.9145</v>
      </c>
    </row>
    <row r="4003" spans="1:34" x14ac:dyDescent="0.25">
      <c r="A4003" t="s">
        <v>12927</v>
      </c>
      <c r="B4003" t="s">
        <v>12928</v>
      </c>
      <c r="C4003">
        <v>1</v>
      </c>
      <c r="D4003">
        <v>1</v>
      </c>
      <c r="E4003" t="s">
        <v>284</v>
      </c>
      <c r="F4003">
        <v>2016</v>
      </c>
      <c r="G4003" t="s">
        <v>171</v>
      </c>
      <c r="H4003">
        <v>0</v>
      </c>
      <c r="I4003">
        <v>29.907226739999999</v>
      </c>
      <c r="J4003">
        <v>0.18049999999999999</v>
      </c>
      <c r="K4003">
        <v>2.2599999999999998</v>
      </c>
      <c r="L4003">
        <v>0.20200000000000001</v>
      </c>
      <c r="M4003">
        <v>5.73</v>
      </c>
      <c r="N4003">
        <v>1.7999999999999999E-2</v>
      </c>
      <c r="O4003" t="s">
        <v>614</v>
      </c>
      <c r="P4003">
        <v>0</v>
      </c>
      <c r="Q4003">
        <v>25.15</v>
      </c>
      <c r="R4003">
        <v>564</v>
      </c>
      <c r="S4003">
        <v>0</v>
      </c>
      <c r="U4003">
        <v>5871</v>
      </c>
      <c r="V4003">
        <v>0.94</v>
      </c>
      <c r="W4003">
        <v>0.97</v>
      </c>
      <c r="X4003">
        <v>-0.17</v>
      </c>
      <c r="Y4003" t="s">
        <v>77</v>
      </c>
      <c r="Z4003">
        <v>4.4800000000000004</v>
      </c>
      <c r="AA4003" t="s">
        <v>12929</v>
      </c>
      <c r="AB4003">
        <v>285.65583359999999</v>
      </c>
      <c r="AC4003" t="s">
        <v>12930</v>
      </c>
      <c r="AD4003">
        <v>45.079451599999999</v>
      </c>
      <c r="AE4003">
        <v>513.74800000000005</v>
      </c>
      <c r="AF4003">
        <v>13.555999999999999</v>
      </c>
      <c r="AG4003">
        <v>12.036</v>
      </c>
      <c r="AH4003">
        <v>13.393599999999999</v>
      </c>
    </row>
    <row r="4004" spans="1:34" x14ac:dyDescent="0.25">
      <c r="A4004" t="s">
        <v>12931</v>
      </c>
      <c r="B4004" t="s">
        <v>12932</v>
      </c>
      <c r="C4004">
        <v>1</v>
      </c>
      <c r="D4004">
        <v>4</v>
      </c>
      <c r="E4004" t="s">
        <v>284</v>
      </c>
      <c r="F4004">
        <v>2012</v>
      </c>
      <c r="G4004" t="s">
        <v>171</v>
      </c>
      <c r="H4004">
        <v>0</v>
      </c>
      <c r="I4004">
        <v>2.1549100000000001</v>
      </c>
      <c r="J4004">
        <v>3.5000000000000003E-2</v>
      </c>
      <c r="K4004">
        <v>1.42</v>
      </c>
      <c r="L4004">
        <v>0.127</v>
      </c>
      <c r="M4004">
        <v>2.4</v>
      </c>
      <c r="N4004">
        <v>7.6E-3</v>
      </c>
      <c r="O4004" t="s">
        <v>119</v>
      </c>
      <c r="P4004">
        <v>2.8000000000000001E-2</v>
      </c>
      <c r="Q4004">
        <v>2316.09</v>
      </c>
      <c r="R4004">
        <v>1740</v>
      </c>
      <c r="S4004">
        <v>0</v>
      </c>
      <c r="U4004">
        <v>6211</v>
      </c>
      <c r="V4004">
        <v>1.41</v>
      </c>
      <c r="W4004">
        <v>1.25</v>
      </c>
      <c r="X4004">
        <v>0.17</v>
      </c>
      <c r="Y4004" t="s">
        <v>77</v>
      </c>
      <c r="Z4004">
        <v>4.2300000000000004</v>
      </c>
      <c r="AA4004" t="s">
        <v>12933</v>
      </c>
      <c r="AB4004">
        <v>288.68872210000001</v>
      </c>
      <c r="AC4004" t="s">
        <v>12934</v>
      </c>
      <c r="AD4004">
        <v>41.151107600000003</v>
      </c>
      <c r="AE4004">
        <v>303.72800000000001</v>
      </c>
      <c r="AF4004">
        <v>10.922000000000001</v>
      </c>
      <c r="AG4004">
        <v>9.8059999999999992</v>
      </c>
      <c r="AH4004">
        <v>10.9656</v>
      </c>
    </row>
    <row r="4005" spans="1:34" x14ac:dyDescent="0.25">
      <c r="A4005" t="s">
        <v>12935</v>
      </c>
      <c r="B4005" t="s">
        <v>12932</v>
      </c>
      <c r="C4005">
        <v>1</v>
      </c>
      <c r="D4005">
        <v>4</v>
      </c>
      <c r="E4005" t="s">
        <v>284</v>
      </c>
      <c r="F4005">
        <v>2012</v>
      </c>
      <c r="G4005" t="s">
        <v>171</v>
      </c>
      <c r="H4005">
        <v>0</v>
      </c>
      <c r="I4005">
        <v>5.8599439999999996</v>
      </c>
      <c r="J4005">
        <v>6.8000000000000005E-2</v>
      </c>
      <c r="K4005">
        <v>2.58</v>
      </c>
      <c r="L4005">
        <v>0.23</v>
      </c>
      <c r="M4005">
        <v>5.4</v>
      </c>
      <c r="N4005">
        <v>1.7000000000000001E-2</v>
      </c>
      <c r="O4005" t="s">
        <v>119</v>
      </c>
      <c r="P4005">
        <v>0.02</v>
      </c>
      <c r="Q4005">
        <v>609.99</v>
      </c>
      <c r="R4005">
        <v>1246</v>
      </c>
      <c r="S4005">
        <v>1</v>
      </c>
      <c r="U4005">
        <v>6211</v>
      </c>
      <c r="V4005">
        <v>1.41</v>
      </c>
      <c r="W4005">
        <v>1.25</v>
      </c>
      <c r="X4005">
        <v>0.17</v>
      </c>
      <c r="Y4005" t="s">
        <v>77</v>
      </c>
      <c r="Z4005">
        <v>4.2300000000000004</v>
      </c>
      <c r="AA4005" t="s">
        <v>12933</v>
      </c>
      <c r="AB4005">
        <v>288.68872210000001</v>
      </c>
      <c r="AC4005" t="s">
        <v>12934</v>
      </c>
      <c r="AD4005">
        <v>41.151107600000003</v>
      </c>
      <c r="AE4005">
        <v>303.72800000000001</v>
      </c>
      <c r="AF4005">
        <v>10.922000000000001</v>
      </c>
      <c r="AG4005">
        <v>9.8059999999999992</v>
      </c>
      <c r="AH4005">
        <v>10.9656</v>
      </c>
    </row>
    <row r="4006" spans="1:34" x14ac:dyDescent="0.25">
      <c r="A4006" t="s">
        <v>12936</v>
      </c>
      <c r="B4006" t="s">
        <v>12932</v>
      </c>
      <c r="C4006">
        <v>1</v>
      </c>
      <c r="D4006">
        <v>4</v>
      </c>
      <c r="E4006" t="s">
        <v>284</v>
      </c>
      <c r="F4006">
        <v>2012</v>
      </c>
      <c r="G4006" t="s">
        <v>171</v>
      </c>
      <c r="H4006">
        <v>0</v>
      </c>
      <c r="I4006">
        <v>8.1312300000000004</v>
      </c>
      <c r="J4006">
        <v>8.4000000000000005E-2</v>
      </c>
      <c r="K4006">
        <v>1.52</v>
      </c>
      <c r="L4006">
        <v>0.13600000000000001</v>
      </c>
      <c r="M4006">
        <v>4.1399999999999997</v>
      </c>
      <c r="N4006">
        <v>1.2999999999999999E-2</v>
      </c>
      <c r="O4006" t="s">
        <v>119</v>
      </c>
      <c r="P4006">
        <v>1.4E-2</v>
      </c>
      <c r="Q4006">
        <v>394.55</v>
      </c>
      <c r="R4006">
        <v>1117</v>
      </c>
      <c r="S4006">
        <v>1</v>
      </c>
      <c r="U4006">
        <v>6211</v>
      </c>
      <c r="V4006">
        <v>1.41</v>
      </c>
      <c r="W4006">
        <v>1.25</v>
      </c>
      <c r="X4006">
        <v>0.17</v>
      </c>
      <c r="Y4006" t="s">
        <v>77</v>
      </c>
      <c r="Z4006">
        <v>4.2300000000000004</v>
      </c>
      <c r="AA4006" t="s">
        <v>12933</v>
      </c>
      <c r="AB4006">
        <v>288.68872210000001</v>
      </c>
      <c r="AC4006" t="s">
        <v>12934</v>
      </c>
      <c r="AD4006">
        <v>41.151107600000003</v>
      </c>
      <c r="AE4006">
        <v>303.72800000000001</v>
      </c>
      <c r="AF4006">
        <v>10.922000000000001</v>
      </c>
      <c r="AG4006">
        <v>9.8059999999999992</v>
      </c>
      <c r="AH4006">
        <v>10.9656</v>
      </c>
    </row>
    <row r="4007" spans="1:34" x14ac:dyDescent="0.25">
      <c r="A4007" t="s">
        <v>12937</v>
      </c>
      <c r="B4007" t="s">
        <v>12932</v>
      </c>
      <c r="C4007">
        <v>1</v>
      </c>
      <c r="D4007">
        <v>4</v>
      </c>
      <c r="E4007" t="s">
        <v>73</v>
      </c>
      <c r="F4007">
        <v>2019</v>
      </c>
      <c r="G4007" t="s">
        <v>94</v>
      </c>
      <c r="H4007">
        <v>0</v>
      </c>
      <c r="I4007">
        <v>258.8</v>
      </c>
      <c r="K4007">
        <v>13.9</v>
      </c>
      <c r="L4007">
        <v>1.24</v>
      </c>
      <c r="M4007">
        <v>260</v>
      </c>
      <c r="N4007">
        <v>0.82</v>
      </c>
      <c r="O4007" t="s">
        <v>119</v>
      </c>
      <c r="P4007">
        <v>0.28299999999999997</v>
      </c>
      <c r="S4007">
        <v>0</v>
      </c>
      <c r="U4007">
        <v>6220</v>
      </c>
      <c r="V4007">
        <v>1.44</v>
      </c>
      <c r="W4007">
        <v>1.25</v>
      </c>
      <c r="X4007">
        <v>0.17</v>
      </c>
      <c r="Y4007" t="s">
        <v>77</v>
      </c>
      <c r="Z4007">
        <v>4.2300000000000004</v>
      </c>
      <c r="AA4007" t="s">
        <v>12933</v>
      </c>
      <c r="AB4007">
        <v>288.68872210000001</v>
      </c>
      <c r="AC4007" t="s">
        <v>12934</v>
      </c>
      <c r="AD4007">
        <v>41.151107600000003</v>
      </c>
      <c r="AE4007">
        <v>303.72800000000001</v>
      </c>
      <c r="AF4007">
        <v>10.922000000000001</v>
      </c>
      <c r="AG4007">
        <v>9.8059999999999992</v>
      </c>
      <c r="AH4007">
        <v>10.9656</v>
      </c>
    </row>
    <row r="4008" spans="1:34" x14ac:dyDescent="0.25">
      <c r="A4008" t="s">
        <v>12938</v>
      </c>
      <c r="B4008" t="s">
        <v>12939</v>
      </c>
      <c r="C4008">
        <v>1</v>
      </c>
      <c r="D4008">
        <v>1</v>
      </c>
      <c r="E4008" t="s">
        <v>284</v>
      </c>
      <c r="F4008">
        <v>2016</v>
      </c>
      <c r="G4008" t="s">
        <v>171</v>
      </c>
      <c r="H4008">
        <v>0</v>
      </c>
      <c r="I4008">
        <v>3.0321455899999998</v>
      </c>
      <c r="J4008">
        <v>4.2099999999999999E-2</v>
      </c>
      <c r="K4008">
        <v>2.96</v>
      </c>
      <c r="L4008">
        <v>0.26400000000000001</v>
      </c>
      <c r="M4008">
        <v>9.06</v>
      </c>
      <c r="N4008">
        <v>2.8500000000000001E-2</v>
      </c>
      <c r="O4008" t="s">
        <v>614</v>
      </c>
      <c r="P4008">
        <v>0</v>
      </c>
      <c r="Q4008">
        <v>1218.8800000000001</v>
      </c>
      <c r="R4008">
        <v>1507</v>
      </c>
      <c r="S4008">
        <v>0</v>
      </c>
      <c r="U4008">
        <v>5849</v>
      </c>
      <c r="V4008">
        <v>1.35</v>
      </c>
      <c r="W4008">
        <v>1.08</v>
      </c>
      <c r="X4008">
        <v>0.13</v>
      </c>
      <c r="Y4008" t="s">
        <v>77</v>
      </c>
      <c r="Z4008">
        <v>4.21</v>
      </c>
      <c r="AA4008" t="s">
        <v>12940</v>
      </c>
      <c r="AB4008">
        <v>289.00094510000002</v>
      </c>
      <c r="AC4008" t="s">
        <v>12941</v>
      </c>
      <c r="AD4008">
        <v>45.154296799999997</v>
      </c>
      <c r="AE4008">
        <v>884.37800000000004</v>
      </c>
      <c r="AF4008">
        <v>13.824999999999999</v>
      </c>
      <c r="AG4008">
        <v>12.144</v>
      </c>
      <c r="AH4008">
        <v>14.1242</v>
      </c>
    </row>
    <row r="4009" spans="1:34" x14ac:dyDescent="0.25">
      <c r="A4009" t="s">
        <v>12942</v>
      </c>
      <c r="B4009" t="s">
        <v>12943</v>
      </c>
      <c r="C4009">
        <v>1</v>
      </c>
      <c r="D4009">
        <v>1</v>
      </c>
      <c r="E4009" t="s">
        <v>284</v>
      </c>
      <c r="F4009">
        <v>2016</v>
      </c>
      <c r="G4009" t="s">
        <v>171</v>
      </c>
      <c r="H4009">
        <v>0</v>
      </c>
      <c r="I4009">
        <v>21.38521506</v>
      </c>
      <c r="J4009">
        <v>0.1409</v>
      </c>
      <c r="K4009">
        <v>2.37</v>
      </c>
      <c r="L4009">
        <v>0.21099999999999999</v>
      </c>
      <c r="M4009">
        <v>6.21</v>
      </c>
      <c r="N4009">
        <v>1.95E-2</v>
      </c>
      <c r="O4009" t="s">
        <v>614</v>
      </c>
      <c r="P4009">
        <v>0</v>
      </c>
      <c r="Q4009">
        <v>27.22</v>
      </c>
      <c r="R4009">
        <v>574</v>
      </c>
      <c r="S4009">
        <v>0</v>
      </c>
      <c r="U4009">
        <v>5522</v>
      </c>
      <c r="V4009">
        <v>0.87</v>
      </c>
      <c r="W4009">
        <v>0.92</v>
      </c>
      <c r="X4009">
        <v>-0.04</v>
      </c>
      <c r="Y4009" t="s">
        <v>77</v>
      </c>
      <c r="Z4009">
        <v>4.53</v>
      </c>
      <c r="AA4009" t="s">
        <v>12944</v>
      </c>
      <c r="AB4009">
        <v>287.33272840000001</v>
      </c>
      <c r="AC4009" t="s">
        <v>12945</v>
      </c>
      <c r="AD4009">
        <v>46.203436600000003</v>
      </c>
      <c r="AE4009">
        <v>509.40800000000002</v>
      </c>
      <c r="AF4009">
        <v>14.233000000000001</v>
      </c>
      <c r="AG4009">
        <v>12.27</v>
      </c>
      <c r="AH4009">
        <v>13.9621</v>
      </c>
    </row>
    <row r="4010" spans="1:34" x14ac:dyDescent="0.25">
      <c r="A4010" t="s">
        <v>12946</v>
      </c>
      <c r="B4010" t="s">
        <v>12947</v>
      </c>
      <c r="C4010">
        <v>1</v>
      </c>
      <c r="D4010">
        <v>1</v>
      </c>
      <c r="E4010" t="s">
        <v>284</v>
      </c>
      <c r="F4010">
        <v>2016</v>
      </c>
      <c r="G4010" t="s">
        <v>171</v>
      </c>
      <c r="H4010">
        <v>0</v>
      </c>
      <c r="I4010">
        <v>4.1820025300000001</v>
      </c>
      <c r="J4010">
        <v>5.0299999999999997E-2</v>
      </c>
      <c r="K4010">
        <v>2.4900000000000002</v>
      </c>
      <c r="L4010">
        <v>0.222</v>
      </c>
      <c r="M4010">
        <v>6.76</v>
      </c>
      <c r="N4010">
        <v>2.1299999999999999E-2</v>
      </c>
      <c r="O4010" t="s">
        <v>614</v>
      </c>
      <c r="P4010">
        <v>0</v>
      </c>
      <c r="Q4010">
        <v>211.88</v>
      </c>
      <c r="R4010">
        <v>974</v>
      </c>
      <c r="S4010">
        <v>0</v>
      </c>
      <c r="U4010">
        <v>5490</v>
      </c>
      <c r="V4010">
        <v>0.88</v>
      </c>
      <c r="W4010">
        <v>0.97</v>
      </c>
      <c r="X4010">
        <v>0.17</v>
      </c>
      <c r="Y4010" t="s">
        <v>77</v>
      </c>
      <c r="Z4010">
        <v>4.54</v>
      </c>
      <c r="AA4010" t="s">
        <v>12948</v>
      </c>
      <c r="AB4010">
        <v>288.00808990000002</v>
      </c>
      <c r="AC4010" t="s">
        <v>12949</v>
      </c>
      <c r="AD4010">
        <v>46.473610800000003</v>
      </c>
      <c r="AE4010">
        <v>394.55</v>
      </c>
      <c r="AF4010">
        <v>13.618</v>
      </c>
      <c r="AG4010">
        <v>11.737</v>
      </c>
      <c r="AH4010">
        <v>13.4353</v>
      </c>
    </row>
    <row r="4011" spans="1:34" x14ac:dyDescent="0.25">
      <c r="A4011" t="s">
        <v>12950</v>
      </c>
      <c r="B4011" t="s">
        <v>12951</v>
      </c>
      <c r="C4011">
        <v>1</v>
      </c>
      <c r="D4011">
        <v>2</v>
      </c>
      <c r="E4011" t="s">
        <v>284</v>
      </c>
      <c r="F4011">
        <v>2016</v>
      </c>
      <c r="G4011" t="s">
        <v>171</v>
      </c>
      <c r="H4011">
        <v>0</v>
      </c>
      <c r="I4011">
        <v>14.70748976</v>
      </c>
      <c r="J4011">
        <v>0.1197</v>
      </c>
      <c r="K4011">
        <v>1.95</v>
      </c>
      <c r="L4011">
        <v>0.17399999999999999</v>
      </c>
      <c r="M4011">
        <v>4.46</v>
      </c>
      <c r="N4011">
        <v>1.4E-2</v>
      </c>
      <c r="O4011" t="s">
        <v>614</v>
      </c>
      <c r="P4011">
        <v>0</v>
      </c>
      <c r="Q4011">
        <v>90.38</v>
      </c>
      <c r="R4011">
        <v>819</v>
      </c>
      <c r="S4011">
        <v>0</v>
      </c>
      <c r="U4011">
        <v>5665</v>
      </c>
      <c r="V4011">
        <v>1.19</v>
      </c>
      <c r="W4011">
        <v>1.02</v>
      </c>
      <c r="X4011">
        <v>0.23</v>
      </c>
      <c r="Y4011" t="s">
        <v>77</v>
      </c>
      <c r="Z4011">
        <v>4.29</v>
      </c>
      <c r="AA4011" t="s">
        <v>12952</v>
      </c>
      <c r="AB4011">
        <v>282.21304470000001</v>
      </c>
      <c r="AC4011" t="s">
        <v>12953</v>
      </c>
      <c r="AD4011">
        <v>46.717789799999998</v>
      </c>
      <c r="AE4011">
        <v>595.63400000000001</v>
      </c>
      <c r="AF4011">
        <v>13.497999999999999</v>
      </c>
      <c r="AG4011">
        <v>11.792999999999999</v>
      </c>
      <c r="AH4011">
        <v>13.3461</v>
      </c>
    </row>
    <row r="4012" spans="1:34" x14ac:dyDescent="0.25">
      <c r="A4012" t="s">
        <v>12954</v>
      </c>
      <c r="B4012" t="s">
        <v>12951</v>
      </c>
      <c r="C4012">
        <v>1</v>
      </c>
      <c r="D4012">
        <v>2</v>
      </c>
      <c r="E4012" t="s">
        <v>284</v>
      </c>
      <c r="F4012">
        <v>2016</v>
      </c>
      <c r="G4012" t="s">
        <v>171</v>
      </c>
      <c r="H4012">
        <v>0</v>
      </c>
      <c r="I4012">
        <v>0.90037648000000003</v>
      </c>
      <c r="J4012">
        <v>1.8599999999999998E-2</v>
      </c>
      <c r="K4012">
        <v>0.78</v>
      </c>
      <c r="L4012">
        <v>7.0000000000000007E-2</v>
      </c>
      <c r="M4012">
        <v>0.39900000000000002</v>
      </c>
      <c r="N4012">
        <v>1.2600000000000001E-3</v>
      </c>
      <c r="O4012" t="s">
        <v>614</v>
      </c>
      <c r="P4012">
        <v>0</v>
      </c>
      <c r="Q4012">
        <v>3743.28</v>
      </c>
      <c r="R4012">
        <v>2078</v>
      </c>
      <c r="S4012">
        <v>0</v>
      </c>
      <c r="U4012">
        <v>5665</v>
      </c>
      <c r="V4012">
        <v>1.19</v>
      </c>
      <c r="W4012">
        <v>1.02</v>
      </c>
      <c r="X4012">
        <v>0.23</v>
      </c>
      <c r="Y4012" t="s">
        <v>77</v>
      </c>
      <c r="Z4012">
        <v>4.29</v>
      </c>
      <c r="AA4012" t="s">
        <v>12952</v>
      </c>
      <c r="AB4012">
        <v>282.21304470000001</v>
      </c>
      <c r="AC4012" t="s">
        <v>12953</v>
      </c>
      <c r="AD4012">
        <v>46.717789799999998</v>
      </c>
      <c r="AE4012">
        <v>595.63400000000001</v>
      </c>
      <c r="AF4012">
        <v>13.497999999999999</v>
      </c>
      <c r="AG4012">
        <v>11.792999999999999</v>
      </c>
      <c r="AH4012">
        <v>13.3461</v>
      </c>
    </row>
    <row r="4013" spans="1:34" x14ac:dyDescent="0.25">
      <c r="A4013" t="s">
        <v>12955</v>
      </c>
      <c r="B4013" t="s">
        <v>12956</v>
      </c>
      <c r="C4013">
        <v>1</v>
      </c>
      <c r="D4013">
        <v>1</v>
      </c>
      <c r="E4013" t="s">
        <v>284</v>
      </c>
      <c r="F4013">
        <v>2016</v>
      </c>
      <c r="G4013" t="s">
        <v>171</v>
      </c>
      <c r="H4013">
        <v>0</v>
      </c>
      <c r="I4013">
        <v>13.724651290000001</v>
      </c>
      <c r="J4013">
        <v>0.1116</v>
      </c>
      <c r="K4013">
        <v>2.0699999999999998</v>
      </c>
      <c r="L4013">
        <v>0.185</v>
      </c>
      <c r="M4013">
        <v>4.9400000000000004</v>
      </c>
      <c r="N4013">
        <v>1.55E-2</v>
      </c>
      <c r="O4013" t="s">
        <v>614</v>
      </c>
      <c r="P4013">
        <v>0</v>
      </c>
      <c r="Q4013">
        <v>229.31</v>
      </c>
      <c r="R4013">
        <v>831</v>
      </c>
      <c r="S4013">
        <v>0</v>
      </c>
      <c r="U4013">
        <v>5865</v>
      </c>
      <c r="V4013">
        <v>1.1100000000000001</v>
      </c>
      <c r="W4013">
        <v>1.04</v>
      </c>
      <c r="X4013">
        <v>0.04</v>
      </c>
      <c r="Y4013" t="s">
        <v>77</v>
      </c>
      <c r="Z4013">
        <v>4.3600000000000003</v>
      </c>
      <c r="AA4013" t="s">
        <v>12957</v>
      </c>
      <c r="AB4013">
        <v>297.06839309999998</v>
      </c>
      <c r="AC4013" t="s">
        <v>12958</v>
      </c>
      <c r="AD4013">
        <v>46.834249700000001</v>
      </c>
      <c r="AE4013">
        <v>974.12400000000002</v>
      </c>
      <c r="AF4013">
        <v>13.762</v>
      </c>
      <c r="AG4013">
        <v>12.157999999999999</v>
      </c>
      <c r="AH4013">
        <v>13.6614</v>
      </c>
    </row>
    <row r="4014" spans="1:34" x14ac:dyDescent="0.25">
      <c r="A4014" t="s">
        <v>12959</v>
      </c>
      <c r="B4014" t="s">
        <v>12960</v>
      </c>
      <c r="C4014">
        <v>1</v>
      </c>
      <c r="D4014">
        <v>1</v>
      </c>
      <c r="E4014" t="s">
        <v>284</v>
      </c>
      <c r="F4014">
        <v>2016</v>
      </c>
      <c r="G4014" t="s">
        <v>171</v>
      </c>
      <c r="H4014">
        <v>0</v>
      </c>
      <c r="I4014">
        <v>46.406335800000001</v>
      </c>
      <c r="J4014">
        <v>0.25590000000000002</v>
      </c>
      <c r="K4014">
        <v>2.71</v>
      </c>
      <c r="L4014">
        <v>0.24199999999999999</v>
      </c>
      <c r="M4014">
        <v>7.8</v>
      </c>
      <c r="N4014">
        <v>2.4500000000000001E-2</v>
      </c>
      <c r="O4014" t="s">
        <v>614</v>
      </c>
      <c r="P4014">
        <v>0</v>
      </c>
      <c r="Q4014">
        <v>28.77</v>
      </c>
      <c r="R4014">
        <v>588</v>
      </c>
      <c r="S4014">
        <v>0</v>
      </c>
      <c r="U4014">
        <v>6170</v>
      </c>
      <c r="V4014">
        <v>1.24</v>
      </c>
      <c r="W4014">
        <v>1.1499999999999999</v>
      </c>
      <c r="X4014">
        <v>0</v>
      </c>
      <c r="Y4014" t="s">
        <v>77</v>
      </c>
      <c r="Z4014">
        <v>4.3099999999999996</v>
      </c>
      <c r="AA4014" t="s">
        <v>12961</v>
      </c>
      <c r="AB4014">
        <v>297.25906639999999</v>
      </c>
      <c r="AC4014" t="s">
        <v>12962</v>
      </c>
      <c r="AD4014">
        <v>46.843164999999999</v>
      </c>
      <c r="AE4014">
        <v>752.56200000000001</v>
      </c>
      <c r="AF4014">
        <v>13.568</v>
      </c>
      <c r="AG4014">
        <v>12.214</v>
      </c>
      <c r="AH4014">
        <v>13.4641</v>
      </c>
    </row>
    <row r="4015" spans="1:34" x14ac:dyDescent="0.25">
      <c r="A4015" t="s">
        <v>12963</v>
      </c>
      <c r="B4015" t="s">
        <v>12964</v>
      </c>
      <c r="C4015">
        <v>1</v>
      </c>
      <c r="D4015">
        <v>1</v>
      </c>
      <c r="E4015" t="s">
        <v>284</v>
      </c>
      <c r="F4015">
        <v>2016</v>
      </c>
      <c r="G4015" t="s">
        <v>171</v>
      </c>
      <c r="H4015">
        <v>0</v>
      </c>
      <c r="I4015">
        <v>1.2602590899999999</v>
      </c>
      <c r="J4015">
        <v>2.3199999999999998E-2</v>
      </c>
      <c r="K4015">
        <v>3.12</v>
      </c>
      <c r="L4015">
        <v>0.27800000000000002</v>
      </c>
      <c r="M4015">
        <v>9.91</v>
      </c>
      <c r="N4015">
        <v>3.1199999999999999E-2</v>
      </c>
      <c r="O4015" t="s">
        <v>614</v>
      </c>
      <c r="P4015">
        <v>0</v>
      </c>
      <c r="Q4015">
        <v>924.37</v>
      </c>
      <c r="R4015">
        <v>1569</v>
      </c>
      <c r="S4015">
        <v>0</v>
      </c>
      <c r="U4015">
        <v>5281</v>
      </c>
      <c r="V4015">
        <v>0.82</v>
      </c>
      <c r="W4015">
        <v>0.86</v>
      </c>
      <c r="X4015">
        <v>-0.04</v>
      </c>
      <c r="Y4015" t="s">
        <v>77</v>
      </c>
      <c r="Z4015">
        <v>4.5599999999999996</v>
      </c>
      <c r="AA4015" t="s">
        <v>12965</v>
      </c>
      <c r="AB4015">
        <v>288.32787780000001</v>
      </c>
      <c r="AC4015" t="s">
        <v>12966</v>
      </c>
      <c r="AD4015">
        <v>47.381537999999999</v>
      </c>
      <c r="AE4015">
        <v>890.35199999999998</v>
      </c>
      <c r="AF4015">
        <v>15.548999999999999</v>
      </c>
      <c r="AG4015">
        <v>13.503</v>
      </c>
      <c r="AH4015">
        <v>15.337</v>
      </c>
    </row>
    <row r="4016" spans="1:34" x14ac:dyDescent="0.25">
      <c r="A4016" t="s">
        <v>12967</v>
      </c>
      <c r="B4016" t="s">
        <v>12968</v>
      </c>
      <c r="C4016">
        <v>1</v>
      </c>
      <c r="D4016">
        <v>1</v>
      </c>
      <c r="E4016" t="s">
        <v>284</v>
      </c>
      <c r="F4016">
        <v>2016</v>
      </c>
      <c r="G4016" t="s">
        <v>171</v>
      </c>
      <c r="H4016">
        <v>0</v>
      </c>
      <c r="I4016">
        <v>24.543504179999999</v>
      </c>
      <c r="J4016">
        <v>0.16539999999999999</v>
      </c>
      <c r="K4016">
        <v>3.52</v>
      </c>
      <c r="L4016">
        <v>0.314</v>
      </c>
      <c r="M4016">
        <v>12.2</v>
      </c>
      <c r="N4016">
        <v>3.8300000000000001E-2</v>
      </c>
      <c r="O4016" t="s">
        <v>614</v>
      </c>
      <c r="P4016">
        <v>0</v>
      </c>
      <c r="Q4016">
        <v>34.07</v>
      </c>
      <c r="R4016">
        <v>616</v>
      </c>
      <c r="S4016">
        <v>0</v>
      </c>
      <c r="U4016">
        <v>5808</v>
      </c>
      <c r="V4016">
        <v>1.01</v>
      </c>
      <c r="W4016">
        <v>1.01</v>
      </c>
      <c r="X4016">
        <v>0.03</v>
      </c>
      <c r="Y4016" t="s">
        <v>77</v>
      </c>
      <c r="Z4016">
        <v>4.4400000000000004</v>
      </c>
      <c r="AA4016" t="s">
        <v>12969</v>
      </c>
      <c r="AB4016">
        <v>291.19730060000001</v>
      </c>
      <c r="AC4016" t="s">
        <v>12970</v>
      </c>
      <c r="AD4016">
        <v>47.307754500000001</v>
      </c>
      <c r="AE4016">
        <v>1691.88</v>
      </c>
      <c r="AF4016">
        <v>15.404</v>
      </c>
      <c r="AG4016">
        <v>13.760999999999999</v>
      </c>
      <c r="AH4016">
        <v>15.319000000000001</v>
      </c>
    </row>
    <row r="4017" spans="1:34" x14ac:dyDescent="0.25">
      <c r="A4017" t="s">
        <v>12971</v>
      </c>
      <c r="B4017" t="s">
        <v>12972</v>
      </c>
      <c r="C4017">
        <v>1</v>
      </c>
      <c r="D4017">
        <v>1</v>
      </c>
      <c r="E4017" t="s">
        <v>284</v>
      </c>
      <c r="F4017">
        <v>2016</v>
      </c>
      <c r="G4017" t="s">
        <v>171</v>
      </c>
      <c r="H4017">
        <v>0</v>
      </c>
      <c r="I4017">
        <v>1.2870767599999999</v>
      </c>
      <c r="J4017">
        <v>1.8800000000000001E-2</v>
      </c>
      <c r="K4017">
        <v>1.63</v>
      </c>
      <c r="L4017">
        <v>0.14499999999999999</v>
      </c>
      <c r="M4017">
        <v>3.29</v>
      </c>
      <c r="N4017">
        <v>1.04E-2</v>
      </c>
      <c r="O4017" t="s">
        <v>614</v>
      </c>
      <c r="P4017">
        <v>0</v>
      </c>
      <c r="Q4017">
        <v>223.75</v>
      </c>
      <c r="R4017">
        <v>871</v>
      </c>
      <c r="S4017">
        <v>0</v>
      </c>
      <c r="U4017">
        <v>4103</v>
      </c>
      <c r="V4017">
        <v>0.6</v>
      </c>
      <c r="W4017">
        <v>0.63</v>
      </c>
      <c r="X4017">
        <v>-0.04</v>
      </c>
      <c r="Y4017" t="s">
        <v>77</v>
      </c>
      <c r="Z4017">
        <v>4.68</v>
      </c>
      <c r="AA4017" t="s">
        <v>12973</v>
      </c>
      <c r="AB4017">
        <v>282.98362100000003</v>
      </c>
      <c r="AC4017" t="s">
        <v>12974</v>
      </c>
      <c r="AD4017">
        <v>47.578389700000002</v>
      </c>
      <c r="AE4017">
        <v>388.38400000000001</v>
      </c>
      <c r="AF4017">
        <v>16.440000000000001</v>
      </c>
      <c r="AG4017">
        <v>12.627000000000001</v>
      </c>
      <c r="AH4017">
        <v>15.491</v>
      </c>
    </row>
    <row r="4018" spans="1:34" x14ac:dyDescent="0.25">
      <c r="A4018" t="s">
        <v>12975</v>
      </c>
      <c r="B4018" t="s">
        <v>12976</v>
      </c>
      <c r="C4018">
        <v>1</v>
      </c>
      <c r="D4018">
        <v>1</v>
      </c>
      <c r="E4018" t="s">
        <v>284</v>
      </c>
      <c r="F4018">
        <v>2016</v>
      </c>
      <c r="G4018" t="s">
        <v>171</v>
      </c>
      <c r="H4018">
        <v>0</v>
      </c>
      <c r="I4018">
        <v>17.671796000000001</v>
      </c>
      <c r="J4018">
        <v>0.12039999999999999</v>
      </c>
      <c r="K4018">
        <v>2.5</v>
      </c>
      <c r="L4018">
        <v>0.223</v>
      </c>
      <c r="M4018">
        <v>6.8</v>
      </c>
      <c r="N4018">
        <v>2.1399999999999999E-2</v>
      </c>
      <c r="O4018" t="s">
        <v>614</v>
      </c>
      <c r="P4018">
        <v>0</v>
      </c>
      <c r="Q4018">
        <v>21.31</v>
      </c>
      <c r="R4018">
        <v>513</v>
      </c>
      <c r="S4018">
        <v>0</v>
      </c>
      <c r="U4018">
        <v>4870</v>
      </c>
      <c r="V4018">
        <v>0.74</v>
      </c>
      <c r="W4018">
        <v>0.79</v>
      </c>
      <c r="X4018">
        <v>0.02</v>
      </c>
      <c r="Y4018" t="s">
        <v>77</v>
      </c>
      <c r="Z4018">
        <v>4.5999999999999996</v>
      </c>
      <c r="AA4018" t="s">
        <v>12977</v>
      </c>
      <c r="AB4018">
        <v>287.6081777</v>
      </c>
      <c r="AC4018" t="s">
        <v>12978</v>
      </c>
      <c r="AD4018">
        <v>47.509689299999998</v>
      </c>
      <c r="AE4018">
        <v>722.64</v>
      </c>
      <c r="AF4018">
        <v>15.757999999999999</v>
      </c>
      <c r="AG4018">
        <v>13.353</v>
      </c>
      <c r="AH4018">
        <v>15.5655</v>
      </c>
    </row>
    <row r="4019" spans="1:34" x14ac:dyDescent="0.25">
      <c r="A4019" t="s">
        <v>12979</v>
      </c>
      <c r="B4019" t="s">
        <v>12980</v>
      </c>
      <c r="C4019">
        <v>1</v>
      </c>
      <c r="D4019">
        <v>1</v>
      </c>
      <c r="E4019" t="s">
        <v>284</v>
      </c>
      <c r="F4019">
        <v>2013</v>
      </c>
      <c r="G4019" t="s">
        <v>171</v>
      </c>
      <c r="H4019">
        <v>0</v>
      </c>
      <c r="I4019">
        <v>17.815815000000001</v>
      </c>
      <c r="J4019">
        <v>0.13519999999999999</v>
      </c>
      <c r="K4019">
        <v>2.8</v>
      </c>
      <c r="L4019">
        <v>0.25</v>
      </c>
      <c r="M4019">
        <v>8.25</v>
      </c>
      <c r="N4019">
        <v>2.5899999999999999E-2</v>
      </c>
      <c r="O4019" t="s">
        <v>614</v>
      </c>
      <c r="P4019">
        <v>0</v>
      </c>
      <c r="Q4019">
        <v>62.84</v>
      </c>
      <c r="R4019">
        <v>699</v>
      </c>
      <c r="S4019">
        <v>0</v>
      </c>
      <c r="T4019" t="s">
        <v>199</v>
      </c>
      <c r="U4019">
        <v>5962</v>
      </c>
      <c r="V4019">
        <v>0.97</v>
      </c>
      <c r="W4019">
        <v>1.04</v>
      </c>
      <c r="X4019">
        <v>-0.2</v>
      </c>
      <c r="Y4019" t="s">
        <v>200</v>
      </c>
      <c r="Z4019">
        <v>4.4800000000000004</v>
      </c>
      <c r="AA4019" t="s">
        <v>12981</v>
      </c>
      <c r="AB4019">
        <v>293.98153780000001</v>
      </c>
      <c r="AC4019" t="s">
        <v>12982</v>
      </c>
      <c r="AD4019">
        <v>46.687728</v>
      </c>
      <c r="AE4019">
        <v>1202.96</v>
      </c>
      <c r="AF4019">
        <v>15.29</v>
      </c>
      <c r="AG4019">
        <v>13.621</v>
      </c>
      <c r="AH4019">
        <v>15.147399999999999</v>
      </c>
    </row>
    <row r="4020" spans="1:34" x14ac:dyDescent="0.25">
      <c r="A4020" t="s">
        <v>12983</v>
      </c>
      <c r="B4020" t="s">
        <v>12984</v>
      </c>
      <c r="C4020">
        <v>1</v>
      </c>
      <c r="D4020">
        <v>1</v>
      </c>
      <c r="E4020" t="s">
        <v>284</v>
      </c>
      <c r="F4020">
        <v>2016</v>
      </c>
      <c r="G4020" t="s">
        <v>171</v>
      </c>
      <c r="H4020">
        <v>0</v>
      </c>
      <c r="I4020">
        <v>9.2735819399999997</v>
      </c>
      <c r="J4020">
        <v>7.5899999999999995E-2</v>
      </c>
      <c r="K4020">
        <v>2.57</v>
      </c>
      <c r="L4020">
        <v>0.22900000000000001</v>
      </c>
      <c r="M4020">
        <v>7.13</v>
      </c>
      <c r="N4020">
        <v>2.24E-2</v>
      </c>
      <c r="O4020" t="s">
        <v>614</v>
      </c>
      <c r="P4020">
        <v>0</v>
      </c>
      <c r="Q4020">
        <v>44.09</v>
      </c>
      <c r="R4020">
        <v>649</v>
      </c>
      <c r="S4020">
        <v>0</v>
      </c>
      <c r="U4020">
        <v>4779</v>
      </c>
      <c r="V4020">
        <v>0.71</v>
      </c>
      <c r="W4020">
        <v>0.75</v>
      </c>
      <c r="X4020">
        <v>-7.0000000000000007E-2</v>
      </c>
      <c r="Y4020" t="s">
        <v>77</v>
      </c>
      <c r="Z4020">
        <v>4.6100000000000003</v>
      </c>
      <c r="AA4020" t="s">
        <v>12985</v>
      </c>
      <c r="AB4020">
        <v>288.13829850000002</v>
      </c>
      <c r="AC4020" t="s">
        <v>12986</v>
      </c>
      <c r="AD4020">
        <v>47.724564200000003</v>
      </c>
      <c r="AE4020">
        <v>568.43100000000004</v>
      </c>
      <c r="AF4020">
        <v>15.558999999999999</v>
      </c>
      <c r="AG4020">
        <v>13.032999999999999</v>
      </c>
      <c r="AH4020">
        <v>15.2644</v>
      </c>
    </row>
    <row r="4021" spans="1:34" x14ac:dyDescent="0.25">
      <c r="A4021" t="s">
        <v>12987</v>
      </c>
      <c r="B4021" t="s">
        <v>12988</v>
      </c>
      <c r="C4021">
        <v>1</v>
      </c>
      <c r="D4021">
        <v>1</v>
      </c>
      <c r="E4021" t="s">
        <v>284</v>
      </c>
      <c r="F4021">
        <v>2016</v>
      </c>
      <c r="G4021" t="s">
        <v>171</v>
      </c>
      <c r="H4021">
        <v>0</v>
      </c>
      <c r="I4021">
        <v>6.0293013200000001</v>
      </c>
      <c r="J4021">
        <v>5.8500000000000003E-2</v>
      </c>
      <c r="K4021">
        <v>3.07</v>
      </c>
      <c r="L4021">
        <v>0.27400000000000002</v>
      </c>
      <c r="M4021">
        <v>9.64</v>
      </c>
      <c r="N4021">
        <v>3.0300000000000001E-2</v>
      </c>
      <c r="O4021" t="s">
        <v>614</v>
      </c>
      <c r="P4021">
        <v>0</v>
      </c>
      <c r="Q4021">
        <v>45.53</v>
      </c>
      <c r="R4021">
        <v>678</v>
      </c>
      <c r="S4021">
        <v>0</v>
      </c>
      <c r="U4021">
        <v>4483</v>
      </c>
      <c r="V4021">
        <v>0.67</v>
      </c>
      <c r="W4021">
        <v>0.7</v>
      </c>
      <c r="X4021">
        <v>-0.05</v>
      </c>
      <c r="Y4021" t="s">
        <v>77</v>
      </c>
      <c r="Z4021">
        <v>4.6399999999999997</v>
      </c>
      <c r="AA4021" t="s">
        <v>12989</v>
      </c>
      <c r="AB4021">
        <v>283.71074629999998</v>
      </c>
      <c r="AC4021" t="s">
        <v>12990</v>
      </c>
      <c r="AD4021">
        <v>47.863174800000003</v>
      </c>
      <c r="AE4021">
        <v>534.78800000000001</v>
      </c>
      <c r="AF4021">
        <v>16.015999999999998</v>
      </c>
      <c r="AG4021">
        <v>13.231</v>
      </c>
      <c r="AH4021">
        <v>15.8003</v>
      </c>
    </row>
    <row r="4022" spans="1:34" x14ac:dyDescent="0.25">
      <c r="A4022" t="s">
        <v>12991</v>
      </c>
      <c r="B4022" t="s">
        <v>12992</v>
      </c>
      <c r="C4022">
        <v>1</v>
      </c>
      <c r="D4022">
        <v>1</v>
      </c>
      <c r="E4022" t="s">
        <v>284</v>
      </c>
      <c r="F4022">
        <v>2016</v>
      </c>
      <c r="G4022" t="s">
        <v>171</v>
      </c>
      <c r="H4022">
        <v>0</v>
      </c>
      <c r="I4022">
        <v>21.676974860000001</v>
      </c>
      <c r="J4022">
        <v>0.14080000000000001</v>
      </c>
      <c r="K4022">
        <v>2.1800000000000002</v>
      </c>
      <c r="L4022">
        <v>0.19400000000000001</v>
      </c>
      <c r="M4022">
        <v>5.39</v>
      </c>
      <c r="N4022">
        <v>1.7000000000000001E-2</v>
      </c>
      <c r="O4022" t="s">
        <v>614</v>
      </c>
      <c r="P4022">
        <v>0</v>
      </c>
      <c r="Q4022">
        <v>23.82</v>
      </c>
      <c r="R4022">
        <v>530</v>
      </c>
      <c r="S4022">
        <v>0</v>
      </c>
      <c r="U4022">
        <v>4897</v>
      </c>
      <c r="V4022">
        <v>0.74</v>
      </c>
      <c r="W4022">
        <v>0.79</v>
      </c>
      <c r="X4022">
        <v>-0.03</v>
      </c>
      <c r="Y4022" t="s">
        <v>77</v>
      </c>
      <c r="Z4022">
        <v>4.5999999999999996</v>
      </c>
      <c r="AA4022" t="s">
        <v>12993</v>
      </c>
      <c r="AB4022">
        <v>290.46508010000002</v>
      </c>
      <c r="AC4022" t="s">
        <v>12994</v>
      </c>
      <c r="AD4022">
        <v>47.929125200000001</v>
      </c>
      <c r="AE4022">
        <v>815.63699999999994</v>
      </c>
      <c r="AF4022">
        <v>15.598000000000001</v>
      </c>
      <c r="AG4022">
        <v>13.201000000000001</v>
      </c>
      <c r="AH4022">
        <v>15.3741</v>
      </c>
    </row>
    <row r="4023" spans="1:34" x14ac:dyDescent="0.25">
      <c r="A4023" t="s">
        <v>12995</v>
      </c>
      <c r="B4023" t="s">
        <v>12996</v>
      </c>
      <c r="C4023">
        <v>1</v>
      </c>
      <c r="D4023">
        <v>1</v>
      </c>
      <c r="E4023" t="s">
        <v>284</v>
      </c>
      <c r="F4023">
        <v>2016</v>
      </c>
      <c r="G4023" t="s">
        <v>171</v>
      </c>
      <c r="H4023">
        <v>0</v>
      </c>
      <c r="I4023">
        <v>4.9967828399999998</v>
      </c>
      <c r="J4023">
        <v>5.5899999999999998E-2</v>
      </c>
      <c r="K4023">
        <v>2.6</v>
      </c>
      <c r="L4023">
        <v>0.23200000000000001</v>
      </c>
      <c r="M4023">
        <v>7.27</v>
      </c>
      <c r="N4023">
        <v>2.29E-2</v>
      </c>
      <c r="O4023" t="s">
        <v>614</v>
      </c>
      <c r="P4023">
        <v>0</v>
      </c>
      <c r="Q4023">
        <v>167.98</v>
      </c>
      <c r="R4023">
        <v>917</v>
      </c>
      <c r="S4023">
        <v>0</v>
      </c>
      <c r="U4023">
        <v>5264</v>
      </c>
      <c r="V4023">
        <v>0.82</v>
      </c>
      <c r="W4023">
        <v>0.86</v>
      </c>
      <c r="X4023">
        <v>0.03</v>
      </c>
      <c r="Y4023" t="s">
        <v>77</v>
      </c>
      <c r="Z4023">
        <v>4.55</v>
      </c>
      <c r="AA4023" t="s">
        <v>12997</v>
      </c>
      <c r="AB4023">
        <v>297.80822319999999</v>
      </c>
      <c r="AC4023" t="s">
        <v>12998</v>
      </c>
      <c r="AD4023">
        <v>47.946634199999998</v>
      </c>
      <c r="AE4023">
        <v>1063.0899999999999</v>
      </c>
      <c r="AF4023">
        <v>15.881</v>
      </c>
      <c r="AG4023">
        <v>13.903</v>
      </c>
      <c r="AH4023">
        <v>15.868600000000001</v>
      </c>
    </row>
    <row r="4024" spans="1:34" x14ac:dyDescent="0.25">
      <c r="A4024" t="s">
        <v>12999</v>
      </c>
      <c r="B4024" t="s">
        <v>13000</v>
      </c>
      <c r="C4024">
        <v>1</v>
      </c>
      <c r="D4024">
        <v>1</v>
      </c>
      <c r="E4024" t="s">
        <v>284</v>
      </c>
      <c r="F4024">
        <v>2016</v>
      </c>
      <c r="G4024" t="s">
        <v>171</v>
      </c>
      <c r="H4024">
        <v>0</v>
      </c>
      <c r="I4024">
        <v>2.52559332</v>
      </c>
      <c r="J4024">
        <v>3.7400000000000003E-2</v>
      </c>
      <c r="K4024">
        <v>2.66</v>
      </c>
      <c r="L4024">
        <v>0.23699999999999999</v>
      </c>
      <c r="M4024">
        <v>7.56</v>
      </c>
      <c r="N4024">
        <v>2.3800000000000002E-2</v>
      </c>
      <c r="O4024" t="s">
        <v>614</v>
      </c>
      <c r="P4024">
        <v>0</v>
      </c>
      <c r="Q4024">
        <v>652.42999999999995</v>
      </c>
      <c r="R4024">
        <v>1406</v>
      </c>
      <c r="S4024">
        <v>0</v>
      </c>
      <c r="U4024">
        <v>5754</v>
      </c>
      <c r="V4024">
        <v>1.02</v>
      </c>
      <c r="W4024">
        <v>1.01</v>
      </c>
      <c r="X4024">
        <v>7.0000000000000007E-2</v>
      </c>
      <c r="Y4024" t="s">
        <v>77</v>
      </c>
      <c r="Z4024">
        <v>4.43</v>
      </c>
      <c r="AA4024" t="s">
        <v>13001</v>
      </c>
      <c r="AB4024">
        <v>288.75490289999999</v>
      </c>
      <c r="AC4024" t="s">
        <v>13002</v>
      </c>
      <c r="AD4024">
        <v>48.226202999999998</v>
      </c>
      <c r="AE4024">
        <v>1210.1199999999999</v>
      </c>
      <c r="AF4024">
        <v>15.663</v>
      </c>
      <c r="AG4024">
        <v>13.952</v>
      </c>
      <c r="AH4024">
        <v>15.499000000000001</v>
      </c>
    </row>
    <row r="4025" spans="1:34" x14ac:dyDescent="0.25">
      <c r="A4025" t="s">
        <v>13003</v>
      </c>
      <c r="B4025" t="s">
        <v>13004</v>
      </c>
      <c r="C4025">
        <v>1</v>
      </c>
      <c r="D4025">
        <v>1</v>
      </c>
      <c r="E4025" t="s">
        <v>284</v>
      </c>
      <c r="F4025">
        <v>2016</v>
      </c>
      <c r="G4025" t="s">
        <v>171</v>
      </c>
      <c r="H4025">
        <v>0</v>
      </c>
      <c r="I4025">
        <v>16.013102050000001</v>
      </c>
      <c r="J4025">
        <v>0.1148</v>
      </c>
      <c r="K4025">
        <v>2.6</v>
      </c>
      <c r="L4025">
        <v>0.23200000000000001</v>
      </c>
      <c r="M4025">
        <v>7.27</v>
      </c>
      <c r="N4025">
        <v>2.29E-2</v>
      </c>
      <c r="O4025" t="s">
        <v>614</v>
      </c>
      <c r="P4025">
        <v>0</v>
      </c>
      <c r="Q4025">
        <v>20.72</v>
      </c>
      <c r="R4025">
        <v>593</v>
      </c>
      <c r="S4025">
        <v>0</v>
      </c>
      <c r="U4025">
        <v>4913</v>
      </c>
      <c r="V4025">
        <v>0.74</v>
      </c>
      <c r="W4025">
        <v>0.79</v>
      </c>
      <c r="X4025">
        <v>-0.03</v>
      </c>
      <c r="Y4025" t="s">
        <v>77</v>
      </c>
      <c r="Z4025">
        <v>4.5999999999999996</v>
      </c>
      <c r="AA4025" t="s">
        <v>13005</v>
      </c>
      <c r="AB4025">
        <v>297.0255947</v>
      </c>
      <c r="AC4025" t="s">
        <v>13006</v>
      </c>
      <c r="AD4025">
        <v>48.478566899999997</v>
      </c>
      <c r="AE4025">
        <v>612.83799999999997</v>
      </c>
      <c r="AF4025">
        <v>15.612</v>
      </c>
      <c r="AG4025">
        <v>13.214</v>
      </c>
      <c r="AH4025">
        <v>15.401899999999999</v>
      </c>
    </row>
    <row r="4026" spans="1:34" x14ac:dyDescent="0.25">
      <c r="A4026" t="s">
        <v>13007</v>
      </c>
      <c r="B4026" t="s">
        <v>13008</v>
      </c>
      <c r="C4026">
        <v>1</v>
      </c>
      <c r="D4026">
        <v>1</v>
      </c>
      <c r="E4026" t="s">
        <v>284</v>
      </c>
      <c r="F4026">
        <v>2016</v>
      </c>
      <c r="G4026" t="s">
        <v>171</v>
      </c>
      <c r="H4026">
        <v>0</v>
      </c>
      <c r="I4026">
        <v>4.4987609199999996</v>
      </c>
      <c r="J4026">
        <v>5.4199999999999998E-2</v>
      </c>
      <c r="K4026">
        <v>2.4</v>
      </c>
      <c r="L4026">
        <v>0.214</v>
      </c>
      <c r="M4026">
        <v>6.35</v>
      </c>
      <c r="N4026">
        <v>0.02</v>
      </c>
      <c r="O4026" t="s">
        <v>614</v>
      </c>
      <c r="P4026">
        <v>0</v>
      </c>
      <c r="Q4026">
        <v>575.64</v>
      </c>
      <c r="R4026">
        <v>1133</v>
      </c>
      <c r="S4026">
        <v>0</v>
      </c>
      <c r="U4026">
        <v>5887</v>
      </c>
      <c r="V4026">
        <v>1.05</v>
      </c>
      <c r="W4026">
        <v>1.03</v>
      </c>
      <c r="X4026">
        <v>0.01</v>
      </c>
      <c r="Y4026" t="s">
        <v>77</v>
      </c>
      <c r="Z4026">
        <v>4.41</v>
      </c>
      <c r="AA4026" t="s">
        <v>13009</v>
      </c>
      <c r="AB4026">
        <v>298.45688990000002</v>
      </c>
      <c r="AC4026" t="s">
        <v>13010</v>
      </c>
      <c r="AD4026">
        <v>48.7915925</v>
      </c>
      <c r="AE4026">
        <v>1508.71</v>
      </c>
      <c r="AF4026">
        <v>15.422000000000001</v>
      </c>
      <c r="AG4026">
        <v>13.807</v>
      </c>
      <c r="AH4026">
        <v>15.3405</v>
      </c>
    </row>
    <row r="4027" spans="1:34" x14ac:dyDescent="0.25">
      <c r="A4027" t="s">
        <v>13011</v>
      </c>
      <c r="B4027" t="s">
        <v>13012</v>
      </c>
      <c r="C4027">
        <v>1</v>
      </c>
      <c r="D4027">
        <v>1</v>
      </c>
      <c r="E4027" t="s">
        <v>284</v>
      </c>
      <c r="F4027">
        <v>2016</v>
      </c>
      <c r="G4027" t="s">
        <v>171</v>
      </c>
      <c r="H4027">
        <v>0</v>
      </c>
      <c r="I4027">
        <v>41.439628079999999</v>
      </c>
      <c r="J4027">
        <v>0.2288</v>
      </c>
      <c r="K4027">
        <v>4.7300000000000004</v>
      </c>
      <c r="L4027">
        <v>0.42199999999999999</v>
      </c>
      <c r="M4027">
        <v>20.100000000000001</v>
      </c>
      <c r="N4027">
        <v>6.3200000000000006E-2</v>
      </c>
      <c r="O4027" t="s">
        <v>614</v>
      </c>
      <c r="P4027">
        <v>0</v>
      </c>
      <c r="Q4027">
        <v>71.819999999999993</v>
      </c>
      <c r="R4027">
        <v>516</v>
      </c>
      <c r="S4027">
        <v>0</v>
      </c>
      <c r="U4027">
        <v>5327</v>
      </c>
      <c r="V4027">
        <v>0.87</v>
      </c>
      <c r="W4027">
        <v>0.91</v>
      </c>
      <c r="X4027">
        <v>0.15</v>
      </c>
      <c r="Y4027" t="s">
        <v>77</v>
      </c>
      <c r="Z4027">
        <v>4.53</v>
      </c>
      <c r="AA4027" t="s">
        <v>13013</v>
      </c>
      <c r="AB4027">
        <v>295.55499179999998</v>
      </c>
      <c r="AC4027" t="s">
        <v>13014</v>
      </c>
      <c r="AD4027">
        <v>49.017295599999997</v>
      </c>
      <c r="AE4027">
        <v>2302.4499999999998</v>
      </c>
      <c r="AF4027">
        <v>15.362</v>
      </c>
      <c r="AG4027">
        <v>13.519</v>
      </c>
      <c r="AH4027">
        <v>15.361599999999999</v>
      </c>
    </row>
    <row r="4028" spans="1:34" x14ac:dyDescent="0.25">
      <c r="A4028" t="s">
        <v>13015</v>
      </c>
      <c r="B4028" t="s">
        <v>13016</v>
      </c>
      <c r="C4028">
        <v>1</v>
      </c>
      <c r="D4028">
        <v>1</v>
      </c>
      <c r="E4028" t="s">
        <v>284</v>
      </c>
      <c r="F4028">
        <v>2016</v>
      </c>
      <c r="G4028" t="s">
        <v>171</v>
      </c>
      <c r="H4028">
        <v>0</v>
      </c>
      <c r="I4028">
        <v>8.3539063900000006</v>
      </c>
      <c r="J4028">
        <v>7.6799999999999993E-2</v>
      </c>
      <c r="K4028">
        <v>2.7</v>
      </c>
      <c r="L4028">
        <v>0.24099999999999999</v>
      </c>
      <c r="M4028">
        <v>7.75</v>
      </c>
      <c r="N4028">
        <v>2.4400000000000002E-2</v>
      </c>
      <c r="O4028" t="s">
        <v>614</v>
      </c>
      <c r="P4028">
        <v>0</v>
      </c>
      <c r="Q4028">
        <v>77.62</v>
      </c>
      <c r="R4028">
        <v>790</v>
      </c>
      <c r="S4028">
        <v>0</v>
      </c>
      <c r="U4028">
        <v>5352</v>
      </c>
      <c r="V4028">
        <v>0.82</v>
      </c>
      <c r="W4028">
        <v>0.87</v>
      </c>
      <c r="X4028">
        <v>-0.06</v>
      </c>
      <c r="Y4028" t="s">
        <v>77</v>
      </c>
      <c r="Z4028">
        <v>4.55</v>
      </c>
      <c r="AA4028" t="s">
        <v>13017</v>
      </c>
      <c r="AB4028">
        <v>285.49928449999999</v>
      </c>
      <c r="AC4028" t="s">
        <v>13018</v>
      </c>
      <c r="AD4028">
        <v>49.277271300000002</v>
      </c>
      <c r="AE4028">
        <v>784.61800000000005</v>
      </c>
      <c r="AF4028">
        <v>15.365</v>
      </c>
      <c r="AG4028">
        <v>13.532999999999999</v>
      </c>
      <c r="AH4028">
        <v>15.293100000000001</v>
      </c>
    </row>
    <row r="4029" spans="1:34" x14ac:dyDescent="0.25">
      <c r="A4029" t="s">
        <v>13019</v>
      </c>
      <c r="B4029" t="s">
        <v>13020</v>
      </c>
      <c r="C4029">
        <v>1</v>
      </c>
      <c r="D4029">
        <v>1</v>
      </c>
      <c r="E4029" t="s">
        <v>284</v>
      </c>
      <c r="F4029">
        <v>2016</v>
      </c>
      <c r="G4029" t="s">
        <v>171</v>
      </c>
      <c r="H4029">
        <v>0</v>
      </c>
      <c r="I4029">
        <v>4.12554687</v>
      </c>
      <c r="J4029">
        <v>5.2900000000000003E-2</v>
      </c>
      <c r="K4029">
        <v>4.83</v>
      </c>
      <c r="L4029">
        <v>0.43099999999999999</v>
      </c>
      <c r="M4029">
        <v>20.8</v>
      </c>
      <c r="N4029">
        <v>6.5500000000000003E-2</v>
      </c>
      <c r="O4029" t="s">
        <v>614</v>
      </c>
      <c r="P4029">
        <v>0</v>
      </c>
      <c r="Q4029">
        <v>826.76</v>
      </c>
      <c r="R4029">
        <v>1243</v>
      </c>
      <c r="S4029">
        <v>0</v>
      </c>
      <c r="U4029">
        <v>6038</v>
      </c>
      <c r="V4029">
        <v>1.2</v>
      </c>
      <c r="W4029">
        <v>1.1499999999999999</v>
      </c>
      <c r="X4029">
        <v>0.14000000000000001</v>
      </c>
      <c r="Y4029" t="s">
        <v>77</v>
      </c>
      <c r="Z4029">
        <v>4.34</v>
      </c>
      <c r="AA4029" t="s">
        <v>13021</v>
      </c>
      <c r="AB4029">
        <v>291.93616150000003</v>
      </c>
      <c r="AC4029" t="s">
        <v>13022</v>
      </c>
      <c r="AD4029">
        <v>49.2539473</v>
      </c>
      <c r="AE4029">
        <v>2063.41</v>
      </c>
      <c r="AF4029">
        <v>15.742000000000001</v>
      </c>
      <c r="AG4029">
        <v>14.198</v>
      </c>
      <c r="AH4029">
        <v>15.4817</v>
      </c>
    </row>
    <row r="4030" spans="1:34" x14ac:dyDescent="0.25">
      <c r="A4030" t="s">
        <v>13023</v>
      </c>
      <c r="B4030" t="s">
        <v>13024</v>
      </c>
      <c r="C4030">
        <v>1</v>
      </c>
      <c r="D4030">
        <v>1</v>
      </c>
      <c r="E4030" t="s">
        <v>284</v>
      </c>
      <c r="F4030">
        <v>2013</v>
      </c>
      <c r="G4030" t="s">
        <v>171</v>
      </c>
      <c r="H4030">
        <v>0</v>
      </c>
      <c r="I4030">
        <v>15.725899999999999</v>
      </c>
      <c r="J4030">
        <v>0.1171</v>
      </c>
      <c r="K4030">
        <v>2.94</v>
      </c>
      <c r="L4030">
        <v>0.26200000000000001</v>
      </c>
      <c r="M4030">
        <v>8.9600000000000009</v>
      </c>
      <c r="N4030">
        <v>2.8199999999999999E-2</v>
      </c>
      <c r="O4030" t="s">
        <v>614</v>
      </c>
      <c r="P4030">
        <v>0</v>
      </c>
      <c r="Q4030">
        <v>34.200000000000003</v>
      </c>
      <c r="R4030">
        <v>602</v>
      </c>
      <c r="S4030">
        <v>0</v>
      </c>
      <c r="T4030" t="s">
        <v>468</v>
      </c>
      <c r="U4030">
        <v>5331</v>
      </c>
      <c r="V4030">
        <v>0.78</v>
      </c>
      <c r="W4030">
        <v>0.86</v>
      </c>
      <c r="X4030">
        <v>-0.2</v>
      </c>
      <c r="Y4030" t="s">
        <v>200</v>
      </c>
      <c r="Z4030">
        <v>4.59</v>
      </c>
      <c r="AA4030" t="s">
        <v>13025</v>
      </c>
      <c r="AB4030">
        <v>294.15335049999999</v>
      </c>
      <c r="AC4030" t="s">
        <v>13026</v>
      </c>
      <c r="AD4030">
        <v>46.166397600000003</v>
      </c>
      <c r="AE4030">
        <v>1131.19</v>
      </c>
      <c r="AF4030">
        <v>16.172000000000001</v>
      </c>
      <c r="AG4030">
        <v>14.154999999999999</v>
      </c>
      <c r="AH4030">
        <v>16.1723</v>
      </c>
    </row>
    <row r="4031" spans="1:34" x14ac:dyDescent="0.25">
      <c r="A4031" t="s">
        <v>13027</v>
      </c>
      <c r="B4031" t="s">
        <v>13028</v>
      </c>
      <c r="C4031">
        <v>1</v>
      </c>
      <c r="D4031">
        <v>1</v>
      </c>
      <c r="E4031" t="s">
        <v>284</v>
      </c>
      <c r="F4031">
        <v>2016</v>
      </c>
      <c r="G4031" t="s">
        <v>171</v>
      </c>
      <c r="H4031">
        <v>0</v>
      </c>
      <c r="I4031">
        <v>2.8165048499999998</v>
      </c>
      <c r="J4031">
        <v>3.8300000000000001E-2</v>
      </c>
      <c r="K4031">
        <v>13.18</v>
      </c>
      <c r="L4031">
        <v>1.1759999999999999</v>
      </c>
      <c r="O4031" t="s">
        <v>75</v>
      </c>
      <c r="P4031">
        <v>0</v>
      </c>
      <c r="Q4031">
        <v>528.22</v>
      </c>
      <c r="R4031">
        <v>1219</v>
      </c>
      <c r="S4031">
        <v>0</v>
      </c>
      <c r="U4031">
        <v>5709</v>
      </c>
      <c r="V4031">
        <v>0.99</v>
      </c>
      <c r="W4031">
        <v>0.99</v>
      </c>
      <c r="X4031">
        <v>7.0000000000000007E-2</v>
      </c>
      <c r="Y4031" t="s">
        <v>77</v>
      </c>
      <c r="Z4031">
        <v>4.4400000000000004</v>
      </c>
      <c r="AA4031" t="s">
        <v>13029</v>
      </c>
      <c r="AB4031">
        <v>297.01546439999998</v>
      </c>
      <c r="AC4031" t="s">
        <v>13030</v>
      </c>
      <c r="AD4031">
        <v>49.225298799999997</v>
      </c>
      <c r="AE4031">
        <v>939.74400000000003</v>
      </c>
      <c r="AF4031">
        <v>15.162000000000001</v>
      </c>
      <c r="AG4031">
        <v>13.315</v>
      </c>
      <c r="AH4031">
        <v>15.0268</v>
      </c>
    </row>
    <row r="4032" spans="1:34" x14ac:dyDescent="0.25">
      <c r="A4032" t="s">
        <v>13031</v>
      </c>
      <c r="B4032" t="s">
        <v>13032</v>
      </c>
      <c r="C4032">
        <v>1</v>
      </c>
      <c r="D4032">
        <v>1</v>
      </c>
      <c r="E4032" t="s">
        <v>284</v>
      </c>
      <c r="F4032">
        <v>2016</v>
      </c>
      <c r="G4032" t="s">
        <v>171</v>
      </c>
      <c r="H4032">
        <v>0</v>
      </c>
      <c r="I4032">
        <v>4.28095859</v>
      </c>
      <c r="J4032">
        <v>5.0299999999999997E-2</v>
      </c>
      <c r="K4032">
        <v>2.69</v>
      </c>
      <c r="L4032">
        <v>0.24</v>
      </c>
      <c r="M4032">
        <v>7.7</v>
      </c>
      <c r="N4032">
        <v>2.4199999999999999E-2</v>
      </c>
      <c r="O4032" t="s">
        <v>614</v>
      </c>
      <c r="P4032">
        <v>0</v>
      </c>
      <c r="Q4032">
        <v>331.44</v>
      </c>
      <c r="R4032">
        <v>1012</v>
      </c>
      <c r="S4032">
        <v>0</v>
      </c>
      <c r="U4032">
        <v>5624</v>
      </c>
      <c r="V4032">
        <v>0.95</v>
      </c>
      <c r="W4032">
        <v>0.97</v>
      </c>
      <c r="X4032">
        <v>0.08</v>
      </c>
      <c r="Y4032" t="s">
        <v>77</v>
      </c>
      <c r="Z4032">
        <v>4.47</v>
      </c>
      <c r="AA4032" t="s">
        <v>13033</v>
      </c>
      <c r="AB4032">
        <v>294.2657519</v>
      </c>
      <c r="AC4032" t="s">
        <v>13034</v>
      </c>
      <c r="AD4032">
        <v>49.314093300000003</v>
      </c>
      <c r="AE4032">
        <v>1168.26</v>
      </c>
      <c r="AF4032">
        <v>15.491</v>
      </c>
      <c r="AG4032">
        <v>13.769</v>
      </c>
      <c r="AH4032">
        <v>15.357799999999999</v>
      </c>
    </row>
    <row r="4033" spans="1:34" x14ac:dyDescent="0.25">
      <c r="A4033" t="s">
        <v>13035</v>
      </c>
      <c r="B4033" t="s">
        <v>13036</v>
      </c>
      <c r="C4033">
        <v>1</v>
      </c>
      <c r="D4033">
        <v>1</v>
      </c>
      <c r="E4033" t="s">
        <v>284</v>
      </c>
      <c r="F4033">
        <v>2016</v>
      </c>
      <c r="G4033" t="s">
        <v>171</v>
      </c>
      <c r="H4033">
        <v>0</v>
      </c>
      <c r="I4033">
        <v>38.377462299999998</v>
      </c>
      <c r="J4033">
        <v>0.21629999999999999</v>
      </c>
      <c r="K4033">
        <v>2.5</v>
      </c>
      <c r="L4033">
        <v>0.223</v>
      </c>
      <c r="M4033">
        <v>6.8</v>
      </c>
      <c r="N4033">
        <v>2.1399999999999999E-2</v>
      </c>
      <c r="O4033" t="s">
        <v>614</v>
      </c>
      <c r="P4033">
        <v>0</v>
      </c>
      <c r="Q4033">
        <v>16.36</v>
      </c>
      <c r="R4033">
        <v>529</v>
      </c>
      <c r="S4033">
        <v>1</v>
      </c>
      <c r="U4033">
        <v>5627</v>
      </c>
      <c r="V4033">
        <v>0.92</v>
      </c>
      <c r="W4033">
        <v>0.95</v>
      </c>
      <c r="X4033">
        <v>-0.01</v>
      </c>
      <c r="Y4033" t="s">
        <v>77</v>
      </c>
      <c r="Z4033">
        <v>4.5</v>
      </c>
      <c r="AA4033" t="s">
        <v>13037</v>
      </c>
      <c r="AB4033">
        <v>291.72199929999999</v>
      </c>
      <c r="AC4033" t="s">
        <v>13038</v>
      </c>
      <c r="AD4033">
        <v>49.480849200000002</v>
      </c>
      <c r="AE4033">
        <v>1033.93</v>
      </c>
      <c r="AF4033">
        <v>15.513</v>
      </c>
      <c r="AG4033">
        <v>13.497</v>
      </c>
      <c r="AH4033">
        <v>15.1312</v>
      </c>
    </row>
    <row r="4034" spans="1:34" x14ac:dyDescent="0.25">
      <c r="A4034" t="s">
        <v>13039</v>
      </c>
      <c r="B4034" t="s">
        <v>13040</v>
      </c>
      <c r="C4034">
        <v>1</v>
      </c>
      <c r="D4034">
        <v>1</v>
      </c>
      <c r="E4034" t="s">
        <v>284</v>
      </c>
      <c r="F4034">
        <v>2016</v>
      </c>
      <c r="G4034" t="s">
        <v>171</v>
      </c>
      <c r="H4034">
        <v>0</v>
      </c>
      <c r="I4034">
        <v>3.7287310900000001</v>
      </c>
      <c r="J4034">
        <v>4.5499999999999999E-2</v>
      </c>
      <c r="K4034">
        <v>6.54</v>
      </c>
      <c r="L4034">
        <v>0.58299999999999996</v>
      </c>
      <c r="M4034">
        <v>34.799999999999997</v>
      </c>
      <c r="N4034">
        <v>0.11</v>
      </c>
      <c r="O4034" t="s">
        <v>614</v>
      </c>
      <c r="P4034">
        <v>0</v>
      </c>
      <c r="Q4034">
        <v>253.46</v>
      </c>
      <c r="R4034">
        <v>1023</v>
      </c>
      <c r="S4034">
        <v>0</v>
      </c>
      <c r="U4034">
        <v>5355</v>
      </c>
      <c r="V4034">
        <v>0.84</v>
      </c>
      <c r="W4034">
        <v>0.88</v>
      </c>
      <c r="X4034">
        <v>0</v>
      </c>
      <c r="Y4034" t="s">
        <v>77</v>
      </c>
      <c r="Z4034">
        <v>4.54</v>
      </c>
      <c r="AA4034" t="s">
        <v>13041</v>
      </c>
      <c r="AB4034">
        <v>290.78575949999998</v>
      </c>
      <c r="AC4034" t="s">
        <v>13042</v>
      </c>
      <c r="AD4034">
        <v>50.054056099999997</v>
      </c>
      <c r="AE4034">
        <v>918.21</v>
      </c>
      <c r="AF4034">
        <v>15.592000000000001</v>
      </c>
      <c r="AG4034">
        <v>13.669</v>
      </c>
      <c r="AH4034">
        <v>15.505599999999999</v>
      </c>
    </row>
    <row r="4035" spans="1:34" x14ac:dyDescent="0.25">
      <c r="A4035" t="s">
        <v>13043</v>
      </c>
      <c r="B4035" t="s">
        <v>13044</v>
      </c>
      <c r="C4035">
        <v>1</v>
      </c>
      <c r="D4035">
        <v>1</v>
      </c>
      <c r="E4035" t="s">
        <v>284</v>
      </c>
      <c r="F4035">
        <v>2016</v>
      </c>
      <c r="G4035" t="s">
        <v>171</v>
      </c>
      <c r="H4035">
        <v>0</v>
      </c>
      <c r="I4035">
        <v>2.24338185</v>
      </c>
      <c r="J4035">
        <v>2.8000000000000001E-2</v>
      </c>
      <c r="K4035">
        <v>1.69</v>
      </c>
      <c r="L4035">
        <v>0.151</v>
      </c>
      <c r="M4035">
        <v>3.5</v>
      </c>
      <c r="N4035">
        <v>1.0999999999999999E-2</v>
      </c>
      <c r="O4035" t="s">
        <v>614</v>
      </c>
      <c r="P4035">
        <v>0</v>
      </c>
      <c r="Q4035">
        <v>146.51</v>
      </c>
      <c r="R4035">
        <v>822</v>
      </c>
      <c r="S4035">
        <v>0</v>
      </c>
      <c r="U4035">
        <v>4192</v>
      </c>
      <c r="V4035">
        <v>0.56999999999999995</v>
      </c>
      <c r="W4035">
        <v>0.6</v>
      </c>
      <c r="X4035">
        <v>-0.27</v>
      </c>
      <c r="Y4035" t="s">
        <v>77</v>
      </c>
      <c r="Z4035">
        <v>4.6900000000000004</v>
      </c>
      <c r="AA4035" t="s">
        <v>13045</v>
      </c>
      <c r="AB4035">
        <v>285.17618640000001</v>
      </c>
      <c r="AC4035" t="s">
        <v>13046</v>
      </c>
      <c r="AD4035">
        <v>50.149689700000003</v>
      </c>
      <c r="AE4035">
        <v>342.25400000000002</v>
      </c>
      <c r="AF4035">
        <v>15.569000000000001</v>
      </c>
      <c r="AG4035">
        <v>12.394</v>
      </c>
      <c r="AH4035">
        <v>15.1272</v>
      </c>
    </row>
    <row r="4036" spans="1:34" x14ac:dyDescent="0.25">
      <c r="A4036" t="s">
        <v>13047</v>
      </c>
      <c r="B4036" t="s">
        <v>13048</v>
      </c>
      <c r="C4036">
        <v>1</v>
      </c>
      <c r="D4036">
        <v>1</v>
      </c>
      <c r="E4036" t="s">
        <v>284</v>
      </c>
      <c r="F4036">
        <v>2016</v>
      </c>
      <c r="G4036" t="s">
        <v>171</v>
      </c>
      <c r="H4036">
        <v>0</v>
      </c>
      <c r="I4036">
        <v>2.3374380100000001</v>
      </c>
      <c r="J4036">
        <v>3.2500000000000001E-2</v>
      </c>
      <c r="K4036">
        <v>2.44</v>
      </c>
      <c r="L4036">
        <v>0.218</v>
      </c>
      <c r="M4036">
        <v>6.53</v>
      </c>
      <c r="N4036">
        <v>2.0500000000000001E-2</v>
      </c>
      <c r="O4036" t="s">
        <v>614</v>
      </c>
      <c r="P4036">
        <v>0</v>
      </c>
      <c r="Q4036">
        <v>308.55</v>
      </c>
      <c r="R4036">
        <v>1070</v>
      </c>
      <c r="S4036">
        <v>0</v>
      </c>
      <c r="U4036">
        <v>4945</v>
      </c>
      <c r="V4036">
        <v>0.75</v>
      </c>
      <c r="W4036">
        <v>0.79</v>
      </c>
      <c r="X4036">
        <v>-0.05</v>
      </c>
      <c r="Y4036" t="s">
        <v>77</v>
      </c>
      <c r="Z4036">
        <v>4.5999999999999996</v>
      </c>
      <c r="AA4036" t="s">
        <v>13049</v>
      </c>
      <c r="AB4036">
        <v>293.83344879999999</v>
      </c>
      <c r="AC4036" t="s">
        <v>13050</v>
      </c>
      <c r="AD4036">
        <v>50.230347899999998</v>
      </c>
      <c r="AE4036">
        <v>665.68</v>
      </c>
      <c r="AF4036">
        <v>15.605</v>
      </c>
      <c r="AG4036">
        <v>13.195</v>
      </c>
      <c r="AH4036">
        <v>15.335599999999999</v>
      </c>
    </row>
    <row r="4037" spans="1:34" x14ac:dyDescent="0.25">
      <c r="A4037" t="s">
        <v>13051</v>
      </c>
      <c r="B4037" t="s">
        <v>13052</v>
      </c>
      <c r="C4037">
        <v>1</v>
      </c>
      <c r="D4037">
        <v>1</v>
      </c>
      <c r="E4037" t="s">
        <v>284</v>
      </c>
      <c r="F4037">
        <v>2016</v>
      </c>
      <c r="G4037" t="s">
        <v>171</v>
      </c>
      <c r="H4037">
        <v>0</v>
      </c>
      <c r="I4037">
        <v>11.59822172</v>
      </c>
      <c r="J4037">
        <v>7.9799999999999996E-2</v>
      </c>
      <c r="K4037">
        <v>3.04</v>
      </c>
      <c r="L4037">
        <v>0.27100000000000002</v>
      </c>
      <c r="M4037">
        <v>9.48</v>
      </c>
      <c r="N4037">
        <v>2.98E-2</v>
      </c>
      <c r="O4037" t="s">
        <v>614</v>
      </c>
      <c r="P4037">
        <v>0</v>
      </c>
      <c r="Q4037">
        <v>8.24</v>
      </c>
      <c r="R4037">
        <v>396</v>
      </c>
      <c r="S4037">
        <v>0</v>
      </c>
      <c r="U4037">
        <v>3701</v>
      </c>
      <c r="V4037">
        <v>0.49</v>
      </c>
      <c r="W4037">
        <v>0.51</v>
      </c>
      <c r="X4037">
        <v>-0.02</v>
      </c>
      <c r="Y4037" t="s">
        <v>77</v>
      </c>
      <c r="Z4037">
        <v>4.7699999999999996</v>
      </c>
      <c r="AA4037" t="s">
        <v>13053</v>
      </c>
      <c r="AB4037">
        <v>296.22202590000001</v>
      </c>
      <c r="AC4037" t="s">
        <v>13054</v>
      </c>
      <c r="AD4037">
        <v>50.287362600000002</v>
      </c>
      <c r="AE4037">
        <v>295.19600000000003</v>
      </c>
      <c r="AF4037">
        <v>17.149999999999999</v>
      </c>
      <c r="AG4037">
        <v>12.628</v>
      </c>
      <c r="AH4037">
        <v>15.879099999999999</v>
      </c>
    </row>
    <row r="4038" spans="1:34" x14ac:dyDescent="0.25">
      <c r="A4038" t="s">
        <v>13055</v>
      </c>
      <c r="B4038" t="s">
        <v>13056</v>
      </c>
      <c r="C4038">
        <v>1</v>
      </c>
      <c r="D4038">
        <v>1</v>
      </c>
      <c r="E4038" t="s">
        <v>284</v>
      </c>
      <c r="F4038">
        <v>2016</v>
      </c>
      <c r="G4038" t="s">
        <v>171</v>
      </c>
      <c r="H4038">
        <v>0</v>
      </c>
      <c r="I4038">
        <v>6.5753167799999996</v>
      </c>
      <c r="J4038">
        <v>6.7000000000000004E-2</v>
      </c>
      <c r="K4038">
        <v>5.38</v>
      </c>
      <c r="L4038">
        <v>0.48</v>
      </c>
      <c r="M4038">
        <v>25</v>
      </c>
      <c r="N4038">
        <v>7.8600000000000003E-2</v>
      </c>
      <c r="O4038" t="s">
        <v>614</v>
      </c>
      <c r="P4038">
        <v>0</v>
      </c>
      <c r="Q4038">
        <v>683.27</v>
      </c>
      <c r="R4038">
        <v>1015</v>
      </c>
      <c r="S4038">
        <v>0</v>
      </c>
      <c r="U4038">
        <v>5723</v>
      </c>
      <c r="V4038">
        <v>0.99</v>
      </c>
      <c r="W4038">
        <v>1</v>
      </c>
      <c r="X4038">
        <v>0.06</v>
      </c>
      <c r="Y4038" t="s">
        <v>77</v>
      </c>
      <c r="Z4038">
        <v>4.45</v>
      </c>
      <c r="AA4038" t="s">
        <v>13057</v>
      </c>
      <c r="AB4038">
        <v>290.09804780000002</v>
      </c>
      <c r="AC4038" t="s">
        <v>13058</v>
      </c>
      <c r="AD4038">
        <v>50.321573100000002</v>
      </c>
      <c r="AE4038">
        <v>1954.08</v>
      </c>
      <c r="AF4038">
        <v>15.504</v>
      </c>
      <c r="AG4038">
        <v>13.686</v>
      </c>
      <c r="AH4038">
        <v>15.297000000000001</v>
      </c>
    </row>
    <row r="4039" spans="1:34" x14ac:dyDescent="0.25">
      <c r="A4039" t="s">
        <v>13059</v>
      </c>
      <c r="B4039" t="s">
        <v>13060</v>
      </c>
      <c r="C4039">
        <v>1</v>
      </c>
      <c r="D4039">
        <v>1</v>
      </c>
      <c r="E4039" t="s">
        <v>284</v>
      </c>
      <c r="F4039">
        <v>2016</v>
      </c>
      <c r="G4039" t="s">
        <v>171</v>
      </c>
      <c r="H4039">
        <v>0</v>
      </c>
      <c r="I4039">
        <v>7.2750372399999996</v>
      </c>
      <c r="J4039">
        <v>7.3200000000000001E-2</v>
      </c>
      <c r="K4039">
        <v>5.14</v>
      </c>
      <c r="L4039">
        <v>0.45900000000000002</v>
      </c>
      <c r="M4039">
        <v>23.1</v>
      </c>
      <c r="N4039">
        <v>7.2800000000000004E-2</v>
      </c>
      <c r="O4039" t="s">
        <v>614</v>
      </c>
      <c r="P4039">
        <v>0</v>
      </c>
      <c r="Q4039">
        <v>113.64</v>
      </c>
      <c r="R4039">
        <v>833</v>
      </c>
      <c r="S4039">
        <v>0</v>
      </c>
      <c r="U4039">
        <v>5520</v>
      </c>
      <c r="V4039">
        <v>0.91</v>
      </c>
      <c r="W4039">
        <v>0.94</v>
      </c>
      <c r="X4039">
        <v>7.0000000000000007E-2</v>
      </c>
      <c r="Y4039" t="s">
        <v>77</v>
      </c>
      <c r="Z4039">
        <v>4.5</v>
      </c>
      <c r="AA4039" t="s">
        <v>13061</v>
      </c>
      <c r="AB4039">
        <v>295.4552577</v>
      </c>
      <c r="AC4039" t="s">
        <v>13062</v>
      </c>
      <c r="AD4039">
        <v>50.494509299999997</v>
      </c>
      <c r="AE4039">
        <v>1826.15</v>
      </c>
      <c r="AF4039">
        <v>15.161</v>
      </c>
      <c r="AG4039">
        <v>13.26</v>
      </c>
      <c r="AH4039">
        <v>15.061400000000001</v>
      </c>
    </row>
    <row r="4040" spans="1:34" x14ac:dyDescent="0.25">
      <c r="A4040" t="s">
        <v>13063</v>
      </c>
      <c r="B4040" t="s">
        <v>13064</v>
      </c>
      <c r="C4040">
        <v>1</v>
      </c>
      <c r="D4040">
        <v>1</v>
      </c>
      <c r="E4040" t="s">
        <v>284</v>
      </c>
      <c r="F4040">
        <v>2016</v>
      </c>
      <c r="G4040" t="s">
        <v>171</v>
      </c>
      <c r="H4040">
        <v>0</v>
      </c>
      <c r="I4040">
        <v>12.393586040000001</v>
      </c>
      <c r="J4040">
        <v>9.8299999999999998E-2</v>
      </c>
      <c r="K4040">
        <v>3.01</v>
      </c>
      <c r="L4040">
        <v>0.26900000000000002</v>
      </c>
      <c r="M4040">
        <v>9.32</v>
      </c>
      <c r="N4040">
        <v>2.93E-2</v>
      </c>
      <c r="O4040" t="s">
        <v>614</v>
      </c>
      <c r="P4040">
        <v>0</v>
      </c>
      <c r="Q4040">
        <v>56</v>
      </c>
      <c r="R4040">
        <v>677</v>
      </c>
      <c r="S4040">
        <v>0</v>
      </c>
      <c r="U4040">
        <v>5403</v>
      </c>
      <c r="V4040">
        <v>0.84</v>
      </c>
      <c r="W4040">
        <v>0.87</v>
      </c>
      <c r="X4040">
        <v>-0.09</v>
      </c>
      <c r="Y4040" t="s">
        <v>77</v>
      </c>
      <c r="Z4040">
        <v>4.54</v>
      </c>
      <c r="AA4040" t="s">
        <v>13065</v>
      </c>
      <c r="AB4040">
        <v>296.02133739999999</v>
      </c>
      <c r="AC4040" t="s">
        <v>13066</v>
      </c>
      <c r="AD4040">
        <v>50.567801899999999</v>
      </c>
      <c r="AE4040">
        <v>922.24400000000003</v>
      </c>
      <c r="AF4040">
        <v>15.771000000000001</v>
      </c>
      <c r="AG4040">
        <v>13.692</v>
      </c>
      <c r="AH4040">
        <v>15.5291</v>
      </c>
    </row>
    <row r="4041" spans="1:34" x14ac:dyDescent="0.25">
      <c r="A4041" t="s">
        <v>13067</v>
      </c>
      <c r="B4041" t="s">
        <v>13068</v>
      </c>
      <c r="C4041">
        <v>2</v>
      </c>
      <c r="D4041">
        <v>3</v>
      </c>
      <c r="E4041" t="s">
        <v>284</v>
      </c>
      <c r="F4041">
        <v>2013</v>
      </c>
      <c r="G4041" t="s">
        <v>171</v>
      </c>
      <c r="H4041">
        <v>0</v>
      </c>
      <c r="I4041">
        <v>5.3987999999999996</v>
      </c>
      <c r="J4041">
        <v>6.1699999999999998E-2</v>
      </c>
      <c r="K4041">
        <v>2.3540000000000001</v>
      </c>
      <c r="L4041">
        <v>0.21</v>
      </c>
      <c r="M4041">
        <v>7.65</v>
      </c>
      <c r="N4041">
        <v>2.4070000000000001E-2</v>
      </c>
      <c r="O4041" t="s">
        <v>119</v>
      </c>
      <c r="P4041">
        <v>0</v>
      </c>
      <c r="Q4041">
        <v>439.92</v>
      </c>
      <c r="R4041">
        <v>1280</v>
      </c>
      <c r="S4041">
        <v>0</v>
      </c>
      <c r="U4041">
        <v>5875.23</v>
      </c>
      <c r="V4041">
        <v>1.26</v>
      </c>
      <c r="W4041">
        <v>1.06</v>
      </c>
      <c r="X4041">
        <v>0.126</v>
      </c>
      <c r="Y4041" t="s">
        <v>200</v>
      </c>
      <c r="Z4041">
        <v>4.26</v>
      </c>
      <c r="AA4041" t="s">
        <v>13069</v>
      </c>
      <c r="AB4041">
        <v>291.03231019999998</v>
      </c>
      <c r="AC4041" t="s">
        <v>13070</v>
      </c>
      <c r="AD4041">
        <v>49.0402129</v>
      </c>
      <c r="AE4041">
        <v>144.166</v>
      </c>
      <c r="AF4041">
        <v>10.077</v>
      </c>
      <c r="AG4041">
        <v>8.5879999999999992</v>
      </c>
      <c r="AH4041">
        <v>9.9335500000000003</v>
      </c>
    </row>
    <row r="4042" spans="1:34" x14ac:dyDescent="0.25">
      <c r="A4042" t="s">
        <v>13071</v>
      </c>
      <c r="B4042" t="s">
        <v>13068</v>
      </c>
      <c r="C4042">
        <v>2</v>
      </c>
      <c r="D4042">
        <v>3</v>
      </c>
      <c r="E4042" t="s">
        <v>284</v>
      </c>
      <c r="F4042">
        <v>2013</v>
      </c>
      <c r="G4042" t="s">
        <v>171</v>
      </c>
      <c r="H4042">
        <v>0</v>
      </c>
      <c r="I4042">
        <v>9.6051000000000002</v>
      </c>
      <c r="J4042">
        <v>9.0590000000000004E-2</v>
      </c>
      <c r="K4042">
        <v>0.92</v>
      </c>
      <c r="L4042">
        <v>8.8999999999999996E-2</v>
      </c>
      <c r="M4042">
        <v>2.04</v>
      </c>
      <c r="N4042">
        <v>6.4200000000000004E-3</v>
      </c>
      <c r="O4042" t="s">
        <v>119</v>
      </c>
      <c r="P4042">
        <v>0</v>
      </c>
      <c r="Q4042">
        <v>204.48</v>
      </c>
      <c r="R4042">
        <v>941</v>
      </c>
      <c r="S4042">
        <v>0</v>
      </c>
      <c r="U4042">
        <v>5875.23</v>
      </c>
      <c r="V4042">
        <v>1.26</v>
      </c>
      <c r="W4042">
        <v>1.06</v>
      </c>
      <c r="X4042">
        <v>0.126</v>
      </c>
      <c r="Y4042" t="s">
        <v>200</v>
      </c>
      <c r="Z4042">
        <v>4.26</v>
      </c>
      <c r="AA4042" t="s">
        <v>13069</v>
      </c>
      <c r="AB4042">
        <v>291.03231019999998</v>
      </c>
      <c r="AC4042" t="s">
        <v>13070</v>
      </c>
      <c r="AD4042">
        <v>49.0402129</v>
      </c>
      <c r="AE4042">
        <v>144.166</v>
      </c>
      <c r="AF4042">
        <v>10.077</v>
      </c>
      <c r="AG4042">
        <v>8.5879999999999992</v>
      </c>
      <c r="AH4042">
        <v>9.9335500000000003</v>
      </c>
    </row>
    <row r="4043" spans="1:34" x14ac:dyDescent="0.25">
      <c r="A4043" t="s">
        <v>13072</v>
      </c>
      <c r="B4043" t="s">
        <v>13068</v>
      </c>
      <c r="C4043">
        <v>2</v>
      </c>
      <c r="D4043">
        <v>3</v>
      </c>
      <c r="E4043" t="s">
        <v>73</v>
      </c>
      <c r="F4043">
        <v>2013</v>
      </c>
      <c r="G4043" t="s">
        <v>94</v>
      </c>
      <c r="H4043">
        <v>0</v>
      </c>
      <c r="I4043">
        <v>634.6</v>
      </c>
      <c r="J4043">
        <v>1.4</v>
      </c>
      <c r="K4043">
        <v>13.9</v>
      </c>
      <c r="L4043">
        <v>1.24</v>
      </c>
      <c r="M4043">
        <v>267</v>
      </c>
      <c r="N4043">
        <v>0.84006999999999998</v>
      </c>
      <c r="O4043" t="s">
        <v>119</v>
      </c>
      <c r="P4043">
        <v>0.112</v>
      </c>
      <c r="S4043">
        <v>0</v>
      </c>
      <c r="U4043">
        <v>5875.23</v>
      </c>
      <c r="V4043">
        <v>1.26</v>
      </c>
      <c r="W4043">
        <v>1.06</v>
      </c>
      <c r="X4043">
        <v>0.126</v>
      </c>
      <c r="Y4043" t="s">
        <v>200</v>
      </c>
      <c r="Z4043">
        <v>4.26</v>
      </c>
      <c r="AA4043" t="s">
        <v>13069</v>
      </c>
      <c r="AB4043">
        <v>291.03231019999998</v>
      </c>
      <c r="AC4043" t="s">
        <v>13070</v>
      </c>
      <c r="AD4043">
        <v>49.0402129</v>
      </c>
      <c r="AE4043">
        <v>144.166</v>
      </c>
      <c r="AF4043">
        <v>10.077</v>
      </c>
      <c r="AG4043">
        <v>8.5879999999999992</v>
      </c>
      <c r="AH4043">
        <v>9.9335500000000003</v>
      </c>
    </row>
    <row r="4044" spans="1:34" x14ac:dyDescent="0.25">
      <c r="A4044" t="s">
        <v>13073</v>
      </c>
      <c r="B4044" t="s">
        <v>13074</v>
      </c>
      <c r="C4044">
        <v>1</v>
      </c>
      <c r="D4044">
        <v>1</v>
      </c>
      <c r="E4044" t="s">
        <v>284</v>
      </c>
      <c r="F4044">
        <v>2016</v>
      </c>
      <c r="G4044" t="s">
        <v>171</v>
      </c>
      <c r="H4044">
        <v>0</v>
      </c>
      <c r="I4044">
        <v>3.6899262899999998</v>
      </c>
      <c r="J4044">
        <v>4.6899999999999997E-2</v>
      </c>
      <c r="K4044">
        <v>2.42</v>
      </c>
      <c r="L4044">
        <v>0.216</v>
      </c>
      <c r="M4044">
        <v>6.44</v>
      </c>
      <c r="N4044">
        <v>2.0299999999999999E-2</v>
      </c>
      <c r="O4044" t="s">
        <v>614</v>
      </c>
      <c r="P4044">
        <v>0</v>
      </c>
      <c r="Q4044">
        <v>706.62</v>
      </c>
      <c r="R4044">
        <v>1147</v>
      </c>
      <c r="S4044">
        <v>0</v>
      </c>
      <c r="U4044">
        <v>5890</v>
      </c>
      <c r="V4044">
        <v>1.1100000000000001</v>
      </c>
      <c r="W4044">
        <v>1.08</v>
      </c>
      <c r="X4044">
        <v>0.13</v>
      </c>
      <c r="Y4044" t="s">
        <v>77</v>
      </c>
      <c r="Z4044">
        <v>4.38</v>
      </c>
      <c r="AA4044" t="s">
        <v>13075</v>
      </c>
      <c r="AB4044">
        <v>291.62238100000002</v>
      </c>
      <c r="AC4044" t="s">
        <v>13076</v>
      </c>
      <c r="AD4044">
        <v>50.618179300000001</v>
      </c>
      <c r="AE4044">
        <v>1492.48</v>
      </c>
      <c r="AF4044">
        <v>15.321</v>
      </c>
      <c r="AG4044">
        <v>13.763999999999999</v>
      </c>
      <c r="AH4044">
        <v>15.215199999999999</v>
      </c>
    </row>
    <row r="4045" spans="1:34" x14ac:dyDescent="0.25">
      <c r="A4045" t="s">
        <v>13077</v>
      </c>
      <c r="B4045" t="s">
        <v>13078</v>
      </c>
      <c r="C4045">
        <v>1</v>
      </c>
      <c r="D4045">
        <v>1</v>
      </c>
      <c r="E4045" t="s">
        <v>284</v>
      </c>
      <c r="F4045">
        <v>2016</v>
      </c>
      <c r="G4045" t="s">
        <v>171</v>
      </c>
      <c r="H4045">
        <v>0</v>
      </c>
      <c r="I4045">
        <v>26.394356460000001</v>
      </c>
      <c r="J4045">
        <v>0.16350000000000001</v>
      </c>
      <c r="K4045">
        <v>3.08</v>
      </c>
      <c r="L4045">
        <v>0.27500000000000002</v>
      </c>
      <c r="M4045">
        <v>9.69</v>
      </c>
      <c r="N4045">
        <v>3.0499999999999999E-2</v>
      </c>
      <c r="O4045" t="s">
        <v>614</v>
      </c>
      <c r="P4045">
        <v>0</v>
      </c>
      <c r="Q4045">
        <v>14.15</v>
      </c>
      <c r="R4045">
        <v>489</v>
      </c>
      <c r="S4045">
        <v>0</v>
      </c>
      <c r="U4045">
        <v>5021</v>
      </c>
      <c r="V4045">
        <v>0.76</v>
      </c>
      <c r="W4045">
        <v>0.8</v>
      </c>
      <c r="X4045">
        <v>-0.04</v>
      </c>
      <c r="Y4045" t="s">
        <v>77</v>
      </c>
      <c r="Z4045">
        <v>4.58</v>
      </c>
      <c r="AA4045" t="s">
        <v>13079</v>
      </c>
      <c r="AB4045">
        <v>289.39973639999999</v>
      </c>
      <c r="AC4045" t="s">
        <v>13080</v>
      </c>
      <c r="AD4045">
        <v>51.250242800000002</v>
      </c>
      <c r="AE4045">
        <v>686.923</v>
      </c>
      <c r="AF4045">
        <v>15.584</v>
      </c>
      <c r="AG4045">
        <v>13.172000000000001</v>
      </c>
      <c r="AH4045">
        <v>15.2271</v>
      </c>
    </row>
    <row r="4046" spans="1:34" x14ac:dyDescent="0.25">
      <c r="A4046" t="s">
        <v>13081</v>
      </c>
      <c r="B4046" t="s">
        <v>13082</v>
      </c>
      <c r="C4046">
        <v>1</v>
      </c>
      <c r="D4046">
        <v>1</v>
      </c>
      <c r="E4046" t="s">
        <v>284</v>
      </c>
      <c r="F4046">
        <v>2016</v>
      </c>
      <c r="G4046" t="s">
        <v>171</v>
      </c>
      <c r="H4046">
        <v>0</v>
      </c>
      <c r="I4046">
        <v>12.61190667</v>
      </c>
      <c r="J4046">
        <v>0.10580000000000001</v>
      </c>
      <c r="K4046">
        <v>7.37</v>
      </c>
      <c r="L4046">
        <v>0.65800000000000003</v>
      </c>
      <c r="M4046">
        <v>42.6</v>
      </c>
      <c r="N4046">
        <v>0.13400000000000001</v>
      </c>
      <c r="O4046" t="s">
        <v>614</v>
      </c>
      <c r="P4046">
        <v>0</v>
      </c>
      <c r="Q4046">
        <v>306.10000000000002</v>
      </c>
      <c r="R4046">
        <v>753</v>
      </c>
      <c r="S4046">
        <v>0</v>
      </c>
      <c r="U4046">
        <v>5559</v>
      </c>
      <c r="V4046">
        <v>0.89</v>
      </c>
      <c r="W4046">
        <v>0.92</v>
      </c>
      <c r="X4046">
        <v>-0.05</v>
      </c>
      <c r="Y4046" t="s">
        <v>77</v>
      </c>
      <c r="Z4046">
        <v>4.51</v>
      </c>
      <c r="AA4046" t="s">
        <v>13083</v>
      </c>
      <c r="AB4046">
        <v>289.11222040000001</v>
      </c>
      <c r="AC4046" t="s">
        <v>13084</v>
      </c>
      <c r="AD4046">
        <v>51.737358899999997</v>
      </c>
      <c r="AE4046">
        <v>1979.25</v>
      </c>
      <c r="AF4046">
        <v>15.555999999999999</v>
      </c>
      <c r="AG4046">
        <v>13.478</v>
      </c>
      <c r="AH4046">
        <v>15.1172</v>
      </c>
    </row>
    <row r="4047" spans="1:34" x14ac:dyDescent="0.25">
      <c r="A4047" t="s">
        <v>13085</v>
      </c>
      <c r="B4047" t="s">
        <v>13086</v>
      </c>
      <c r="C4047">
        <v>1</v>
      </c>
      <c r="D4047">
        <v>1</v>
      </c>
      <c r="E4047" t="s">
        <v>284</v>
      </c>
      <c r="F4047">
        <v>2016</v>
      </c>
      <c r="G4047" t="s">
        <v>171</v>
      </c>
      <c r="H4047">
        <v>0</v>
      </c>
      <c r="I4047">
        <v>2.5391831800000002</v>
      </c>
      <c r="J4047">
        <v>3.5499999999999997E-2</v>
      </c>
      <c r="K4047">
        <v>1.97</v>
      </c>
      <c r="L4047">
        <v>0.17599999999999999</v>
      </c>
      <c r="M4047">
        <v>4.54</v>
      </c>
      <c r="N4047">
        <v>1.43E-2</v>
      </c>
      <c r="O4047" t="s">
        <v>614</v>
      </c>
      <c r="P4047">
        <v>0</v>
      </c>
      <c r="Q4047">
        <v>702.28</v>
      </c>
      <c r="R4047">
        <v>1332</v>
      </c>
      <c r="S4047">
        <v>0</v>
      </c>
      <c r="U4047">
        <v>5703</v>
      </c>
      <c r="V4047">
        <v>0.95</v>
      </c>
      <c r="W4047">
        <v>0.96</v>
      </c>
      <c r="X4047">
        <v>-0.03</v>
      </c>
      <c r="Y4047" t="s">
        <v>77</v>
      </c>
      <c r="Z4047">
        <v>4.47</v>
      </c>
      <c r="AA4047" t="s">
        <v>13087</v>
      </c>
      <c r="AB4047">
        <v>291.4399598</v>
      </c>
      <c r="AC4047" t="s">
        <v>13088</v>
      </c>
      <c r="AD4047">
        <v>37.905629300000001</v>
      </c>
      <c r="AE4047">
        <v>1023.07</v>
      </c>
      <c r="AF4047">
        <v>15.071999999999999</v>
      </c>
      <c r="AG4047">
        <v>13.358000000000001</v>
      </c>
      <c r="AH4047">
        <v>15.0008</v>
      </c>
    </row>
    <row r="4048" spans="1:34" x14ac:dyDescent="0.25">
      <c r="A4048" t="s">
        <v>13089</v>
      </c>
      <c r="B4048" t="s">
        <v>13090</v>
      </c>
      <c r="C4048">
        <v>1</v>
      </c>
      <c r="D4048">
        <v>1</v>
      </c>
      <c r="E4048" t="s">
        <v>284</v>
      </c>
      <c r="F4048">
        <v>2016</v>
      </c>
      <c r="G4048" t="s">
        <v>171</v>
      </c>
      <c r="H4048">
        <v>0</v>
      </c>
      <c r="I4048">
        <v>6.77030201</v>
      </c>
      <c r="J4048">
        <v>6.4000000000000001E-2</v>
      </c>
      <c r="K4048">
        <v>3.36</v>
      </c>
      <c r="L4048">
        <v>0.3</v>
      </c>
      <c r="M4048">
        <v>11.2</v>
      </c>
      <c r="N4048">
        <v>3.5400000000000001E-2</v>
      </c>
      <c r="O4048" t="s">
        <v>614</v>
      </c>
      <c r="P4048">
        <v>0</v>
      </c>
      <c r="Q4048">
        <v>102.87</v>
      </c>
      <c r="R4048">
        <v>812</v>
      </c>
      <c r="S4048">
        <v>0</v>
      </c>
      <c r="U4048">
        <v>5493</v>
      </c>
      <c r="V4048">
        <v>0.86</v>
      </c>
      <c r="W4048">
        <v>0.89</v>
      </c>
      <c r="X4048">
        <v>-0.11</v>
      </c>
      <c r="Y4048" t="s">
        <v>77</v>
      </c>
      <c r="Z4048">
        <v>4.53</v>
      </c>
      <c r="AA4048" t="s">
        <v>13091</v>
      </c>
      <c r="AB4048">
        <v>290.87049350000001</v>
      </c>
      <c r="AC4048" t="s">
        <v>13092</v>
      </c>
      <c r="AD4048">
        <v>38.273597799999997</v>
      </c>
      <c r="AE4048">
        <v>1731.27</v>
      </c>
      <c r="AF4048">
        <v>15.695</v>
      </c>
      <c r="AG4048">
        <v>13.827999999999999</v>
      </c>
      <c r="AH4048">
        <v>15.5793</v>
      </c>
    </row>
    <row r="4049" spans="1:34" x14ac:dyDescent="0.25">
      <c r="A4049" t="s">
        <v>13093</v>
      </c>
      <c r="B4049" t="s">
        <v>13094</v>
      </c>
      <c r="C4049">
        <v>1</v>
      </c>
      <c r="D4049">
        <v>1</v>
      </c>
      <c r="E4049" t="s">
        <v>284</v>
      </c>
      <c r="F4049">
        <v>2016</v>
      </c>
      <c r="G4049" t="s">
        <v>171</v>
      </c>
      <c r="H4049">
        <v>0</v>
      </c>
      <c r="I4049">
        <v>1.6255222</v>
      </c>
      <c r="J4049">
        <v>2.6499999999999999E-2</v>
      </c>
      <c r="K4049">
        <v>10.58</v>
      </c>
      <c r="L4049">
        <v>0.94399999999999995</v>
      </c>
      <c r="M4049">
        <v>78.8</v>
      </c>
      <c r="N4049">
        <v>0.248</v>
      </c>
      <c r="O4049" t="s">
        <v>614</v>
      </c>
      <c r="P4049">
        <v>0</v>
      </c>
      <c r="Q4049">
        <v>1137.1199999999999</v>
      </c>
      <c r="R4049">
        <v>1579</v>
      </c>
      <c r="S4049">
        <v>0</v>
      </c>
      <c r="U4049">
        <v>5963</v>
      </c>
      <c r="V4049">
        <v>1.1599999999999999</v>
      </c>
      <c r="W4049">
        <v>1.1100000000000001</v>
      </c>
      <c r="X4049">
        <v>0.15</v>
      </c>
      <c r="Y4049" t="s">
        <v>77</v>
      </c>
      <c r="Z4049">
        <v>4.3600000000000003</v>
      </c>
      <c r="AA4049" t="s">
        <v>13095</v>
      </c>
      <c r="AB4049">
        <v>293.87191430000001</v>
      </c>
      <c r="AC4049" t="s">
        <v>13096</v>
      </c>
      <c r="AD4049">
        <v>38.4229184</v>
      </c>
      <c r="AE4049">
        <v>938.71500000000003</v>
      </c>
      <c r="AF4049">
        <v>15.186</v>
      </c>
      <c r="AG4049">
        <v>13.307</v>
      </c>
      <c r="AH4049">
        <v>15.0191</v>
      </c>
    </row>
    <row r="4050" spans="1:34" x14ac:dyDescent="0.25">
      <c r="A4050" t="s">
        <v>13097</v>
      </c>
      <c r="B4050" t="s">
        <v>13098</v>
      </c>
      <c r="C4050">
        <v>1</v>
      </c>
      <c r="D4050">
        <v>1</v>
      </c>
      <c r="E4050" t="s">
        <v>284</v>
      </c>
      <c r="F4050">
        <v>2016</v>
      </c>
      <c r="G4050" t="s">
        <v>171</v>
      </c>
      <c r="H4050">
        <v>0</v>
      </c>
      <c r="I4050">
        <v>1.5947454599999999</v>
      </c>
      <c r="J4050">
        <v>2.58E-2</v>
      </c>
      <c r="K4050">
        <v>12.15</v>
      </c>
      <c r="L4050">
        <v>1.0840000000000001</v>
      </c>
      <c r="O4050" t="s">
        <v>75</v>
      </c>
      <c r="P4050">
        <v>0</v>
      </c>
      <c r="Q4050">
        <v>2132.9</v>
      </c>
      <c r="R4050">
        <v>1539</v>
      </c>
      <c r="S4050">
        <v>0</v>
      </c>
      <c r="U4050">
        <v>5649</v>
      </c>
      <c r="V4050">
        <v>0.92</v>
      </c>
      <c r="W4050">
        <v>0.94</v>
      </c>
      <c r="X4050">
        <v>-7.0000000000000007E-2</v>
      </c>
      <c r="Y4050" t="s">
        <v>77</v>
      </c>
      <c r="Z4050">
        <v>4.49</v>
      </c>
      <c r="AA4050" t="s">
        <v>13099</v>
      </c>
      <c r="AB4050">
        <v>285.213819</v>
      </c>
      <c r="AC4050" t="s">
        <v>13100</v>
      </c>
      <c r="AD4050">
        <v>39.027465999999997</v>
      </c>
      <c r="AE4050">
        <v>1490.94</v>
      </c>
      <c r="AF4050">
        <v>16.02</v>
      </c>
      <c r="AG4050">
        <v>13.917</v>
      </c>
      <c r="AH4050">
        <v>15.5242</v>
      </c>
    </row>
    <row r="4051" spans="1:34" x14ac:dyDescent="0.25">
      <c r="A4051" t="s">
        <v>13101</v>
      </c>
      <c r="B4051" t="s">
        <v>13102</v>
      </c>
      <c r="C4051">
        <v>1</v>
      </c>
      <c r="D4051">
        <v>1</v>
      </c>
      <c r="E4051" t="s">
        <v>284</v>
      </c>
      <c r="F4051">
        <v>2016</v>
      </c>
      <c r="G4051" t="s">
        <v>171</v>
      </c>
      <c r="H4051">
        <v>0</v>
      </c>
      <c r="I4051">
        <v>20.505869780000001</v>
      </c>
      <c r="J4051">
        <v>0.1326</v>
      </c>
      <c r="K4051">
        <v>3.52</v>
      </c>
      <c r="L4051">
        <v>0.314</v>
      </c>
      <c r="M4051">
        <v>12.2</v>
      </c>
      <c r="N4051">
        <v>3.8300000000000001E-2</v>
      </c>
      <c r="O4051" t="s">
        <v>614</v>
      </c>
      <c r="P4051">
        <v>0</v>
      </c>
      <c r="Q4051">
        <v>15.65</v>
      </c>
      <c r="R4051">
        <v>518</v>
      </c>
      <c r="S4051">
        <v>0</v>
      </c>
      <c r="U4051">
        <v>4841</v>
      </c>
      <c r="V4051">
        <v>0.73</v>
      </c>
      <c r="W4051">
        <v>0.77</v>
      </c>
      <c r="X4051">
        <v>-0.04</v>
      </c>
      <c r="Y4051" t="s">
        <v>77</v>
      </c>
      <c r="Z4051">
        <v>4.5999999999999996</v>
      </c>
      <c r="AA4051" t="s">
        <v>13103</v>
      </c>
      <c r="AB4051">
        <v>289.3154576</v>
      </c>
      <c r="AC4051" t="s">
        <v>13104</v>
      </c>
      <c r="AD4051">
        <v>39.153291099999997</v>
      </c>
      <c r="AE4051">
        <v>633.66</v>
      </c>
      <c r="AF4051">
        <v>15.695</v>
      </c>
      <c r="AG4051">
        <v>13.215999999999999</v>
      </c>
      <c r="AH4051">
        <v>15.394299999999999</v>
      </c>
    </row>
    <row r="4052" spans="1:34" x14ac:dyDescent="0.25">
      <c r="A4052" t="s">
        <v>13105</v>
      </c>
      <c r="B4052" t="s">
        <v>13106</v>
      </c>
      <c r="C4052">
        <v>1</v>
      </c>
      <c r="D4052">
        <v>1</v>
      </c>
      <c r="E4052" t="s">
        <v>284</v>
      </c>
      <c r="F4052">
        <v>2016</v>
      </c>
      <c r="G4052" t="s">
        <v>171</v>
      </c>
      <c r="H4052">
        <v>0</v>
      </c>
      <c r="I4052">
        <v>3.8959368400000001</v>
      </c>
      <c r="J4052">
        <v>4.5999999999999999E-2</v>
      </c>
      <c r="K4052">
        <v>9.76</v>
      </c>
      <c r="L4052">
        <v>0.871</v>
      </c>
      <c r="M4052">
        <v>68.7</v>
      </c>
      <c r="N4052">
        <v>0.216</v>
      </c>
      <c r="O4052" t="s">
        <v>614</v>
      </c>
      <c r="P4052">
        <v>0</v>
      </c>
      <c r="Q4052">
        <v>458.91</v>
      </c>
      <c r="R4052">
        <v>1005</v>
      </c>
      <c r="S4052">
        <v>0</v>
      </c>
      <c r="U4052">
        <v>5715</v>
      </c>
      <c r="V4052">
        <v>0.96</v>
      </c>
      <c r="W4052">
        <v>0.98</v>
      </c>
      <c r="X4052">
        <v>0.02</v>
      </c>
      <c r="Y4052" t="s">
        <v>77</v>
      </c>
      <c r="Z4052">
        <v>4.47</v>
      </c>
      <c r="AA4052" t="s">
        <v>13107</v>
      </c>
      <c r="AB4052">
        <v>294.6552312</v>
      </c>
      <c r="AC4052" t="s">
        <v>13108</v>
      </c>
      <c r="AD4052">
        <v>39.308344599999998</v>
      </c>
      <c r="AE4052">
        <v>1357.75</v>
      </c>
      <c r="AF4052">
        <v>15.805</v>
      </c>
      <c r="AG4052">
        <v>13.923999999999999</v>
      </c>
      <c r="AH4052">
        <v>15.7323</v>
      </c>
    </row>
    <row r="4053" spans="1:34" x14ac:dyDescent="0.25">
      <c r="A4053" t="s">
        <v>13109</v>
      </c>
      <c r="B4053" t="s">
        <v>13110</v>
      </c>
      <c r="C4053">
        <v>1</v>
      </c>
      <c r="D4053">
        <v>1</v>
      </c>
      <c r="E4053" t="s">
        <v>284</v>
      </c>
      <c r="F4053">
        <v>2016</v>
      </c>
      <c r="G4053" t="s">
        <v>171</v>
      </c>
      <c r="H4053">
        <v>0</v>
      </c>
      <c r="I4053">
        <v>22.366560790000001</v>
      </c>
      <c r="J4053">
        <v>0.1449</v>
      </c>
      <c r="K4053">
        <v>2.89</v>
      </c>
      <c r="L4053">
        <v>0.25800000000000001</v>
      </c>
      <c r="M4053">
        <v>8.6999999999999993</v>
      </c>
      <c r="N4053">
        <v>2.7400000000000001E-2</v>
      </c>
      <c r="O4053" t="s">
        <v>614</v>
      </c>
      <c r="P4053">
        <v>0</v>
      </c>
      <c r="Q4053">
        <v>35.340000000000003</v>
      </c>
      <c r="R4053">
        <v>536</v>
      </c>
      <c r="S4053">
        <v>0</v>
      </c>
      <c r="U4053">
        <v>5518</v>
      </c>
      <c r="V4053">
        <v>0.88</v>
      </c>
      <c r="W4053">
        <v>0.91</v>
      </c>
      <c r="X4053">
        <v>-0.01</v>
      </c>
      <c r="Y4053" t="s">
        <v>77</v>
      </c>
      <c r="Z4053">
        <v>4.51</v>
      </c>
      <c r="AA4053" t="s">
        <v>13111</v>
      </c>
      <c r="AB4053">
        <v>294.71063470000001</v>
      </c>
      <c r="AC4053" t="s">
        <v>13112</v>
      </c>
      <c r="AD4053">
        <v>39.521697500000002</v>
      </c>
      <c r="AE4053">
        <v>1131.73</v>
      </c>
      <c r="AF4053">
        <v>15.938000000000001</v>
      </c>
      <c r="AG4053">
        <v>13.714</v>
      </c>
      <c r="AH4053">
        <v>15.592000000000001</v>
      </c>
    </row>
    <row r="4054" spans="1:34" x14ac:dyDescent="0.25">
      <c r="A4054" t="s">
        <v>13113</v>
      </c>
      <c r="B4054" t="s">
        <v>13114</v>
      </c>
      <c r="C4054">
        <v>1</v>
      </c>
      <c r="D4054">
        <v>2</v>
      </c>
      <c r="E4054" t="s">
        <v>284</v>
      </c>
      <c r="F4054">
        <v>2013</v>
      </c>
      <c r="G4054" t="s">
        <v>171</v>
      </c>
      <c r="H4054">
        <v>0</v>
      </c>
      <c r="I4054">
        <v>13.722341</v>
      </c>
      <c r="J4054">
        <v>9.4E-2</v>
      </c>
      <c r="K4054">
        <v>2.2400000000000002</v>
      </c>
      <c r="L4054">
        <v>0.2</v>
      </c>
      <c r="M4054">
        <v>5.65</v>
      </c>
      <c r="N4054">
        <v>1.78E-2</v>
      </c>
      <c r="O4054" t="s">
        <v>614</v>
      </c>
      <c r="P4054">
        <v>0.16</v>
      </c>
      <c r="Q4054">
        <v>123.52</v>
      </c>
      <c r="R4054">
        <v>779</v>
      </c>
      <c r="S4054">
        <v>0</v>
      </c>
      <c r="T4054" t="s">
        <v>1915</v>
      </c>
      <c r="U4054">
        <v>5638</v>
      </c>
      <c r="V4054">
        <v>0.93</v>
      </c>
      <c r="W4054">
        <v>0.81</v>
      </c>
      <c r="X4054">
        <v>-0.28999999999999998</v>
      </c>
      <c r="Y4054" t="s">
        <v>77</v>
      </c>
      <c r="Z4054">
        <v>4.4000000000000004</v>
      </c>
      <c r="AA4054" t="s">
        <v>13115</v>
      </c>
      <c r="AB4054">
        <v>293.2609013</v>
      </c>
      <c r="AC4054" t="s">
        <v>13116</v>
      </c>
      <c r="AD4054">
        <v>44.868865599999999</v>
      </c>
      <c r="AE4054">
        <v>730.625</v>
      </c>
      <c r="AF4054">
        <v>13.866</v>
      </c>
      <c r="AG4054">
        <v>12.234</v>
      </c>
      <c r="AH4054">
        <v>13.712</v>
      </c>
    </row>
    <row r="4055" spans="1:34" x14ac:dyDescent="0.25">
      <c r="A4055" t="s">
        <v>13117</v>
      </c>
      <c r="B4055" t="s">
        <v>13114</v>
      </c>
      <c r="C4055">
        <v>1</v>
      </c>
      <c r="D4055">
        <v>2</v>
      </c>
      <c r="E4055" t="s">
        <v>284</v>
      </c>
      <c r="F4055">
        <v>2013</v>
      </c>
      <c r="G4055" t="s">
        <v>171</v>
      </c>
      <c r="H4055">
        <v>0</v>
      </c>
      <c r="I4055">
        <v>242.46129999999999</v>
      </c>
      <c r="J4055">
        <v>0.64</v>
      </c>
      <c r="K4055">
        <v>1.71</v>
      </c>
      <c r="L4055">
        <v>0.153</v>
      </c>
      <c r="M4055">
        <v>3.57</v>
      </c>
      <c r="N4055">
        <v>1.12E-2</v>
      </c>
      <c r="O4055" t="s">
        <v>614</v>
      </c>
      <c r="P4055">
        <v>0.14000000000000001</v>
      </c>
      <c r="Q4055">
        <v>2.69</v>
      </c>
      <c r="R4055">
        <v>299</v>
      </c>
      <c r="S4055">
        <v>0</v>
      </c>
      <c r="T4055" t="s">
        <v>1915</v>
      </c>
      <c r="U4055">
        <v>5638</v>
      </c>
      <c r="V4055">
        <v>0.93</v>
      </c>
      <c r="W4055">
        <v>0.81</v>
      </c>
      <c r="X4055">
        <v>-0.28999999999999998</v>
      </c>
      <c r="Y4055" t="s">
        <v>77</v>
      </c>
      <c r="Z4055">
        <v>4.4000000000000004</v>
      </c>
      <c r="AA4055" t="s">
        <v>13115</v>
      </c>
      <c r="AB4055">
        <v>293.2609013</v>
      </c>
      <c r="AC4055" t="s">
        <v>13116</v>
      </c>
      <c r="AD4055">
        <v>44.868865599999999</v>
      </c>
      <c r="AE4055">
        <v>730.625</v>
      </c>
      <c r="AF4055">
        <v>13.866</v>
      </c>
      <c r="AG4055">
        <v>12.234</v>
      </c>
      <c r="AH4055">
        <v>13.712</v>
      </c>
    </row>
    <row r="4056" spans="1:34" x14ac:dyDescent="0.25">
      <c r="A4056" t="s">
        <v>13118</v>
      </c>
      <c r="B4056" t="s">
        <v>13119</v>
      </c>
      <c r="C4056">
        <v>1</v>
      </c>
      <c r="D4056">
        <v>1</v>
      </c>
      <c r="E4056" t="s">
        <v>284</v>
      </c>
      <c r="F4056">
        <v>2016</v>
      </c>
      <c r="G4056" t="s">
        <v>171</v>
      </c>
      <c r="H4056">
        <v>0</v>
      </c>
      <c r="I4056">
        <v>7.7480943699999996</v>
      </c>
      <c r="J4056">
        <v>8.1000000000000003E-2</v>
      </c>
      <c r="K4056">
        <v>5.95</v>
      </c>
      <c r="L4056">
        <v>0.53100000000000003</v>
      </c>
      <c r="M4056">
        <v>29.6</v>
      </c>
      <c r="N4056">
        <v>9.3299999999999994E-2</v>
      </c>
      <c r="O4056" t="s">
        <v>614</v>
      </c>
      <c r="P4056">
        <v>0</v>
      </c>
      <c r="Q4056">
        <v>225.7</v>
      </c>
      <c r="R4056">
        <v>964</v>
      </c>
      <c r="S4056">
        <v>0</v>
      </c>
      <c r="U4056">
        <v>5913</v>
      </c>
      <c r="V4056">
        <v>1.1599999999999999</v>
      </c>
      <c r="W4056">
        <v>1.1100000000000001</v>
      </c>
      <c r="X4056">
        <v>0.19</v>
      </c>
      <c r="Y4056" t="s">
        <v>77</v>
      </c>
      <c r="Z4056">
        <v>4.3499999999999996</v>
      </c>
      <c r="AA4056" t="s">
        <v>13120</v>
      </c>
      <c r="AB4056">
        <v>294.48992249999998</v>
      </c>
      <c r="AC4056" t="s">
        <v>13121</v>
      </c>
      <c r="AD4056">
        <v>39.771475799999997</v>
      </c>
      <c r="AE4056">
        <v>1665.31</v>
      </c>
      <c r="AF4056">
        <v>15.701000000000001</v>
      </c>
      <c r="AG4056">
        <v>14.106</v>
      </c>
      <c r="AH4056">
        <v>15.6723</v>
      </c>
    </row>
    <row r="4057" spans="1:34" x14ac:dyDescent="0.25">
      <c r="A4057" t="s">
        <v>13122</v>
      </c>
      <c r="B4057" t="s">
        <v>13123</v>
      </c>
      <c r="C4057">
        <v>1</v>
      </c>
      <c r="D4057">
        <v>1</v>
      </c>
      <c r="E4057" t="s">
        <v>284</v>
      </c>
      <c r="F4057">
        <v>2016</v>
      </c>
      <c r="G4057" t="s">
        <v>171</v>
      </c>
      <c r="H4057">
        <v>0</v>
      </c>
      <c r="I4057">
        <v>8.1143789999999996</v>
      </c>
      <c r="J4057">
        <v>6.4899999999999999E-2</v>
      </c>
      <c r="K4057">
        <v>2.09</v>
      </c>
      <c r="L4057">
        <v>0.186</v>
      </c>
      <c r="M4057">
        <v>5.0199999999999996</v>
      </c>
      <c r="N4057">
        <v>1.5800000000000002E-2</v>
      </c>
      <c r="O4057" t="s">
        <v>614</v>
      </c>
      <c r="P4057">
        <v>0</v>
      </c>
      <c r="Q4057">
        <v>12.99</v>
      </c>
      <c r="R4057">
        <v>460</v>
      </c>
      <c r="S4057">
        <v>0</v>
      </c>
      <c r="U4057">
        <v>3715</v>
      </c>
      <c r="V4057">
        <v>0.5</v>
      </c>
      <c r="W4057">
        <v>0.53</v>
      </c>
      <c r="X4057">
        <v>0.04</v>
      </c>
      <c r="Y4057" t="s">
        <v>77</v>
      </c>
      <c r="Z4057">
        <v>4.76</v>
      </c>
      <c r="AA4057" t="s">
        <v>13124</v>
      </c>
      <c r="AB4057">
        <v>288.81173139999999</v>
      </c>
      <c r="AC4057" t="s">
        <v>13125</v>
      </c>
      <c r="AD4057">
        <v>40.033231100000002</v>
      </c>
      <c r="AE4057">
        <v>279.11500000000001</v>
      </c>
      <c r="AF4057">
        <v>16.600000000000001</v>
      </c>
      <c r="AG4057">
        <v>12.492000000000001</v>
      </c>
      <c r="AH4057">
        <v>15.8385</v>
      </c>
    </row>
    <row r="4058" spans="1:34" x14ac:dyDescent="0.25">
      <c r="A4058" t="s">
        <v>13126</v>
      </c>
      <c r="B4058" t="s">
        <v>13127</v>
      </c>
      <c r="C4058">
        <v>1</v>
      </c>
      <c r="D4058">
        <v>1</v>
      </c>
      <c r="E4058" t="s">
        <v>284</v>
      </c>
      <c r="F4058">
        <v>2016</v>
      </c>
      <c r="G4058" t="s">
        <v>171</v>
      </c>
      <c r="H4058">
        <v>0</v>
      </c>
      <c r="I4058">
        <v>21.812934940000002</v>
      </c>
      <c r="J4058">
        <v>0.14949999999999999</v>
      </c>
      <c r="K4058">
        <v>3.11</v>
      </c>
      <c r="L4058">
        <v>0.27700000000000002</v>
      </c>
      <c r="M4058">
        <v>9.85</v>
      </c>
      <c r="N4058">
        <v>3.1E-2</v>
      </c>
      <c r="O4058" t="s">
        <v>614</v>
      </c>
      <c r="P4058">
        <v>0</v>
      </c>
      <c r="Q4058">
        <v>28.5</v>
      </c>
      <c r="R4058">
        <v>639</v>
      </c>
      <c r="S4058">
        <v>0</v>
      </c>
      <c r="U4058">
        <v>5440</v>
      </c>
      <c r="V4058">
        <v>0.86</v>
      </c>
      <c r="W4058">
        <v>0.9</v>
      </c>
      <c r="X4058">
        <v>-0.01</v>
      </c>
      <c r="Y4058" t="s">
        <v>77</v>
      </c>
      <c r="Z4058">
        <v>4.53</v>
      </c>
      <c r="AA4058" t="s">
        <v>13128</v>
      </c>
      <c r="AB4058">
        <v>294.77680679999997</v>
      </c>
      <c r="AC4058" t="s">
        <v>13129</v>
      </c>
      <c r="AD4058">
        <v>40.153702699999997</v>
      </c>
      <c r="AE4058">
        <v>991.33600000000001</v>
      </c>
      <c r="AF4058">
        <v>15.676</v>
      </c>
      <c r="AG4058">
        <v>13.702</v>
      </c>
      <c r="AH4058">
        <v>15.5495</v>
      </c>
    </row>
    <row r="4059" spans="1:34" x14ac:dyDescent="0.25">
      <c r="A4059" t="s">
        <v>13130</v>
      </c>
      <c r="B4059" t="s">
        <v>13131</v>
      </c>
      <c r="C4059">
        <v>2</v>
      </c>
      <c r="D4059">
        <v>1</v>
      </c>
      <c r="E4059" t="s">
        <v>284</v>
      </c>
      <c r="F4059">
        <v>2016</v>
      </c>
      <c r="G4059" t="s">
        <v>171</v>
      </c>
      <c r="H4059">
        <v>0</v>
      </c>
      <c r="I4059">
        <v>15.37563332</v>
      </c>
      <c r="J4059">
        <v>0.11210000000000001</v>
      </c>
      <c r="K4059">
        <v>10.18</v>
      </c>
      <c r="L4059">
        <v>0.90800000000000003</v>
      </c>
      <c r="M4059">
        <v>73.8</v>
      </c>
      <c r="N4059">
        <v>0.23200000000000001</v>
      </c>
      <c r="O4059" t="s">
        <v>614</v>
      </c>
      <c r="P4059">
        <v>0</v>
      </c>
      <c r="Q4059">
        <v>31.64</v>
      </c>
      <c r="R4059">
        <v>600</v>
      </c>
      <c r="S4059">
        <v>0</v>
      </c>
      <c r="U4059">
        <v>4881</v>
      </c>
      <c r="V4059">
        <v>0.72</v>
      </c>
      <c r="W4059">
        <v>0.76</v>
      </c>
      <c r="X4059">
        <v>-0.1</v>
      </c>
      <c r="Y4059" t="s">
        <v>77</v>
      </c>
      <c r="Z4059">
        <v>4.6100000000000003</v>
      </c>
      <c r="AA4059" t="s">
        <v>13132</v>
      </c>
      <c r="AB4059">
        <v>283.25352700000002</v>
      </c>
      <c r="AC4059" t="s">
        <v>13133</v>
      </c>
      <c r="AD4059">
        <v>40.3582155</v>
      </c>
      <c r="AE4059">
        <v>1151.51</v>
      </c>
      <c r="AF4059">
        <v>16.7286</v>
      </c>
      <c r="AG4059">
        <v>14.178000000000001</v>
      </c>
      <c r="AH4059">
        <v>16.414000000000001</v>
      </c>
    </row>
    <row r="4060" spans="1:34" x14ac:dyDescent="0.25">
      <c r="A4060" t="s">
        <v>13134</v>
      </c>
      <c r="B4060" t="s">
        <v>13135</v>
      </c>
      <c r="C4060">
        <v>1</v>
      </c>
      <c r="D4060">
        <v>1</v>
      </c>
      <c r="E4060" t="s">
        <v>284</v>
      </c>
      <c r="F4060">
        <v>2016</v>
      </c>
      <c r="G4060" t="s">
        <v>171</v>
      </c>
      <c r="H4060">
        <v>0</v>
      </c>
      <c r="I4060">
        <v>6.3658416100000004</v>
      </c>
      <c r="J4060">
        <v>6.59E-2</v>
      </c>
      <c r="K4060">
        <v>2.8</v>
      </c>
      <c r="L4060">
        <v>0.25</v>
      </c>
      <c r="M4060">
        <v>8.25</v>
      </c>
      <c r="N4060">
        <v>2.5899999999999999E-2</v>
      </c>
      <c r="O4060" t="s">
        <v>614</v>
      </c>
      <c r="P4060">
        <v>0</v>
      </c>
      <c r="Q4060">
        <v>206.44</v>
      </c>
      <c r="R4060">
        <v>914</v>
      </c>
      <c r="S4060">
        <v>0</v>
      </c>
      <c r="U4060">
        <v>5700</v>
      </c>
      <c r="V4060">
        <v>0.95</v>
      </c>
      <c r="W4060">
        <v>0.97</v>
      </c>
      <c r="X4060">
        <v>0</v>
      </c>
      <c r="Y4060" t="s">
        <v>77</v>
      </c>
      <c r="Z4060">
        <v>4.47</v>
      </c>
      <c r="AA4060" t="s">
        <v>13136</v>
      </c>
      <c r="AB4060">
        <v>291.14952690000001</v>
      </c>
      <c r="AC4060" t="s">
        <v>13137</v>
      </c>
      <c r="AD4060">
        <v>40.420456899999998</v>
      </c>
      <c r="AE4060">
        <v>1023.06</v>
      </c>
      <c r="AF4060">
        <v>15.284000000000001</v>
      </c>
      <c r="AG4060">
        <v>13.493</v>
      </c>
      <c r="AH4060">
        <v>15.085699999999999</v>
      </c>
    </row>
    <row r="4061" spans="1:34" x14ac:dyDescent="0.25">
      <c r="A4061" t="s">
        <v>13138</v>
      </c>
      <c r="B4061" t="s">
        <v>13139</v>
      </c>
      <c r="C4061">
        <v>1</v>
      </c>
      <c r="D4061">
        <v>1</v>
      </c>
      <c r="E4061" t="s">
        <v>284</v>
      </c>
      <c r="F4061">
        <v>2016</v>
      </c>
      <c r="G4061" t="s">
        <v>171</v>
      </c>
      <c r="H4061">
        <v>0</v>
      </c>
      <c r="I4061">
        <v>3.0403304200000001</v>
      </c>
      <c r="J4061">
        <v>3.7400000000000003E-2</v>
      </c>
      <c r="K4061">
        <v>9.2100000000000009</v>
      </c>
      <c r="L4061">
        <v>0.82199999999999995</v>
      </c>
      <c r="M4061">
        <v>62.3</v>
      </c>
      <c r="N4061">
        <v>0.19600000000000001</v>
      </c>
      <c r="O4061" t="s">
        <v>614</v>
      </c>
      <c r="P4061">
        <v>0</v>
      </c>
      <c r="Q4061">
        <v>499.06</v>
      </c>
      <c r="R4061">
        <v>1021</v>
      </c>
      <c r="S4061">
        <v>0</v>
      </c>
      <c r="U4061">
        <v>5181</v>
      </c>
      <c r="V4061">
        <v>0.8</v>
      </c>
      <c r="W4061">
        <v>0.84</v>
      </c>
      <c r="X4061">
        <v>-0.01</v>
      </c>
      <c r="Y4061" t="s">
        <v>77</v>
      </c>
      <c r="Z4061">
        <v>4.57</v>
      </c>
      <c r="AA4061" t="s">
        <v>13140</v>
      </c>
      <c r="AB4061">
        <v>299.3160934</v>
      </c>
      <c r="AC4061" t="s">
        <v>13141</v>
      </c>
      <c r="AD4061">
        <v>40.822381499999999</v>
      </c>
      <c r="AE4061">
        <v>842.947</v>
      </c>
      <c r="AF4061">
        <v>15.262</v>
      </c>
      <c r="AG4061">
        <v>12.922000000000001</v>
      </c>
      <c r="AH4061">
        <v>15.113200000000001</v>
      </c>
    </row>
    <row r="4062" spans="1:34" x14ac:dyDescent="0.25">
      <c r="A4062" t="s">
        <v>13142</v>
      </c>
      <c r="B4062" t="s">
        <v>13143</v>
      </c>
      <c r="C4062">
        <v>1</v>
      </c>
      <c r="D4062">
        <v>1</v>
      </c>
      <c r="E4062" t="s">
        <v>284</v>
      </c>
      <c r="F4062">
        <v>2016</v>
      </c>
      <c r="G4062" t="s">
        <v>171</v>
      </c>
      <c r="H4062">
        <v>0</v>
      </c>
      <c r="I4062">
        <v>4.1904255700000004</v>
      </c>
      <c r="J4062">
        <v>5.3499999999999999E-2</v>
      </c>
      <c r="K4062">
        <v>6.14</v>
      </c>
      <c r="L4062">
        <v>0.54800000000000004</v>
      </c>
      <c r="M4062">
        <v>31.3</v>
      </c>
      <c r="N4062">
        <v>9.8400000000000001E-2</v>
      </c>
      <c r="O4062" t="s">
        <v>614</v>
      </c>
      <c r="P4062">
        <v>0</v>
      </c>
      <c r="Q4062">
        <v>607.52</v>
      </c>
      <c r="R4062">
        <v>1234</v>
      </c>
      <c r="S4062">
        <v>0</v>
      </c>
      <c r="U4062">
        <v>5903</v>
      </c>
      <c r="V4062">
        <v>1.08</v>
      </c>
      <c r="W4062">
        <v>1.06</v>
      </c>
      <c r="X4062">
        <v>7.0000000000000007E-2</v>
      </c>
      <c r="Y4062" t="s">
        <v>77</v>
      </c>
      <c r="Z4062">
        <v>4.3899999999999997</v>
      </c>
      <c r="AA4062" t="s">
        <v>13144</v>
      </c>
      <c r="AB4062">
        <v>293.49659059999999</v>
      </c>
      <c r="AC4062" t="s">
        <v>13145</v>
      </c>
      <c r="AD4062">
        <v>41.137563499999999</v>
      </c>
      <c r="AE4062">
        <v>1416.44</v>
      </c>
      <c r="AF4062">
        <v>15.308</v>
      </c>
      <c r="AG4062">
        <v>13.624000000000001</v>
      </c>
      <c r="AH4062">
        <v>15.238899999999999</v>
      </c>
    </row>
    <row r="4063" spans="1:34" x14ac:dyDescent="0.25">
      <c r="A4063" t="s">
        <v>13146</v>
      </c>
      <c r="B4063" t="s">
        <v>13147</v>
      </c>
      <c r="C4063">
        <v>1</v>
      </c>
      <c r="D4063">
        <v>1</v>
      </c>
      <c r="E4063" t="s">
        <v>284</v>
      </c>
      <c r="F4063">
        <v>2016</v>
      </c>
      <c r="G4063" t="s">
        <v>171</v>
      </c>
      <c r="H4063">
        <v>0</v>
      </c>
      <c r="I4063">
        <v>3.70987065</v>
      </c>
      <c r="J4063">
        <v>4.7100000000000003E-2</v>
      </c>
      <c r="K4063">
        <v>4.13</v>
      </c>
      <c r="L4063">
        <v>0.36799999999999999</v>
      </c>
      <c r="M4063">
        <v>16</v>
      </c>
      <c r="N4063">
        <v>5.0200000000000002E-2</v>
      </c>
      <c r="O4063" t="s">
        <v>614</v>
      </c>
      <c r="P4063">
        <v>0</v>
      </c>
      <c r="Q4063">
        <v>472.24</v>
      </c>
      <c r="R4063">
        <v>1151</v>
      </c>
      <c r="S4063">
        <v>0</v>
      </c>
      <c r="U4063">
        <v>5513</v>
      </c>
      <c r="V4063">
        <v>0.88</v>
      </c>
      <c r="W4063">
        <v>0.92</v>
      </c>
      <c r="X4063">
        <v>-0.01</v>
      </c>
      <c r="Y4063" t="s">
        <v>77</v>
      </c>
      <c r="Z4063">
        <v>4.5199999999999996</v>
      </c>
      <c r="AA4063" t="s">
        <v>13148</v>
      </c>
      <c r="AB4063">
        <v>283.86439369999999</v>
      </c>
      <c r="AC4063" t="s">
        <v>13149</v>
      </c>
      <c r="AD4063">
        <v>41.346385900000001</v>
      </c>
      <c r="AE4063">
        <v>1277.33</v>
      </c>
      <c r="AF4063">
        <v>15.888</v>
      </c>
      <c r="AG4063">
        <v>13.785</v>
      </c>
      <c r="AH4063">
        <v>15.546200000000001</v>
      </c>
    </row>
    <row r="4064" spans="1:34" x14ac:dyDescent="0.25">
      <c r="A4064" t="s">
        <v>13150</v>
      </c>
      <c r="B4064" t="s">
        <v>13151</v>
      </c>
      <c r="C4064">
        <v>1</v>
      </c>
      <c r="D4064">
        <v>1</v>
      </c>
      <c r="E4064" t="s">
        <v>284</v>
      </c>
      <c r="F4064">
        <v>2016</v>
      </c>
      <c r="G4064" t="s">
        <v>171</v>
      </c>
      <c r="H4064">
        <v>0</v>
      </c>
      <c r="I4064">
        <v>16.329762179999999</v>
      </c>
      <c r="J4064">
        <v>0.1255</v>
      </c>
      <c r="K4064">
        <v>3.68</v>
      </c>
      <c r="L4064">
        <v>0.32800000000000001</v>
      </c>
      <c r="M4064">
        <v>13.1</v>
      </c>
      <c r="N4064">
        <v>4.1300000000000003E-2</v>
      </c>
      <c r="O4064" t="s">
        <v>614</v>
      </c>
      <c r="P4064">
        <v>0</v>
      </c>
      <c r="Q4064">
        <v>172.56</v>
      </c>
      <c r="R4064">
        <v>727</v>
      </c>
      <c r="S4064">
        <v>0</v>
      </c>
      <c r="U4064">
        <v>5612</v>
      </c>
      <c r="V4064">
        <v>0.91</v>
      </c>
      <c r="W4064">
        <v>0.94</v>
      </c>
      <c r="X4064">
        <v>-0.03</v>
      </c>
      <c r="Y4064" t="s">
        <v>77</v>
      </c>
      <c r="Z4064">
        <v>4.5</v>
      </c>
      <c r="AA4064" t="s">
        <v>13152</v>
      </c>
      <c r="AB4064">
        <v>288.50999940000003</v>
      </c>
      <c r="AC4064" t="s">
        <v>13153</v>
      </c>
      <c r="AD4064">
        <v>41.3017465</v>
      </c>
      <c r="AE4064">
        <v>1995.57</v>
      </c>
      <c r="AF4064">
        <v>15.715999999999999</v>
      </c>
      <c r="AG4064">
        <v>13.798999999999999</v>
      </c>
      <c r="AH4064">
        <v>15.432</v>
      </c>
    </row>
    <row r="4065" spans="1:34" x14ac:dyDescent="0.25">
      <c r="A4065" t="s">
        <v>13154</v>
      </c>
      <c r="B4065" t="s">
        <v>13155</v>
      </c>
      <c r="C4065">
        <v>1</v>
      </c>
      <c r="D4065">
        <v>1</v>
      </c>
      <c r="E4065" t="s">
        <v>284</v>
      </c>
      <c r="F4065">
        <v>2016</v>
      </c>
      <c r="G4065" t="s">
        <v>171</v>
      </c>
      <c r="H4065">
        <v>0</v>
      </c>
      <c r="I4065">
        <v>27.80756293</v>
      </c>
      <c r="J4065">
        <v>0.1711</v>
      </c>
      <c r="K4065">
        <v>14.11</v>
      </c>
      <c r="L4065">
        <v>1.2589999999999999</v>
      </c>
      <c r="O4065" t="s">
        <v>75</v>
      </c>
      <c r="P4065">
        <v>0</v>
      </c>
      <c r="Q4065">
        <v>22.24</v>
      </c>
      <c r="R4065">
        <v>554</v>
      </c>
      <c r="S4065">
        <v>0</v>
      </c>
      <c r="U4065">
        <v>5330</v>
      </c>
      <c r="V4065">
        <v>0.78</v>
      </c>
      <c r="W4065">
        <v>0.81</v>
      </c>
      <c r="X4065">
        <v>-0.26</v>
      </c>
      <c r="Y4065" t="s">
        <v>77</v>
      </c>
      <c r="Z4065">
        <v>4.58</v>
      </c>
      <c r="AA4065" t="s">
        <v>13156</v>
      </c>
      <c r="AB4065">
        <v>296.88815319999998</v>
      </c>
      <c r="AC4065" t="s">
        <v>13157</v>
      </c>
      <c r="AD4065">
        <v>41.396089600000003</v>
      </c>
      <c r="AE4065">
        <v>2089.6999999999998</v>
      </c>
      <c r="AF4065">
        <v>15.867000000000001</v>
      </c>
      <c r="AG4065">
        <v>13.672000000000001</v>
      </c>
      <c r="AH4065">
        <v>15.4739</v>
      </c>
    </row>
    <row r="4066" spans="1:34" x14ac:dyDescent="0.25">
      <c r="A4066" t="s">
        <v>13158</v>
      </c>
      <c r="B4066" t="s">
        <v>13159</v>
      </c>
      <c r="C4066">
        <v>1</v>
      </c>
      <c r="D4066">
        <v>1</v>
      </c>
      <c r="E4066" t="s">
        <v>284</v>
      </c>
      <c r="F4066">
        <v>2009</v>
      </c>
      <c r="G4066" t="s">
        <v>171</v>
      </c>
      <c r="H4066">
        <v>0</v>
      </c>
      <c r="I4066">
        <v>4.8854892000000003</v>
      </c>
      <c r="J4066">
        <v>6.0670000000000002E-2</v>
      </c>
      <c r="K4066">
        <v>18.181000000000001</v>
      </c>
      <c r="L4066">
        <v>1.6220000000000001</v>
      </c>
      <c r="M4066">
        <v>140.16302999999999</v>
      </c>
      <c r="N4066">
        <v>0.441</v>
      </c>
      <c r="O4066" t="s">
        <v>119</v>
      </c>
      <c r="P4066">
        <v>0</v>
      </c>
      <c r="Q4066">
        <v>1375.11</v>
      </c>
      <c r="R4066">
        <v>1630</v>
      </c>
      <c r="S4066">
        <v>0</v>
      </c>
      <c r="U4066">
        <v>5933</v>
      </c>
      <c r="V4066">
        <v>1.97</v>
      </c>
      <c r="W4066">
        <v>1.36</v>
      </c>
      <c r="X4066">
        <v>0.11</v>
      </c>
      <c r="Y4066" t="s">
        <v>77</v>
      </c>
      <c r="Z4066">
        <v>3.98</v>
      </c>
      <c r="AA4066" t="s">
        <v>13160</v>
      </c>
      <c r="AB4066">
        <v>288.58149279999998</v>
      </c>
      <c r="AC4066" t="s">
        <v>13161</v>
      </c>
      <c r="AD4066">
        <v>41.089733500000001</v>
      </c>
      <c r="AE4066">
        <v>922.56200000000001</v>
      </c>
      <c r="AF4066">
        <v>13.007999999999999</v>
      </c>
      <c r="AG4066">
        <v>11.535</v>
      </c>
      <c r="AH4066">
        <v>12.8649</v>
      </c>
    </row>
    <row r="4067" spans="1:34" x14ac:dyDescent="0.25">
      <c r="A4067" t="s">
        <v>13162</v>
      </c>
      <c r="B4067" t="s">
        <v>13163</v>
      </c>
      <c r="C4067">
        <v>1</v>
      </c>
      <c r="D4067">
        <v>1</v>
      </c>
      <c r="E4067" t="s">
        <v>284</v>
      </c>
      <c r="F4067">
        <v>2016</v>
      </c>
      <c r="G4067" t="s">
        <v>171</v>
      </c>
      <c r="H4067">
        <v>0</v>
      </c>
      <c r="I4067">
        <v>80.872063900000001</v>
      </c>
      <c r="J4067">
        <v>0.35770000000000002</v>
      </c>
      <c r="K4067">
        <v>5.99</v>
      </c>
      <c r="L4067">
        <v>0.53400000000000003</v>
      </c>
      <c r="M4067">
        <v>30</v>
      </c>
      <c r="N4067">
        <v>9.4399999999999998E-2</v>
      </c>
      <c r="O4067" t="s">
        <v>614</v>
      </c>
      <c r="P4067">
        <v>0</v>
      </c>
      <c r="Q4067">
        <v>12.07</v>
      </c>
      <c r="R4067">
        <v>452</v>
      </c>
      <c r="S4067">
        <v>0</v>
      </c>
      <c r="U4067">
        <v>5692</v>
      </c>
      <c r="V4067">
        <v>0.96</v>
      </c>
      <c r="W4067">
        <v>0.98</v>
      </c>
      <c r="X4067">
        <v>0.04</v>
      </c>
      <c r="Y4067" t="s">
        <v>77</v>
      </c>
      <c r="Z4067">
        <v>4.47</v>
      </c>
      <c r="AA4067" t="s">
        <v>13164</v>
      </c>
      <c r="AB4067">
        <v>287.154224</v>
      </c>
      <c r="AC4067" t="s">
        <v>13165</v>
      </c>
      <c r="AD4067">
        <v>41.565777500000003</v>
      </c>
      <c r="AE4067">
        <v>1491.76</v>
      </c>
      <c r="AF4067">
        <v>15.202</v>
      </c>
      <c r="AG4067">
        <v>13.569000000000001</v>
      </c>
      <c r="AH4067">
        <v>15.191599999999999</v>
      </c>
    </row>
    <row r="4068" spans="1:34" x14ac:dyDescent="0.25">
      <c r="A4068" t="s">
        <v>13166</v>
      </c>
      <c r="B4068" t="s">
        <v>13167</v>
      </c>
      <c r="C4068">
        <v>1</v>
      </c>
      <c r="D4068">
        <v>1</v>
      </c>
      <c r="E4068" t="s">
        <v>284</v>
      </c>
      <c r="F4068">
        <v>2016</v>
      </c>
      <c r="G4068" t="s">
        <v>171</v>
      </c>
      <c r="H4068">
        <v>0</v>
      </c>
      <c r="I4068">
        <v>10.355331769999999</v>
      </c>
      <c r="J4068">
        <v>8.9499999999999996E-2</v>
      </c>
      <c r="K4068">
        <v>2.84</v>
      </c>
      <c r="L4068">
        <v>0.253</v>
      </c>
      <c r="M4068">
        <v>8.4499999999999993</v>
      </c>
      <c r="N4068">
        <v>2.6599999999999999E-2</v>
      </c>
      <c r="O4068" t="s">
        <v>614</v>
      </c>
      <c r="P4068">
        <v>0</v>
      </c>
      <c r="Q4068">
        <v>75.62</v>
      </c>
      <c r="R4068">
        <v>777</v>
      </c>
      <c r="S4068">
        <v>0</v>
      </c>
      <c r="U4068">
        <v>5343</v>
      </c>
      <c r="V4068">
        <v>0.84</v>
      </c>
      <c r="W4068">
        <v>0.88</v>
      </c>
      <c r="X4068">
        <v>0</v>
      </c>
      <c r="Y4068" t="s">
        <v>77</v>
      </c>
      <c r="Z4068">
        <v>4.54</v>
      </c>
      <c r="AA4068" t="s">
        <v>13168</v>
      </c>
      <c r="AB4068">
        <v>288.99417999999997</v>
      </c>
      <c r="AC4068" t="s">
        <v>13169</v>
      </c>
      <c r="AD4068">
        <v>41.633312500000002</v>
      </c>
      <c r="AE4068">
        <v>774.15200000000004</v>
      </c>
      <c r="AF4068">
        <v>15.055999999999999</v>
      </c>
      <c r="AG4068">
        <v>13.141</v>
      </c>
      <c r="AH4068">
        <v>14.968299999999999</v>
      </c>
    </row>
    <row r="4069" spans="1:34" x14ac:dyDescent="0.25">
      <c r="A4069" t="s">
        <v>13170</v>
      </c>
      <c r="B4069" t="s">
        <v>13171</v>
      </c>
      <c r="C4069">
        <v>1</v>
      </c>
      <c r="D4069">
        <v>1</v>
      </c>
      <c r="E4069" t="s">
        <v>284</v>
      </c>
      <c r="F4069">
        <v>2016</v>
      </c>
      <c r="G4069" t="s">
        <v>171</v>
      </c>
      <c r="H4069">
        <v>0</v>
      </c>
      <c r="I4069">
        <v>10.52629406</v>
      </c>
      <c r="J4069">
        <v>8.7999999999999995E-2</v>
      </c>
      <c r="K4069">
        <v>9.17</v>
      </c>
      <c r="L4069">
        <v>0.81799999999999995</v>
      </c>
      <c r="M4069">
        <v>61.8</v>
      </c>
      <c r="N4069">
        <v>0.19400000000000001</v>
      </c>
      <c r="O4069" t="s">
        <v>614</v>
      </c>
      <c r="P4069">
        <v>0</v>
      </c>
      <c r="Q4069">
        <v>88.91</v>
      </c>
      <c r="R4069">
        <v>713</v>
      </c>
      <c r="S4069">
        <v>0</v>
      </c>
      <c r="U4069">
        <v>5419</v>
      </c>
      <c r="V4069">
        <v>0.86</v>
      </c>
      <c r="W4069">
        <v>0.9</v>
      </c>
      <c r="X4069">
        <v>0</v>
      </c>
      <c r="Y4069" t="s">
        <v>77</v>
      </c>
      <c r="Z4069">
        <v>4.53</v>
      </c>
      <c r="AA4069" t="s">
        <v>13172</v>
      </c>
      <c r="AB4069">
        <v>293.87810409999997</v>
      </c>
      <c r="AC4069" t="s">
        <v>13173</v>
      </c>
      <c r="AD4069">
        <v>41.661724499999998</v>
      </c>
      <c r="AE4069">
        <v>992.07100000000003</v>
      </c>
      <c r="AF4069">
        <v>15.436999999999999</v>
      </c>
      <c r="AG4069">
        <v>13.492000000000001</v>
      </c>
      <c r="AH4069">
        <v>15.309799999999999</v>
      </c>
    </row>
    <row r="4070" spans="1:34" x14ac:dyDescent="0.25">
      <c r="A4070" t="s">
        <v>13174</v>
      </c>
      <c r="B4070" t="s">
        <v>13175</v>
      </c>
      <c r="C4070">
        <v>1</v>
      </c>
      <c r="D4070">
        <v>1</v>
      </c>
      <c r="E4070" t="s">
        <v>284</v>
      </c>
      <c r="F4070">
        <v>2016</v>
      </c>
      <c r="G4070" t="s">
        <v>171</v>
      </c>
      <c r="H4070">
        <v>0</v>
      </c>
      <c r="I4070">
        <v>4.58352176</v>
      </c>
      <c r="J4070">
        <v>5.3499999999999999E-2</v>
      </c>
      <c r="K4070">
        <v>8.1999999999999993</v>
      </c>
      <c r="L4070">
        <v>0.73199999999999998</v>
      </c>
      <c r="M4070">
        <v>51.1</v>
      </c>
      <c r="N4070">
        <v>0.161</v>
      </c>
      <c r="O4070" t="s">
        <v>614</v>
      </c>
      <c r="P4070">
        <v>0</v>
      </c>
      <c r="Q4070">
        <v>373.11</v>
      </c>
      <c r="R4070">
        <v>1038</v>
      </c>
      <c r="S4070">
        <v>0</v>
      </c>
      <c r="U4070">
        <v>6185</v>
      </c>
      <c r="V4070">
        <v>1.27</v>
      </c>
      <c r="W4070">
        <v>1.18</v>
      </c>
      <c r="X4070">
        <v>0.05</v>
      </c>
      <c r="Y4070" t="s">
        <v>77</v>
      </c>
      <c r="Z4070">
        <v>4.29</v>
      </c>
      <c r="AA4070" t="s">
        <v>13176</v>
      </c>
      <c r="AB4070">
        <v>299.18685859999999</v>
      </c>
      <c r="AC4070" t="s">
        <v>13177</v>
      </c>
      <c r="AD4070">
        <v>41.742699000000002</v>
      </c>
      <c r="AE4070">
        <v>1156.83</v>
      </c>
      <c r="AF4070">
        <v>15.599</v>
      </c>
      <c r="AG4070">
        <v>13.62</v>
      </c>
      <c r="AH4070">
        <v>15.253299999999999</v>
      </c>
    </row>
    <row r="4071" spans="1:34" x14ac:dyDescent="0.25">
      <c r="A4071" t="s">
        <v>13178</v>
      </c>
      <c r="B4071" t="s">
        <v>13179</v>
      </c>
      <c r="C4071">
        <v>1</v>
      </c>
      <c r="D4071">
        <v>1</v>
      </c>
      <c r="E4071" t="s">
        <v>284</v>
      </c>
      <c r="F4071">
        <v>2016</v>
      </c>
      <c r="G4071" t="s">
        <v>171</v>
      </c>
      <c r="H4071">
        <v>0</v>
      </c>
      <c r="I4071">
        <v>3.7618211499999998</v>
      </c>
      <c r="J4071">
        <v>4.7E-2</v>
      </c>
      <c r="K4071">
        <v>2.61</v>
      </c>
      <c r="L4071">
        <v>0.23300000000000001</v>
      </c>
      <c r="M4071">
        <v>7.32</v>
      </c>
      <c r="N4071">
        <v>2.3E-2</v>
      </c>
      <c r="O4071" t="s">
        <v>614</v>
      </c>
      <c r="P4071">
        <v>0</v>
      </c>
      <c r="Q4071">
        <v>514.12</v>
      </c>
      <c r="R4071">
        <v>1121</v>
      </c>
      <c r="S4071">
        <v>0</v>
      </c>
      <c r="U4071">
        <v>5616</v>
      </c>
      <c r="V4071">
        <v>0.96</v>
      </c>
      <c r="W4071">
        <v>0.97</v>
      </c>
      <c r="X4071">
        <v>0.09</v>
      </c>
      <c r="Y4071" t="s">
        <v>77</v>
      </c>
      <c r="Z4071">
        <v>4.46</v>
      </c>
      <c r="AA4071" t="s">
        <v>13180</v>
      </c>
      <c r="AB4071">
        <v>283.31636709999998</v>
      </c>
      <c r="AC4071" t="s">
        <v>13181</v>
      </c>
      <c r="AD4071">
        <v>41.837094200000003</v>
      </c>
      <c r="AE4071">
        <v>1228.83</v>
      </c>
      <c r="AF4071">
        <v>15.454000000000001</v>
      </c>
      <c r="AG4071">
        <v>13.557</v>
      </c>
      <c r="AH4071">
        <v>15.248699999999999</v>
      </c>
    </row>
    <row r="4072" spans="1:34" x14ac:dyDescent="0.25">
      <c r="A4072" t="s">
        <v>13182</v>
      </c>
      <c r="B4072" t="s">
        <v>13183</v>
      </c>
      <c r="C4072">
        <v>1</v>
      </c>
      <c r="D4072">
        <v>1</v>
      </c>
      <c r="E4072" t="s">
        <v>284</v>
      </c>
      <c r="F4072">
        <v>2016</v>
      </c>
      <c r="G4072" t="s">
        <v>171</v>
      </c>
      <c r="H4072">
        <v>0</v>
      </c>
      <c r="I4072">
        <v>56.056053800000001</v>
      </c>
      <c r="J4072">
        <v>0.23200000000000001</v>
      </c>
      <c r="K4072">
        <v>2.11</v>
      </c>
      <c r="L4072">
        <v>0.188</v>
      </c>
      <c r="M4072">
        <v>5.0999999999999996</v>
      </c>
      <c r="N4072">
        <v>1.6E-2</v>
      </c>
      <c r="O4072" t="s">
        <v>614</v>
      </c>
      <c r="P4072">
        <v>0</v>
      </c>
      <c r="Q4072">
        <v>0.73</v>
      </c>
      <c r="R4072">
        <v>265</v>
      </c>
      <c r="S4072">
        <v>0</v>
      </c>
      <c r="U4072">
        <v>3722</v>
      </c>
      <c r="V4072">
        <v>0.51</v>
      </c>
      <c r="W4072">
        <v>0.53</v>
      </c>
      <c r="X4072">
        <v>7.0000000000000007E-2</v>
      </c>
      <c r="Y4072" t="s">
        <v>77</v>
      </c>
      <c r="Z4072">
        <v>4.75</v>
      </c>
      <c r="AA4072" t="s">
        <v>13184</v>
      </c>
      <c r="AB4072">
        <v>289.50856119999997</v>
      </c>
      <c r="AC4072" t="s">
        <v>13185</v>
      </c>
      <c r="AD4072">
        <v>41.812023400000001</v>
      </c>
      <c r="AE4072">
        <v>276.88099999999997</v>
      </c>
      <c r="AF4072">
        <v>16.331</v>
      </c>
      <c r="AG4072">
        <v>12.536</v>
      </c>
      <c r="AH4072">
        <v>15.8521</v>
      </c>
    </row>
    <row r="4073" spans="1:34" x14ac:dyDescent="0.25">
      <c r="A4073" t="s">
        <v>13186</v>
      </c>
      <c r="B4073" t="s">
        <v>13187</v>
      </c>
      <c r="C4073">
        <v>1</v>
      </c>
      <c r="D4073">
        <v>1</v>
      </c>
      <c r="E4073" t="s">
        <v>284</v>
      </c>
      <c r="F4073">
        <v>2016</v>
      </c>
      <c r="G4073" t="s">
        <v>171</v>
      </c>
      <c r="H4073">
        <v>0</v>
      </c>
      <c r="I4073">
        <v>41.408313470000003</v>
      </c>
      <c r="J4073">
        <v>0.2162</v>
      </c>
      <c r="K4073">
        <v>13.17</v>
      </c>
      <c r="L4073">
        <v>1.175</v>
      </c>
      <c r="O4073" t="s">
        <v>75</v>
      </c>
      <c r="P4073">
        <v>0</v>
      </c>
      <c r="Q4073">
        <v>15.01</v>
      </c>
      <c r="R4073">
        <v>453</v>
      </c>
      <c r="S4073">
        <v>0</v>
      </c>
      <c r="U4073">
        <v>5394</v>
      </c>
      <c r="V4073">
        <v>0.84</v>
      </c>
      <c r="W4073">
        <v>0.87</v>
      </c>
      <c r="X4073">
        <v>-0.06</v>
      </c>
      <c r="Y4073" t="s">
        <v>77</v>
      </c>
      <c r="Z4073">
        <v>4.54</v>
      </c>
      <c r="AA4073" t="s">
        <v>13188</v>
      </c>
      <c r="AB4073">
        <v>291.76028029999998</v>
      </c>
      <c r="AC4073" t="s">
        <v>13189</v>
      </c>
      <c r="AD4073">
        <v>41.9440794</v>
      </c>
      <c r="AE4073">
        <v>886.66700000000003</v>
      </c>
      <c r="AF4073">
        <v>15.273999999999999</v>
      </c>
      <c r="AG4073">
        <v>13.307</v>
      </c>
      <c r="AH4073">
        <v>15.1663</v>
      </c>
    </row>
    <row r="4074" spans="1:34" x14ac:dyDescent="0.25">
      <c r="A4074" t="s">
        <v>13190</v>
      </c>
      <c r="B4074" t="s">
        <v>13191</v>
      </c>
      <c r="C4074">
        <v>1</v>
      </c>
      <c r="D4074">
        <v>1</v>
      </c>
      <c r="E4074" t="s">
        <v>284</v>
      </c>
      <c r="F4074">
        <v>2016</v>
      </c>
      <c r="G4074" t="s">
        <v>171</v>
      </c>
      <c r="H4074">
        <v>0</v>
      </c>
      <c r="I4074">
        <v>2.2374927499999999</v>
      </c>
      <c r="J4074">
        <v>3.2500000000000001E-2</v>
      </c>
      <c r="K4074">
        <v>1.33</v>
      </c>
      <c r="L4074">
        <v>0.11899999999999999</v>
      </c>
      <c r="M4074">
        <v>2.33</v>
      </c>
      <c r="N4074">
        <v>7.3299999999999997E-3</v>
      </c>
      <c r="O4074" t="s">
        <v>614</v>
      </c>
      <c r="P4074">
        <v>0</v>
      </c>
      <c r="Q4074">
        <v>336.67</v>
      </c>
      <c r="R4074">
        <v>1160</v>
      </c>
      <c r="S4074">
        <v>0</v>
      </c>
      <c r="U4074">
        <v>5099</v>
      </c>
      <c r="V4074">
        <v>0.76</v>
      </c>
      <c r="W4074">
        <v>0.8</v>
      </c>
      <c r="X4074">
        <v>-0.12</v>
      </c>
      <c r="Y4074" t="s">
        <v>77</v>
      </c>
      <c r="Z4074">
        <v>4.58</v>
      </c>
      <c r="AA4074" t="s">
        <v>13192</v>
      </c>
      <c r="AB4074">
        <v>290.007564</v>
      </c>
      <c r="AC4074" t="s">
        <v>13193</v>
      </c>
      <c r="AD4074">
        <v>42.116469799999997</v>
      </c>
      <c r="AE4074">
        <v>591.77599999999995</v>
      </c>
      <c r="AF4074">
        <v>15.022</v>
      </c>
      <c r="AG4074">
        <v>13.004</v>
      </c>
      <c r="AH4074">
        <v>14.9969</v>
      </c>
    </row>
    <row r="4075" spans="1:34" x14ac:dyDescent="0.25">
      <c r="A4075" t="s">
        <v>13194</v>
      </c>
      <c r="B4075" t="s">
        <v>13195</v>
      </c>
      <c r="C4075">
        <v>1</v>
      </c>
      <c r="D4075">
        <v>1</v>
      </c>
      <c r="E4075" t="s">
        <v>284</v>
      </c>
      <c r="F4075">
        <v>2016</v>
      </c>
      <c r="G4075" t="s">
        <v>171</v>
      </c>
      <c r="H4075">
        <v>0</v>
      </c>
      <c r="I4075">
        <v>3.1678919400000001</v>
      </c>
      <c r="J4075">
        <v>4.2599999999999999E-2</v>
      </c>
      <c r="K4075">
        <v>2.93</v>
      </c>
      <c r="L4075">
        <v>0.26100000000000001</v>
      </c>
      <c r="M4075">
        <v>8.91</v>
      </c>
      <c r="N4075">
        <v>2.8000000000000001E-2</v>
      </c>
      <c r="O4075" t="s">
        <v>614</v>
      </c>
      <c r="P4075">
        <v>0</v>
      </c>
      <c r="Q4075">
        <v>684.76</v>
      </c>
      <c r="R4075">
        <v>1221</v>
      </c>
      <c r="S4075">
        <v>0</v>
      </c>
      <c r="U4075">
        <v>5692</v>
      </c>
      <c r="V4075">
        <v>0.96</v>
      </c>
      <c r="W4075">
        <v>0.97</v>
      </c>
      <c r="X4075">
        <v>0.01</v>
      </c>
      <c r="Y4075" t="s">
        <v>77</v>
      </c>
      <c r="Z4075">
        <v>4.47</v>
      </c>
      <c r="AA4075" t="s">
        <v>13196</v>
      </c>
      <c r="AB4075">
        <v>293.81645880000002</v>
      </c>
      <c r="AC4075" t="s">
        <v>13197</v>
      </c>
      <c r="AD4075">
        <v>42.2125159</v>
      </c>
      <c r="AE4075">
        <v>1394.22</v>
      </c>
      <c r="AF4075">
        <v>15.61</v>
      </c>
      <c r="AG4075">
        <v>13.871</v>
      </c>
      <c r="AH4075">
        <v>15.5076</v>
      </c>
    </row>
    <row r="4076" spans="1:34" x14ac:dyDescent="0.25">
      <c r="A4076" t="s">
        <v>13198</v>
      </c>
      <c r="B4076" t="s">
        <v>13199</v>
      </c>
      <c r="C4076">
        <v>1</v>
      </c>
      <c r="D4076">
        <v>1</v>
      </c>
      <c r="E4076" t="s">
        <v>284</v>
      </c>
      <c r="F4076">
        <v>2016</v>
      </c>
      <c r="G4076" t="s">
        <v>171</v>
      </c>
      <c r="H4076">
        <v>0</v>
      </c>
      <c r="I4076">
        <v>16.08524954</v>
      </c>
      <c r="J4076">
        <v>0.1173</v>
      </c>
      <c r="K4076">
        <v>2.92</v>
      </c>
      <c r="L4076">
        <v>0.26100000000000001</v>
      </c>
      <c r="M4076">
        <v>8.85</v>
      </c>
      <c r="N4076">
        <v>2.7900000000000001E-2</v>
      </c>
      <c r="O4076" t="s">
        <v>614</v>
      </c>
      <c r="P4076">
        <v>0</v>
      </c>
      <c r="Q4076">
        <v>28.22</v>
      </c>
      <c r="R4076">
        <v>613</v>
      </c>
      <c r="S4076">
        <v>0</v>
      </c>
      <c r="U4076">
        <v>5071</v>
      </c>
      <c r="V4076">
        <v>0.77</v>
      </c>
      <c r="W4076">
        <v>0.8</v>
      </c>
      <c r="X4076">
        <v>-0.08</v>
      </c>
      <c r="Y4076" t="s">
        <v>77</v>
      </c>
      <c r="Z4076">
        <v>4.58</v>
      </c>
      <c r="AA4076" t="s">
        <v>13200</v>
      </c>
      <c r="AB4076">
        <v>292.10527200000001</v>
      </c>
      <c r="AC4076" t="s">
        <v>13201</v>
      </c>
      <c r="AD4076">
        <v>42.380307700000003</v>
      </c>
      <c r="AE4076">
        <v>664.84299999999996</v>
      </c>
      <c r="AF4076">
        <v>15.260999999999999</v>
      </c>
      <c r="AG4076">
        <v>13.145</v>
      </c>
      <c r="AH4076">
        <v>15.197100000000001</v>
      </c>
    </row>
    <row r="4077" spans="1:34" x14ac:dyDescent="0.25">
      <c r="A4077" t="s">
        <v>13202</v>
      </c>
      <c r="B4077" t="s">
        <v>13203</v>
      </c>
      <c r="C4077">
        <v>1</v>
      </c>
      <c r="D4077">
        <v>1</v>
      </c>
      <c r="E4077" t="s">
        <v>284</v>
      </c>
      <c r="F4077">
        <v>2016</v>
      </c>
      <c r="G4077" t="s">
        <v>171</v>
      </c>
      <c r="H4077">
        <v>0</v>
      </c>
      <c r="I4077">
        <v>4.3472855299999997</v>
      </c>
      <c r="J4077">
        <v>5.2400000000000002E-2</v>
      </c>
      <c r="K4077">
        <v>1.88</v>
      </c>
      <c r="L4077">
        <v>0.16800000000000001</v>
      </c>
      <c r="M4077">
        <v>4.1900000000000004</v>
      </c>
      <c r="N4077">
        <v>1.32E-2</v>
      </c>
      <c r="O4077" t="s">
        <v>614</v>
      </c>
      <c r="P4077">
        <v>0</v>
      </c>
      <c r="Q4077">
        <v>710.87</v>
      </c>
      <c r="R4077">
        <v>1174</v>
      </c>
      <c r="S4077">
        <v>0</v>
      </c>
      <c r="U4077">
        <v>5611</v>
      </c>
      <c r="V4077">
        <v>0.91</v>
      </c>
      <c r="W4077">
        <v>0.94</v>
      </c>
      <c r="X4077">
        <v>-0.04</v>
      </c>
      <c r="Y4077" t="s">
        <v>77</v>
      </c>
      <c r="Z4077">
        <v>4.5</v>
      </c>
      <c r="AA4077" t="s">
        <v>13204</v>
      </c>
      <c r="AB4077">
        <v>291.96412550000002</v>
      </c>
      <c r="AC4077" t="s">
        <v>13205</v>
      </c>
      <c r="AD4077">
        <v>42.696130799999999</v>
      </c>
      <c r="AE4077">
        <v>1448.34</v>
      </c>
      <c r="AF4077">
        <v>15.071</v>
      </c>
      <c r="AG4077">
        <v>13.378</v>
      </c>
      <c r="AH4077">
        <v>15.010899999999999</v>
      </c>
    </row>
    <row r="4078" spans="1:34" x14ac:dyDescent="0.25">
      <c r="A4078" t="s">
        <v>13206</v>
      </c>
      <c r="B4078" t="s">
        <v>13207</v>
      </c>
      <c r="C4078">
        <v>1</v>
      </c>
      <c r="D4078">
        <v>1</v>
      </c>
      <c r="E4078" t="s">
        <v>284</v>
      </c>
      <c r="F4078">
        <v>2016</v>
      </c>
      <c r="G4078" t="s">
        <v>171</v>
      </c>
      <c r="H4078">
        <v>0</v>
      </c>
      <c r="I4078">
        <v>23.589143979999999</v>
      </c>
      <c r="J4078">
        <v>0.1429</v>
      </c>
      <c r="K4078">
        <v>3.41</v>
      </c>
      <c r="L4078">
        <v>0.30399999999999999</v>
      </c>
      <c r="M4078">
        <v>11.5</v>
      </c>
      <c r="N4078">
        <v>3.6299999999999999E-2</v>
      </c>
      <c r="O4078" t="s">
        <v>614</v>
      </c>
      <c r="P4078">
        <v>0</v>
      </c>
      <c r="Q4078">
        <v>15.57</v>
      </c>
      <c r="R4078">
        <v>487</v>
      </c>
      <c r="S4078">
        <v>0</v>
      </c>
      <c r="U4078">
        <v>5222</v>
      </c>
      <c r="V4078">
        <v>0.8</v>
      </c>
      <c r="W4078">
        <v>0.84</v>
      </c>
      <c r="X4078">
        <v>-0.04</v>
      </c>
      <c r="Y4078" t="s">
        <v>77</v>
      </c>
      <c r="Z4078">
        <v>4.5599999999999996</v>
      </c>
      <c r="AA4078" t="s">
        <v>13208</v>
      </c>
      <c r="AB4078">
        <v>297.46004679999999</v>
      </c>
      <c r="AC4078" t="s">
        <v>13209</v>
      </c>
      <c r="AD4078">
        <v>42.839817199999999</v>
      </c>
      <c r="AE4078">
        <v>624.57500000000005</v>
      </c>
      <c r="AF4078">
        <v>15.635</v>
      </c>
      <c r="AG4078">
        <v>13.061</v>
      </c>
      <c r="AH4078">
        <v>15.3293</v>
      </c>
    </row>
    <row r="4079" spans="1:34" x14ac:dyDescent="0.25">
      <c r="A4079" t="s">
        <v>13210</v>
      </c>
      <c r="B4079" t="s">
        <v>13211</v>
      </c>
      <c r="C4079">
        <v>1</v>
      </c>
      <c r="D4079">
        <v>2</v>
      </c>
      <c r="E4079" t="s">
        <v>284</v>
      </c>
      <c r="F4079">
        <v>2016</v>
      </c>
      <c r="G4079" t="s">
        <v>171</v>
      </c>
      <c r="H4079">
        <v>0</v>
      </c>
      <c r="I4079">
        <v>21.022476990000001</v>
      </c>
      <c r="J4079">
        <v>0.13780000000000001</v>
      </c>
      <c r="K4079">
        <v>3.41</v>
      </c>
      <c r="L4079">
        <v>0.30399999999999999</v>
      </c>
      <c r="M4079">
        <v>11.5</v>
      </c>
      <c r="N4079">
        <v>3.6299999999999999E-2</v>
      </c>
      <c r="O4079" t="s">
        <v>614</v>
      </c>
      <c r="P4079">
        <v>0</v>
      </c>
      <c r="Q4079">
        <v>15.8</v>
      </c>
      <c r="R4079">
        <v>521</v>
      </c>
      <c r="S4079">
        <v>0</v>
      </c>
      <c r="U4079">
        <v>5148</v>
      </c>
      <c r="V4079">
        <v>0.78</v>
      </c>
      <c r="W4079">
        <v>0.84</v>
      </c>
      <c r="X4079">
        <v>-0.03</v>
      </c>
      <c r="Y4079" t="s">
        <v>77</v>
      </c>
      <c r="Z4079">
        <v>4.58</v>
      </c>
      <c r="AA4079" t="s">
        <v>13212</v>
      </c>
      <c r="AB4079">
        <v>294.90967389999997</v>
      </c>
      <c r="AC4079" t="s">
        <v>13213</v>
      </c>
      <c r="AD4079">
        <v>42.935198700000001</v>
      </c>
      <c r="AE4079">
        <v>872.49300000000005</v>
      </c>
      <c r="AF4079">
        <v>16.161000000000001</v>
      </c>
      <c r="AG4079">
        <v>13.840999999999999</v>
      </c>
      <c r="AH4079">
        <v>15.8543</v>
      </c>
    </row>
    <row r="4080" spans="1:34" x14ac:dyDescent="0.25">
      <c r="A4080" t="s">
        <v>13214</v>
      </c>
      <c r="B4080" t="s">
        <v>13211</v>
      </c>
      <c r="C4080">
        <v>1</v>
      </c>
      <c r="D4080">
        <v>2</v>
      </c>
      <c r="E4080" t="s">
        <v>284</v>
      </c>
      <c r="F4080">
        <v>2016</v>
      </c>
      <c r="G4080" t="s">
        <v>171</v>
      </c>
      <c r="H4080">
        <v>0</v>
      </c>
      <c r="I4080">
        <v>226.89046999999999</v>
      </c>
      <c r="J4080">
        <v>0.67320000000000002</v>
      </c>
      <c r="K4080">
        <v>4.8499999999999996</v>
      </c>
      <c r="L4080">
        <v>0.433</v>
      </c>
      <c r="M4080">
        <v>21</v>
      </c>
      <c r="N4080">
        <v>6.59E-2</v>
      </c>
      <c r="O4080" t="s">
        <v>614</v>
      </c>
      <c r="P4080">
        <v>0</v>
      </c>
      <c r="Q4080">
        <v>0.66</v>
      </c>
      <c r="R4080">
        <v>236</v>
      </c>
      <c r="S4080">
        <v>0</v>
      </c>
      <c r="U4080">
        <v>5148</v>
      </c>
      <c r="V4080">
        <v>0.78</v>
      </c>
      <c r="W4080">
        <v>0.84</v>
      </c>
      <c r="X4080">
        <v>-0.03</v>
      </c>
      <c r="Y4080" t="s">
        <v>77</v>
      </c>
      <c r="Z4080">
        <v>4.58</v>
      </c>
      <c r="AA4080" t="s">
        <v>13212</v>
      </c>
      <c r="AB4080">
        <v>294.90967389999997</v>
      </c>
      <c r="AC4080" t="s">
        <v>13213</v>
      </c>
      <c r="AD4080">
        <v>42.935198700000001</v>
      </c>
      <c r="AE4080">
        <v>872.49300000000005</v>
      </c>
      <c r="AF4080">
        <v>16.161000000000001</v>
      </c>
      <c r="AG4080">
        <v>13.840999999999999</v>
      </c>
      <c r="AH4080">
        <v>15.8543</v>
      </c>
    </row>
    <row r="4081" spans="1:34" x14ac:dyDescent="0.25">
      <c r="A4081" t="s">
        <v>13215</v>
      </c>
      <c r="B4081" t="s">
        <v>13216</v>
      </c>
      <c r="C4081">
        <v>1</v>
      </c>
      <c r="D4081">
        <v>1</v>
      </c>
      <c r="E4081" t="s">
        <v>284</v>
      </c>
      <c r="F4081">
        <v>2016</v>
      </c>
      <c r="G4081" t="s">
        <v>171</v>
      </c>
      <c r="H4081">
        <v>0</v>
      </c>
      <c r="I4081">
        <v>7.4111409999999998</v>
      </c>
      <c r="J4081">
        <v>7.4800000000000005E-2</v>
      </c>
      <c r="K4081">
        <v>2.48</v>
      </c>
      <c r="L4081">
        <v>0.221</v>
      </c>
      <c r="M4081">
        <v>6.71</v>
      </c>
      <c r="N4081">
        <v>2.1100000000000001E-2</v>
      </c>
      <c r="O4081" t="s">
        <v>614</v>
      </c>
      <c r="P4081">
        <v>0</v>
      </c>
      <c r="Q4081">
        <v>228.28</v>
      </c>
      <c r="R4081">
        <v>905</v>
      </c>
      <c r="S4081">
        <v>0</v>
      </c>
      <c r="U4081">
        <v>5785</v>
      </c>
      <c r="V4081">
        <v>0.99</v>
      </c>
      <c r="W4081">
        <v>0.98</v>
      </c>
      <c r="X4081">
        <v>-0.03</v>
      </c>
      <c r="Y4081" t="s">
        <v>77</v>
      </c>
      <c r="Z4081">
        <v>4.4400000000000004</v>
      </c>
      <c r="AA4081" t="s">
        <v>13217</v>
      </c>
      <c r="AB4081">
        <v>295.65138189999999</v>
      </c>
      <c r="AC4081" t="s">
        <v>13218</v>
      </c>
      <c r="AD4081">
        <v>43.029778100000001</v>
      </c>
      <c r="AE4081">
        <v>1089.8699999999999</v>
      </c>
      <c r="AF4081">
        <v>15.170999999999999</v>
      </c>
      <c r="AG4081">
        <v>13.3</v>
      </c>
      <c r="AH4081">
        <v>15.0191</v>
      </c>
    </row>
    <row r="4082" spans="1:34" x14ac:dyDescent="0.25">
      <c r="A4082" t="s">
        <v>13219</v>
      </c>
      <c r="B4082" t="s">
        <v>13220</v>
      </c>
      <c r="C4082">
        <v>1</v>
      </c>
      <c r="D4082">
        <v>1</v>
      </c>
      <c r="E4082" t="s">
        <v>284</v>
      </c>
      <c r="F4082">
        <v>2016</v>
      </c>
      <c r="G4082" t="s">
        <v>171</v>
      </c>
      <c r="H4082">
        <v>0</v>
      </c>
      <c r="I4082">
        <v>8.0988879899999997</v>
      </c>
      <c r="J4082">
        <v>8.3199999999999996E-2</v>
      </c>
      <c r="K4082">
        <v>9.67</v>
      </c>
      <c r="L4082">
        <v>0.86299999999999999</v>
      </c>
      <c r="M4082">
        <v>67.599999999999994</v>
      </c>
      <c r="N4082">
        <v>0.21299999999999999</v>
      </c>
      <c r="O4082" t="s">
        <v>614</v>
      </c>
      <c r="P4082">
        <v>0</v>
      </c>
      <c r="Q4082">
        <v>484.01</v>
      </c>
      <c r="R4082">
        <v>986</v>
      </c>
      <c r="S4082">
        <v>0</v>
      </c>
      <c r="U4082">
        <v>5995</v>
      </c>
      <c r="V4082">
        <v>1.1200000000000001</v>
      </c>
      <c r="W4082">
        <v>1.0900000000000001</v>
      </c>
      <c r="X4082">
        <v>0.04</v>
      </c>
      <c r="Y4082" t="s">
        <v>77</v>
      </c>
      <c r="Z4082">
        <v>4.37</v>
      </c>
      <c r="AA4082" t="s">
        <v>13221</v>
      </c>
      <c r="AB4082">
        <v>282.69946850000002</v>
      </c>
      <c r="AC4082" t="s">
        <v>13222</v>
      </c>
      <c r="AD4082">
        <v>43.272743699999999</v>
      </c>
      <c r="AE4082">
        <v>2083.37</v>
      </c>
      <c r="AF4082">
        <v>15.43</v>
      </c>
      <c r="AG4082">
        <v>13.824999999999999</v>
      </c>
      <c r="AH4082">
        <v>15.2407</v>
      </c>
    </row>
    <row r="4083" spans="1:34" x14ac:dyDescent="0.25">
      <c r="A4083" t="s">
        <v>13223</v>
      </c>
      <c r="B4083" t="s">
        <v>13224</v>
      </c>
      <c r="C4083">
        <v>1</v>
      </c>
      <c r="D4083">
        <v>1</v>
      </c>
      <c r="E4083" t="s">
        <v>284</v>
      </c>
      <c r="F4083">
        <v>2016</v>
      </c>
      <c r="G4083" t="s">
        <v>171</v>
      </c>
      <c r="H4083">
        <v>0</v>
      </c>
      <c r="I4083">
        <v>10.006529949999999</v>
      </c>
      <c r="J4083">
        <v>9.3299999999999994E-2</v>
      </c>
      <c r="K4083">
        <v>3.75</v>
      </c>
      <c r="L4083">
        <v>0.33500000000000002</v>
      </c>
      <c r="M4083">
        <v>13.5</v>
      </c>
      <c r="N4083">
        <v>4.2599999999999999E-2</v>
      </c>
      <c r="O4083" t="s">
        <v>614</v>
      </c>
      <c r="P4083">
        <v>0</v>
      </c>
      <c r="Q4083">
        <v>181.41</v>
      </c>
      <c r="R4083">
        <v>876</v>
      </c>
      <c r="S4083">
        <v>0</v>
      </c>
      <c r="U4083">
        <v>5871</v>
      </c>
      <c r="V4083">
        <v>1.04</v>
      </c>
      <c r="W4083">
        <v>1.04</v>
      </c>
      <c r="X4083">
        <v>0.02</v>
      </c>
      <c r="Y4083" t="s">
        <v>77</v>
      </c>
      <c r="Z4083">
        <v>4.42</v>
      </c>
      <c r="AA4083" t="s">
        <v>13225</v>
      </c>
      <c r="AB4083">
        <v>283.6307971</v>
      </c>
      <c r="AC4083" t="s">
        <v>13226</v>
      </c>
      <c r="AD4083">
        <v>43.3793638</v>
      </c>
      <c r="AE4083">
        <v>1327.44</v>
      </c>
      <c r="AF4083">
        <v>15.204000000000001</v>
      </c>
      <c r="AG4083">
        <v>13.592000000000001</v>
      </c>
      <c r="AH4083">
        <v>15.033300000000001</v>
      </c>
    </row>
    <row r="4084" spans="1:34" x14ac:dyDescent="0.25">
      <c r="A4084" t="s">
        <v>13227</v>
      </c>
      <c r="B4084" t="s">
        <v>13228</v>
      </c>
      <c r="C4084">
        <v>1</v>
      </c>
      <c r="D4084">
        <v>2</v>
      </c>
      <c r="E4084" t="s">
        <v>284</v>
      </c>
      <c r="F4084">
        <v>2016</v>
      </c>
      <c r="G4084" t="s">
        <v>171</v>
      </c>
      <c r="H4084">
        <v>0</v>
      </c>
      <c r="I4084">
        <v>10.37168453</v>
      </c>
      <c r="J4084">
        <v>8.7300000000000003E-2</v>
      </c>
      <c r="K4084">
        <v>2.9</v>
      </c>
      <c r="L4084">
        <v>0.25900000000000001</v>
      </c>
      <c r="M4084">
        <v>8.75</v>
      </c>
      <c r="N4084">
        <v>2.75E-2</v>
      </c>
      <c r="O4084" t="s">
        <v>614</v>
      </c>
      <c r="P4084">
        <v>0</v>
      </c>
      <c r="Q4084">
        <v>42.49</v>
      </c>
      <c r="R4084">
        <v>720</v>
      </c>
      <c r="S4084">
        <v>0</v>
      </c>
      <c r="U4084">
        <v>5099</v>
      </c>
      <c r="V4084">
        <v>0.78</v>
      </c>
      <c r="W4084">
        <v>0.83</v>
      </c>
      <c r="X4084">
        <v>0</v>
      </c>
      <c r="Y4084" t="s">
        <v>77</v>
      </c>
      <c r="Z4084">
        <v>4.58</v>
      </c>
      <c r="AA4084" t="s">
        <v>13229</v>
      </c>
      <c r="AB4084">
        <v>290.3931809</v>
      </c>
      <c r="AC4084" t="s">
        <v>13230</v>
      </c>
      <c r="AD4084">
        <v>43.363857699999997</v>
      </c>
      <c r="AE4084">
        <v>635.00900000000001</v>
      </c>
      <c r="AF4084">
        <v>15.314</v>
      </c>
      <c r="AG4084">
        <v>13.135</v>
      </c>
      <c r="AH4084">
        <v>15.1555</v>
      </c>
    </row>
    <row r="4085" spans="1:34" x14ac:dyDescent="0.25">
      <c r="A4085" t="s">
        <v>13231</v>
      </c>
      <c r="B4085" t="s">
        <v>13228</v>
      </c>
      <c r="C4085">
        <v>1</v>
      </c>
      <c r="D4085">
        <v>2</v>
      </c>
      <c r="E4085" t="s">
        <v>284</v>
      </c>
      <c r="F4085">
        <v>2020</v>
      </c>
      <c r="G4085" t="s">
        <v>171</v>
      </c>
      <c r="H4085">
        <v>0</v>
      </c>
      <c r="I4085">
        <v>3.9699900000000001</v>
      </c>
      <c r="J4085">
        <v>4.5999999999999999E-2</v>
      </c>
      <c r="K4085">
        <v>1.393</v>
      </c>
      <c r="L4085">
        <v>0.124</v>
      </c>
      <c r="M4085">
        <v>2.52</v>
      </c>
      <c r="N4085">
        <v>7.9299999999999995E-3</v>
      </c>
      <c r="O4085" t="s">
        <v>614</v>
      </c>
      <c r="P4085">
        <v>0</v>
      </c>
      <c r="Q4085">
        <v>229.37</v>
      </c>
      <c r="R4085">
        <v>992</v>
      </c>
      <c r="S4085">
        <v>0</v>
      </c>
      <c r="U4085">
        <v>5012</v>
      </c>
      <c r="V4085">
        <v>0.74</v>
      </c>
      <c r="W4085">
        <v>0.83</v>
      </c>
      <c r="X4085">
        <v>0.18</v>
      </c>
      <c r="Y4085" t="s">
        <v>77</v>
      </c>
      <c r="Z4085">
        <v>4.62</v>
      </c>
      <c r="AA4085" t="s">
        <v>13229</v>
      </c>
      <c r="AB4085">
        <v>290.3931809</v>
      </c>
      <c r="AC4085" t="s">
        <v>13230</v>
      </c>
      <c r="AD4085">
        <v>43.363857699999997</v>
      </c>
      <c r="AE4085">
        <v>635.00900000000001</v>
      </c>
      <c r="AF4085">
        <v>15.314</v>
      </c>
      <c r="AG4085">
        <v>13.135</v>
      </c>
      <c r="AH4085">
        <v>15.1555</v>
      </c>
    </row>
    <row r="4086" spans="1:34" x14ac:dyDescent="0.25">
      <c r="A4086" t="s">
        <v>13232</v>
      </c>
      <c r="B4086" t="s">
        <v>13233</v>
      </c>
      <c r="C4086">
        <v>1</v>
      </c>
      <c r="D4086">
        <v>1</v>
      </c>
      <c r="E4086" t="s">
        <v>284</v>
      </c>
      <c r="F4086">
        <v>2016</v>
      </c>
      <c r="G4086" t="s">
        <v>171</v>
      </c>
      <c r="H4086">
        <v>0</v>
      </c>
      <c r="I4086">
        <v>4.4084002299999998</v>
      </c>
      <c r="J4086">
        <v>5.1999999999999998E-2</v>
      </c>
      <c r="K4086">
        <v>2.42</v>
      </c>
      <c r="L4086">
        <v>0.216</v>
      </c>
      <c r="M4086">
        <v>6.44</v>
      </c>
      <c r="N4086">
        <v>2.0299999999999999E-2</v>
      </c>
      <c r="O4086" t="s">
        <v>614</v>
      </c>
      <c r="P4086">
        <v>0</v>
      </c>
      <c r="Q4086">
        <v>398</v>
      </c>
      <c r="R4086">
        <v>1139</v>
      </c>
      <c r="S4086">
        <v>0</v>
      </c>
      <c r="U4086">
        <v>5485</v>
      </c>
      <c r="V4086">
        <v>0.85</v>
      </c>
      <c r="W4086">
        <v>0.88</v>
      </c>
      <c r="X4086">
        <v>-0.12</v>
      </c>
      <c r="Y4086" t="s">
        <v>77</v>
      </c>
      <c r="Z4086">
        <v>4.53</v>
      </c>
      <c r="AA4086" t="s">
        <v>13234</v>
      </c>
      <c r="AB4086">
        <v>292.96550710000002</v>
      </c>
      <c r="AC4086" t="s">
        <v>13235</v>
      </c>
      <c r="AD4086">
        <v>43.346344999999999</v>
      </c>
      <c r="AE4086">
        <v>2805.48</v>
      </c>
      <c r="AF4086">
        <v>15.756</v>
      </c>
      <c r="AG4086">
        <v>13.996</v>
      </c>
      <c r="AH4086">
        <v>15.623900000000001</v>
      </c>
    </row>
    <row r="4087" spans="1:34" x14ac:dyDescent="0.25">
      <c r="A4087" t="s">
        <v>13236</v>
      </c>
      <c r="B4087" t="s">
        <v>13237</v>
      </c>
      <c r="C4087">
        <v>1</v>
      </c>
      <c r="D4087">
        <v>1</v>
      </c>
      <c r="E4087" t="s">
        <v>284</v>
      </c>
      <c r="F4087">
        <v>2016</v>
      </c>
      <c r="G4087" t="s">
        <v>171</v>
      </c>
      <c r="H4087">
        <v>0</v>
      </c>
      <c r="I4087">
        <v>2.0523498999999998</v>
      </c>
      <c r="J4087">
        <v>3.2199999999999999E-2</v>
      </c>
      <c r="K4087">
        <v>16.559999999999999</v>
      </c>
      <c r="L4087">
        <v>1.4770000000000001</v>
      </c>
      <c r="M4087">
        <v>41600</v>
      </c>
      <c r="N4087">
        <v>131</v>
      </c>
      <c r="O4087" t="s">
        <v>614</v>
      </c>
      <c r="P4087">
        <v>0</v>
      </c>
      <c r="Q4087">
        <v>1324.2</v>
      </c>
      <c r="R4087">
        <v>1497</v>
      </c>
      <c r="S4087">
        <v>0</v>
      </c>
      <c r="U4087">
        <v>6191</v>
      </c>
      <c r="V4087">
        <v>1.3</v>
      </c>
      <c r="W4087">
        <v>1.18</v>
      </c>
      <c r="X4087">
        <v>0.06</v>
      </c>
      <c r="Y4087" t="s">
        <v>77</v>
      </c>
      <c r="Z4087">
        <v>4.28</v>
      </c>
      <c r="AA4087" t="s">
        <v>13238</v>
      </c>
      <c r="AB4087">
        <v>299.56186760000003</v>
      </c>
      <c r="AC4087" t="s">
        <v>13239</v>
      </c>
      <c r="AD4087">
        <v>43.503517299999999</v>
      </c>
      <c r="AE4087">
        <v>1302.33</v>
      </c>
      <c r="AF4087">
        <v>15.398999999999999</v>
      </c>
      <c r="AG4087">
        <v>13.603999999999999</v>
      </c>
      <c r="AH4087">
        <v>15.2456</v>
      </c>
    </row>
    <row r="4088" spans="1:34" x14ac:dyDescent="0.25">
      <c r="A4088" t="s">
        <v>13240</v>
      </c>
      <c r="B4088" t="s">
        <v>13241</v>
      </c>
      <c r="C4088">
        <v>1</v>
      </c>
      <c r="D4088">
        <v>1</v>
      </c>
      <c r="E4088" t="s">
        <v>284</v>
      </c>
      <c r="F4088">
        <v>2016</v>
      </c>
      <c r="G4088" t="s">
        <v>171</v>
      </c>
      <c r="H4088">
        <v>0</v>
      </c>
      <c r="I4088">
        <v>5.0073177800000002</v>
      </c>
      <c r="J4088">
        <v>5.5599999999999997E-2</v>
      </c>
      <c r="K4088">
        <v>8.52</v>
      </c>
      <c r="L4088">
        <v>0.76</v>
      </c>
      <c r="M4088">
        <v>54.5</v>
      </c>
      <c r="N4088">
        <v>0.17199999999999999</v>
      </c>
      <c r="O4088" t="s">
        <v>614</v>
      </c>
      <c r="P4088">
        <v>0</v>
      </c>
      <c r="Q4088">
        <v>234.28</v>
      </c>
      <c r="R4088">
        <v>998</v>
      </c>
      <c r="S4088">
        <v>0</v>
      </c>
      <c r="U4088">
        <v>5777</v>
      </c>
      <c r="V4088">
        <v>0.98</v>
      </c>
      <c r="W4088">
        <v>0.99</v>
      </c>
      <c r="X4088">
        <v>-0.02</v>
      </c>
      <c r="Y4088" t="s">
        <v>77</v>
      </c>
      <c r="Z4088">
        <v>4.45</v>
      </c>
      <c r="AA4088" t="s">
        <v>13242</v>
      </c>
      <c r="AB4088">
        <v>295.53606280000002</v>
      </c>
      <c r="AC4088" t="s">
        <v>13243</v>
      </c>
      <c r="AD4088">
        <v>43.8844116</v>
      </c>
      <c r="AE4088">
        <v>2497.5100000000002</v>
      </c>
      <c r="AF4088">
        <v>16.128</v>
      </c>
      <c r="AG4088">
        <v>14.125999999999999</v>
      </c>
      <c r="AH4088">
        <v>15.903700000000001</v>
      </c>
    </row>
    <row r="4089" spans="1:34" x14ac:dyDescent="0.25">
      <c r="A4089" t="s">
        <v>13244</v>
      </c>
      <c r="B4089" t="s">
        <v>13245</v>
      </c>
      <c r="C4089">
        <v>1</v>
      </c>
      <c r="D4089">
        <v>1</v>
      </c>
      <c r="E4089" t="s">
        <v>284</v>
      </c>
      <c r="F4089">
        <v>2016</v>
      </c>
      <c r="G4089" t="s">
        <v>171</v>
      </c>
      <c r="H4089">
        <v>0</v>
      </c>
      <c r="I4089">
        <v>4.7083265399999998</v>
      </c>
      <c r="J4089">
        <v>5.3900000000000003E-2</v>
      </c>
      <c r="K4089">
        <v>8.41</v>
      </c>
      <c r="L4089">
        <v>0.75</v>
      </c>
      <c r="M4089">
        <v>53.4</v>
      </c>
      <c r="N4089">
        <v>0.16800000000000001</v>
      </c>
      <c r="O4089" t="s">
        <v>614</v>
      </c>
      <c r="P4089">
        <v>0</v>
      </c>
      <c r="Q4089">
        <v>384.56</v>
      </c>
      <c r="R4089">
        <v>1162</v>
      </c>
      <c r="S4089">
        <v>0</v>
      </c>
      <c r="U4089">
        <v>5618</v>
      </c>
      <c r="V4089">
        <v>0.92</v>
      </c>
      <c r="W4089">
        <v>0.95</v>
      </c>
      <c r="X4089">
        <v>0</v>
      </c>
      <c r="Y4089" t="s">
        <v>77</v>
      </c>
      <c r="Z4089">
        <v>4.49</v>
      </c>
      <c r="AA4089" t="s">
        <v>13246</v>
      </c>
      <c r="AB4089">
        <v>298.63564780000002</v>
      </c>
      <c r="AC4089" t="s">
        <v>13247</v>
      </c>
      <c r="AD4089">
        <v>44.170938800000002</v>
      </c>
      <c r="AE4089">
        <v>1065.3699999999999</v>
      </c>
      <c r="AF4089">
        <v>15.462</v>
      </c>
      <c r="AG4089">
        <v>13.243</v>
      </c>
      <c r="AH4089">
        <v>15.163500000000001</v>
      </c>
    </row>
    <row r="4090" spans="1:34" x14ac:dyDescent="0.25">
      <c r="A4090" t="s">
        <v>13248</v>
      </c>
      <c r="B4090" t="s">
        <v>13249</v>
      </c>
      <c r="C4090">
        <v>1</v>
      </c>
      <c r="D4090">
        <v>1</v>
      </c>
      <c r="E4090" t="s">
        <v>284</v>
      </c>
      <c r="F4090">
        <v>2016</v>
      </c>
      <c r="G4090" t="s">
        <v>171</v>
      </c>
      <c r="H4090">
        <v>0</v>
      </c>
      <c r="I4090">
        <v>5.3920253899999997</v>
      </c>
      <c r="J4090">
        <v>5.8299999999999998E-2</v>
      </c>
      <c r="K4090">
        <v>2.64</v>
      </c>
      <c r="L4090">
        <v>0.23599999999999999</v>
      </c>
      <c r="M4090">
        <v>7.46</v>
      </c>
      <c r="N4090">
        <v>2.35E-2</v>
      </c>
      <c r="O4090" t="s">
        <v>614</v>
      </c>
      <c r="P4090">
        <v>0</v>
      </c>
      <c r="Q4090">
        <v>138.75</v>
      </c>
      <c r="R4090">
        <v>850</v>
      </c>
      <c r="S4090">
        <v>0</v>
      </c>
      <c r="U4090">
        <v>5075</v>
      </c>
      <c r="V4090">
        <v>0.78</v>
      </c>
      <c r="W4090">
        <v>0.82</v>
      </c>
      <c r="X4090">
        <v>-0.01</v>
      </c>
      <c r="Y4090" t="s">
        <v>77</v>
      </c>
      <c r="Z4090">
        <v>4.58</v>
      </c>
      <c r="AA4090" t="s">
        <v>13250</v>
      </c>
      <c r="AB4090">
        <v>284.43051320000001</v>
      </c>
      <c r="AC4090" t="s">
        <v>13251</v>
      </c>
      <c r="AD4090">
        <v>44.480377599999997</v>
      </c>
      <c r="AE4090">
        <v>926.59799999999996</v>
      </c>
      <c r="AF4090">
        <v>15.962999999999999</v>
      </c>
      <c r="AG4090">
        <v>13.627000000000001</v>
      </c>
      <c r="AH4090">
        <v>15.642799999999999</v>
      </c>
    </row>
    <row r="4091" spans="1:34" x14ac:dyDescent="0.25">
      <c r="A4091" t="s">
        <v>13252</v>
      </c>
      <c r="B4091" t="s">
        <v>13253</v>
      </c>
      <c r="C4091">
        <v>1</v>
      </c>
      <c r="D4091">
        <v>2</v>
      </c>
      <c r="E4091" t="s">
        <v>284</v>
      </c>
      <c r="F4091">
        <v>2016</v>
      </c>
      <c r="G4091" t="s">
        <v>171</v>
      </c>
      <c r="H4091">
        <v>0</v>
      </c>
      <c r="I4091">
        <v>4.0935732500000004</v>
      </c>
      <c r="J4091">
        <v>5.1400000000000001E-2</v>
      </c>
      <c r="K4091">
        <v>2.63</v>
      </c>
      <c r="L4091">
        <v>0.23499999999999999</v>
      </c>
      <c r="M4091">
        <v>7.41</v>
      </c>
      <c r="N4091">
        <v>2.3300000000000001E-2</v>
      </c>
      <c r="O4091" t="s">
        <v>614</v>
      </c>
      <c r="P4091">
        <v>0</v>
      </c>
      <c r="Q4091">
        <v>414.6</v>
      </c>
      <c r="R4091">
        <v>1182</v>
      </c>
      <c r="S4091">
        <v>0</v>
      </c>
      <c r="U4091">
        <v>5863</v>
      </c>
      <c r="V4091">
        <v>1.05</v>
      </c>
      <c r="W4091">
        <v>1.03</v>
      </c>
      <c r="X4091">
        <v>0.02</v>
      </c>
      <c r="Y4091" t="s">
        <v>77</v>
      </c>
      <c r="Z4091">
        <v>4.41</v>
      </c>
      <c r="AA4091" t="s">
        <v>13254</v>
      </c>
      <c r="AB4091">
        <v>290.26328740000002</v>
      </c>
      <c r="AC4091" t="s">
        <v>13255</v>
      </c>
      <c r="AD4091">
        <v>44.556405099999999</v>
      </c>
      <c r="AE4091">
        <v>1239.5</v>
      </c>
      <c r="AF4091">
        <v>15.489000000000001</v>
      </c>
      <c r="AG4091">
        <v>13.840999999999999</v>
      </c>
      <c r="AH4091">
        <v>15.3733</v>
      </c>
    </row>
    <row r="4092" spans="1:34" x14ac:dyDescent="0.25">
      <c r="A4092" t="s">
        <v>13256</v>
      </c>
      <c r="B4092" t="s">
        <v>13253</v>
      </c>
      <c r="C4092">
        <v>1</v>
      </c>
      <c r="D4092">
        <v>2</v>
      </c>
      <c r="E4092" t="s">
        <v>284</v>
      </c>
      <c r="F4092">
        <v>2016</v>
      </c>
      <c r="G4092" t="s">
        <v>171</v>
      </c>
      <c r="H4092">
        <v>0</v>
      </c>
      <c r="I4092">
        <v>105.144749</v>
      </c>
      <c r="J4092">
        <v>0.4471</v>
      </c>
      <c r="K4092">
        <v>2.82</v>
      </c>
      <c r="L4092">
        <v>0.252</v>
      </c>
      <c r="M4092">
        <v>8.35</v>
      </c>
      <c r="N4092">
        <v>2.63E-2</v>
      </c>
      <c r="O4092" t="s">
        <v>614</v>
      </c>
      <c r="P4092">
        <v>0</v>
      </c>
      <c r="Q4092">
        <v>5.48</v>
      </c>
      <c r="R4092">
        <v>401</v>
      </c>
      <c r="S4092">
        <v>0</v>
      </c>
      <c r="U4092">
        <v>5863</v>
      </c>
      <c r="V4092">
        <v>1.05</v>
      </c>
      <c r="W4092">
        <v>1.03</v>
      </c>
      <c r="X4092">
        <v>0.02</v>
      </c>
      <c r="Y4092" t="s">
        <v>77</v>
      </c>
      <c r="Z4092">
        <v>4.41</v>
      </c>
      <c r="AA4092" t="s">
        <v>13254</v>
      </c>
      <c r="AB4092">
        <v>290.26328740000002</v>
      </c>
      <c r="AC4092" t="s">
        <v>13255</v>
      </c>
      <c r="AD4092">
        <v>44.556405099999999</v>
      </c>
      <c r="AE4092">
        <v>1239.5</v>
      </c>
      <c r="AF4092">
        <v>15.489000000000001</v>
      </c>
      <c r="AG4092">
        <v>13.840999999999999</v>
      </c>
      <c r="AH4092">
        <v>15.3733</v>
      </c>
    </row>
    <row r="4093" spans="1:34" x14ac:dyDescent="0.25">
      <c r="A4093" t="s">
        <v>13257</v>
      </c>
      <c r="B4093" t="s">
        <v>13258</v>
      </c>
      <c r="C4093">
        <v>1</v>
      </c>
      <c r="D4093">
        <v>1</v>
      </c>
      <c r="E4093" t="s">
        <v>284</v>
      </c>
      <c r="F4093">
        <v>2016</v>
      </c>
      <c r="G4093" t="s">
        <v>171</v>
      </c>
      <c r="H4093">
        <v>0</v>
      </c>
      <c r="I4093">
        <v>4.0822750699999997</v>
      </c>
      <c r="J4093">
        <v>4.7899999999999998E-2</v>
      </c>
      <c r="K4093">
        <v>12.19</v>
      </c>
      <c r="L4093">
        <v>1.0880000000000001</v>
      </c>
      <c r="O4093" t="s">
        <v>75</v>
      </c>
      <c r="P4093">
        <v>0</v>
      </c>
      <c r="Q4093">
        <v>251.48</v>
      </c>
      <c r="R4093">
        <v>1016</v>
      </c>
      <c r="S4093">
        <v>0</v>
      </c>
      <c r="U4093">
        <v>5539</v>
      </c>
      <c r="V4093">
        <v>0.89</v>
      </c>
      <c r="W4093">
        <v>0.92</v>
      </c>
      <c r="X4093">
        <v>0</v>
      </c>
      <c r="Y4093" t="s">
        <v>77</v>
      </c>
      <c r="Z4093">
        <v>4.51</v>
      </c>
      <c r="AA4093" t="s">
        <v>13259</v>
      </c>
      <c r="AB4093">
        <v>284.83044339999998</v>
      </c>
      <c r="AC4093" t="s">
        <v>13260</v>
      </c>
      <c r="AD4093">
        <v>44.658093200000003</v>
      </c>
      <c r="AE4093">
        <v>1071.8</v>
      </c>
      <c r="AF4093">
        <v>15.452</v>
      </c>
      <c r="AG4093">
        <v>13.499000000000001</v>
      </c>
      <c r="AH4093">
        <v>15.201000000000001</v>
      </c>
    </row>
    <row r="4094" spans="1:34" x14ac:dyDescent="0.25">
      <c r="A4094" t="s">
        <v>13261</v>
      </c>
      <c r="B4094" t="s">
        <v>13262</v>
      </c>
      <c r="C4094">
        <v>1</v>
      </c>
      <c r="D4094">
        <v>1</v>
      </c>
      <c r="E4094" t="s">
        <v>284</v>
      </c>
      <c r="F4094">
        <v>2016</v>
      </c>
      <c r="G4094" t="s">
        <v>171</v>
      </c>
      <c r="H4094">
        <v>0</v>
      </c>
      <c r="I4094">
        <v>3.3149463400000001</v>
      </c>
      <c r="J4094">
        <v>4.3299999999999998E-2</v>
      </c>
      <c r="K4094">
        <v>3.29</v>
      </c>
      <c r="L4094">
        <v>0.29399999999999998</v>
      </c>
      <c r="M4094">
        <v>10.8</v>
      </c>
      <c r="N4094">
        <v>3.4099999999999998E-2</v>
      </c>
      <c r="O4094" t="s">
        <v>614</v>
      </c>
      <c r="P4094">
        <v>0</v>
      </c>
      <c r="Q4094">
        <v>339.4</v>
      </c>
      <c r="R4094">
        <v>1155</v>
      </c>
      <c r="S4094">
        <v>0</v>
      </c>
      <c r="U4094">
        <v>5437</v>
      </c>
      <c r="V4094">
        <v>0.86</v>
      </c>
      <c r="W4094">
        <v>0.9</v>
      </c>
      <c r="X4094">
        <v>-0.02</v>
      </c>
      <c r="Y4094" t="s">
        <v>77</v>
      </c>
      <c r="Z4094">
        <v>4.53</v>
      </c>
      <c r="AA4094" t="s">
        <v>13263</v>
      </c>
      <c r="AB4094">
        <v>293.4548441</v>
      </c>
      <c r="AC4094" t="s">
        <v>13264</v>
      </c>
      <c r="AD4094">
        <v>44.792782299999999</v>
      </c>
      <c r="AE4094">
        <v>853.11900000000003</v>
      </c>
      <c r="AF4094">
        <v>15.284000000000001</v>
      </c>
      <c r="AG4094">
        <v>13.367000000000001</v>
      </c>
      <c r="AH4094">
        <v>15.1206</v>
      </c>
    </row>
    <row r="4095" spans="1:34" x14ac:dyDescent="0.25">
      <c r="A4095" t="s">
        <v>13265</v>
      </c>
      <c r="B4095" t="s">
        <v>13266</v>
      </c>
      <c r="C4095">
        <v>1</v>
      </c>
      <c r="D4095">
        <v>1</v>
      </c>
      <c r="E4095" t="s">
        <v>284</v>
      </c>
      <c r="F4095">
        <v>2016</v>
      </c>
      <c r="G4095" t="s">
        <v>171</v>
      </c>
      <c r="H4095">
        <v>0</v>
      </c>
      <c r="I4095">
        <v>39.643178110000001</v>
      </c>
      <c r="J4095">
        <v>0.215</v>
      </c>
      <c r="K4095">
        <v>10.63</v>
      </c>
      <c r="L4095">
        <v>0.94799999999999995</v>
      </c>
      <c r="M4095">
        <v>79.400000000000006</v>
      </c>
      <c r="N4095">
        <v>0.25</v>
      </c>
      <c r="O4095" t="s">
        <v>614</v>
      </c>
      <c r="P4095">
        <v>0</v>
      </c>
      <c r="Q4095">
        <v>10.97</v>
      </c>
      <c r="R4095">
        <v>472</v>
      </c>
      <c r="S4095">
        <v>0</v>
      </c>
      <c r="U4095">
        <v>5363</v>
      </c>
      <c r="V4095">
        <v>0.84</v>
      </c>
      <c r="W4095">
        <v>0.88</v>
      </c>
      <c r="X4095">
        <v>-0.01</v>
      </c>
      <c r="Y4095" t="s">
        <v>77</v>
      </c>
      <c r="Z4095">
        <v>4.54</v>
      </c>
      <c r="AA4095" t="s">
        <v>13267</v>
      </c>
      <c r="AB4095">
        <v>283.97749490000001</v>
      </c>
      <c r="AC4095" t="s">
        <v>13268</v>
      </c>
      <c r="AD4095">
        <v>44.811561300000001</v>
      </c>
      <c r="AE4095">
        <v>758.46900000000005</v>
      </c>
      <c r="AF4095">
        <v>15.145</v>
      </c>
      <c r="AG4095">
        <v>13.222</v>
      </c>
      <c r="AH4095">
        <v>14.992900000000001</v>
      </c>
    </row>
    <row r="4096" spans="1:34" x14ac:dyDescent="0.25">
      <c r="A4096" t="s">
        <v>13269</v>
      </c>
      <c r="B4096" t="s">
        <v>13270</v>
      </c>
      <c r="C4096">
        <v>1</v>
      </c>
      <c r="D4096">
        <v>1</v>
      </c>
      <c r="E4096" t="s">
        <v>284</v>
      </c>
      <c r="F4096">
        <v>2016</v>
      </c>
      <c r="G4096" t="s">
        <v>171</v>
      </c>
      <c r="H4096">
        <v>0</v>
      </c>
      <c r="I4096">
        <v>21.804510879999999</v>
      </c>
      <c r="J4096">
        <v>0.1406</v>
      </c>
      <c r="K4096">
        <v>3.26</v>
      </c>
      <c r="L4096">
        <v>0.29099999999999998</v>
      </c>
      <c r="M4096">
        <v>10.7</v>
      </c>
      <c r="N4096">
        <v>3.3599999999999998E-2</v>
      </c>
      <c r="O4096" t="s">
        <v>614</v>
      </c>
      <c r="P4096">
        <v>0</v>
      </c>
      <c r="Q4096">
        <v>25.3</v>
      </c>
      <c r="R4096">
        <v>543</v>
      </c>
      <c r="S4096">
        <v>0</v>
      </c>
      <c r="U4096">
        <v>5452</v>
      </c>
      <c r="V4096">
        <v>0.85</v>
      </c>
      <c r="W4096">
        <v>0.88</v>
      </c>
      <c r="X4096">
        <v>-0.09</v>
      </c>
      <c r="Y4096" t="s">
        <v>77</v>
      </c>
      <c r="Z4096">
        <v>4.53</v>
      </c>
      <c r="AA4096" t="s">
        <v>13271</v>
      </c>
      <c r="AB4096">
        <v>291.71727759999999</v>
      </c>
      <c r="AC4096" t="s">
        <v>13272</v>
      </c>
      <c r="AD4096">
        <v>44.887346600000001</v>
      </c>
      <c r="AE4096">
        <v>762.08100000000002</v>
      </c>
      <c r="AF4096">
        <v>15.362</v>
      </c>
      <c r="AG4096">
        <v>13.329000000000001</v>
      </c>
      <c r="AH4096">
        <v>15.035</v>
      </c>
    </row>
    <row r="4097" spans="1:34" x14ac:dyDescent="0.25">
      <c r="A4097" t="s">
        <v>13273</v>
      </c>
      <c r="B4097" t="s">
        <v>13274</v>
      </c>
      <c r="C4097">
        <v>1</v>
      </c>
      <c r="D4097">
        <v>1</v>
      </c>
      <c r="E4097" t="s">
        <v>284</v>
      </c>
      <c r="F4097">
        <v>2016</v>
      </c>
      <c r="G4097" t="s">
        <v>171</v>
      </c>
      <c r="H4097">
        <v>0</v>
      </c>
      <c r="I4097">
        <v>5.1544844200000002</v>
      </c>
      <c r="J4097">
        <v>5.4600000000000003E-2</v>
      </c>
      <c r="K4097">
        <v>2.5299999999999998</v>
      </c>
      <c r="L4097">
        <v>0.22600000000000001</v>
      </c>
      <c r="M4097">
        <v>6.94</v>
      </c>
      <c r="N4097">
        <v>2.18E-2</v>
      </c>
      <c r="O4097" t="s">
        <v>614</v>
      </c>
      <c r="P4097">
        <v>0</v>
      </c>
      <c r="Q4097">
        <v>176.69</v>
      </c>
      <c r="R4097">
        <v>964</v>
      </c>
      <c r="S4097">
        <v>0</v>
      </c>
      <c r="U4097">
        <v>5441</v>
      </c>
      <c r="V4097">
        <v>0.86</v>
      </c>
      <c r="W4097">
        <v>0.89</v>
      </c>
      <c r="X4097">
        <v>-0.01</v>
      </c>
      <c r="Y4097" t="s">
        <v>77</v>
      </c>
      <c r="Z4097">
        <v>4.53</v>
      </c>
      <c r="AA4097" t="s">
        <v>13275</v>
      </c>
      <c r="AB4097">
        <v>294.84693329999999</v>
      </c>
      <c r="AC4097" t="s">
        <v>13276</v>
      </c>
      <c r="AD4097">
        <v>45.034415500000001</v>
      </c>
      <c r="AE4097">
        <v>831.84199999999998</v>
      </c>
      <c r="AF4097">
        <v>15.452999999999999</v>
      </c>
      <c r="AG4097">
        <v>13.432</v>
      </c>
      <c r="AH4097">
        <v>15.352</v>
      </c>
    </row>
    <row r="4098" spans="1:34" x14ac:dyDescent="0.25">
      <c r="A4098" t="s">
        <v>13277</v>
      </c>
      <c r="B4098" t="s">
        <v>13278</v>
      </c>
      <c r="C4098">
        <v>1</v>
      </c>
      <c r="D4098">
        <v>1</v>
      </c>
      <c r="E4098" t="s">
        <v>284</v>
      </c>
      <c r="F4098">
        <v>2016</v>
      </c>
      <c r="G4098" t="s">
        <v>171</v>
      </c>
      <c r="H4098">
        <v>0</v>
      </c>
      <c r="I4098">
        <v>5.7434772699999996</v>
      </c>
      <c r="J4098">
        <v>6.25E-2</v>
      </c>
      <c r="K4098">
        <v>3.34</v>
      </c>
      <c r="L4098">
        <v>0.29799999999999999</v>
      </c>
      <c r="M4098">
        <v>11.1</v>
      </c>
      <c r="N4098">
        <v>3.5000000000000003E-2</v>
      </c>
      <c r="O4098" t="s">
        <v>614</v>
      </c>
      <c r="P4098">
        <v>0</v>
      </c>
      <c r="Q4098">
        <v>484.51</v>
      </c>
      <c r="R4098">
        <v>982</v>
      </c>
      <c r="S4098">
        <v>0</v>
      </c>
      <c r="U4098">
        <v>5660</v>
      </c>
      <c r="V4098">
        <v>0.93</v>
      </c>
      <c r="W4098">
        <v>0.95</v>
      </c>
      <c r="X4098">
        <v>-0.03</v>
      </c>
      <c r="Y4098" t="s">
        <v>77</v>
      </c>
      <c r="Z4098">
        <v>4.49</v>
      </c>
      <c r="AA4098" t="s">
        <v>13279</v>
      </c>
      <c r="AB4098">
        <v>291.0923621</v>
      </c>
      <c r="AC4098" t="s">
        <v>13280</v>
      </c>
      <c r="AD4098">
        <v>45.115508699999999</v>
      </c>
      <c r="AE4098">
        <v>1765.23</v>
      </c>
      <c r="AF4098">
        <v>15.585000000000001</v>
      </c>
      <c r="AG4098">
        <v>13.936999999999999</v>
      </c>
      <c r="AH4098">
        <v>15.524900000000001</v>
      </c>
    </row>
    <row r="4099" spans="1:34" x14ac:dyDescent="0.25">
      <c r="A4099" t="s">
        <v>13281</v>
      </c>
      <c r="B4099" t="s">
        <v>13282</v>
      </c>
      <c r="C4099">
        <v>1</v>
      </c>
      <c r="D4099">
        <v>1</v>
      </c>
      <c r="E4099" t="s">
        <v>284</v>
      </c>
      <c r="F4099">
        <v>2016</v>
      </c>
      <c r="G4099" t="s">
        <v>171</v>
      </c>
      <c r="H4099">
        <v>0</v>
      </c>
      <c r="I4099">
        <v>3.1663537100000001</v>
      </c>
      <c r="J4099">
        <v>4.3200000000000002E-2</v>
      </c>
      <c r="K4099">
        <v>3.58</v>
      </c>
      <c r="L4099">
        <v>0.31900000000000001</v>
      </c>
      <c r="M4099">
        <v>12.5</v>
      </c>
      <c r="N4099">
        <v>3.9399999999999998E-2</v>
      </c>
      <c r="O4099" t="s">
        <v>614</v>
      </c>
      <c r="P4099">
        <v>0</v>
      </c>
      <c r="Q4099">
        <v>1089.55</v>
      </c>
      <c r="R4099">
        <v>1273</v>
      </c>
      <c r="S4099">
        <v>0</v>
      </c>
      <c r="U4099">
        <v>5633</v>
      </c>
      <c r="V4099">
        <v>0.91</v>
      </c>
      <c r="W4099">
        <v>0.94</v>
      </c>
      <c r="X4099">
        <v>-0.05</v>
      </c>
      <c r="Y4099" t="s">
        <v>77</v>
      </c>
      <c r="Z4099">
        <v>4.5</v>
      </c>
      <c r="AA4099" t="s">
        <v>13283</v>
      </c>
      <c r="AB4099">
        <v>286.36006040000001</v>
      </c>
      <c r="AC4099" t="s">
        <v>13284</v>
      </c>
      <c r="AD4099">
        <v>45.414266400000002</v>
      </c>
      <c r="AE4099">
        <v>1921.15</v>
      </c>
      <c r="AF4099">
        <v>15.567</v>
      </c>
      <c r="AG4099">
        <v>14.086</v>
      </c>
      <c r="AH4099">
        <v>15.5472</v>
      </c>
    </row>
    <row r="4100" spans="1:34" x14ac:dyDescent="0.25">
      <c r="A4100" t="s">
        <v>13285</v>
      </c>
      <c r="B4100" t="s">
        <v>13286</v>
      </c>
      <c r="C4100">
        <v>1</v>
      </c>
      <c r="D4100">
        <v>2</v>
      </c>
      <c r="E4100" t="s">
        <v>284</v>
      </c>
      <c r="F4100">
        <v>2016</v>
      </c>
      <c r="G4100" t="s">
        <v>171</v>
      </c>
      <c r="H4100">
        <v>0</v>
      </c>
      <c r="I4100">
        <v>6.4916828100000004</v>
      </c>
      <c r="J4100">
        <v>6.9400000000000003E-2</v>
      </c>
      <c r="K4100">
        <v>12.33</v>
      </c>
      <c r="L4100">
        <v>1.1000000000000001</v>
      </c>
      <c r="O4100" t="s">
        <v>75</v>
      </c>
      <c r="P4100">
        <v>0</v>
      </c>
      <c r="Q4100">
        <v>418.8</v>
      </c>
      <c r="R4100">
        <v>1219</v>
      </c>
      <c r="S4100">
        <v>0</v>
      </c>
      <c r="U4100">
        <v>5620</v>
      </c>
      <c r="V4100">
        <v>1.41</v>
      </c>
      <c r="W4100">
        <v>1.05</v>
      </c>
      <c r="X4100">
        <v>0.21</v>
      </c>
      <c r="Y4100" t="s">
        <v>77</v>
      </c>
      <c r="Z4100">
        <v>4.16</v>
      </c>
      <c r="AA4100" t="s">
        <v>13287</v>
      </c>
      <c r="AB4100">
        <v>285.55478950000003</v>
      </c>
      <c r="AC4100" t="s">
        <v>13288</v>
      </c>
      <c r="AD4100">
        <v>45.578842000000002</v>
      </c>
      <c r="AE4100">
        <v>1935.04</v>
      </c>
      <c r="AF4100">
        <v>15.782</v>
      </c>
      <c r="AG4100">
        <v>14.102</v>
      </c>
      <c r="AH4100">
        <v>15.6113</v>
      </c>
    </row>
    <row r="4101" spans="1:34" x14ac:dyDescent="0.25">
      <c r="A4101" t="s">
        <v>13289</v>
      </c>
      <c r="B4101" t="s">
        <v>13286</v>
      </c>
      <c r="C4101">
        <v>1</v>
      </c>
      <c r="D4101">
        <v>2</v>
      </c>
      <c r="E4101" t="s">
        <v>284</v>
      </c>
      <c r="F4101">
        <v>2018</v>
      </c>
      <c r="G4101" t="s">
        <v>171</v>
      </c>
      <c r="H4101">
        <v>0</v>
      </c>
      <c r="I4101">
        <v>2.8518833799999999</v>
      </c>
      <c r="J4101">
        <v>3.9969999999999999E-2</v>
      </c>
      <c r="K4101">
        <v>1.569</v>
      </c>
      <c r="L4101">
        <v>0.14000000000000001</v>
      </c>
      <c r="M4101">
        <v>3.09</v>
      </c>
      <c r="N4101">
        <v>9.7099999999999999E-3</v>
      </c>
      <c r="O4101" t="s">
        <v>614</v>
      </c>
      <c r="P4101">
        <v>0</v>
      </c>
      <c r="Q4101">
        <v>903.77</v>
      </c>
      <c r="R4101">
        <v>1607</v>
      </c>
      <c r="S4101">
        <v>0</v>
      </c>
      <c r="U4101">
        <v>5620</v>
      </c>
      <c r="V4101">
        <v>1.41</v>
      </c>
      <c r="W4101">
        <v>1.05</v>
      </c>
      <c r="X4101">
        <v>0.21</v>
      </c>
      <c r="Y4101" t="s">
        <v>77</v>
      </c>
      <c r="Z4101">
        <v>4.16</v>
      </c>
      <c r="AA4101" t="s">
        <v>13287</v>
      </c>
      <c r="AB4101">
        <v>285.55478950000003</v>
      </c>
      <c r="AC4101" t="s">
        <v>13288</v>
      </c>
      <c r="AD4101">
        <v>45.578842000000002</v>
      </c>
      <c r="AE4101">
        <v>1935.04</v>
      </c>
      <c r="AF4101">
        <v>15.782</v>
      </c>
      <c r="AG4101">
        <v>14.102</v>
      </c>
      <c r="AH4101">
        <v>15.6113</v>
      </c>
    </row>
    <row r="4102" spans="1:34" x14ac:dyDescent="0.25">
      <c r="A4102" t="s">
        <v>13290</v>
      </c>
      <c r="B4102" t="s">
        <v>13291</v>
      </c>
      <c r="C4102">
        <v>1</v>
      </c>
      <c r="D4102">
        <v>1</v>
      </c>
      <c r="E4102" t="s">
        <v>284</v>
      </c>
      <c r="F4102">
        <v>2016</v>
      </c>
      <c r="G4102" t="s">
        <v>171</v>
      </c>
      <c r="H4102">
        <v>0</v>
      </c>
      <c r="I4102">
        <v>3.8556035500000001</v>
      </c>
      <c r="J4102">
        <v>5.0500000000000003E-2</v>
      </c>
      <c r="K4102">
        <v>13.88</v>
      </c>
      <c r="L4102">
        <v>1.238</v>
      </c>
      <c r="O4102" t="s">
        <v>75</v>
      </c>
      <c r="P4102">
        <v>0</v>
      </c>
      <c r="Q4102">
        <v>456.7</v>
      </c>
      <c r="R4102">
        <v>1212</v>
      </c>
      <c r="S4102">
        <v>0</v>
      </c>
      <c r="U4102">
        <v>5849</v>
      </c>
      <c r="V4102">
        <v>1.06</v>
      </c>
      <c r="W4102">
        <v>1.03</v>
      </c>
      <c r="X4102">
        <v>0.04</v>
      </c>
      <c r="Y4102" t="s">
        <v>77</v>
      </c>
      <c r="Z4102">
        <v>4.41</v>
      </c>
      <c r="AA4102" t="s">
        <v>13292</v>
      </c>
      <c r="AB4102">
        <v>296.39319449999999</v>
      </c>
      <c r="AC4102" t="s">
        <v>13293</v>
      </c>
      <c r="AD4102">
        <v>45.568533000000002</v>
      </c>
      <c r="AE4102">
        <v>1257.1600000000001</v>
      </c>
      <c r="AF4102">
        <v>15.385999999999999</v>
      </c>
      <c r="AG4102">
        <v>13.775</v>
      </c>
      <c r="AH4102">
        <v>15.284800000000001</v>
      </c>
    </row>
    <row r="4103" spans="1:34" x14ac:dyDescent="0.25">
      <c r="A4103" t="s">
        <v>13294</v>
      </c>
      <c r="B4103" t="s">
        <v>13295</v>
      </c>
      <c r="C4103">
        <v>1</v>
      </c>
      <c r="D4103">
        <v>2</v>
      </c>
      <c r="E4103" t="s">
        <v>284</v>
      </c>
      <c r="F4103">
        <v>2016</v>
      </c>
      <c r="G4103" t="s">
        <v>171</v>
      </c>
      <c r="H4103">
        <v>0</v>
      </c>
      <c r="I4103">
        <v>9.4678140499999994</v>
      </c>
      <c r="J4103">
        <v>6.9099999999999995E-2</v>
      </c>
      <c r="K4103">
        <v>2.1800000000000002</v>
      </c>
      <c r="L4103">
        <v>0.19400000000000001</v>
      </c>
      <c r="M4103">
        <v>5.39</v>
      </c>
      <c r="N4103">
        <v>1.7000000000000001E-2</v>
      </c>
      <c r="O4103" t="s">
        <v>614</v>
      </c>
      <c r="P4103">
        <v>0</v>
      </c>
      <c r="Q4103">
        <v>8.56</v>
      </c>
      <c r="R4103">
        <v>407</v>
      </c>
      <c r="S4103">
        <v>0</v>
      </c>
      <c r="U4103">
        <v>3631</v>
      </c>
      <c r="V4103">
        <v>0.46</v>
      </c>
      <c r="W4103">
        <v>0.49</v>
      </c>
      <c r="X4103">
        <v>-0.01</v>
      </c>
      <c r="Y4103" t="s">
        <v>77</v>
      </c>
      <c r="Z4103">
        <v>4.79</v>
      </c>
      <c r="AA4103" t="s">
        <v>13296</v>
      </c>
      <c r="AB4103">
        <v>283.73172740000001</v>
      </c>
      <c r="AC4103" t="s">
        <v>13297</v>
      </c>
      <c r="AD4103">
        <v>45.958528800000003</v>
      </c>
      <c r="AE4103">
        <v>174.82599999999999</v>
      </c>
      <c r="AF4103">
        <v>16.53</v>
      </c>
      <c r="AG4103">
        <v>11.721</v>
      </c>
      <c r="AH4103">
        <v>15.0519</v>
      </c>
    </row>
    <row r="4104" spans="1:34" x14ac:dyDescent="0.25">
      <c r="A4104" t="s">
        <v>13298</v>
      </c>
      <c r="B4104" t="s">
        <v>13295</v>
      </c>
      <c r="C4104">
        <v>1</v>
      </c>
      <c r="D4104">
        <v>2</v>
      </c>
      <c r="E4104" t="s">
        <v>284</v>
      </c>
      <c r="F4104">
        <v>2016</v>
      </c>
      <c r="G4104" t="s">
        <v>171</v>
      </c>
      <c r="H4104">
        <v>0</v>
      </c>
      <c r="I4104">
        <v>0.89304123999999996</v>
      </c>
      <c r="J4104">
        <v>1.43E-2</v>
      </c>
      <c r="K4104">
        <v>1.27</v>
      </c>
      <c r="L4104">
        <v>0.113</v>
      </c>
      <c r="M4104">
        <v>2.15</v>
      </c>
      <c r="N4104">
        <v>6.7799999999999996E-3</v>
      </c>
      <c r="O4104" t="s">
        <v>614</v>
      </c>
      <c r="P4104">
        <v>0</v>
      </c>
      <c r="Q4104">
        <v>199.85</v>
      </c>
      <c r="R4104">
        <v>893</v>
      </c>
      <c r="S4104">
        <v>0</v>
      </c>
      <c r="U4104">
        <v>3631</v>
      </c>
      <c r="V4104">
        <v>0.46</v>
      </c>
      <c r="W4104">
        <v>0.49</v>
      </c>
      <c r="X4104">
        <v>-0.01</v>
      </c>
      <c r="Y4104" t="s">
        <v>77</v>
      </c>
      <c r="Z4104">
        <v>4.79</v>
      </c>
      <c r="AA4104" t="s">
        <v>13296</v>
      </c>
      <c r="AB4104">
        <v>283.73172740000001</v>
      </c>
      <c r="AC4104" t="s">
        <v>13297</v>
      </c>
      <c r="AD4104">
        <v>45.958528800000003</v>
      </c>
      <c r="AE4104">
        <v>174.82599999999999</v>
      </c>
      <c r="AF4104">
        <v>16.53</v>
      </c>
      <c r="AG4104">
        <v>11.721</v>
      </c>
      <c r="AH4104">
        <v>15.0519</v>
      </c>
    </row>
    <row r="4105" spans="1:34" x14ac:dyDescent="0.25">
      <c r="A4105" t="s">
        <v>13299</v>
      </c>
      <c r="B4105" t="s">
        <v>13300</v>
      </c>
      <c r="C4105">
        <v>1</v>
      </c>
      <c r="D4105">
        <v>1</v>
      </c>
      <c r="E4105" t="s">
        <v>284</v>
      </c>
      <c r="F4105">
        <v>2016</v>
      </c>
      <c r="G4105" t="s">
        <v>171</v>
      </c>
      <c r="H4105">
        <v>0</v>
      </c>
      <c r="I4105">
        <v>20.834247260000001</v>
      </c>
      <c r="J4105">
        <v>0.14829999999999999</v>
      </c>
      <c r="K4105">
        <v>2.82</v>
      </c>
      <c r="L4105">
        <v>0.252</v>
      </c>
      <c r="M4105">
        <v>8.35</v>
      </c>
      <c r="N4105">
        <v>2.63E-2</v>
      </c>
      <c r="O4105" t="s">
        <v>614</v>
      </c>
      <c r="P4105">
        <v>0</v>
      </c>
      <c r="Q4105">
        <v>24.51</v>
      </c>
      <c r="R4105">
        <v>595</v>
      </c>
      <c r="S4105">
        <v>0</v>
      </c>
      <c r="U4105">
        <v>5418</v>
      </c>
      <c r="V4105">
        <v>0.86</v>
      </c>
      <c r="W4105">
        <v>0.9</v>
      </c>
      <c r="X4105">
        <v>0.01</v>
      </c>
      <c r="Y4105" t="s">
        <v>77</v>
      </c>
      <c r="Z4105">
        <v>4.53</v>
      </c>
      <c r="AA4105" t="s">
        <v>13301</v>
      </c>
      <c r="AB4105">
        <v>293.0181882</v>
      </c>
      <c r="AC4105" t="s">
        <v>13302</v>
      </c>
      <c r="AD4105">
        <v>45.914706299999999</v>
      </c>
      <c r="AE4105">
        <v>916.70600000000002</v>
      </c>
      <c r="AF4105">
        <v>15.561</v>
      </c>
      <c r="AG4105">
        <v>13.648</v>
      </c>
      <c r="AH4105">
        <v>15.3954</v>
      </c>
    </row>
    <row r="4106" spans="1:34" x14ac:dyDescent="0.25">
      <c r="A4106" t="s">
        <v>13303</v>
      </c>
      <c r="B4106" t="s">
        <v>13304</v>
      </c>
      <c r="C4106">
        <v>1</v>
      </c>
      <c r="D4106">
        <v>1</v>
      </c>
      <c r="E4106" t="s">
        <v>284</v>
      </c>
      <c r="F4106">
        <v>2016</v>
      </c>
      <c r="G4106" t="s">
        <v>171</v>
      </c>
      <c r="H4106">
        <v>0</v>
      </c>
      <c r="I4106">
        <v>6.1048528600000003</v>
      </c>
      <c r="J4106">
        <v>5.8299999999999998E-2</v>
      </c>
      <c r="K4106">
        <v>3.56</v>
      </c>
      <c r="L4106">
        <v>0.318</v>
      </c>
      <c r="M4106">
        <v>12.4</v>
      </c>
      <c r="N4106">
        <v>3.9E-2</v>
      </c>
      <c r="O4106" t="s">
        <v>614</v>
      </c>
      <c r="P4106">
        <v>0</v>
      </c>
      <c r="Q4106">
        <v>89.25</v>
      </c>
      <c r="R4106">
        <v>784</v>
      </c>
      <c r="S4106">
        <v>0</v>
      </c>
      <c r="U4106">
        <v>5326</v>
      </c>
      <c r="V4106">
        <v>0.78</v>
      </c>
      <c r="W4106">
        <v>0.85</v>
      </c>
      <c r="X4106">
        <v>-0.17</v>
      </c>
      <c r="Y4106" t="s">
        <v>77</v>
      </c>
      <c r="Z4106">
        <v>4.59</v>
      </c>
      <c r="AA4106" t="s">
        <v>13305</v>
      </c>
      <c r="AB4106">
        <v>297.04561219999999</v>
      </c>
      <c r="AC4106" t="s">
        <v>13306</v>
      </c>
      <c r="AD4106">
        <v>46.027389300000003</v>
      </c>
      <c r="AE4106">
        <v>1157.21</v>
      </c>
      <c r="AF4106">
        <v>14.468999999999999</v>
      </c>
      <c r="AG4106">
        <v>12.667999999999999</v>
      </c>
      <c r="AH4106">
        <v>14.411899999999999</v>
      </c>
    </row>
    <row r="4107" spans="1:34" x14ac:dyDescent="0.25">
      <c r="A4107" t="s">
        <v>13307</v>
      </c>
      <c r="B4107" t="s">
        <v>13308</v>
      </c>
      <c r="C4107">
        <v>1</v>
      </c>
      <c r="D4107">
        <v>1</v>
      </c>
      <c r="E4107" t="s">
        <v>284</v>
      </c>
      <c r="F4107">
        <v>2016</v>
      </c>
      <c r="G4107" t="s">
        <v>171</v>
      </c>
      <c r="H4107">
        <v>0</v>
      </c>
      <c r="I4107">
        <v>11.51516988</v>
      </c>
      <c r="J4107">
        <v>9.6500000000000002E-2</v>
      </c>
      <c r="K4107">
        <v>2.95</v>
      </c>
      <c r="L4107">
        <v>0.26300000000000001</v>
      </c>
      <c r="M4107">
        <v>9.01</v>
      </c>
      <c r="N4107">
        <v>2.8299999999999999E-2</v>
      </c>
      <c r="O4107" t="s">
        <v>614</v>
      </c>
      <c r="P4107">
        <v>0</v>
      </c>
      <c r="Q4107">
        <v>32.68</v>
      </c>
      <c r="R4107">
        <v>657</v>
      </c>
      <c r="S4107">
        <v>0</v>
      </c>
      <c r="U4107">
        <v>5107</v>
      </c>
      <c r="V4107">
        <v>0.8</v>
      </c>
      <c r="W4107">
        <v>0.85</v>
      </c>
      <c r="X4107">
        <v>7.0000000000000007E-2</v>
      </c>
      <c r="Y4107" t="s">
        <v>77</v>
      </c>
      <c r="Z4107">
        <v>4.57</v>
      </c>
      <c r="AA4107" t="s">
        <v>13309</v>
      </c>
      <c r="AB4107">
        <v>284.6888328</v>
      </c>
      <c r="AC4107" t="s">
        <v>13310</v>
      </c>
      <c r="AD4107">
        <v>46.172139100000003</v>
      </c>
      <c r="AE4107">
        <v>695.05899999999997</v>
      </c>
      <c r="AF4107">
        <v>15.492000000000001</v>
      </c>
      <c r="AG4107">
        <v>13.452999999999999</v>
      </c>
      <c r="AH4107">
        <v>15.3849</v>
      </c>
    </row>
    <row r="4108" spans="1:34" x14ac:dyDescent="0.25">
      <c r="A4108" t="s">
        <v>13311</v>
      </c>
      <c r="B4108" t="s">
        <v>13312</v>
      </c>
      <c r="C4108">
        <v>1</v>
      </c>
      <c r="D4108">
        <v>1</v>
      </c>
      <c r="E4108" t="s">
        <v>284</v>
      </c>
      <c r="F4108">
        <v>2016</v>
      </c>
      <c r="G4108" t="s">
        <v>171</v>
      </c>
      <c r="H4108">
        <v>0</v>
      </c>
      <c r="I4108">
        <v>3.6014720100000002</v>
      </c>
      <c r="J4108">
        <v>4.2799999999999998E-2</v>
      </c>
      <c r="K4108">
        <v>2.93</v>
      </c>
      <c r="L4108">
        <v>0.26100000000000001</v>
      </c>
      <c r="M4108">
        <v>8.91</v>
      </c>
      <c r="N4108">
        <v>2.8000000000000001E-2</v>
      </c>
      <c r="O4108" t="s">
        <v>614</v>
      </c>
      <c r="P4108">
        <v>0</v>
      </c>
      <c r="Q4108">
        <v>233.03</v>
      </c>
      <c r="R4108">
        <v>996</v>
      </c>
      <c r="S4108">
        <v>0</v>
      </c>
      <c r="U4108">
        <v>5217</v>
      </c>
      <c r="V4108">
        <v>0.81</v>
      </c>
      <c r="W4108">
        <v>0.86</v>
      </c>
      <c r="X4108">
        <v>0.03</v>
      </c>
      <c r="Y4108" t="s">
        <v>77</v>
      </c>
      <c r="Z4108">
        <v>4.5599999999999996</v>
      </c>
      <c r="AA4108" t="s">
        <v>13313</v>
      </c>
      <c r="AB4108">
        <v>285.39130920000002</v>
      </c>
      <c r="AC4108" t="s">
        <v>13314</v>
      </c>
      <c r="AD4108">
        <v>46.180929300000003</v>
      </c>
      <c r="AE4108">
        <v>1005.43</v>
      </c>
      <c r="AF4108">
        <v>15.808999999999999</v>
      </c>
      <c r="AG4108">
        <v>13.82</v>
      </c>
      <c r="AH4108">
        <v>15.7425</v>
      </c>
    </row>
    <row r="4109" spans="1:34" x14ac:dyDescent="0.25">
      <c r="A4109" t="s">
        <v>13315</v>
      </c>
      <c r="B4109" t="s">
        <v>13316</v>
      </c>
      <c r="C4109">
        <v>1</v>
      </c>
      <c r="D4109">
        <v>1</v>
      </c>
      <c r="E4109" t="s">
        <v>284</v>
      </c>
      <c r="F4109">
        <v>2016</v>
      </c>
      <c r="G4109" t="s">
        <v>171</v>
      </c>
      <c r="H4109">
        <v>0</v>
      </c>
      <c r="I4109">
        <v>28.599153990000001</v>
      </c>
      <c r="J4109">
        <v>0.14219999999999999</v>
      </c>
      <c r="K4109">
        <v>1.96</v>
      </c>
      <c r="L4109">
        <v>0.17499999999999999</v>
      </c>
      <c r="M4109">
        <v>4.5</v>
      </c>
      <c r="N4109">
        <v>1.4200000000000001E-2</v>
      </c>
      <c r="O4109" t="s">
        <v>614</v>
      </c>
      <c r="P4109">
        <v>0</v>
      </c>
      <c r="Q4109">
        <v>2.2999999999999998</v>
      </c>
      <c r="R4109">
        <v>298</v>
      </c>
      <c r="S4109">
        <v>0</v>
      </c>
      <c r="U4109">
        <v>3813</v>
      </c>
      <c r="V4109">
        <v>0.48</v>
      </c>
      <c r="W4109">
        <v>0.51</v>
      </c>
      <c r="X4109">
        <v>-0.24</v>
      </c>
      <c r="Y4109" t="s">
        <v>77</v>
      </c>
      <c r="Z4109">
        <v>4.7699999999999996</v>
      </c>
      <c r="AA4109" t="s">
        <v>13317</v>
      </c>
      <c r="AB4109">
        <v>291.86297930000001</v>
      </c>
      <c r="AC4109" t="s">
        <v>13318</v>
      </c>
      <c r="AD4109">
        <v>46.429161399999998</v>
      </c>
      <c r="AE4109">
        <v>205.11799999999999</v>
      </c>
      <c r="AF4109">
        <v>15.971</v>
      </c>
      <c r="AG4109">
        <v>12.097</v>
      </c>
      <c r="AH4109">
        <v>15.1457</v>
      </c>
    </row>
    <row r="4110" spans="1:34" x14ac:dyDescent="0.25">
      <c r="A4110" t="s">
        <v>13319</v>
      </c>
      <c r="B4110" t="s">
        <v>13320</v>
      </c>
      <c r="C4110">
        <v>1</v>
      </c>
      <c r="D4110">
        <v>1</v>
      </c>
      <c r="E4110" t="s">
        <v>284</v>
      </c>
      <c r="F4110">
        <v>2016</v>
      </c>
      <c r="G4110" t="s">
        <v>171</v>
      </c>
      <c r="H4110">
        <v>0</v>
      </c>
      <c r="I4110">
        <v>24.58721573</v>
      </c>
      <c r="J4110">
        <v>0.1552</v>
      </c>
      <c r="K4110">
        <v>2.5</v>
      </c>
      <c r="L4110">
        <v>0.223</v>
      </c>
      <c r="M4110">
        <v>6.8</v>
      </c>
      <c r="N4110">
        <v>2.1399999999999999E-2</v>
      </c>
      <c r="O4110" t="s">
        <v>614</v>
      </c>
      <c r="P4110">
        <v>0</v>
      </c>
      <c r="Q4110">
        <v>27.64</v>
      </c>
      <c r="R4110">
        <v>530</v>
      </c>
      <c r="S4110">
        <v>0</v>
      </c>
      <c r="U4110">
        <v>5327</v>
      </c>
      <c r="V4110">
        <v>0.82</v>
      </c>
      <c r="W4110">
        <v>0.86</v>
      </c>
      <c r="X4110">
        <v>-0.09</v>
      </c>
      <c r="Y4110" t="s">
        <v>77</v>
      </c>
      <c r="Z4110">
        <v>4.55</v>
      </c>
      <c r="AA4110" t="s">
        <v>13321</v>
      </c>
      <c r="AB4110">
        <v>287.56965159999999</v>
      </c>
      <c r="AC4110" t="s">
        <v>13322</v>
      </c>
      <c r="AD4110">
        <v>46.5679011</v>
      </c>
      <c r="AE4110">
        <v>1113.6500000000001</v>
      </c>
      <c r="AF4110">
        <v>15.792999999999999</v>
      </c>
      <c r="AG4110">
        <v>13.818</v>
      </c>
      <c r="AH4110">
        <v>15.5908</v>
      </c>
    </row>
    <row r="4111" spans="1:34" x14ac:dyDescent="0.25">
      <c r="A4111" t="s">
        <v>13323</v>
      </c>
      <c r="B4111" t="s">
        <v>13324</v>
      </c>
      <c r="C4111">
        <v>1</v>
      </c>
      <c r="D4111">
        <v>1</v>
      </c>
      <c r="E4111" t="s">
        <v>284</v>
      </c>
      <c r="F4111">
        <v>2016</v>
      </c>
      <c r="G4111" t="s">
        <v>171</v>
      </c>
      <c r="H4111">
        <v>0</v>
      </c>
      <c r="I4111">
        <v>12.532484650000001</v>
      </c>
      <c r="J4111">
        <v>0.10539999999999999</v>
      </c>
      <c r="K4111">
        <v>3.32</v>
      </c>
      <c r="L4111">
        <v>0.29599999999999999</v>
      </c>
      <c r="M4111">
        <v>11</v>
      </c>
      <c r="N4111">
        <v>3.4599999999999999E-2</v>
      </c>
      <c r="O4111" t="s">
        <v>614</v>
      </c>
      <c r="P4111">
        <v>0</v>
      </c>
      <c r="Q4111">
        <v>115.96</v>
      </c>
      <c r="R4111">
        <v>775</v>
      </c>
      <c r="S4111">
        <v>0</v>
      </c>
      <c r="U4111">
        <v>5601</v>
      </c>
      <c r="V4111">
        <v>0.9</v>
      </c>
      <c r="W4111">
        <v>0.93</v>
      </c>
      <c r="X4111">
        <v>-0.08</v>
      </c>
      <c r="Y4111" t="s">
        <v>77</v>
      </c>
      <c r="Z4111">
        <v>4.51</v>
      </c>
      <c r="AA4111" t="s">
        <v>13325</v>
      </c>
      <c r="AB4111">
        <v>290.067994</v>
      </c>
      <c r="AC4111" t="s">
        <v>13326</v>
      </c>
      <c r="AD4111">
        <v>46.579153499999997</v>
      </c>
      <c r="AE4111">
        <v>1370.65</v>
      </c>
      <c r="AF4111">
        <v>15.711</v>
      </c>
      <c r="AG4111">
        <v>13.847</v>
      </c>
      <c r="AH4111">
        <v>15.4527</v>
      </c>
    </row>
    <row r="4112" spans="1:34" x14ac:dyDescent="0.25">
      <c r="A4112" t="s">
        <v>13327</v>
      </c>
      <c r="B4112" t="s">
        <v>13328</v>
      </c>
      <c r="C4112">
        <v>1</v>
      </c>
      <c r="D4112">
        <v>1</v>
      </c>
      <c r="E4112" t="s">
        <v>284</v>
      </c>
      <c r="F4112">
        <v>2013</v>
      </c>
      <c r="G4112" t="s">
        <v>171</v>
      </c>
      <c r="H4112">
        <v>0</v>
      </c>
      <c r="I4112">
        <v>7.3407109999999998</v>
      </c>
      <c r="J4112">
        <v>7.8100000000000003E-2</v>
      </c>
      <c r="K4112">
        <v>10.76</v>
      </c>
      <c r="L4112">
        <v>0.96</v>
      </c>
      <c r="M4112">
        <v>200.22</v>
      </c>
      <c r="N4112">
        <v>0.63</v>
      </c>
      <c r="O4112" t="s">
        <v>119</v>
      </c>
      <c r="P4112">
        <v>0</v>
      </c>
      <c r="Q4112">
        <v>337.68</v>
      </c>
      <c r="R4112">
        <v>1078</v>
      </c>
      <c r="S4112">
        <v>0</v>
      </c>
      <c r="T4112" t="s">
        <v>587</v>
      </c>
      <c r="U4112">
        <v>6000</v>
      </c>
      <c r="V4112">
        <v>1.1200000000000001</v>
      </c>
      <c r="W4112">
        <v>1.18</v>
      </c>
      <c r="X4112">
        <v>0.42</v>
      </c>
      <c r="Y4112" t="s">
        <v>77</v>
      </c>
      <c r="Z4112">
        <v>4.4400000000000004</v>
      </c>
      <c r="AA4112" t="s">
        <v>13329</v>
      </c>
      <c r="AB4112">
        <v>293.09252750000002</v>
      </c>
      <c r="AC4112" t="s">
        <v>13330</v>
      </c>
      <c r="AD4112">
        <v>41.355509499999997</v>
      </c>
      <c r="AE4112">
        <v>1177.55</v>
      </c>
      <c r="AF4112">
        <v>14.487</v>
      </c>
      <c r="AG4112">
        <v>12.958</v>
      </c>
      <c r="AH4112">
        <v>14.3652</v>
      </c>
    </row>
    <row r="4113" spans="1:34" x14ac:dyDescent="0.25">
      <c r="A4113" t="s">
        <v>13331</v>
      </c>
      <c r="B4113" t="s">
        <v>13332</v>
      </c>
      <c r="C4113">
        <v>1</v>
      </c>
      <c r="D4113">
        <v>1</v>
      </c>
      <c r="E4113" t="s">
        <v>284</v>
      </c>
      <c r="F4113">
        <v>2016</v>
      </c>
      <c r="G4113" t="s">
        <v>171</v>
      </c>
      <c r="H4113">
        <v>0</v>
      </c>
      <c r="I4113">
        <v>3.58410122</v>
      </c>
      <c r="J4113">
        <v>4.6199999999999998E-2</v>
      </c>
      <c r="K4113">
        <v>4.57</v>
      </c>
      <c r="L4113">
        <v>0.40799999999999997</v>
      </c>
      <c r="M4113">
        <v>18.899999999999999</v>
      </c>
      <c r="N4113">
        <v>5.96E-2</v>
      </c>
      <c r="O4113" t="s">
        <v>614</v>
      </c>
      <c r="P4113">
        <v>0</v>
      </c>
      <c r="Q4113">
        <v>432.87</v>
      </c>
      <c r="R4113">
        <v>1131</v>
      </c>
      <c r="S4113">
        <v>0</v>
      </c>
      <c r="U4113">
        <v>5438</v>
      </c>
      <c r="V4113">
        <v>0.87</v>
      </c>
      <c r="W4113">
        <v>0.91</v>
      </c>
      <c r="X4113">
        <v>0.03</v>
      </c>
      <c r="Y4113" t="s">
        <v>77</v>
      </c>
      <c r="Z4113">
        <v>4.5199999999999996</v>
      </c>
      <c r="AA4113" t="s">
        <v>13333</v>
      </c>
      <c r="AB4113">
        <v>286.48225660000003</v>
      </c>
      <c r="AC4113" t="s">
        <v>13334</v>
      </c>
      <c r="AD4113">
        <v>46.692456</v>
      </c>
      <c r="AE4113">
        <v>1442.02</v>
      </c>
      <c r="AF4113">
        <v>16.021999999999998</v>
      </c>
      <c r="AG4113">
        <v>14.177</v>
      </c>
      <c r="AH4113">
        <v>15.923500000000001</v>
      </c>
    </row>
    <row r="4114" spans="1:34" x14ac:dyDescent="0.25">
      <c r="A4114" t="s">
        <v>13335</v>
      </c>
      <c r="B4114" t="s">
        <v>13336</v>
      </c>
      <c r="C4114">
        <v>1</v>
      </c>
      <c r="D4114">
        <v>1</v>
      </c>
      <c r="E4114" t="s">
        <v>284</v>
      </c>
      <c r="F4114">
        <v>2016</v>
      </c>
      <c r="G4114" t="s">
        <v>171</v>
      </c>
      <c r="H4114">
        <v>0</v>
      </c>
      <c r="I4114">
        <v>7.0390237400000002</v>
      </c>
      <c r="J4114">
        <v>7.4399999999999994E-2</v>
      </c>
      <c r="K4114">
        <v>2.97</v>
      </c>
      <c r="L4114">
        <v>0.26500000000000001</v>
      </c>
      <c r="M4114">
        <v>9.11</v>
      </c>
      <c r="N4114">
        <v>2.87E-2</v>
      </c>
      <c r="O4114" t="s">
        <v>614</v>
      </c>
      <c r="P4114">
        <v>0</v>
      </c>
      <c r="Q4114">
        <v>461.99</v>
      </c>
      <c r="R4114">
        <v>1051</v>
      </c>
      <c r="S4114">
        <v>0</v>
      </c>
      <c r="U4114">
        <v>6129</v>
      </c>
      <c r="V4114">
        <v>1.24</v>
      </c>
      <c r="W4114">
        <v>1.1599999999999999</v>
      </c>
      <c r="X4114">
        <v>7.0000000000000007E-2</v>
      </c>
      <c r="Y4114" t="s">
        <v>77</v>
      </c>
      <c r="Z4114">
        <v>4.3099999999999996</v>
      </c>
      <c r="AA4114" t="s">
        <v>13337</v>
      </c>
      <c r="AB4114">
        <v>289.43172939999999</v>
      </c>
      <c r="AC4114" t="s">
        <v>13338</v>
      </c>
      <c r="AD4114">
        <v>46.617497800000002</v>
      </c>
      <c r="AE4114">
        <v>1661.87</v>
      </c>
      <c r="AF4114">
        <v>15.186</v>
      </c>
      <c r="AG4114">
        <v>13.693</v>
      </c>
      <c r="AH4114">
        <v>15.045500000000001</v>
      </c>
    </row>
    <row r="4115" spans="1:34" x14ac:dyDescent="0.25">
      <c r="A4115" t="s">
        <v>13339</v>
      </c>
      <c r="B4115" t="s">
        <v>13340</v>
      </c>
      <c r="C4115">
        <v>1</v>
      </c>
      <c r="D4115">
        <v>1</v>
      </c>
      <c r="E4115" t="s">
        <v>284</v>
      </c>
      <c r="F4115">
        <v>2016</v>
      </c>
      <c r="G4115" t="s">
        <v>171</v>
      </c>
      <c r="H4115">
        <v>0</v>
      </c>
      <c r="I4115">
        <v>8.3608682400000003</v>
      </c>
      <c r="J4115">
        <v>7.4399999999999994E-2</v>
      </c>
      <c r="K4115">
        <v>3.24</v>
      </c>
      <c r="L4115">
        <v>0.28899999999999998</v>
      </c>
      <c r="M4115">
        <v>10.6</v>
      </c>
      <c r="N4115">
        <v>3.32E-2</v>
      </c>
      <c r="O4115" t="s">
        <v>614</v>
      </c>
      <c r="P4115">
        <v>0</v>
      </c>
      <c r="Q4115">
        <v>38.1</v>
      </c>
      <c r="R4115">
        <v>690</v>
      </c>
      <c r="S4115">
        <v>0</v>
      </c>
      <c r="U4115">
        <v>4642</v>
      </c>
      <c r="V4115">
        <v>0.71</v>
      </c>
      <c r="W4115">
        <v>0.76</v>
      </c>
      <c r="X4115">
        <v>7.0000000000000007E-2</v>
      </c>
      <c r="Y4115" t="s">
        <v>77</v>
      </c>
      <c r="Z4115">
        <v>4.62</v>
      </c>
      <c r="AA4115" t="s">
        <v>13341</v>
      </c>
      <c r="AB4115">
        <v>283.86596759999998</v>
      </c>
      <c r="AC4115" t="s">
        <v>13342</v>
      </c>
      <c r="AD4115">
        <v>46.789652199999999</v>
      </c>
      <c r="AE4115">
        <v>489.25299999999999</v>
      </c>
      <c r="AF4115">
        <v>15.356999999999999</v>
      </c>
      <c r="AG4115">
        <v>12.817</v>
      </c>
      <c r="AH4115">
        <v>15.1722</v>
      </c>
    </row>
    <row r="4116" spans="1:34" x14ac:dyDescent="0.25">
      <c r="A4116" t="s">
        <v>13343</v>
      </c>
      <c r="B4116" t="s">
        <v>13344</v>
      </c>
      <c r="C4116">
        <v>2</v>
      </c>
      <c r="D4116">
        <v>1</v>
      </c>
      <c r="E4116" t="s">
        <v>284</v>
      </c>
      <c r="F4116">
        <v>2016</v>
      </c>
      <c r="G4116" t="s">
        <v>171</v>
      </c>
      <c r="H4116">
        <v>0</v>
      </c>
      <c r="I4116">
        <v>3.1792629200000002</v>
      </c>
      <c r="J4116">
        <v>4.1799999999999997E-2</v>
      </c>
      <c r="K4116">
        <v>1.21</v>
      </c>
      <c r="L4116">
        <v>0.108</v>
      </c>
      <c r="M4116">
        <v>1.92</v>
      </c>
      <c r="N4116">
        <v>6.0600000000000003E-3</v>
      </c>
      <c r="O4116" t="s">
        <v>614</v>
      </c>
      <c r="P4116">
        <v>0</v>
      </c>
      <c r="Q4116">
        <v>397.25</v>
      </c>
      <c r="R4116">
        <v>1101</v>
      </c>
      <c r="S4116">
        <v>0</v>
      </c>
      <c r="U4116">
        <v>5486</v>
      </c>
      <c r="V4116">
        <v>0.85</v>
      </c>
      <c r="W4116">
        <v>0.94</v>
      </c>
      <c r="X4116">
        <v>0.01</v>
      </c>
      <c r="Y4116" t="s">
        <v>77</v>
      </c>
      <c r="Z4116">
        <v>4.55</v>
      </c>
      <c r="AA4116" t="s">
        <v>13345</v>
      </c>
      <c r="AB4116">
        <v>295.57423</v>
      </c>
      <c r="AC4116" t="s">
        <v>13346</v>
      </c>
      <c r="AD4116">
        <v>42.806425500000003</v>
      </c>
      <c r="AE4116">
        <v>278.98700000000002</v>
      </c>
      <c r="AF4116">
        <v>12.66</v>
      </c>
      <c r="AG4116">
        <v>10.776999999999999</v>
      </c>
      <c r="AH4116">
        <v>12.5411</v>
      </c>
    </row>
    <row r="4117" spans="1:34" x14ac:dyDescent="0.25">
      <c r="A4117" t="s">
        <v>13347</v>
      </c>
      <c r="B4117" t="s">
        <v>13348</v>
      </c>
      <c r="C4117">
        <v>1</v>
      </c>
      <c r="D4117">
        <v>1</v>
      </c>
      <c r="E4117" t="s">
        <v>284</v>
      </c>
      <c r="F4117">
        <v>2016</v>
      </c>
      <c r="G4117" t="s">
        <v>171</v>
      </c>
      <c r="H4117">
        <v>0</v>
      </c>
      <c r="I4117">
        <v>12.062224430000001</v>
      </c>
      <c r="J4117">
        <v>9.9299999999999999E-2</v>
      </c>
      <c r="K4117">
        <v>1.62</v>
      </c>
      <c r="L4117">
        <v>0.14499999999999999</v>
      </c>
      <c r="M4117">
        <v>3.26</v>
      </c>
      <c r="N4117">
        <v>1.0200000000000001E-2</v>
      </c>
      <c r="O4117" t="s">
        <v>614</v>
      </c>
      <c r="P4117">
        <v>0</v>
      </c>
      <c r="Q4117">
        <v>62.95</v>
      </c>
      <c r="R4117">
        <v>750</v>
      </c>
      <c r="S4117">
        <v>0</v>
      </c>
      <c r="U4117">
        <v>5594</v>
      </c>
      <c r="V4117">
        <v>0.93</v>
      </c>
      <c r="W4117">
        <v>0.94</v>
      </c>
      <c r="X4117">
        <v>0</v>
      </c>
      <c r="Y4117" t="s">
        <v>77</v>
      </c>
      <c r="Z4117">
        <v>4.4800000000000004</v>
      </c>
      <c r="AA4117" t="s">
        <v>13349</v>
      </c>
      <c r="AB4117">
        <v>296.49604929999998</v>
      </c>
      <c r="AC4117" t="s">
        <v>13350</v>
      </c>
      <c r="AD4117">
        <v>47.1827848</v>
      </c>
      <c r="AE4117">
        <v>449.964</v>
      </c>
      <c r="AF4117">
        <v>13.718</v>
      </c>
      <c r="AG4117">
        <v>11.930999999999999</v>
      </c>
      <c r="AH4117">
        <v>13.584300000000001</v>
      </c>
    </row>
    <row r="4118" spans="1:34" x14ac:dyDescent="0.25">
      <c r="A4118" t="s">
        <v>13351</v>
      </c>
      <c r="B4118" t="s">
        <v>13352</v>
      </c>
      <c r="C4118">
        <v>1</v>
      </c>
      <c r="D4118">
        <v>1</v>
      </c>
      <c r="E4118" t="s">
        <v>284</v>
      </c>
      <c r="F4118">
        <v>2016</v>
      </c>
      <c r="G4118" t="s">
        <v>171</v>
      </c>
      <c r="H4118">
        <v>0</v>
      </c>
      <c r="I4118">
        <v>9.9314355600000006</v>
      </c>
      <c r="J4118">
        <v>9.1499999999999998E-2</v>
      </c>
      <c r="K4118">
        <v>2.16</v>
      </c>
      <c r="L4118">
        <v>0.193</v>
      </c>
      <c r="M4118">
        <v>5.31</v>
      </c>
      <c r="N4118">
        <v>1.67E-2</v>
      </c>
      <c r="O4118" t="s">
        <v>614</v>
      </c>
      <c r="P4118">
        <v>0</v>
      </c>
      <c r="Q4118">
        <v>286.02999999999997</v>
      </c>
      <c r="R4118">
        <v>931</v>
      </c>
      <c r="S4118">
        <v>0</v>
      </c>
      <c r="U4118">
        <v>5849</v>
      </c>
      <c r="V4118">
        <v>1.04</v>
      </c>
      <c r="W4118">
        <v>1.04</v>
      </c>
      <c r="X4118">
        <v>0.06</v>
      </c>
      <c r="Y4118" t="s">
        <v>77</v>
      </c>
      <c r="Z4118">
        <v>4.42</v>
      </c>
      <c r="AA4118" t="s">
        <v>13353</v>
      </c>
      <c r="AB4118">
        <v>291.49944119999998</v>
      </c>
      <c r="AC4118" t="s">
        <v>13354</v>
      </c>
      <c r="AD4118">
        <v>37.059257100000004</v>
      </c>
      <c r="AE4118">
        <v>1780.38</v>
      </c>
      <c r="AF4118">
        <v>15.427</v>
      </c>
      <c r="AG4118">
        <v>13.621</v>
      </c>
      <c r="AH4118">
        <v>15.163399999999999</v>
      </c>
    </row>
    <row r="4119" spans="1:34" x14ac:dyDescent="0.25">
      <c r="A4119" t="s">
        <v>13355</v>
      </c>
      <c r="B4119" t="s">
        <v>13356</v>
      </c>
      <c r="C4119">
        <v>1</v>
      </c>
      <c r="D4119">
        <v>1</v>
      </c>
      <c r="E4119" t="s">
        <v>284</v>
      </c>
      <c r="F4119">
        <v>2016</v>
      </c>
      <c r="G4119" t="s">
        <v>171</v>
      </c>
      <c r="H4119">
        <v>0</v>
      </c>
      <c r="I4119">
        <v>3.48159251</v>
      </c>
      <c r="J4119">
        <v>4.3499999999999997E-2</v>
      </c>
      <c r="K4119">
        <v>1.1100000000000001</v>
      </c>
      <c r="L4119">
        <v>9.9000000000000005E-2</v>
      </c>
      <c r="M4119">
        <v>1.41</v>
      </c>
      <c r="N4119">
        <v>4.4400000000000004E-3</v>
      </c>
      <c r="O4119" t="s">
        <v>614</v>
      </c>
      <c r="P4119">
        <v>0</v>
      </c>
      <c r="Q4119">
        <v>421.61</v>
      </c>
      <c r="R4119">
        <v>1156</v>
      </c>
      <c r="S4119">
        <v>0</v>
      </c>
      <c r="U4119">
        <v>5418</v>
      </c>
      <c r="V4119">
        <v>0.93</v>
      </c>
      <c r="W4119">
        <v>0.91</v>
      </c>
      <c r="X4119">
        <v>0.09</v>
      </c>
      <c r="Y4119" t="s">
        <v>77</v>
      </c>
      <c r="Z4119">
        <v>4.46</v>
      </c>
      <c r="AA4119" t="s">
        <v>13357</v>
      </c>
      <c r="AB4119">
        <v>290.68220969999999</v>
      </c>
      <c r="AC4119" t="s">
        <v>13358</v>
      </c>
      <c r="AD4119">
        <v>37.355159299999997</v>
      </c>
      <c r="AE4119">
        <v>450</v>
      </c>
      <c r="AF4119">
        <v>13.785</v>
      </c>
      <c r="AG4119">
        <v>11.815</v>
      </c>
      <c r="AH4119">
        <v>13.6111</v>
      </c>
    </row>
    <row r="4120" spans="1:34" x14ac:dyDescent="0.25">
      <c r="A4120" t="s">
        <v>13359</v>
      </c>
      <c r="B4120" t="s">
        <v>13360</v>
      </c>
      <c r="C4120">
        <v>1</v>
      </c>
      <c r="D4120">
        <v>1</v>
      </c>
      <c r="E4120" t="s">
        <v>284</v>
      </c>
      <c r="F4120">
        <v>2016</v>
      </c>
      <c r="G4120" t="s">
        <v>171</v>
      </c>
      <c r="H4120">
        <v>0</v>
      </c>
      <c r="I4120">
        <v>35.617605869999998</v>
      </c>
      <c r="J4120">
        <v>0.19159999999999999</v>
      </c>
      <c r="K4120">
        <v>5.27</v>
      </c>
      <c r="L4120">
        <v>0.47</v>
      </c>
      <c r="M4120">
        <v>24.1</v>
      </c>
      <c r="N4120">
        <v>7.5899999999999995E-2</v>
      </c>
      <c r="O4120" t="s">
        <v>614</v>
      </c>
      <c r="P4120">
        <v>0</v>
      </c>
      <c r="Q4120">
        <v>10.19</v>
      </c>
      <c r="R4120">
        <v>456</v>
      </c>
      <c r="S4120">
        <v>0</v>
      </c>
      <c r="U4120">
        <v>5096</v>
      </c>
      <c r="V4120">
        <v>0.78</v>
      </c>
      <c r="W4120">
        <v>0.82</v>
      </c>
      <c r="X4120">
        <v>-0.03</v>
      </c>
      <c r="Y4120" t="s">
        <v>77</v>
      </c>
      <c r="Z4120">
        <v>4.58</v>
      </c>
      <c r="AA4120" t="s">
        <v>13361</v>
      </c>
      <c r="AB4120">
        <v>288.41651960000002</v>
      </c>
      <c r="AC4120" t="s">
        <v>13362</v>
      </c>
      <c r="AD4120">
        <v>41.0298175</v>
      </c>
      <c r="AE4120">
        <v>3347.16</v>
      </c>
      <c r="AF4120">
        <v>15.595000000000001</v>
      </c>
      <c r="AG4120">
        <v>13.63</v>
      </c>
      <c r="AH4120">
        <v>15.724399999999999</v>
      </c>
    </row>
    <row r="4121" spans="1:34" x14ac:dyDescent="0.25">
      <c r="A4121" t="s">
        <v>13363</v>
      </c>
      <c r="B4121" t="s">
        <v>13364</v>
      </c>
      <c r="C4121">
        <v>1</v>
      </c>
      <c r="D4121">
        <v>1</v>
      </c>
      <c r="E4121" t="s">
        <v>284</v>
      </c>
      <c r="F4121">
        <v>2016</v>
      </c>
      <c r="G4121" t="s">
        <v>171</v>
      </c>
      <c r="H4121">
        <v>0</v>
      </c>
      <c r="I4121">
        <v>7.4074279299999999</v>
      </c>
      <c r="J4121">
        <v>7.4499999999999997E-2</v>
      </c>
      <c r="K4121">
        <v>2.52</v>
      </c>
      <c r="L4121">
        <v>0.22500000000000001</v>
      </c>
      <c r="M4121">
        <v>6.9</v>
      </c>
      <c r="N4121">
        <v>2.1700000000000001E-2</v>
      </c>
      <c r="O4121" t="s">
        <v>614</v>
      </c>
      <c r="P4121">
        <v>0</v>
      </c>
      <c r="Q4121">
        <v>439.78</v>
      </c>
      <c r="R4121">
        <v>938</v>
      </c>
      <c r="S4121">
        <v>0</v>
      </c>
      <c r="U4121">
        <v>5934</v>
      </c>
      <c r="V4121">
        <v>1.1000000000000001</v>
      </c>
      <c r="W4121">
        <v>1.07</v>
      </c>
      <c r="X4121">
        <v>0.08</v>
      </c>
      <c r="Y4121" t="s">
        <v>77</v>
      </c>
      <c r="Z4121">
        <v>4.38</v>
      </c>
      <c r="AA4121" t="s">
        <v>13365</v>
      </c>
      <c r="AB4121">
        <v>292.26287789999998</v>
      </c>
      <c r="AC4121" t="s">
        <v>13366</v>
      </c>
      <c r="AD4121">
        <v>37.236973200000001</v>
      </c>
      <c r="AE4121">
        <v>1705.99</v>
      </c>
      <c r="AF4121">
        <v>15.37</v>
      </c>
      <c r="AG4121">
        <v>13.603</v>
      </c>
      <c r="AH4121">
        <v>15.2186</v>
      </c>
    </row>
    <row r="4122" spans="1:34" x14ac:dyDescent="0.25">
      <c r="A4122" t="s">
        <v>13367</v>
      </c>
      <c r="B4122" t="s">
        <v>13368</v>
      </c>
      <c r="C4122">
        <v>1</v>
      </c>
      <c r="D4122">
        <v>1</v>
      </c>
      <c r="E4122" t="s">
        <v>284</v>
      </c>
      <c r="F4122">
        <v>2016</v>
      </c>
      <c r="G4122" t="s">
        <v>171</v>
      </c>
      <c r="H4122">
        <v>0</v>
      </c>
      <c r="I4122">
        <v>17.317165849999999</v>
      </c>
      <c r="J4122">
        <v>0.10539999999999999</v>
      </c>
      <c r="K4122">
        <v>3.1</v>
      </c>
      <c r="L4122">
        <v>0.27700000000000002</v>
      </c>
      <c r="M4122">
        <v>9.8000000000000007</v>
      </c>
      <c r="N4122">
        <v>3.0800000000000001E-2</v>
      </c>
      <c r="O4122" t="s">
        <v>614</v>
      </c>
      <c r="P4122">
        <v>0</v>
      </c>
      <c r="Q4122">
        <v>24.63</v>
      </c>
      <c r="R4122">
        <v>454</v>
      </c>
      <c r="S4122">
        <v>0</v>
      </c>
      <c r="U4122">
        <v>5009</v>
      </c>
      <c r="V4122">
        <v>0.75</v>
      </c>
      <c r="W4122">
        <v>0.79</v>
      </c>
      <c r="X4122">
        <v>-0.11</v>
      </c>
      <c r="Y4122" t="s">
        <v>77</v>
      </c>
      <c r="Z4122">
        <v>4.59</v>
      </c>
      <c r="AA4122" t="s">
        <v>13369</v>
      </c>
      <c r="AB4122">
        <v>299.89733410000002</v>
      </c>
      <c r="AC4122" t="s">
        <v>13370</v>
      </c>
      <c r="AD4122">
        <v>43.904066700000001</v>
      </c>
      <c r="AE4122">
        <v>721.02700000000004</v>
      </c>
      <c r="AF4122">
        <v>16.152999999999999</v>
      </c>
      <c r="AG4122">
        <v>13.515000000000001</v>
      </c>
      <c r="AH4122">
        <v>15.7728</v>
      </c>
    </row>
    <row r="4123" spans="1:34" x14ac:dyDescent="0.25">
      <c r="A4123" t="s">
        <v>13371</v>
      </c>
      <c r="B4123" t="s">
        <v>13372</v>
      </c>
      <c r="C4123">
        <v>1</v>
      </c>
      <c r="D4123">
        <v>1</v>
      </c>
      <c r="E4123" t="s">
        <v>284</v>
      </c>
      <c r="F4123">
        <v>2013</v>
      </c>
      <c r="G4123" t="s">
        <v>171</v>
      </c>
      <c r="H4123">
        <v>0</v>
      </c>
      <c r="I4123">
        <v>8.8849116000000006</v>
      </c>
      <c r="J4123">
        <v>8.1799999999999998E-2</v>
      </c>
      <c r="K4123">
        <v>11.77</v>
      </c>
      <c r="L4123">
        <v>1.05</v>
      </c>
      <c r="M4123">
        <v>3209.9</v>
      </c>
      <c r="N4123">
        <v>10.1</v>
      </c>
      <c r="O4123" t="s">
        <v>119</v>
      </c>
      <c r="P4123">
        <v>0.56999999999999995</v>
      </c>
      <c r="Q4123">
        <v>106.48</v>
      </c>
      <c r="R4123">
        <v>767</v>
      </c>
      <c r="S4123">
        <v>0</v>
      </c>
      <c r="T4123" t="s">
        <v>95</v>
      </c>
      <c r="U4123">
        <v>5200</v>
      </c>
      <c r="V4123">
        <v>0.89</v>
      </c>
      <c r="W4123">
        <v>0.91</v>
      </c>
      <c r="X4123">
        <v>0.3</v>
      </c>
      <c r="Y4123" t="s">
        <v>77</v>
      </c>
      <c r="Z4123">
        <v>4.5</v>
      </c>
      <c r="AA4123" t="s">
        <v>13373</v>
      </c>
      <c r="AB4123">
        <v>291.13762029999998</v>
      </c>
      <c r="AC4123" t="s">
        <v>13374</v>
      </c>
      <c r="AD4123">
        <v>36.5773443</v>
      </c>
      <c r="AE4123">
        <v>835.35599999999999</v>
      </c>
      <c r="AF4123">
        <v>15.414</v>
      </c>
      <c r="AG4123">
        <v>13.118</v>
      </c>
      <c r="AH4123">
        <v>15.178900000000001</v>
      </c>
    </row>
    <row r="4124" spans="1:34" x14ac:dyDescent="0.25">
      <c r="A4124" t="s">
        <v>13375</v>
      </c>
      <c r="B4124" t="s">
        <v>13376</v>
      </c>
      <c r="C4124">
        <v>1</v>
      </c>
      <c r="D4124">
        <v>2</v>
      </c>
      <c r="E4124" t="s">
        <v>284</v>
      </c>
      <c r="F4124">
        <v>2016</v>
      </c>
      <c r="G4124" t="s">
        <v>171</v>
      </c>
      <c r="H4124">
        <v>0</v>
      </c>
      <c r="I4124">
        <v>9.4288717900000005</v>
      </c>
      <c r="J4124">
        <v>9.2999999999999999E-2</v>
      </c>
      <c r="K4124">
        <v>3.07</v>
      </c>
      <c r="L4124">
        <v>0.27400000000000002</v>
      </c>
      <c r="M4124">
        <v>9.64</v>
      </c>
      <c r="N4124">
        <v>3.0300000000000001E-2</v>
      </c>
      <c r="O4124" t="s">
        <v>614</v>
      </c>
      <c r="P4124">
        <v>0</v>
      </c>
      <c r="Q4124">
        <v>255.74</v>
      </c>
      <c r="R4124">
        <v>1163</v>
      </c>
      <c r="S4124">
        <v>0</v>
      </c>
      <c r="U4124">
        <v>6160</v>
      </c>
      <c r="V4124">
        <v>1.23</v>
      </c>
      <c r="W4124">
        <v>1.1499999999999999</v>
      </c>
      <c r="X4124">
        <v>0.03</v>
      </c>
      <c r="Y4124" t="s">
        <v>77</v>
      </c>
      <c r="Z4124">
        <v>4.32</v>
      </c>
      <c r="AA4124" t="s">
        <v>13377</v>
      </c>
      <c r="AB4124">
        <v>289.0968274</v>
      </c>
      <c r="AC4124" t="s">
        <v>13378</v>
      </c>
      <c r="AD4124">
        <v>44.004364000000002</v>
      </c>
      <c r="AE4124">
        <v>1296.02</v>
      </c>
      <c r="AF4124">
        <v>14.634</v>
      </c>
      <c r="AG4124">
        <v>13.103</v>
      </c>
      <c r="AH4124">
        <v>14.467000000000001</v>
      </c>
    </row>
    <row r="4125" spans="1:34" x14ac:dyDescent="0.25">
      <c r="A4125" t="s">
        <v>13379</v>
      </c>
      <c r="B4125" t="s">
        <v>13376</v>
      </c>
      <c r="C4125">
        <v>1</v>
      </c>
      <c r="D4125">
        <v>2</v>
      </c>
      <c r="E4125" t="s">
        <v>284</v>
      </c>
      <c r="F4125">
        <v>2016</v>
      </c>
      <c r="G4125" t="s">
        <v>171</v>
      </c>
      <c r="H4125">
        <v>0</v>
      </c>
      <c r="I4125">
        <v>4.0889902200000003</v>
      </c>
      <c r="J4125">
        <v>5.33E-2</v>
      </c>
      <c r="K4125">
        <v>1.62</v>
      </c>
      <c r="L4125">
        <v>0.14499999999999999</v>
      </c>
      <c r="M4125">
        <v>3.26</v>
      </c>
      <c r="N4125">
        <v>1.0200000000000001E-2</v>
      </c>
      <c r="O4125" t="s">
        <v>614</v>
      </c>
      <c r="P4125">
        <v>0</v>
      </c>
      <c r="Q4125">
        <v>778.59</v>
      </c>
      <c r="R4125">
        <v>1537</v>
      </c>
      <c r="S4125">
        <v>0</v>
      </c>
      <c r="U4125">
        <v>6160</v>
      </c>
      <c r="V4125">
        <v>1.23</v>
      </c>
      <c r="W4125">
        <v>1.1499999999999999</v>
      </c>
      <c r="X4125">
        <v>0.03</v>
      </c>
      <c r="Y4125" t="s">
        <v>77</v>
      </c>
      <c r="Z4125">
        <v>4.32</v>
      </c>
      <c r="AA4125" t="s">
        <v>13377</v>
      </c>
      <c r="AB4125">
        <v>289.0968274</v>
      </c>
      <c r="AC4125" t="s">
        <v>13378</v>
      </c>
      <c r="AD4125">
        <v>44.004364000000002</v>
      </c>
      <c r="AE4125">
        <v>1296.02</v>
      </c>
      <c r="AF4125">
        <v>14.634</v>
      </c>
      <c r="AG4125">
        <v>13.103</v>
      </c>
      <c r="AH4125">
        <v>14.467000000000001</v>
      </c>
    </row>
    <row r="4126" spans="1:34" x14ac:dyDescent="0.25">
      <c r="A4126" t="s">
        <v>13380</v>
      </c>
      <c r="B4126" t="s">
        <v>13381</v>
      </c>
      <c r="C4126">
        <v>1</v>
      </c>
      <c r="D4126">
        <v>1</v>
      </c>
      <c r="E4126" t="s">
        <v>284</v>
      </c>
      <c r="F4126">
        <v>2016</v>
      </c>
      <c r="G4126" t="s">
        <v>171</v>
      </c>
      <c r="H4126">
        <v>0</v>
      </c>
      <c r="I4126">
        <v>17.444906360000001</v>
      </c>
      <c r="J4126">
        <v>0.1263</v>
      </c>
      <c r="K4126">
        <v>2.46</v>
      </c>
      <c r="L4126">
        <v>0.219</v>
      </c>
      <c r="M4126">
        <v>6.62</v>
      </c>
      <c r="N4126">
        <v>2.0799999999999999E-2</v>
      </c>
      <c r="O4126" t="s">
        <v>614</v>
      </c>
      <c r="P4126">
        <v>0</v>
      </c>
      <c r="Q4126">
        <v>39.01</v>
      </c>
      <c r="R4126">
        <v>679</v>
      </c>
      <c r="S4126">
        <v>0</v>
      </c>
      <c r="U4126">
        <v>5387</v>
      </c>
      <c r="V4126">
        <v>0.84</v>
      </c>
      <c r="W4126">
        <v>0.87</v>
      </c>
      <c r="X4126">
        <v>-0.06</v>
      </c>
      <c r="Y4126" t="s">
        <v>77</v>
      </c>
      <c r="Z4126">
        <v>4.54</v>
      </c>
      <c r="AA4126" t="s">
        <v>13382</v>
      </c>
      <c r="AB4126">
        <v>294.84381029999997</v>
      </c>
      <c r="AC4126" t="s">
        <v>13383</v>
      </c>
      <c r="AD4126">
        <v>44.0776872</v>
      </c>
      <c r="AE4126">
        <v>760.43</v>
      </c>
      <c r="AF4126">
        <v>15.211</v>
      </c>
      <c r="AG4126">
        <v>13.124000000000001</v>
      </c>
      <c r="AH4126">
        <v>14.98</v>
      </c>
    </row>
    <row r="4127" spans="1:34" x14ac:dyDescent="0.25">
      <c r="A4127" t="s">
        <v>13384</v>
      </c>
      <c r="B4127" t="s">
        <v>13385</v>
      </c>
      <c r="C4127">
        <v>1</v>
      </c>
      <c r="D4127">
        <v>1</v>
      </c>
      <c r="E4127" t="s">
        <v>284</v>
      </c>
      <c r="F4127">
        <v>2016</v>
      </c>
      <c r="G4127" t="s">
        <v>171</v>
      </c>
      <c r="H4127">
        <v>0</v>
      </c>
      <c r="I4127">
        <v>18.827472650000001</v>
      </c>
      <c r="J4127">
        <v>0.1353</v>
      </c>
      <c r="K4127">
        <v>2.81</v>
      </c>
      <c r="L4127">
        <v>0.251</v>
      </c>
      <c r="M4127">
        <v>8.3000000000000007</v>
      </c>
      <c r="N4127">
        <v>2.6100000000000002E-2</v>
      </c>
      <c r="O4127" t="s">
        <v>614</v>
      </c>
      <c r="P4127">
        <v>0</v>
      </c>
      <c r="Q4127">
        <v>45.28</v>
      </c>
      <c r="R4127">
        <v>632</v>
      </c>
      <c r="S4127">
        <v>0</v>
      </c>
      <c r="U4127">
        <v>5373</v>
      </c>
      <c r="V4127">
        <v>0.83</v>
      </c>
      <c r="W4127">
        <v>0.87</v>
      </c>
      <c r="X4127">
        <v>-0.08</v>
      </c>
      <c r="Y4127" t="s">
        <v>77</v>
      </c>
      <c r="Z4127">
        <v>4.54</v>
      </c>
      <c r="AA4127" t="s">
        <v>13386</v>
      </c>
      <c r="AB4127">
        <v>292.26814689999998</v>
      </c>
      <c r="AC4127" t="s">
        <v>13387</v>
      </c>
      <c r="AD4127">
        <v>37.955672</v>
      </c>
      <c r="AE4127">
        <v>1232.29</v>
      </c>
      <c r="AF4127">
        <v>15.864000000000001</v>
      </c>
      <c r="AG4127">
        <v>13.939</v>
      </c>
      <c r="AH4127">
        <v>15.718500000000001</v>
      </c>
    </row>
    <row r="4128" spans="1:34" x14ac:dyDescent="0.25">
      <c r="A4128" t="s">
        <v>13388</v>
      </c>
      <c r="B4128" t="s">
        <v>13389</v>
      </c>
      <c r="C4128">
        <v>1</v>
      </c>
      <c r="D4128">
        <v>1</v>
      </c>
      <c r="E4128" t="s">
        <v>284</v>
      </c>
      <c r="F4128">
        <v>2016</v>
      </c>
      <c r="G4128" t="s">
        <v>171</v>
      </c>
      <c r="H4128">
        <v>0</v>
      </c>
      <c r="I4128">
        <v>5.7477250099999999</v>
      </c>
      <c r="J4128">
        <v>5.3999999999999999E-2</v>
      </c>
      <c r="K4128">
        <v>1.91</v>
      </c>
      <c r="L4128">
        <v>0.17</v>
      </c>
      <c r="M4128">
        <v>4.3099999999999996</v>
      </c>
      <c r="N4128">
        <v>1.3599999999999999E-2</v>
      </c>
      <c r="O4128" t="s">
        <v>614</v>
      </c>
      <c r="P4128">
        <v>0</v>
      </c>
      <c r="Q4128">
        <v>41.67</v>
      </c>
      <c r="R4128">
        <v>641</v>
      </c>
      <c r="S4128">
        <v>0</v>
      </c>
      <c r="U4128">
        <v>4346</v>
      </c>
      <c r="V4128">
        <v>0.65</v>
      </c>
      <c r="W4128">
        <v>0.68</v>
      </c>
      <c r="X4128">
        <v>-0.03</v>
      </c>
      <c r="Y4128" t="s">
        <v>77</v>
      </c>
      <c r="Z4128">
        <v>4.6500000000000004</v>
      </c>
      <c r="AA4128" t="s">
        <v>13390</v>
      </c>
      <c r="AB4128">
        <v>291.9032411</v>
      </c>
      <c r="AC4128" t="s">
        <v>13391</v>
      </c>
      <c r="AD4128">
        <v>37.902367699999999</v>
      </c>
      <c r="AE4128">
        <v>274.767</v>
      </c>
      <c r="AF4128">
        <v>14.891</v>
      </c>
      <c r="AG4128">
        <v>11.875</v>
      </c>
      <c r="AH4128">
        <v>14.474600000000001</v>
      </c>
    </row>
    <row r="4129" spans="1:34" x14ac:dyDescent="0.25">
      <c r="A4129" t="s">
        <v>13392</v>
      </c>
      <c r="B4129" t="s">
        <v>13393</v>
      </c>
      <c r="C4129">
        <v>1</v>
      </c>
      <c r="D4129">
        <v>1</v>
      </c>
      <c r="E4129" t="s">
        <v>284</v>
      </c>
      <c r="F4129">
        <v>2016</v>
      </c>
      <c r="G4129" t="s">
        <v>171</v>
      </c>
      <c r="H4129">
        <v>0</v>
      </c>
      <c r="I4129">
        <v>14.5596237</v>
      </c>
      <c r="J4129">
        <v>0.11600000000000001</v>
      </c>
      <c r="K4129">
        <v>2.0099999999999998</v>
      </c>
      <c r="L4129">
        <v>0.17899999999999999</v>
      </c>
      <c r="M4129">
        <v>4.7</v>
      </c>
      <c r="N4129">
        <v>1.4800000000000001E-2</v>
      </c>
      <c r="O4129" t="s">
        <v>614</v>
      </c>
      <c r="P4129">
        <v>0</v>
      </c>
      <c r="Q4129">
        <v>216.47</v>
      </c>
      <c r="R4129">
        <v>758</v>
      </c>
      <c r="S4129">
        <v>0</v>
      </c>
      <c r="U4129">
        <v>5935</v>
      </c>
      <c r="V4129">
        <v>1.08</v>
      </c>
      <c r="W4129">
        <v>1.06</v>
      </c>
      <c r="X4129">
        <v>0.05</v>
      </c>
      <c r="Y4129" t="s">
        <v>77</v>
      </c>
      <c r="Z4129">
        <v>4.3899999999999997</v>
      </c>
      <c r="AA4129" t="s">
        <v>13394</v>
      </c>
      <c r="AB4129">
        <v>293.25411209999999</v>
      </c>
      <c r="AC4129" t="s">
        <v>13395</v>
      </c>
      <c r="AD4129">
        <v>37.846151900000002</v>
      </c>
      <c r="AE4129">
        <v>1770.27</v>
      </c>
      <c r="AF4129">
        <v>15.352</v>
      </c>
      <c r="AG4129">
        <v>13.516</v>
      </c>
      <c r="AH4129">
        <v>15.1258</v>
      </c>
    </row>
    <row r="4130" spans="1:34" x14ac:dyDescent="0.25">
      <c r="A4130" t="s">
        <v>13396</v>
      </c>
      <c r="B4130" t="s">
        <v>13397</v>
      </c>
      <c r="C4130">
        <v>2</v>
      </c>
      <c r="D4130">
        <v>2</v>
      </c>
      <c r="E4130" t="s">
        <v>284</v>
      </c>
      <c r="F4130">
        <v>2016</v>
      </c>
      <c r="G4130" t="s">
        <v>171</v>
      </c>
      <c r="H4130">
        <v>0</v>
      </c>
      <c r="I4130">
        <v>1.26909037</v>
      </c>
      <c r="J4130">
        <v>2.1399999999999999E-2</v>
      </c>
      <c r="K4130">
        <v>1.76</v>
      </c>
      <c r="L4130">
        <v>0.157</v>
      </c>
      <c r="M4130">
        <v>3.75</v>
      </c>
      <c r="N4130">
        <v>1.18E-2</v>
      </c>
      <c r="O4130" t="s">
        <v>614</v>
      </c>
      <c r="P4130">
        <v>0</v>
      </c>
      <c r="Q4130">
        <v>889.89</v>
      </c>
      <c r="R4130">
        <v>1331</v>
      </c>
      <c r="S4130">
        <v>0</v>
      </c>
      <c r="U4130">
        <v>5043</v>
      </c>
      <c r="V4130">
        <v>0.77</v>
      </c>
      <c r="W4130">
        <v>0.82</v>
      </c>
      <c r="X4130">
        <v>-0.01</v>
      </c>
      <c r="Y4130" t="s">
        <v>77</v>
      </c>
      <c r="Z4130">
        <v>4.58</v>
      </c>
      <c r="AA4130" t="s">
        <v>13398</v>
      </c>
      <c r="AB4130">
        <v>296.8609348</v>
      </c>
      <c r="AC4130" t="s">
        <v>13399</v>
      </c>
      <c r="AD4130">
        <v>41.097317799999999</v>
      </c>
      <c r="AE4130">
        <v>399.03399999999999</v>
      </c>
      <c r="AF4130">
        <v>14.276999999999999</v>
      </c>
      <c r="AG4130">
        <v>11.879</v>
      </c>
      <c r="AH4130">
        <v>14.0242</v>
      </c>
    </row>
    <row r="4131" spans="1:34" x14ac:dyDescent="0.25">
      <c r="A4131" t="s">
        <v>13400</v>
      </c>
      <c r="B4131" t="s">
        <v>13397</v>
      </c>
      <c r="C4131">
        <v>2</v>
      </c>
      <c r="D4131">
        <v>2</v>
      </c>
      <c r="E4131" t="s">
        <v>284</v>
      </c>
      <c r="F4131">
        <v>2016</v>
      </c>
      <c r="G4131" t="s">
        <v>171</v>
      </c>
      <c r="H4131">
        <v>0</v>
      </c>
      <c r="I4131">
        <v>2.8531336399999998</v>
      </c>
      <c r="J4131">
        <v>3.6700000000000003E-2</v>
      </c>
      <c r="K4131">
        <v>1.26</v>
      </c>
      <c r="L4131">
        <v>0.112</v>
      </c>
      <c r="M4131">
        <v>2.13</v>
      </c>
      <c r="N4131">
        <v>6.6899999999999998E-3</v>
      </c>
      <c r="O4131" t="s">
        <v>614</v>
      </c>
      <c r="P4131">
        <v>0</v>
      </c>
      <c r="Q4131">
        <v>302.57</v>
      </c>
      <c r="R4131">
        <v>1016</v>
      </c>
      <c r="S4131">
        <v>0</v>
      </c>
      <c r="U4131">
        <v>5043</v>
      </c>
      <c r="V4131">
        <v>0.77</v>
      </c>
      <c r="W4131">
        <v>0.82</v>
      </c>
      <c r="X4131">
        <v>-0.01</v>
      </c>
      <c r="Y4131" t="s">
        <v>77</v>
      </c>
      <c r="Z4131">
        <v>4.58</v>
      </c>
      <c r="AA4131" t="s">
        <v>13398</v>
      </c>
      <c r="AB4131">
        <v>296.8609348</v>
      </c>
      <c r="AC4131" t="s">
        <v>13399</v>
      </c>
      <c r="AD4131">
        <v>41.097317799999999</v>
      </c>
      <c r="AE4131">
        <v>399.03399999999999</v>
      </c>
      <c r="AF4131">
        <v>14.276999999999999</v>
      </c>
      <c r="AG4131">
        <v>11.879</v>
      </c>
      <c r="AH4131">
        <v>14.0242</v>
      </c>
    </row>
    <row r="4132" spans="1:34" x14ac:dyDescent="0.25">
      <c r="A4132" t="s">
        <v>13401</v>
      </c>
      <c r="B4132" t="s">
        <v>13402</v>
      </c>
      <c r="C4132">
        <v>1</v>
      </c>
      <c r="D4132">
        <v>1</v>
      </c>
      <c r="E4132" t="s">
        <v>284</v>
      </c>
      <c r="F4132">
        <v>2016</v>
      </c>
      <c r="G4132" t="s">
        <v>171</v>
      </c>
      <c r="H4132">
        <v>0</v>
      </c>
      <c r="I4132">
        <v>1.2248663200000001</v>
      </c>
      <c r="J4132">
        <v>2.1899999999999999E-2</v>
      </c>
      <c r="K4132">
        <v>1.1200000000000001</v>
      </c>
      <c r="L4132">
        <v>0.1</v>
      </c>
      <c r="M4132">
        <v>1.46</v>
      </c>
      <c r="N4132">
        <v>4.5900000000000003E-3</v>
      </c>
      <c r="O4132" t="s">
        <v>614</v>
      </c>
      <c r="P4132">
        <v>0</v>
      </c>
      <c r="Q4132">
        <v>2174.33</v>
      </c>
      <c r="R4132">
        <v>1741</v>
      </c>
      <c r="S4132">
        <v>0</v>
      </c>
      <c r="U4132">
        <v>5282</v>
      </c>
      <c r="V4132">
        <v>0.79</v>
      </c>
      <c r="W4132">
        <v>0.82</v>
      </c>
      <c r="X4132">
        <v>-0.19</v>
      </c>
      <c r="Y4132" t="s">
        <v>77</v>
      </c>
      <c r="Z4132">
        <v>4.57</v>
      </c>
      <c r="AA4132" t="s">
        <v>13403</v>
      </c>
      <c r="AB4132">
        <v>290.60797359999998</v>
      </c>
      <c r="AC4132" t="s">
        <v>13404</v>
      </c>
      <c r="AD4132">
        <v>41.201093999999998</v>
      </c>
      <c r="AE4132">
        <v>852</v>
      </c>
      <c r="AF4132">
        <v>15.986000000000001</v>
      </c>
      <c r="AG4132">
        <v>13.535</v>
      </c>
      <c r="AH4132">
        <v>15.3912</v>
      </c>
    </row>
    <row r="4133" spans="1:34" x14ac:dyDescent="0.25">
      <c r="A4133" t="s">
        <v>13405</v>
      </c>
      <c r="B4133" t="s">
        <v>13406</v>
      </c>
      <c r="C4133">
        <v>1</v>
      </c>
      <c r="D4133">
        <v>1</v>
      </c>
      <c r="E4133" t="s">
        <v>284</v>
      </c>
      <c r="F4133">
        <v>2016</v>
      </c>
      <c r="G4133" t="s">
        <v>171</v>
      </c>
      <c r="H4133">
        <v>0</v>
      </c>
      <c r="I4133">
        <v>1.0226788200000001</v>
      </c>
      <c r="J4133">
        <v>1.9E-2</v>
      </c>
      <c r="K4133">
        <v>1.36</v>
      </c>
      <c r="L4133">
        <v>0.121</v>
      </c>
      <c r="M4133">
        <v>2.42</v>
      </c>
      <c r="N4133">
        <v>7.6099999999999996E-3</v>
      </c>
      <c r="O4133" t="s">
        <v>614</v>
      </c>
      <c r="P4133">
        <v>0</v>
      </c>
      <c r="Q4133">
        <v>3345.45</v>
      </c>
      <c r="R4133">
        <v>1734</v>
      </c>
      <c r="S4133">
        <v>0</v>
      </c>
      <c r="U4133">
        <v>6014</v>
      </c>
      <c r="V4133">
        <v>1.1299999999999999</v>
      </c>
      <c r="W4133">
        <v>1.08</v>
      </c>
      <c r="X4133">
        <v>0.02</v>
      </c>
      <c r="Y4133" t="s">
        <v>77</v>
      </c>
      <c r="Z4133">
        <v>4.37</v>
      </c>
      <c r="AA4133" t="s">
        <v>13407</v>
      </c>
      <c r="AB4133">
        <v>296.68048759999999</v>
      </c>
      <c r="AC4133" t="s">
        <v>13408</v>
      </c>
      <c r="AD4133">
        <v>41.386527899999997</v>
      </c>
      <c r="AE4133">
        <v>1068.68</v>
      </c>
      <c r="AF4133">
        <v>15.066000000000001</v>
      </c>
      <c r="AG4133">
        <v>13.042999999999999</v>
      </c>
      <c r="AH4133">
        <v>14.7637</v>
      </c>
    </row>
    <row r="4134" spans="1:34" x14ac:dyDescent="0.25">
      <c r="A4134" t="s">
        <v>13409</v>
      </c>
      <c r="B4134" t="s">
        <v>13410</v>
      </c>
      <c r="C4134">
        <v>1</v>
      </c>
      <c r="D4134">
        <v>4</v>
      </c>
      <c r="E4134" t="s">
        <v>284</v>
      </c>
      <c r="F4134">
        <v>2016</v>
      </c>
      <c r="G4134" t="s">
        <v>171</v>
      </c>
      <c r="H4134">
        <v>0</v>
      </c>
      <c r="I4134">
        <v>12.109710400000001</v>
      </c>
      <c r="J4134">
        <v>0.1019</v>
      </c>
      <c r="K4134">
        <v>2.48</v>
      </c>
      <c r="L4134">
        <v>0.221</v>
      </c>
      <c r="M4134">
        <v>6.71</v>
      </c>
      <c r="N4134">
        <v>2.1100000000000001E-2</v>
      </c>
      <c r="O4134" t="s">
        <v>614</v>
      </c>
      <c r="P4134">
        <v>0</v>
      </c>
      <c r="Q4134">
        <v>349.19</v>
      </c>
      <c r="R4134">
        <v>1005</v>
      </c>
      <c r="S4134">
        <v>0</v>
      </c>
      <c r="U4134">
        <v>6228</v>
      </c>
      <c r="V4134">
        <v>1.42</v>
      </c>
      <c r="W4134">
        <v>1.1599999999999999</v>
      </c>
      <c r="X4134">
        <v>-0.1</v>
      </c>
      <c r="Y4134" t="s">
        <v>77</v>
      </c>
      <c r="Z4134">
        <v>4.1900000000000004</v>
      </c>
      <c r="AA4134" t="s">
        <v>13411</v>
      </c>
      <c r="AB4134">
        <v>293.08461149999999</v>
      </c>
      <c r="AC4134" t="s">
        <v>13412</v>
      </c>
      <c r="AD4134">
        <v>41.135404899999997</v>
      </c>
      <c r="AE4134">
        <v>1502.32</v>
      </c>
      <c r="AF4134">
        <v>14.379</v>
      </c>
      <c r="AG4134">
        <v>13.11</v>
      </c>
      <c r="AH4134">
        <v>14.326700000000001</v>
      </c>
    </row>
    <row r="4135" spans="1:34" x14ac:dyDescent="0.25">
      <c r="A4135" t="s">
        <v>13413</v>
      </c>
      <c r="B4135" t="s">
        <v>13410</v>
      </c>
      <c r="C4135">
        <v>1</v>
      </c>
      <c r="D4135">
        <v>4</v>
      </c>
      <c r="E4135" t="s">
        <v>284</v>
      </c>
      <c r="F4135">
        <v>2016</v>
      </c>
      <c r="G4135" t="s">
        <v>171</v>
      </c>
      <c r="H4135">
        <v>0</v>
      </c>
      <c r="I4135">
        <v>4.7579398599999996</v>
      </c>
      <c r="J4135">
        <v>5.4699999999999999E-2</v>
      </c>
      <c r="K4135">
        <v>1.69</v>
      </c>
      <c r="L4135">
        <v>0.151</v>
      </c>
      <c r="M4135">
        <v>3.5</v>
      </c>
      <c r="N4135">
        <v>1.0999999999999999E-2</v>
      </c>
      <c r="O4135" t="s">
        <v>614</v>
      </c>
      <c r="P4135">
        <v>0</v>
      </c>
      <c r="Q4135">
        <v>1211.82</v>
      </c>
      <c r="R4135">
        <v>1372</v>
      </c>
      <c r="S4135">
        <v>0</v>
      </c>
      <c r="U4135">
        <v>6228</v>
      </c>
      <c r="V4135">
        <v>1.42</v>
      </c>
      <c r="W4135">
        <v>1.1599999999999999</v>
      </c>
      <c r="X4135">
        <v>-0.1</v>
      </c>
      <c r="Y4135" t="s">
        <v>77</v>
      </c>
      <c r="Z4135">
        <v>4.1900000000000004</v>
      </c>
      <c r="AA4135" t="s">
        <v>13411</v>
      </c>
      <c r="AB4135">
        <v>293.08461149999999</v>
      </c>
      <c r="AC4135" t="s">
        <v>13412</v>
      </c>
      <c r="AD4135">
        <v>41.135404899999997</v>
      </c>
      <c r="AE4135">
        <v>1502.32</v>
      </c>
      <c r="AF4135">
        <v>14.379</v>
      </c>
      <c r="AG4135">
        <v>13.11</v>
      </c>
      <c r="AH4135">
        <v>14.326700000000001</v>
      </c>
    </row>
    <row r="4136" spans="1:34" x14ac:dyDescent="0.25">
      <c r="A4136" t="s">
        <v>13414</v>
      </c>
      <c r="B4136" t="s">
        <v>13410</v>
      </c>
      <c r="C4136">
        <v>1</v>
      </c>
      <c r="D4136">
        <v>4</v>
      </c>
      <c r="E4136" t="s">
        <v>284</v>
      </c>
      <c r="F4136">
        <v>2016</v>
      </c>
      <c r="G4136" t="s">
        <v>171</v>
      </c>
      <c r="H4136">
        <v>0</v>
      </c>
      <c r="I4136">
        <v>20.4966197</v>
      </c>
      <c r="J4136">
        <v>0.1447</v>
      </c>
      <c r="K4136">
        <v>2.12</v>
      </c>
      <c r="L4136">
        <v>0.189</v>
      </c>
      <c r="M4136">
        <v>5.14</v>
      </c>
      <c r="N4136">
        <v>1.6199999999999999E-2</v>
      </c>
      <c r="O4136" t="s">
        <v>614</v>
      </c>
      <c r="P4136">
        <v>0</v>
      </c>
      <c r="Q4136">
        <v>173.17</v>
      </c>
      <c r="R4136">
        <v>843</v>
      </c>
      <c r="S4136">
        <v>0</v>
      </c>
      <c r="U4136">
        <v>6228</v>
      </c>
      <c r="V4136">
        <v>1.42</v>
      </c>
      <c r="W4136">
        <v>1.1599999999999999</v>
      </c>
      <c r="X4136">
        <v>-0.1</v>
      </c>
      <c r="Y4136" t="s">
        <v>77</v>
      </c>
      <c r="Z4136">
        <v>4.1900000000000004</v>
      </c>
      <c r="AA4136" t="s">
        <v>13411</v>
      </c>
      <c r="AB4136">
        <v>293.08461149999999</v>
      </c>
      <c r="AC4136" t="s">
        <v>13412</v>
      </c>
      <c r="AD4136">
        <v>41.135404899999997</v>
      </c>
      <c r="AE4136">
        <v>1502.32</v>
      </c>
      <c r="AF4136">
        <v>14.379</v>
      </c>
      <c r="AG4136">
        <v>13.11</v>
      </c>
      <c r="AH4136">
        <v>14.326700000000001</v>
      </c>
    </row>
    <row r="4137" spans="1:34" x14ac:dyDescent="0.25">
      <c r="A4137" t="s">
        <v>13415</v>
      </c>
      <c r="B4137" t="s">
        <v>13410</v>
      </c>
      <c r="C4137">
        <v>1</v>
      </c>
      <c r="D4137">
        <v>4</v>
      </c>
      <c r="E4137" t="s">
        <v>284</v>
      </c>
      <c r="F4137">
        <v>2016</v>
      </c>
      <c r="G4137" t="s">
        <v>171</v>
      </c>
      <c r="H4137">
        <v>0</v>
      </c>
      <c r="I4137">
        <v>8.1934719000000005</v>
      </c>
      <c r="J4137">
        <v>7.85E-2</v>
      </c>
      <c r="K4137">
        <v>1.53</v>
      </c>
      <c r="L4137">
        <v>0.13600000000000001</v>
      </c>
      <c r="M4137">
        <v>2.96</v>
      </c>
      <c r="N4137">
        <v>9.2999999999999992E-3</v>
      </c>
      <c r="O4137" t="s">
        <v>614</v>
      </c>
      <c r="P4137">
        <v>0</v>
      </c>
      <c r="Q4137">
        <v>588.4</v>
      </c>
      <c r="R4137">
        <v>1144</v>
      </c>
      <c r="S4137">
        <v>0</v>
      </c>
      <c r="U4137">
        <v>6228</v>
      </c>
      <c r="V4137">
        <v>1.42</v>
      </c>
      <c r="W4137">
        <v>1.1599999999999999</v>
      </c>
      <c r="X4137">
        <v>-0.1</v>
      </c>
      <c r="Y4137" t="s">
        <v>77</v>
      </c>
      <c r="Z4137">
        <v>4.1900000000000004</v>
      </c>
      <c r="AA4137" t="s">
        <v>13411</v>
      </c>
      <c r="AB4137">
        <v>293.08461149999999</v>
      </c>
      <c r="AC4137" t="s">
        <v>13412</v>
      </c>
      <c r="AD4137">
        <v>41.135404899999997</v>
      </c>
      <c r="AE4137">
        <v>1502.32</v>
      </c>
      <c r="AF4137">
        <v>14.379</v>
      </c>
      <c r="AG4137">
        <v>13.11</v>
      </c>
      <c r="AH4137">
        <v>14.326700000000001</v>
      </c>
    </row>
    <row r="4138" spans="1:34" x14ac:dyDescent="0.25">
      <c r="A4138" t="s">
        <v>13416</v>
      </c>
      <c r="B4138" t="s">
        <v>13417</v>
      </c>
      <c r="C4138">
        <v>1</v>
      </c>
      <c r="D4138">
        <v>1</v>
      </c>
      <c r="E4138" t="s">
        <v>284</v>
      </c>
      <c r="F4138">
        <v>2016</v>
      </c>
      <c r="G4138" t="s">
        <v>171</v>
      </c>
      <c r="H4138">
        <v>0</v>
      </c>
      <c r="I4138">
        <v>41.805985</v>
      </c>
      <c r="J4138">
        <v>0.2329</v>
      </c>
      <c r="K4138">
        <v>2.27</v>
      </c>
      <c r="L4138">
        <v>0.20300000000000001</v>
      </c>
      <c r="M4138">
        <v>5.77</v>
      </c>
      <c r="N4138">
        <v>1.8200000000000001E-2</v>
      </c>
      <c r="O4138" t="s">
        <v>614</v>
      </c>
      <c r="P4138">
        <v>0</v>
      </c>
      <c r="Q4138">
        <v>19.02</v>
      </c>
      <c r="R4138">
        <v>533</v>
      </c>
      <c r="S4138">
        <v>0</v>
      </c>
      <c r="U4138">
        <v>5860</v>
      </c>
      <c r="V4138">
        <v>1.04</v>
      </c>
      <c r="W4138">
        <v>1.04</v>
      </c>
      <c r="X4138">
        <v>0.06</v>
      </c>
      <c r="Y4138" t="s">
        <v>77</v>
      </c>
      <c r="Z4138">
        <v>4.42</v>
      </c>
      <c r="AA4138" t="s">
        <v>13418</v>
      </c>
      <c r="AB4138">
        <v>290.13142310000001</v>
      </c>
      <c r="AC4138" t="s">
        <v>13419</v>
      </c>
      <c r="AD4138">
        <v>41.381434499999997</v>
      </c>
      <c r="AE4138">
        <v>1073.48</v>
      </c>
      <c r="AF4138">
        <v>14.579000000000001</v>
      </c>
      <c r="AG4138">
        <v>12.967000000000001</v>
      </c>
      <c r="AH4138">
        <v>14.786899999999999</v>
      </c>
    </row>
    <row r="4139" spans="1:34" x14ac:dyDescent="0.25">
      <c r="A4139" t="s">
        <v>13420</v>
      </c>
      <c r="B4139" t="s">
        <v>13421</v>
      </c>
      <c r="C4139">
        <v>1</v>
      </c>
      <c r="D4139">
        <v>1</v>
      </c>
      <c r="E4139" t="s">
        <v>5781</v>
      </c>
      <c r="F4139">
        <v>2013</v>
      </c>
      <c r="G4139" t="s">
        <v>171</v>
      </c>
      <c r="H4139">
        <v>0</v>
      </c>
      <c r="I4139">
        <v>1.5449298</v>
      </c>
      <c r="J4139">
        <v>2.7400000000000001E-2</v>
      </c>
      <c r="K4139">
        <v>15.244</v>
      </c>
      <c r="L4139">
        <v>1.36</v>
      </c>
      <c r="M4139">
        <v>638.8383</v>
      </c>
      <c r="N4139">
        <v>2.0099999999999998</v>
      </c>
      <c r="O4139" t="s">
        <v>119</v>
      </c>
      <c r="P4139">
        <v>0</v>
      </c>
      <c r="Q4139">
        <v>3583.67</v>
      </c>
      <c r="R4139">
        <v>2140</v>
      </c>
      <c r="S4139">
        <v>0</v>
      </c>
      <c r="T4139" t="s">
        <v>1305</v>
      </c>
      <c r="U4139">
        <v>6409</v>
      </c>
      <c r="V4139">
        <v>1.32</v>
      </c>
      <c r="W4139">
        <v>1.2</v>
      </c>
      <c r="X4139">
        <v>-0.1</v>
      </c>
      <c r="Y4139" t="s">
        <v>77</v>
      </c>
      <c r="Z4139">
        <v>4.2</v>
      </c>
      <c r="AA4139" t="s">
        <v>13422</v>
      </c>
      <c r="AB4139">
        <v>294.19211849999999</v>
      </c>
      <c r="AC4139" t="s">
        <v>13423</v>
      </c>
      <c r="AD4139">
        <v>39.6189727</v>
      </c>
      <c r="AE4139">
        <v>822.96</v>
      </c>
      <c r="AF4139">
        <v>13.474</v>
      </c>
      <c r="AG4139">
        <v>12.092000000000001</v>
      </c>
      <c r="AH4139">
        <v>13.275499999999999</v>
      </c>
    </row>
    <row r="4140" spans="1:34" x14ac:dyDescent="0.25">
      <c r="A4140" t="s">
        <v>13424</v>
      </c>
      <c r="B4140" t="s">
        <v>13425</v>
      </c>
      <c r="C4140">
        <v>1</v>
      </c>
      <c r="D4140">
        <v>2</v>
      </c>
      <c r="E4140" t="s">
        <v>284</v>
      </c>
      <c r="F4140">
        <v>2016</v>
      </c>
      <c r="G4140" t="s">
        <v>171</v>
      </c>
      <c r="H4140">
        <v>0</v>
      </c>
      <c r="I4140">
        <v>8.7041941600000001</v>
      </c>
      <c r="J4140">
        <v>7.7200000000000005E-2</v>
      </c>
      <c r="K4140">
        <v>3.06</v>
      </c>
      <c r="L4140">
        <v>0.27300000000000002</v>
      </c>
      <c r="M4140">
        <v>9.59</v>
      </c>
      <c r="N4140">
        <v>3.0200000000000001E-2</v>
      </c>
      <c r="O4140" t="s">
        <v>614</v>
      </c>
      <c r="P4140">
        <v>0</v>
      </c>
      <c r="Q4140">
        <v>84.41</v>
      </c>
      <c r="R4140">
        <v>748</v>
      </c>
      <c r="S4140">
        <v>0</v>
      </c>
      <c r="U4140">
        <v>5322</v>
      </c>
      <c r="V4140">
        <v>0.85</v>
      </c>
      <c r="W4140">
        <v>0.89</v>
      </c>
      <c r="X4140">
        <v>0.08</v>
      </c>
      <c r="Y4140" t="s">
        <v>77</v>
      </c>
      <c r="Z4140">
        <v>4.54</v>
      </c>
      <c r="AA4140" t="s">
        <v>13426</v>
      </c>
      <c r="AB4140">
        <v>287.59319970000001</v>
      </c>
      <c r="AC4140" t="s">
        <v>13427</v>
      </c>
      <c r="AD4140">
        <v>44.179427799999999</v>
      </c>
      <c r="AE4140">
        <v>792.33600000000001</v>
      </c>
      <c r="AF4140">
        <v>15.180999999999999</v>
      </c>
      <c r="AG4140">
        <v>13.239000000000001</v>
      </c>
      <c r="AH4140">
        <v>15.0731</v>
      </c>
    </row>
    <row r="4141" spans="1:34" x14ac:dyDescent="0.25">
      <c r="A4141" t="s">
        <v>13428</v>
      </c>
      <c r="B4141" t="s">
        <v>13425</v>
      </c>
      <c r="C4141">
        <v>1</v>
      </c>
      <c r="D4141">
        <v>2</v>
      </c>
      <c r="E4141" t="s">
        <v>284</v>
      </c>
      <c r="F4141">
        <v>2016</v>
      </c>
      <c r="G4141" t="s">
        <v>171</v>
      </c>
      <c r="H4141">
        <v>0</v>
      </c>
      <c r="I4141">
        <v>2.4669743899999999</v>
      </c>
      <c r="J4141">
        <v>3.3300000000000003E-2</v>
      </c>
      <c r="K4141">
        <v>1.48</v>
      </c>
      <c r="L4141">
        <v>0.13200000000000001</v>
      </c>
      <c r="M4141">
        <v>2.79</v>
      </c>
      <c r="N4141">
        <v>8.7899999999999992E-3</v>
      </c>
      <c r="O4141" t="s">
        <v>614</v>
      </c>
      <c r="P4141">
        <v>0</v>
      </c>
      <c r="Q4141">
        <v>453.65</v>
      </c>
      <c r="R4141">
        <v>1139</v>
      </c>
      <c r="S4141">
        <v>0</v>
      </c>
      <c r="U4141">
        <v>5322</v>
      </c>
      <c r="V4141">
        <v>0.85</v>
      </c>
      <c r="W4141">
        <v>0.89</v>
      </c>
      <c r="X4141">
        <v>0.08</v>
      </c>
      <c r="Y4141" t="s">
        <v>77</v>
      </c>
      <c r="Z4141">
        <v>4.54</v>
      </c>
      <c r="AA4141" t="s">
        <v>13426</v>
      </c>
      <c r="AB4141">
        <v>287.59319970000001</v>
      </c>
      <c r="AC4141" t="s">
        <v>13427</v>
      </c>
      <c r="AD4141">
        <v>44.179427799999999</v>
      </c>
      <c r="AE4141">
        <v>792.33600000000001</v>
      </c>
      <c r="AF4141">
        <v>15.180999999999999</v>
      </c>
      <c r="AG4141">
        <v>13.239000000000001</v>
      </c>
      <c r="AH4141">
        <v>15.0731</v>
      </c>
    </row>
    <row r="4142" spans="1:34" x14ac:dyDescent="0.25">
      <c r="A4142" t="s">
        <v>13429</v>
      </c>
      <c r="B4142" t="s">
        <v>13430</v>
      </c>
      <c r="C4142">
        <v>1</v>
      </c>
      <c r="D4142">
        <v>1</v>
      </c>
      <c r="E4142" t="s">
        <v>284</v>
      </c>
      <c r="F4142">
        <v>2016</v>
      </c>
      <c r="G4142" t="s">
        <v>171</v>
      </c>
      <c r="H4142">
        <v>0</v>
      </c>
      <c r="I4142">
        <v>10.128047889999999</v>
      </c>
      <c r="J4142">
        <v>8.7400000000000005E-2</v>
      </c>
      <c r="K4142">
        <v>2.0299999999999998</v>
      </c>
      <c r="L4142">
        <v>0.18099999999999999</v>
      </c>
      <c r="M4142">
        <v>4.78</v>
      </c>
      <c r="N4142">
        <v>1.4999999999999999E-2</v>
      </c>
      <c r="O4142" t="s">
        <v>614</v>
      </c>
      <c r="P4142">
        <v>0</v>
      </c>
      <c r="Q4142">
        <v>95.45</v>
      </c>
      <c r="R4142">
        <v>767</v>
      </c>
      <c r="S4142">
        <v>0</v>
      </c>
      <c r="U4142">
        <v>5706</v>
      </c>
      <c r="V4142">
        <v>0.93</v>
      </c>
      <c r="W4142">
        <v>0.95</v>
      </c>
      <c r="X4142">
        <v>-0.09</v>
      </c>
      <c r="Y4142" t="s">
        <v>77</v>
      </c>
      <c r="Z4142">
        <v>4.4800000000000004</v>
      </c>
      <c r="AA4142" t="s">
        <v>13431</v>
      </c>
      <c r="AB4142">
        <v>290.50359900000001</v>
      </c>
      <c r="AC4142" t="s">
        <v>13432</v>
      </c>
      <c r="AD4142">
        <v>44.143624899999999</v>
      </c>
      <c r="AE4142">
        <v>830.70699999999999</v>
      </c>
      <c r="AF4142">
        <v>14.993</v>
      </c>
      <c r="AG4142">
        <v>13.202</v>
      </c>
      <c r="AH4142">
        <v>14.7087</v>
      </c>
    </row>
    <row r="4143" spans="1:34" x14ac:dyDescent="0.25">
      <c r="A4143" t="s">
        <v>13433</v>
      </c>
      <c r="B4143" t="s">
        <v>13434</v>
      </c>
      <c r="C4143">
        <v>1</v>
      </c>
      <c r="D4143">
        <v>1</v>
      </c>
      <c r="E4143" t="s">
        <v>284</v>
      </c>
      <c r="F4143">
        <v>2016</v>
      </c>
      <c r="G4143" t="s">
        <v>171</v>
      </c>
      <c r="H4143">
        <v>0</v>
      </c>
      <c r="I4143">
        <v>3.7705521000000002</v>
      </c>
      <c r="J4143">
        <v>4.9299999999999997E-2</v>
      </c>
      <c r="K4143">
        <v>12.68</v>
      </c>
      <c r="L4143">
        <v>1.131</v>
      </c>
      <c r="O4143" t="s">
        <v>75</v>
      </c>
      <c r="P4143">
        <v>0</v>
      </c>
      <c r="Q4143">
        <v>1065.73</v>
      </c>
      <c r="R4143">
        <v>1302</v>
      </c>
      <c r="S4143">
        <v>0</v>
      </c>
      <c r="U4143">
        <v>5944</v>
      </c>
      <c r="V4143">
        <v>1.08</v>
      </c>
      <c r="W4143">
        <v>1.06</v>
      </c>
      <c r="X4143">
        <v>0.02</v>
      </c>
      <c r="Y4143" t="s">
        <v>77</v>
      </c>
      <c r="Z4143">
        <v>4.4000000000000004</v>
      </c>
      <c r="AA4143" t="s">
        <v>13435</v>
      </c>
      <c r="AB4143">
        <v>291.27566309999997</v>
      </c>
      <c r="AC4143" t="s">
        <v>13436</v>
      </c>
      <c r="AD4143">
        <v>47.3295107</v>
      </c>
      <c r="AE4143">
        <v>1898.26</v>
      </c>
      <c r="AF4143">
        <v>15.574</v>
      </c>
      <c r="AG4143">
        <v>13.968999999999999</v>
      </c>
      <c r="AH4143">
        <v>15.426600000000001</v>
      </c>
    </row>
    <row r="4144" spans="1:34" x14ac:dyDescent="0.25">
      <c r="A4144" t="s">
        <v>13437</v>
      </c>
      <c r="B4144" t="s">
        <v>13438</v>
      </c>
      <c r="C4144">
        <v>1</v>
      </c>
      <c r="D4144">
        <v>1</v>
      </c>
      <c r="E4144" t="s">
        <v>284</v>
      </c>
      <c r="F4144">
        <v>2016</v>
      </c>
      <c r="G4144" t="s">
        <v>171</v>
      </c>
      <c r="H4144">
        <v>0</v>
      </c>
      <c r="I4144">
        <v>1.1965515600000001</v>
      </c>
      <c r="J4144">
        <v>2.0500000000000001E-2</v>
      </c>
      <c r="K4144">
        <v>1.22</v>
      </c>
      <c r="L4144">
        <v>0.109</v>
      </c>
      <c r="M4144">
        <v>1.98</v>
      </c>
      <c r="N4144">
        <v>6.2399999999999999E-3</v>
      </c>
      <c r="O4144" t="s">
        <v>614</v>
      </c>
      <c r="P4144">
        <v>0</v>
      </c>
      <c r="Q4144">
        <v>974.09</v>
      </c>
      <c r="R4144">
        <v>1414</v>
      </c>
      <c r="S4144">
        <v>0</v>
      </c>
      <c r="U4144">
        <v>5166</v>
      </c>
      <c r="V4144">
        <v>0.8</v>
      </c>
      <c r="W4144">
        <v>0.84</v>
      </c>
      <c r="X4144">
        <v>0.01</v>
      </c>
      <c r="Y4144" t="s">
        <v>77</v>
      </c>
      <c r="Z4144">
        <v>4.57</v>
      </c>
      <c r="AA4144" t="s">
        <v>13439</v>
      </c>
      <c r="AB4144">
        <v>292.14455340000001</v>
      </c>
      <c r="AC4144" t="s">
        <v>13440</v>
      </c>
      <c r="AD4144">
        <v>47.157360400000002</v>
      </c>
      <c r="AE4144">
        <v>962.45899999999995</v>
      </c>
      <c r="AF4144">
        <v>15.965</v>
      </c>
      <c r="AG4144">
        <v>13.752000000000001</v>
      </c>
      <c r="AH4144">
        <v>15.682399999999999</v>
      </c>
    </row>
    <row r="4145" spans="1:34" x14ac:dyDescent="0.25">
      <c r="A4145" t="s">
        <v>13441</v>
      </c>
      <c r="B4145" t="s">
        <v>13442</v>
      </c>
      <c r="C4145">
        <v>1</v>
      </c>
      <c r="D4145">
        <v>1</v>
      </c>
      <c r="E4145" t="s">
        <v>284</v>
      </c>
      <c r="F4145">
        <v>2016</v>
      </c>
      <c r="G4145" t="s">
        <v>171</v>
      </c>
      <c r="H4145">
        <v>0</v>
      </c>
      <c r="I4145">
        <v>7.3368393599999999</v>
      </c>
      <c r="J4145">
        <v>7.2400000000000006E-2</v>
      </c>
      <c r="K4145">
        <v>1.64</v>
      </c>
      <c r="L4145">
        <v>0.14599999999999999</v>
      </c>
      <c r="M4145">
        <v>3.33</v>
      </c>
      <c r="N4145">
        <v>1.0500000000000001E-2</v>
      </c>
      <c r="O4145" t="s">
        <v>614</v>
      </c>
      <c r="P4145">
        <v>0</v>
      </c>
      <c r="Q4145">
        <v>160.46</v>
      </c>
      <c r="R4145">
        <v>875</v>
      </c>
      <c r="S4145">
        <v>0</v>
      </c>
      <c r="U4145">
        <v>5557</v>
      </c>
      <c r="V4145">
        <v>0.89</v>
      </c>
      <c r="W4145">
        <v>0.92</v>
      </c>
      <c r="X4145">
        <v>-0.06</v>
      </c>
      <c r="Y4145" t="s">
        <v>77</v>
      </c>
      <c r="Z4145">
        <v>4.51</v>
      </c>
      <c r="AA4145" t="s">
        <v>13443</v>
      </c>
      <c r="AB4145">
        <v>297.39311830000003</v>
      </c>
      <c r="AC4145" t="s">
        <v>13444</v>
      </c>
      <c r="AD4145">
        <v>47.164581400000003</v>
      </c>
      <c r="AE4145">
        <v>1047.8399999999999</v>
      </c>
      <c r="AF4145">
        <v>15.555</v>
      </c>
      <c r="AG4145">
        <v>13.622</v>
      </c>
      <c r="AH4145">
        <v>15.3002</v>
      </c>
    </row>
    <row r="4146" spans="1:34" x14ac:dyDescent="0.25">
      <c r="A4146" t="s">
        <v>13445</v>
      </c>
      <c r="B4146" t="s">
        <v>13446</v>
      </c>
      <c r="C4146">
        <v>1</v>
      </c>
      <c r="D4146">
        <v>1</v>
      </c>
      <c r="E4146" t="s">
        <v>284</v>
      </c>
      <c r="F4146">
        <v>2016</v>
      </c>
      <c r="G4146" t="s">
        <v>171</v>
      </c>
      <c r="H4146">
        <v>0</v>
      </c>
      <c r="I4146">
        <v>27.665522599999999</v>
      </c>
      <c r="J4146">
        <v>0.1754</v>
      </c>
      <c r="K4146">
        <v>2.4300000000000002</v>
      </c>
      <c r="L4146">
        <v>0.217</v>
      </c>
      <c r="M4146">
        <v>6.48</v>
      </c>
      <c r="N4146">
        <v>2.0400000000000001E-2</v>
      </c>
      <c r="O4146" t="s">
        <v>614</v>
      </c>
      <c r="P4146">
        <v>0</v>
      </c>
      <c r="Q4146">
        <v>48.95</v>
      </c>
      <c r="R4146">
        <v>641</v>
      </c>
      <c r="S4146">
        <v>1</v>
      </c>
      <c r="U4146">
        <v>5901</v>
      </c>
      <c r="V4146">
        <v>1.06</v>
      </c>
      <c r="W4146">
        <v>1.05</v>
      </c>
      <c r="X4146">
        <v>0.04</v>
      </c>
      <c r="Y4146" t="s">
        <v>77</v>
      </c>
      <c r="Z4146">
        <v>4.41</v>
      </c>
      <c r="AA4146" t="s">
        <v>13447</v>
      </c>
      <c r="AB4146">
        <v>283.18460440000001</v>
      </c>
      <c r="AC4146" t="s">
        <v>13448</v>
      </c>
      <c r="AD4146">
        <v>47.155711400000001</v>
      </c>
      <c r="AE4146">
        <v>1076.28</v>
      </c>
      <c r="AF4146">
        <v>14.709</v>
      </c>
      <c r="AG4146">
        <v>13.175000000000001</v>
      </c>
      <c r="AH4146">
        <v>14.599600000000001</v>
      </c>
    </row>
    <row r="4147" spans="1:34" x14ac:dyDescent="0.25">
      <c r="A4147" t="s">
        <v>13449</v>
      </c>
      <c r="B4147" t="s">
        <v>13450</v>
      </c>
      <c r="C4147">
        <v>1</v>
      </c>
      <c r="D4147">
        <v>1</v>
      </c>
      <c r="E4147" t="s">
        <v>284</v>
      </c>
      <c r="F4147">
        <v>2016</v>
      </c>
      <c r="G4147" t="s">
        <v>171</v>
      </c>
      <c r="H4147">
        <v>0</v>
      </c>
      <c r="I4147">
        <v>6.1002780400000001</v>
      </c>
      <c r="J4147">
        <v>6.6000000000000003E-2</v>
      </c>
      <c r="K4147">
        <v>3.39</v>
      </c>
      <c r="L4147">
        <v>0.30199999999999999</v>
      </c>
      <c r="M4147">
        <v>11.4</v>
      </c>
      <c r="N4147">
        <v>3.5900000000000001E-2</v>
      </c>
      <c r="O4147" t="s">
        <v>614</v>
      </c>
      <c r="P4147">
        <v>0</v>
      </c>
      <c r="Q4147">
        <v>227.15</v>
      </c>
      <c r="R4147">
        <v>990</v>
      </c>
      <c r="S4147">
        <v>0</v>
      </c>
      <c r="U4147">
        <v>5992</v>
      </c>
      <c r="V4147">
        <v>1.1499999999999999</v>
      </c>
      <c r="W4147">
        <v>1.1000000000000001</v>
      </c>
      <c r="X4147">
        <v>0.09</v>
      </c>
      <c r="Y4147" t="s">
        <v>77</v>
      </c>
      <c r="Z4147">
        <v>4.3600000000000003</v>
      </c>
      <c r="AA4147" t="s">
        <v>13451</v>
      </c>
      <c r="AB4147">
        <v>293.18451440000001</v>
      </c>
      <c r="AC4147" t="s">
        <v>13452</v>
      </c>
      <c r="AD4147">
        <v>37.969835699999997</v>
      </c>
      <c r="AE4147">
        <v>2297.62</v>
      </c>
      <c r="AF4147">
        <v>15.824999999999999</v>
      </c>
      <c r="AG4147">
        <v>13.994</v>
      </c>
      <c r="AH4147">
        <v>15.648</v>
      </c>
    </row>
    <row r="4148" spans="1:34" x14ac:dyDescent="0.25">
      <c r="A4148" t="s">
        <v>13453</v>
      </c>
      <c r="B4148" t="s">
        <v>13454</v>
      </c>
      <c r="C4148">
        <v>1</v>
      </c>
      <c r="D4148">
        <v>1</v>
      </c>
      <c r="E4148" t="s">
        <v>284</v>
      </c>
      <c r="F4148">
        <v>2016</v>
      </c>
      <c r="G4148" t="s">
        <v>171</v>
      </c>
      <c r="H4148">
        <v>0</v>
      </c>
      <c r="I4148">
        <v>161.52801009999999</v>
      </c>
      <c r="J4148">
        <v>0.58740000000000003</v>
      </c>
      <c r="K4148">
        <v>6.64</v>
      </c>
      <c r="L4148">
        <v>0.59199999999999997</v>
      </c>
      <c r="M4148">
        <v>35.700000000000003</v>
      </c>
      <c r="N4148">
        <v>0.112</v>
      </c>
      <c r="O4148" t="s">
        <v>614</v>
      </c>
      <c r="P4148">
        <v>0</v>
      </c>
      <c r="Q4148">
        <v>9.3699999999999992</v>
      </c>
      <c r="R4148">
        <v>366</v>
      </c>
      <c r="S4148">
        <v>0</v>
      </c>
      <c r="U4148">
        <v>5694</v>
      </c>
      <c r="V4148">
        <v>0.94</v>
      </c>
      <c r="W4148">
        <v>0.96</v>
      </c>
      <c r="X4148">
        <v>-0.05</v>
      </c>
      <c r="Y4148" t="s">
        <v>77</v>
      </c>
      <c r="Z4148">
        <v>4.4800000000000004</v>
      </c>
      <c r="AA4148" t="s">
        <v>13455</v>
      </c>
      <c r="AB4148">
        <v>291.5791562</v>
      </c>
      <c r="AC4148" t="s">
        <v>13456</v>
      </c>
      <c r="AD4148">
        <v>38.035806600000001</v>
      </c>
      <c r="AE4148">
        <v>2251.0300000000002</v>
      </c>
      <c r="AF4148">
        <v>15.678000000000001</v>
      </c>
      <c r="AG4148">
        <v>13.811999999999999</v>
      </c>
      <c r="AH4148">
        <v>15.4176</v>
      </c>
    </row>
    <row r="4149" spans="1:34" x14ac:dyDescent="0.25">
      <c r="A4149" t="s">
        <v>13457</v>
      </c>
      <c r="B4149" t="s">
        <v>13458</v>
      </c>
      <c r="C4149">
        <v>1</v>
      </c>
      <c r="D4149">
        <v>1</v>
      </c>
      <c r="E4149" t="s">
        <v>284</v>
      </c>
      <c r="F4149">
        <v>2016</v>
      </c>
      <c r="G4149" t="s">
        <v>171</v>
      </c>
      <c r="H4149">
        <v>0</v>
      </c>
      <c r="I4149">
        <v>11.391002500000001</v>
      </c>
      <c r="J4149">
        <v>9.1999999999999998E-2</v>
      </c>
      <c r="K4149">
        <v>1.79</v>
      </c>
      <c r="L4149">
        <v>0.16</v>
      </c>
      <c r="M4149">
        <v>3.86</v>
      </c>
      <c r="N4149">
        <v>1.21E-2</v>
      </c>
      <c r="O4149" t="s">
        <v>614</v>
      </c>
      <c r="P4149">
        <v>0</v>
      </c>
      <c r="Q4149">
        <v>40.590000000000003</v>
      </c>
      <c r="R4149">
        <v>618</v>
      </c>
      <c r="S4149">
        <v>0</v>
      </c>
      <c r="U4149">
        <v>5108</v>
      </c>
      <c r="V4149">
        <v>0.78</v>
      </c>
      <c r="W4149">
        <v>0.82</v>
      </c>
      <c r="X4149">
        <v>-0.03</v>
      </c>
      <c r="Y4149" t="s">
        <v>77</v>
      </c>
      <c r="Z4149">
        <v>4.58</v>
      </c>
      <c r="AA4149" t="s">
        <v>13459</v>
      </c>
      <c r="AB4149">
        <v>294.11568579999999</v>
      </c>
      <c r="AC4149" t="s">
        <v>13460</v>
      </c>
      <c r="AD4149">
        <v>38.393437800000001</v>
      </c>
      <c r="AE4149">
        <v>784.56</v>
      </c>
      <c r="AF4149">
        <v>15.968999999999999</v>
      </c>
      <c r="AG4149">
        <v>13.513999999999999</v>
      </c>
      <c r="AH4149">
        <v>15.7232</v>
      </c>
    </row>
    <row r="4150" spans="1:34" x14ac:dyDescent="0.25">
      <c r="A4150" t="s">
        <v>13461</v>
      </c>
      <c r="B4150" t="s">
        <v>13462</v>
      </c>
      <c r="C4150">
        <v>1</v>
      </c>
      <c r="D4150">
        <v>2</v>
      </c>
      <c r="E4150" t="s">
        <v>284</v>
      </c>
      <c r="F4150">
        <v>2016</v>
      </c>
      <c r="G4150" t="s">
        <v>171</v>
      </c>
      <c r="H4150">
        <v>0</v>
      </c>
      <c r="I4150">
        <v>7.4260899800000004</v>
      </c>
      <c r="J4150">
        <v>7.7799999999999994E-2</v>
      </c>
      <c r="K4150">
        <v>2.92</v>
      </c>
      <c r="L4150">
        <v>0.26100000000000001</v>
      </c>
      <c r="M4150">
        <v>8.85</v>
      </c>
      <c r="N4150">
        <v>2.7900000000000001E-2</v>
      </c>
      <c r="O4150" t="s">
        <v>614</v>
      </c>
      <c r="P4150">
        <v>0</v>
      </c>
      <c r="Q4150">
        <v>241.13</v>
      </c>
      <c r="R4150">
        <v>1037</v>
      </c>
      <c r="S4150">
        <v>0</v>
      </c>
      <c r="U4150">
        <v>6186</v>
      </c>
      <c r="V4150">
        <v>1.28</v>
      </c>
      <c r="W4150">
        <v>1.19</v>
      </c>
      <c r="X4150">
        <v>0.06</v>
      </c>
      <c r="Y4150" t="s">
        <v>77</v>
      </c>
      <c r="Z4150">
        <v>4.3</v>
      </c>
      <c r="AA4150" t="s">
        <v>13463</v>
      </c>
      <c r="AB4150">
        <v>292.71309250000002</v>
      </c>
      <c r="AC4150" t="s">
        <v>13464</v>
      </c>
      <c r="AD4150">
        <v>38.358168499999998</v>
      </c>
      <c r="AE4150">
        <v>1169.57</v>
      </c>
      <c r="AF4150">
        <v>14.984</v>
      </c>
      <c r="AG4150">
        <v>13.391999999999999</v>
      </c>
      <c r="AH4150">
        <v>14.760400000000001</v>
      </c>
    </row>
    <row r="4151" spans="1:34" x14ac:dyDescent="0.25">
      <c r="A4151" t="s">
        <v>13465</v>
      </c>
      <c r="B4151" t="s">
        <v>13462</v>
      </c>
      <c r="C4151">
        <v>1</v>
      </c>
      <c r="D4151">
        <v>2</v>
      </c>
      <c r="E4151" t="s">
        <v>284</v>
      </c>
      <c r="F4151">
        <v>2016</v>
      </c>
      <c r="G4151" t="s">
        <v>171</v>
      </c>
      <c r="H4151">
        <v>0</v>
      </c>
      <c r="I4151">
        <v>15.987017399999999</v>
      </c>
      <c r="J4151">
        <v>0.12970000000000001</v>
      </c>
      <c r="K4151">
        <v>1.79</v>
      </c>
      <c r="L4151">
        <v>0.16</v>
      </c>
      <c r="M4151">
        <v>3.86</v>
      </c>
      <c r="N4151">
        <v>1.21E-2</v>
      </c>
      <c r="O4151" t="s">
        <v>614</v>
      </c>
      <c r="P4151">
        <v>0</v>
      </c>
      <c r="Q4151">
        <v>86.76</v>
      </c>
      <c r="R4151">
        <v>803</v>
      </c>
      <c r="S4151">
        <v>0</v>
      </c>
      <c r="U4151">
        <v>6186</v>
      </c>
      <c r="V4151">
        <v>1.28</v>
      </c>
      <c r="W4151">
        <v>1.19</v>
      </c>
      <c r="X4151">
        <v>0.06</v>
      </c>
      <c r="Y4151" t="s">
        <v>77</v>
      </c>
      <c r="Z4151">
        <v>4.3</v>
      </c>
      <c r="AA4151" t="s">
        <v>13463</v>
      </c>
      <c r="AB4151">
        <v>292.71309250000002</v>
      </c>
      <c r="AC4151" t="s">
        <v>13464</v>
      </c>
      <c r="AD4151">
        <v>38.358168499999998</v>
      </c>
      <c r="AE4151">
        <v>1169.57</v>
      </c>
      <c r="AF4151">
        <v>14.984</v>
      </c>
      <c r="AG4151">
        <v>13.391999999999999</v>
      </c>
      <c r="AH4151">
        <v>14.760400000000001</v>
      </c>
    </row>
    <row r="4152" spans="1:34" x14ac:dyDescent="0.25">
      <c r="A4152" t="s">
        <v>13466</v>
      </c>
      <c r="B4152" t="s">
        <v>13467</v>
      </c>
      <c r="C4152">
        <v>1</v>
      </c>
      <c r="D4152">
        <v>1</v>
      </c>
      <c r="E4152" t="s">
        <v>284</v>
      </c>
      <c r="F4152">
        <v>2013</v>
      </c>
      <c r="G4152" t="s">
        <v>171</v>
      </c>
      <c r="H4152">
        <v>0</v>
      </c>
      <c r="I4152">
        <v>3.5787808700000001</v>
      </c>
      <c r="J4152">
        <v>4.5010000000000001E-2</v>
      </c>
      <c r="K4152">
        <v>10.760999999999999</v>
      </c>
      <c r="L4152">
        <v>0.96</v>
      </c>
      <c r="M4152">
        <v>136.661</v>
      </c>
      <c r="N4152">
        <v>0.43</v>
      </c>
      <c r="O4152" t="s">
        <v>119</v>
      </c>
      <c r="P4152">
        <v>0</v>
      </c>
      <c r="Q4152">
        <v>432.87</v>
      </c>
      <c r="R4152">
        <v>1440</v>
      </c>
      <c r="S4152">
        <v>0</v>
      </c>
      <c r="T4152" t="s">
        <v>236</v>
      </c>
      <c r="U4152">
        <v>5520</v>
      </c>
      <c r="V4152">
        <v>0.99</v>
      </c>
      <c r="W4152">
        <v>0.95</v>
      </c>
      <c r="X4152">
        <v>0.2</v>
      </c>
      <c r="Y4152" t="s">
        <v>200</v>
      </c>
      <c r="Z4152">
        <v>4.42</v>
      </c>
      <c r="AA4152" t="s">
        <v>13468</v>
      </c>
      <c r="AB4152">
        <v>289.60794329999999</v>
      </c>
      <c r="AC4152" t="s">
        <v>13469</v>
      </c>
      <c r="AD4152">
        <v>44.345434699999998</v>
      </c>
      <c r="AE4152">
        <v>639.41099999999994</v>
      </c>
      <c r="AF4152">
        <v>14.151999999999999</v>
      </c>
      <c r="AG4152">
        <v>12.361000000000001</v>
      </c>
      <c r="AH4152">
        <v>13.917199999999999</v>
      </c>
    </row>
    <row r="4153" spans="1:34" x14ac:dyDescent="0.25">
      <c r="A4153" t="s">
        <v>13470</v>
      </c>
      <c r="B4153" t="s">
        <v>13471</v>
      </c>
      <c r="C4153">
        <v>1</v>
      </c>
      <c r="D4153">
        <v>3</v>
      </c>
      <c r="E4153" t="s">
        <v>284</v>
      </c>
      <c r="F4153">
        <v>2016</v>
      </c>
      <c r="G4153" t="s">
        <v>171</v>
      </c>
      <c r="H4153">
        <v>0</v>
      </c>
      <c r="I4153">
        <v>18.925402739999999</v>
      </c>
      <c r="J4153">
        <v>0.1694</v>
      </c>
      <c r="K4153">
        <v>2.2999999999999998</v>
      </c>
      <c r="L4153">
        <v>0.20499999999999999</v>
      </c>
      <c r="M4153">
        <v>5.9</v>
      </c>
      <c r="N4153">
        <v>1.8599999999999998E-2</v>
      </c>
      <c r="O4153" t="s">
        <v>614</v>
      </c>
      <c r="P4153">
        <v>0</v>
      </c>
      <c r="Q4153">
        <v>27.74</v>
      </c>
      <c r="R4153">
        <v>1171</v>
      </c>
      <c r="S4153">
        <v>0</v>
      </c>
      <c r="U4153">
        <v>5598</v>
      </c>
      <c r="V4153">
        <v>0.92</v>
      </c>
      <c r="W4153">
        <v>0.94</v>
      </c>
      <c r="X4153">
        <v>-0.01</v>
      </c>
      <c r="Y4153" t="s">
        <v>77</v>
      </c>
      <c r="Z4153">
        <v>4.49</v>
      </c>
      <c r="AA4153" t="s">
        <v>13472</v>
      </c>
      <c r="AB4153">
        <v>286.49045890000002</v>
      </c>
      <c r="AC4153" t="s">
        <v>13473</v>
      </c>
      <c r="AD4153">
        <v>38.374872000000003</v>
      </c>
      <c r="AE4153">
        <v>930.45699999999999</v>
      </c>
      <c r="AF4153">
        <v>14.852</v>
      </c>
      <c r="AG4153">
        <v>12.923</v>
      </c>
      <c r="AH4153">
        <v>14.5966</v>
      </c>
    </row>
    <row r="4154" spans="1:34" x14ac:dyDescent="0.25">
      <c r="A4154" t="s">
        <v>13474</v>
      </c>
      <c r="B4154" t="s">
        <v>13471</v>
      </c>
      <c r="C4154">
        <v>1</v>
      </c>
      <c r="D4154">
        <v>3</v>
      </c>
      <c r="E4154" t="s">
        <v>284</v>
      </c>
      <c r="F4154">
        <v>2016</v>
      </c>
      <c r="G4154" t="s">
        <v>171</v>
      </c>
      <c r="H4154">
        <v>0</v>
      </c>
      <c r="I4154">
        <v>1.4753223099999999</v>
      </c>
      <c r="J4154">
        <v>3.09E-2</v>
      </c>
      <c r="K4154">
        <v>1.2</v>
      </c>
      <c r="L4154">
        <v>0.107</v>
      </c>
      <c r="M4154">
        <v>1.87</v>
      </c>
      <c r="N4154">
        <v>5.8799999999999998E-3</v>
      </c>
      <c r="O4154" t="s">
        <v>614</v>
      </c>
      <c r="P4154">
        <v>0</v>
      </c>
      <c r="Q4154">
        <v>833.59</v>
      </c>
      <c r="R4154">
        <v>2740</v>
      </c>
      <c r="S4154">
        <v>0</v>
      </c>
      <c r="U4154">
        <v>5598</v>
      </c>
      <c r="V4154">
        <v>0.92</v>
      </c>
      <c r="W4154">
        <v>0.94</v>
      </c>
      <c r="X4154">
        <v>-0.01</v>
      </c>
      <c r="Y4154" t="s">
        <v>77</v>
      </c>
      <c r="Z4154">
        <v>4.49</v>
      </c>
      <c r="AA4154" t="s">
        <v>13472</v>
      </c>
      <c r="AB4154">
        <v>286.49045890000002</v>
      </c>
      <c r="AC4154" t="s">
        <v>13473</v>
      </c>
      <c r="AD4154">
        <v>38.374872000000003</v>
      </c>
      <c r="AE4154">
        <v>930.45699999999999</v>
      </c>
      <c r="AF4154">
        <v>14.852</v>
      </c>
      <c r="AG4154">
        <v>12.923</v>
      </c>
      <c r="AH4154">
        <v>14.5966</v>
      </c>
    </row>
    <row r="4155" spans="1:34" x14ac:dyDescent="0.25">
      <c r="A4155" t="s">
        <v>13475</v>
      </c>
      <c r="B4155" t="s">
        <v>13471</v>
      </c>
      <c r="C4155">
        <v>1</v>
      </c>
      <c r="D4155">
        <v>3</v>
      </c>
      <c r="E4155" t="s">
        <v>284</v>
      </c>
      <c r="F4155">
        <v>2016</v>
      </c>
      <c r="G4155" t="s">
        <v>171</v>
      </c>
      <c r="H4155">
        <v>0</v>
      </c>
      <c r="I4155">
        <v>4.15244722</v>
      </c>
      <c r="J4155">
        <v>6.1600000000000002E-2</v>
      </c>
      <c r="K4155">
        <v>1.4</v>
      </c>
      <c r="L4155">
        <v>0.125</v>
      </c>
      <c r="M4155">
        <v>2.54</v>
      </c>
      <c r="N4155">
        <v>8.0000000000000002E-3</v>
      </c>
      <c r="O4155" t="s">
        <v>614</v>
      </c>
      <c r="P4155">
        <v>0</v>
      </c>
      <c r="Q4155">
        <v>209.75</v>
      </c>
      <c r="R4155">
        <v>1941</v>
      </c>
      <c r="S4155">
        <v>0</v>
      </c>
      <c r="U4155">
        <v>5598</v>
      </c>
      <c r="V4155">
        <v>0.92</v>
      </c>
      <c r="W4155">
        <v>0.94</v>
      </c>
      <c r="X4155">
        <v>-0.01</v>
      </c>
      <c r="Y4155" t="s">
        <v>77</v>
      </c>
      <c r="Z4155">
        <v>4.49</v>
      </c>
      <c r="AA4155" t="s">
        <v>13472</v>
      </c>
      <c r="AB4155">
        <v>286.49045890000002</v>
      </c>
      <c r="AC4155" t="s">
        <v>13473</v>
      </c>
      <c r="AD4155">
        <v>38.374872000000003</v>
      </c>
      <c r="AE4155">
        <v>930.45699999999999</v>
      </c>
      <c r="AF4155">
        <v>14.852</v>
      </c>
      <c r="AG4155">
        <v>12.923</v>
      </c>
      <c r="AH4155">
        <v>14.5966</v>
      </c>
    </row>
    <row r="4156" spans="1:34" x14ac:dyDescent="0.25">
      <c r="A4156" t="s">
        <v>13476</v>
      </c>
      <c r="B4156" t="s">
        <v>13477</v>
      </c>
      <c r="C4156">
        <v>1</v>
      </c>
      <c r="D4156">
        <v>1</v>
      </c>
      <c r="E4156" t="s">
        <v>284</v>
      </c>
      <c r="F4156">
        <v>2016</v>
      </c>
      <c r="G4156" t="s">
        <v>171</v>
      </c>
      <c r="H4156">
        <v>0</v>
      </c>
      <c r="I4156">
        <v>8.7348583600000005</v>
      </c>
      <c r="J4156">
        <v>8.43E-2</v>
      </c>
      <c r="K4156">
        <v>1.82</v>
      </c>
      <c r="L4156">
        <v>0.16200000000000001</v>
      </c>
      <c r="M4156">
        <v>3.97</v>
      </c>
      <c r="N4156">
        <v>1.2500000000000001E-2</v>
      </c>
      <c r="O4156" t="s">
        <v>614</v>
      </c>
      <c r="P4156">
        <v>0</v>
      </c>
      <c r="Q4156">
        <v>339.3</v>
      </c>
      <c r="R4156">
        <v>890</v>
      </c>
      <c r="S4156">
        <v>0</v>
      </c>
      <c r="U4156">
        <v>5906</v>
      </c>
      <c r="V4156">
        <v>1.05</v>
      </c>
      <c r="W4156">
        <v>1.03</v>
      </c>
      <c r="X4156">
        <v>0.01</v>
      </c>
      <c r="Y4156" t="s">
        <v>77</v>
      </c>
      <c r="Z4156">
        <v>4.42</v>
      </c>
      <c r="AA4156" t="s">
        <v>13478</v>
      </c>
      <c r="AB4156">
        <v>287.4441104</v>
      </c>
      <c r="AC4156" t="s">
        <v>13479</v>
      </c>
      <c r="AD4156">
        <v>38.088418300000001</v>
      </c>
      <c r="AE4156">
        <v>1393.85</v>
      </c>
      <c r="AF4156">
        <v>14.958</v>
      </c>
      <c r="AG4156">
        <v>13.202</v>
      </c>
      <c r="AH4156">
        <v>14.7461</v>
      </c>
    </row>
    <row r="4157" spans="1:34" x14ac:dyDescent="0.25">
      <c r="A4157" t="s">
        <v>13480</v>
      </c>
      <c r="B4157" t="s">
        <v>13481</v>
      </c>
      <c r="C4157">
        <v>1</v>
      </c>
      <c r="D4157">
        <v>1</v>
      </c>
      <c r="E4157" t="s">
        <v>284</v>
      </c>
      <c r="F4157">
        <v>2016</v>
      </c>
      <c r="G4157" t="s">
        <v>171</v>
      </c>
      <c r="H4157">
        <v>0</v>
      </c>
      <c r="I4157">
        <v>12.99207337</v>
      </c>
      <c r="J4157">
        <v>0.1071</v>
      </c>
      <c r="K4157">
        <v>1.82</v>
      </c>
      <c r="L4157">
        <v>0.16200000000000001</v>
      </c>
      <c r="M4157">
        <v>3.97</v>
      </c>
      <c r="N4157">
        <v>1.2500000000000001E-2</v>
      </c>
      <c r="O4157" t="s">
        <v>614</v>
      </c>
      <c r="P4157">
        <v>0</v>
      </c>
      <c r="Q4157">
        <v>264.58</v>
      </c>
      <c r="R4157">
        <v>866</v>
      </c>
      <c r="S4157">
        <v>0</v>
      </c>
      <c r="U4157">
        <v>5714</v>
      </c>
      <c r="V4157">
        <v>1.1100000000000001</v>
      </c>
      <c r="W4157">
        <v>0.98</v>
      </c>
      <c r="X4157">
        <v>0.03</v>
      </c>
      <c r="Y4157" t="s">
        <v>77</v>
      </c>
      <c r="Z4157">
        <v>4.33</v>
      </c>
      <c r="AA4157" t="s">
        <v>13482</v>
      </c>
      <c r="AB4157">
        <v>291.42358200000001</v>
      </c>
      <c r="AC4157" t="s">
        <v>13483</v>
      </c>
      <c r="AD4157">
        <v>38.216560299999998</v>
      </c>
      <c r="AE4157">
        <v>1130.21</v>
      </c>
      <c r="AF4157">
        <v>14.145</v>
      </c>
      <c r="AG4157">
        <v>12.298999999999999</v>
      </c>
      <c r="AH4157">
        <v>13.9556</v>
      </c>
    </row>
    <row r="4158" spans="1:34" x14ac:dyDescent="0.25">
      <c r="A4158" t="s">
        <v>13484</v>
      </c>
      <c r="B4158" t="s">
        <v>13485</v>
      </c>
      <c r="C4158">
        <v>1</v>
      </c>
      <c r="D4158">
        <v>1</v>
      </c>
      <c r="E4158" t="s">
        <v>284</v>
      </c>
      <c r="F4158">
        <v>2016</v>
      </c>
      <c r="G4158" t="s">
        <v>171</v>
      </c>
      <c r="H4158">
        <v>0</v>
      </c>
      <c r="I4158">
        <v>3.74910006</v>
      </c>
      <c r="J4158">
        <v>4.7E-2</v>
      </c>
      <c r="K4158">
        <v>1.43</v>
      </c>
      <c r="L4158">
        <v>0.128</v>
      </c>
      <c r="M4158">
        <v>2.63</v>
      </c>
      <c r="N4158">
        <v>8.2900000000000005E-3</v>
      </c>
      <c r="O4158" t="s">
        <v>614</v>
      </c>
      <c r="P4158">
        <v>0</v>
      </c>
      <c r="Q4158">
        <v>490.71</v>
      </c>
      <c r="R4158">
        <v>1160</v>
      </c>
      <c r="S4158">
        <v>0</v>
      </c>
      <c r="U4158">
        <v>5850</v>
      </c>
      <c r="V4158">
        <v>1.01</v>
      </c>
      <c r="W4158">
        <v>1.04</v>
      </c>
      <c r="X4158">
        <v>0.05</v>
      </c>
      <c r="Y4158" t="s">
        <v>77</v>
      </c>
      <c r="Z4158">
        <v>4.45</v>
      </c>
      <c r="AA4158" t="s">
        <v>13486</v>
      </c>
      <c r="AB4158">
        <v>290.88462170000003</v>
      </c>
      <c r="AC4158" t="s">
        <v>13487</v>
      </c>
      <c r="AD4158">
        <v>38.057553900000002</v>
      </c>
      <c r="AE4158">
        <v>547.02599999999995</v>
      </c>
      <c r="AF4158">
        <v>13.387</v>
      </c>
      <c r="AG4158">
        <v>11.888</v>
      </c>
      <c r="AH4158">
        <v>13.2797</v>
      </c>
    </row>
    <row r="4159" spans="1:34" x14ac:dyDescent="0.25">
      <c r="A4159" t="s">
        <v>13488</v>
      </c>
      <c r="B4159" t="s">
        <v>13489</v>
      </c>
      <c r="C4159">
        <v>1</v>
      </c>
      <c r="D4159">
        <v>1</v>
      </c>
      <c r="E4159" t="s">
        <v>284</v>
      </c>
      <c r="F4159">
        <v>2016</v>
      </c>
      <c r="G4159" t="s">
        <v>171</v>
      </c>
      <c r="H4159">
        <v>0</v>
      </c>
      <c r="I4159">
        <v>11.0895723</v>
      </c>
      <c r="J4159">
        <v>0.1114</v>
      </c>
      <c r="K4159">
        <v>3.17</v>
      </c>
      <c r="L4159">
        <v>0.28299999999999997</v>
      </c>
      <c r="M4159">
        <v>10.199999999999999</v>
      </c>
      <c r="N4159">
        <v>3.2000000000000001E-2</v>
      </c>
      <c r="O4159" t="s">
        <v>614</v>
      </c>
      <c r="P4159">
        <v>0</v>
      </c>
      <c r="Q4159">
        <v>451.18</v>
      </c>
      <c r="R4159">
        <v>1422</v>
      </c>
      <c r="S4159">
        <v>0</v>
      </c>
      <c r="U4159">
        <v>6403</v>
      </c>
      <c r="V4159">
        <v>2.42</v>
      </c>
      <c r="W4159">
        <v>1.57</v>
      </c>
      <c r="X4159">
        <v>0.04</v>
      </c>
      <c r="Y4159" t="s">
        <v>77</v>
      </c>
      <c r="Z4159">
        <v>3.87</v>
      </c>
      <c r="AA4159" t="s">
        <v>13490</v>
      </c>
      <c r="AB4159">
        <v>291.03186040000003</v>
      </c>
      <c r="AC4159" t="s">
        <v>13491</v>
      </c>
      <c r="AD4159">
        <v>38.211894000000001</v>
      </c>
      <c r="AE4159">
        <v>917.80399999999997</v>
      </c>
      <c r="AF4159">
        <v>12.885999999999999</v>
      </c>
      <c r="AG4159">
        <v>11.64</v>
      </c>
      <c r="AH4159">
        <v>12.7699</v>
      </c>
    </row>
    <row r="4160" spans="1:34" x14ac:dyDescent="0.25">
      <c r="A4160" t="s">
        <v>13492</v>
      </c>
      <c r="B4160" t="s">
        <v>13493</v>
      </c>
      <c r="C4160">
        <v>1</v>
      </c>
      <c r="D4160">
        <v>1</v>
      </c>
      <c r="E4160" t="s">
        <v>284</v>
      </c>
      <c r="F4160">
        <v>2016</v>
      </c>
      <c r="G4160" t="s">
        <v>171</v>
      </c>
      <c r="H4160">
        <v>0</v>
      </c>
      <c r="I4160">
        <v>0.97486892999999997</v>
      </c>
      <c r="J4160">
        <v>1.8700000000000001E-2</v>
      </c>
      <c r="K4160">
        <v>1.19</v>
      </c>
      <c r="L4160">
        <v>0.106</v>
      </c>
      <c r="M4160">
        <v>1.81</v>
      </c>
      <c r="N4160">
        <v>5.7000000000000002E-3</v>
      </c>
      <c r="O4160" t="s">
        <v>614</v>
      </c>
      <c r="P4160">
        <v>0</v>
      </c>
      <c r="Q4160">
        <v>1496.75</v>
      </c>
      <c r="R4160">
        <v>1612</v>
      </c>
      <c r="S4160">
        <v>0</v>
      </c>
      <c r="U4160">
        <v>5468</v>
      </c>
      <c r="V4160">
        <v>0.84</v>
      </c>
      <c r="W4160">
        <v>0.92</v>
      </c>
      <c r="X4160">
        <v>-0.04</v>
      </c>
      <c r="Y4160" t="s">
        <v>77</v>
      </c>
      <c r="Z4160">
        <v>4.5599999999999996</v>
      </c>
      <c r="AA4160" t="s">
        <v>13494</v>
      </c>
      <c r="AB4160">
        <v>291.4332781</v>
      </c>
      <c r="AC4160" t="s">
        <v>13495</v>
      </c>
      <c r="AD4160">
        <v>41.703316200000003</v>
      </c>
      <c r="AE4160">
        <v>398.67599999999999</v>
      </c>
      <c r="AF4160">
        <v>13.564</v>
      </c>
      <c r="AG4160">
        <v>11.773999999999999</v>
      </c>
      <c r="AH4160">
        <v>13.4673</v>
      </c>
    </row>
    <row r="4161" spans="1:34" x14ac:dyDescent="0.25">
      <c r="A4161" t="s">
        <v>13496</v>
      </c>
      <c r="B4161" t="s">
        <v>13497</v>
      </c>
      <c r="C4161">
        <v>1</v>
      </c>
      <c r="D4161">
        <v>1</v>
      </c>
      <c r="E4161" t="s">
        <v>284</v>
      </c>
      <c r="F4161">
        <v>2016</v>
      </c>
      <c r="G4161" t="s">
        <v>171</v>
      </c>
      <c r="H4161">
        <v>0</v>
      </c>
      <c r="I4161">
        <v>4.89718784</v>
      </c>
      <c r="J4161">
        <v>5.2299999999999999E-2</v>
      </c>
      <c r="K4161">
        <v>1.28</v>
      </c>
      <c r="L4161">
        <v>0.114</v>
      </c>
      <c r="M4161">
        <v>2.1800000000000002</v>
      </c>
      <c r="N4161">
        <v>6.8700000000000002E-3</v>
      </c>
      <c r="O4161" t="s">
        <v>614</v>
      </c>
      <c r="P4161">
        <v>0</v>
      </c>
      <c r="Q4161">
        <v>135.08000000000001</v>
      </c>
      <c r="R4161">
        <v>904</v>
      </c>
      <c r="S4161">
        <v>0</v>
      </c>
      <c r="U4161">
        <v>5071</v>
      </c>
      <c r="V4161">
        <v>0.78</v>
      </c>
      <c r="W4161">
        <v>0.83</v>
      </c>
      <c r="X4161">
        <v>0.05</v>
      </c>
      <c r="Y4161" t="s">
        <v>77</v>
      </c>
      <c r="Z4161">
        <v>4.58</v>
      </c>
      <c r="AA4161" t="s">
        <v>13498</v>
      </c>
      <c r="AB4161">
        <v>287.27261170000003</v>
      </c>
      <c r="AC4161" t="s">
        <v>13499</v>
      </c>
      <c r="AD4161">
        <v>41.6356009</v>
      </c>
      <c r="AE4161">
        <v>727.904</v>
      </c>
      <c r="AF4161">
        <v>15.561999999999999</v>
      </c>
      <c r="AG4161">
        <v>13.319000000000001</v>
      </c>
      <c r="AH4161">
        <v>15.42</v>
      </c>
    </row>
    <row r="4162" spans="1:34" x14ac:dyDescent="0.25">
      <c r="A4162" t="s">
        <v>13500</v>
      </c>
      <c r="B4162" t="s">
        <v>13501</v>
      </c>
      <c r="C4162">
        <v>1</v>
      </c>
      <c r="D4162">
        <v>1</v>
      </c>
      <c r="E4162" t="s">
        <v>284</v>
      </c>
      <c r="F4162">
        <v>2016</v>
      </c>
      <c r="G4162" t="s">
        <v>171</v>
      </c>
      <c r="H4162">
        <v>0</v>
      </c>
      <c r="I4162">
        <v>5.7281259899999997</v>
      </c>
      <c r="J4162">
        <v>5.1900000000000002E-2</v>
      </c>
      <c r="K4162">
        <v>1.47</v>
      </c>
      <c r="L4162">
        <v>0.13100000000000001</v>
      </c>
      <c r="M4162">
        <v>2.76</v>
      </c>
      <c r="N4162">
        <v>8.6899999999999998E-3</v>
      </c>
      <c r="O4162" t="s">
        <v>614</v>
      </c>
      <c r="P4162">
        <v>0</v>
      </c>
      <c r="Q4162">
        <v>33.950000000000003</v>
      </c>
      <c r="R4162">
        <v>569</v>
      </c>
      <c r="S4162">
        <v>0</v>
      </c>
      <c r="U4162">
        <v>4043</v>
      </c>
      <c r="V4162">
        <v>0.56000000000000005</v>
      </c>
      <c r="W4162">
        <v>0.57999999999999996</v>
      </c>
      <c r="X4162">
        <v>-0.17</v>
      </c>
      <c r="Y4162" t="s">
        <v>77</v>
      </c>
      <c r="Z4162">
        <v>4.71</v>
      </c>
      <c r="AA4162" t="s">
        <v>13502</v>
      </c>
      <c r="AB4162">
        <v>282.72410980000001</v>
      </c>
      <c r="AC4162" t="s">
        <v>13503</v>
      </c>
      <c r="AD4162">
        <v>44.3465098</v>
      </c>
      <c r="AE4162">
        <v>443.10599999999999</v>
      </c>
      <c r="AF4162">
        <v>16.131</v>
      </c>
      <c r="AG4162">
        <v>13.045999999999999</v>
      </c>
      <c r="AH4162">
        <v>15.9397</v>
      </c>
    </row>
    <row r="4163" spans="1:34" x14ac:dyDescent="0.25">
      <c r="A4163" t="s">
        <v>13504</v>
      </c>
      <c r="B4163" t="s">
        <v>13505</v>
      </c>
      <c r="C4163">
        <v>1</v>
      </c>
      <c r="D4163">
        <v>1</v>
      </c>
      <c r="E4163" t="s">
        <v>284</v>
      </c>
      <c r="F4163">
        <v>2016</v>
      </c>
      <c r="G4163" t="s">
        <v>171</v>
      </c>
      <c r="H4163">
        <v>0</v>
      </c>
      <c r="I4163">
        <v>3.7557442600000002</v>
      </c>
      <c r="J4163">
        <v>4.53E-2</v>
      </c>
      <c r="K4163">
        <v>1.68</v>
      </c>
      <c r="L4163">
        <v>0.15</v>
      </c>
      <c r="M4163">
        <v>3.46</v>
      </c>
      <c r="N4163">
        <v>1.09E-2</v>
      </c>
      <c r="O4163" t="s">
        <v>614</v>
      </c>
      <c r="P4163">
        <v>0</v>
      </c>
      <c r="Q4163">
        <v>216.57</v>
      </c>
      <c r="R4163">
        <v>977</v>
      </c>
      <c r="S4163">
        <v>0</v>
      </c>
      <c r="U4163">
        <v>5102</v>
      </c>
      <c r="V4163">
        <v>0.77</v>
      </c>
      <c r="W4163">
        <v>0.81</v>
      </c>
      <c r="X4163">
        <v>-0.09</v>
      </c>
      <c r="Y4163" t="s">
        <v>77</v>
      </c>
      <c r="Z4163">
        <v>4.58</v>
      </c>
      <c r="AA4163" t="s">
        <v>13506</v>
      </c>
      <c r="AB4163">
        <v>287.47748669999999</v>
      </c>
      <c r="AC4163" t="s">
        <v>13507</v>
      </c>
      <c r="AD4163">
        <v>44.237470199999997</v>
      </c>
      <c r="AE4163">
        <v>938.16800000000001</v>
      </c>
      <c r="AF4163">
        <v>15.959</v>
      </c>
      <c r="AG4163">
        <v>13.788</v>
      </c>
      <c r="AH4163">
        <v>15.7514</v>
      </c>
    </row>
    <row r="4164" spans="1:34" x14ac:dyDescent="0.25">
      <c r="A4164" t="s">
        <v>13508</v>
      </c>
      <c r="B4164" t="s">
        <v>13509</v>
      </c>
      <c r="C4164">
        <v>2</v>
      </c>
      <c r="D4164">
        <v>1</v>
      </c>
      <c r="E4164" t="s">
        <v>284</v>
      </c>
      <c r="F4164">
        <v>2016</v>
      </c>
      <c r="G4164" t="s">
        <v>171</v>
      </c>
      <c r="H4164">
        <v>0</v>
      </c>
      <c r="I4164">
        <v>7.0971422300000002</v>
      </c>
      <c r="J4164">
        <v>5.33E-2</v>
      </c>
      <c r="K4164">
        <v>0.92</v>
      </c>
      <c r="L4164">
        <v>8.2000000000000003E-2</v>
      </c>
      <c r="M4164">
        <v>0.72099999999999997</v>
      </c>
      <c r="N4164">
        <v>2.2699999999999999E-3</v>
      </c>
      <c r="O4164" t="s">
        <v>614</v>
      </c>
      <c r="P4164">
        <v>0</v>
      </c>
      <c r="Q4164">
        <v>15.03</v>
      </c>
      <c r="R4164">
        <v>425</v>
      </c>
      <c r="S4164">
        <v>0</v>
      </c>
      <c r="U4164">
        <v>3804</v>
      </c>
      <c r="V4164">
        <v>0.44</v>
      </c>
      <c r="W4164">
        <v>0.46</v>
      </c>
      <c r="X4164">
        <v>-0.43</v>
      </c>
      <c r="Y4164" t="s">
        <v>77</v>
      </c>
      <c r="Z4164">
        <v>4.8099999999999996</v>
      </c>
      <c r="AA4164" t="s">
        <v>13510</v>
      </c>
      <c r="AB4164">
        <v>285.62852079999999</v>
      </c>
      <c r="AC4164" t="s">
        <v>13511</v>
      </c>
      <c r="AD4164">
        <v>44.310785500000001</v>
      </c>
      <c r="AE4164">
        <v>283.15499999999997</v>
      </c>
      <c r="AF4164">
        <v>16.303000000000001</v>
      </c>
      <c r="AG4164">
        <v>12.608000000000001</v>
      </c>
      <c r="AH4164">
        <v>15.6335</v>
      </c>
    </row>
    <row r="4165" spans="1:34" x14ac:dyDescent="0.25">
      <c r="A4165" t="s">
        <v>13512</v>
      </c>
      <c r="B4165" t="s">
        <v>13513</v>
      </c>
      <c r="C4165">
        <v>2</v>
      </c>
      <c r="D4165">
        <v>1</v>
      </c>
      <c r="E4165" t="s">
        <v>284</v>
      </c>
      <c r="F4165">
        <v>2013</v>
      </c>
      <c r="G4165" t="s">
        <v>171</v>
      </c>
      <c r="H4165">
        <v>0</v>
      </c>
      <c r="I4165">
        <v>0.35500744000000001</v>
      </c>
      <c r="K4165">
        <v>1.121</v>
      </c>
      <c r="L4165">
        <v>0.1</v>
      </c>
      <c r="M4165">
        <v>1.96716</v>
      </c>
      <c r="N4165">
        <v>6.1900000000000002E-3</v>
      </c>
      <c r="O4165" t="s">
        <v>119</v>
      </c>
      <c r="P4165">
        <v>0</v>
      </c>
      <c r="R4165">
        <v>2250</v>
      </c>
      <c r="S4165">
        <v>0</v>
      </c>
      <c r="T4165" t="s">
        <v>322</v>
      </c>
      <c r="U4165">
        <v>5089</v>
      </c>
      <c r="V4165">
        <v>0.75</v>
      </c>
      <c r="W4165">
        <v>0.84</v>
      </c>
      <c r="X4165">
        <v>-0.14000000000000001</v>
      </c>
      <c r="Y4165" t="s">
        <v>77</v>
      </c>
      <c r="Z4165">
        <v>4.5999999999999996</v>
      </c>
      <c r="AA4165" t="s">
        <v>13514</v>
      </c>
      <c r="AB4165">
        <v>293.74195429999997</v>
      </c>
      <c r="AC4165" t="s">
        <v>13515</v>
      </c>
      <c r="AD4165">
        <v>44.448252099999998</v>
      </c>
      <c r="AE4165">
        <v>124.376</v>
      </c>
      <c r="AF4165">
        <v>11.717000000000001</v>
      </c>
      <c r="AG4165">
        <v>9.5860000000000003</v>
      </c>
      <c r="AH4165">
        <v>11.528700000000001</v>
      </c>
    </row>
    <row r="4166" spans="1:34" x14ac:dyDescent="0.25">
      <c r="A4166" t="s">
        <v>13516</v>
      </c>
      <c r="B4166" t="s">
        <v>13517</v>
      </c>
      <c r="C4166">
        <v>1</v>
      </c>
      <c r="D4166">
        <v>1</v>
      </c>
      <c r="E4166" t="s">
        <v>284</v>
      </c>
      <c r="F4166">
        <v>2016</v>
      </c>
      <c r="G4166" t="s">
        <v>171</v>
      </c>
      <c r="H4166">
        <v>0</v>
      </c>
      <c r="I4166">
        <v>0.67737515999999998</v>
      </c>
      <c r="J4166">
        <v>1.4999999999999999E-2</v>
      </c>
      <c r="K4166">
        <v>0.89</v>
      </c>
      <c r="L4166">
        <v>7.9000000000000001E-2</v>
      </c>
      <c r="M4166">
        <v>0.64</v>
      </c>
      <c r="N4166">
        <v>2.0100000000000001E-3</v>
      </c>
      <c r="O4166" t="s">
        <v>614</v>
      </c>
      <c r="P4166">
        <v>0</v>
      </c>
      <c r="Q4166">
        <v>4572.5600000000004</v>
      </c>
      <c r="R4166">
        <v>2099</v>
      </c>
      <c r="S4166">
        <v>0</v>
      </c>
      <c r="U4166">
        <v>5769</v>
      </c>
      <c r="V4166">
        <v>1.02</v>
      </c>
      <c r="W4166">
        <v>1.01</v>
      </c>
      <c r="X4166">
        <v>0.05</v>
      </c>
      <c r="Y4166" t="s">
        <v>77</v>
      </c>
      <c r="Z4166">
        <v>4.42</v>
      </c>
      <c r="AA4166" t="s">
        <v>13518</v>
      </c>
      <c r="AB4166">
        <v>281.76635110000001</v>
      </c>
      <c r="AC4166" t="s">
        <v>13519</v>
      </c>
      <c r="AD4166">
        <v>44.292489799999998</v>
      </c>
      <c r="AE4166">
        <v>557.65200000000004</v>
      </c>
      <c r="AF4166">
        <v>13.464</v>
      </c>
      <c r="AG4166">
        <v>11.824</v>
      </c>
      <c r="AH4166">
        <v>13.3393</v>
      </c>
    </row>
    <row r="4167" spans="1:34" x14ac:dyDescent="0.25">
      <c r="A4167" t="s">
        <v>13520</v>
      </c>
      <c r="B4167" t="s">
        <v>13521</v>
      </c>
      <c r="C4167">
        <v>1</v>
      </c>
      <c r="D4167">
        <v>1</v>
      </c>
      <c r="E4167" t="s">
        <v>284</v>
      </c>
      <c r="F4167">
        <v>2016</v>
      </c>
      <c r="G4167" t="s">
        <v>171</v>
      </c>
      <c r="H4167">
        <v>0</v>
      </c>
      <c r="I4167">
        <v>13.2140732</v>
      </c>
      <c r="J4167">
        <v>0.1019</v>
      </c>
      <c r="K4167">
        <v>2.89</v>
      </c>
      <c r="L4167">
        <v>0.25800000000000001</v>
      </c>
      <c r="M4167">
        <v>8.6999999999999993</v>
      </c>
      <c r="N4167">
        <v>2.7400000000000001E-2</v>
      </c>
      <c r="O4167" t="s">
        <v>614</v>
      </c>
      <c r="P4167">
        <v>0</v>
      </c>
      <c r="Q4167">
        <v>44.4</v>
      </c>
      <c r="R4167">
        <v>629</v>
      </c>
      <c r="S4167">
        <v>0</v>
      </c>
      <c r="U4167">
        <v>5162</v>
      </c>
      <c r="V4167">
        <v>0.78</v>
      </c>
      <c r="W4167">
        <v>0.81</v>
      </c>
      <c r="X4167">
        <v>-0.1</v>
      </c>
      <c r="Y4167" t="s">
        <v>77</v>
      </c>
      <c r="Z4167">
        <v>4.58</v>
      </c>
      <c r="AA4167" t="s">
        <v>13522</v>
      </c>
      <c r="AB4167">
        <v>287.65358739999999</v>
      </c>
      <c r="AC4167" t="s">
        <v>13523</v>
      </c>
      <c r="AD4167">
        <v>47.414776199999999</v>
      </c>
      <c r="AE4167">
        <v>1064.47</v>
      </c>
      <c r="AF4167">
        <v>16.207000000000001</v>
      </c>
      <c r="AG4167">
        <v>14.048999999999999</v>
      </c>
      <c r="AH4167">
        <v>15.9511</v>
      </c>
    </row>
    <row r="4168" spans="1:34" x14ac:dyDescent="0.25">
      <c r="A4168" t="s">
        <v>13524</v>
      </c>
      <c r="B4168" t="s">
        <v>13525</v>
      </c>
      <c r="C4168">
        <v>1</v>
      </c>
      <c r="D4168">
        <v>1</v>
      </c>
      <c r="E4168" t="s">
        <v>284</v>
      </c>
      <c r="F4168">
        <v>2016</v>
      </c>
      <c r="G4168" t="s">
        <v>171</v>
      </c>
      <c r="H4168">
        <v>0</v>
      </c>
      <c r="I4168">
        <v>158.6853308</v>
      </c>
      <c r="J4168">
        <v>0.5444</v>
      </c>
      <c r="K4168">
        <v>3.21</v>
      </c>
      <c r="L4168">
        <v>0.28599999999999998</v>
      </c>
      <c r="M4168">
        <v>10.4</v>
      </c>
      <c r="N4168">
        <v>3.27E-2</v>
      </c>
      <c r="O4168" t="s">
        <v>614</v>
      </c>
      <c r="P4168">
        <v>0</v>
      </c>
      <c r="Q4168">
        <v>3.99</v>
      </c>
      <c r="R4168">
        <v>350</v>
      </c>
      <c r="S4168">
        <v>0</v>
      </c>
      <c r="U4168">
        <v>5867</v>
      </c>
      <c r="V4168">
        <v>1.01</v>
      </c>
      <c r="W4168">
        <v>0.98</v>
      </c>
      <c r="X4168">
        <v>-0.14000000000000001</v>
      </c>
      <c r="Y4168" t="s">
        <v>77</v>
      </c>
      <c r="Z4168">
        <v>4.42</v>
      </c>
      <c r="AA4168" t="s">
        <v>13526</v>
      </c>
      <c r="AB4168">
        <v>288.868246</v>
      </c>
      <c r="AC4168" t="s">
        <v>13527</v>
      </c>
      <c r="AD4168">
        <v>47.75947</v>
      </c>
      <c r="AE4168">
        <v>446.84399999999999</v>
      </c>
      <c r="AF4168">
        <v>12.843</v>
      </c>
      <c r="AG4168">
        <v>11.324999999999999</v>
      </c>
      <c r="AH4168">
        <v>12.730399999999999</v>
      </c>
    </row>
    <row r="4169" spans="1:34" x14ac:dyDescent="0.25">
      <c r="A4169" t="s">
        <v>13528</v>
      </c>
      <c r="B4169" t="s">
        <v>13529</v>
      </c>
      <c r="C4169">
        <v>1</v>
      </c>
      <c r="D4169">
        <v>2</v>
      </c>
      <c r="E4169" t="s">
        <v>284</v>
      </c>
      <c r="F4169">
        <v>2016</v>
      </c>
      <c r="G4169" t="s">
        <v>171</v>
      </c>
      <c r="H4169">
        <v>0</v>
      </c>
      <c r="I4169">
        <v>4.2926463799999999</v>
      </c>
      <c r="J4169">
        <v>4.9099999999999998E-2</v>
      </c>
      <c r="K4169">
        <v>0.78</v>
      </c>
      <c r="L4169">
        <v>7.0000000000000007E-2</v>
      </c>
      <c r="M4169">
        <v>0.39900000000000002</v>
      </c>
      <c r="N4169">
        <v>1.2600000000000001E-3</v>
      </c>
      <c r="O4169" t="s">
        <v>614</v>
      </c>
      <c r="P4169">
        <v>0</v>
      </c>
      <c r="Q4169">
        <v>229.1</v>
      </c>
      <c r="R4169">
        <v>991</v>
      </c>
      <c r="S4169">
        <v>0</v>
      </c>
      <c r="U4169">
        <v>5521</v>
      </c>
      <c r="V4169">
        <v>0.89</v>
      </c>
      <c r="W4169">
        <v>0.93</v>
      </c>
      <c r="X4169">
        <v>0.01</v>
      </c>
      <c r="Y4169" t="s">
        <v>77</v>
      </c>
      <c r="Z4169">
        <v>4.51</v>
      </c>
      <c r="AA4169" t="s">
        <v>13530</v>
      </c>
      <c r="AB4169">
        <v>291.0628615</v>
      </c>
      <c r="AC4169" t="s">
        <v>13531</v>
      </c>
      <c r="AD4169">
        <v>47.484788999999999</v>
      </c>
      <c r="AE4169">
        <v>516.09</v>
      </c>
      <c r="AF4169">
        <v>14.153</v>
      </c>
      <c r="AG4169">
        <v>12.287000000000001</v>
      </c>
      <c r="AH4169">
        <v>13.937799999999999</v>
      </c>
    </row>
    <row r="4170" spans="1:34" x14ac:dyDescent="0.25">
      <c r="A4170" t="s">
        <v>13532</v>
      </c>
      <c r="B4170" t="s">
        <v>13529</v>
      </c>
      <c r="C4170">
        <v>1</v>
      </c>
      <c r="D4170">
        <v>2</v>
      </c>
      <c r="E4170" t="s">
        <v>284</v>
      </c>
      <c r="F4170">
        <v>2020</v>
      </c>
      <c r="G4170" t="s">
        <v>171</v>
      </c>
      <c r="H4170">
        <v>0</v>
      </c>
      <c r="I4170">
        <v>7.0539500000000004</v>
      </c>
      <c r="J4170">
        <v>6.8400000000000002E-2</v>
      </c>
      <c r="K4170">
        <v>2.3319999999999999</v>
      </c>
      <c r="L4170">
        <v>0.20799999999999999</v>
      </c>
      <c r="M4170">
        <v>6.04</v>
      </c>
      <c r="N4170">
        <v>1.9E-2</v>
      </c>
      <c r="O4170" t="s">
        <v>614</v>
      </c>
      <c r="P4170">
        <v>0</v>
      </c>
      <c r="Q4170">
        <v>117.33</v>
      </c>
      <c r="R4170">
        <v>840</v>
      </c>
      <c r="S4170">
        <v>0</v>
      </c>
      <c r="U4170">
        <v>5411.49</v>
      </c>
      <c r="V4170">
        <v>0.87</v>
      </c>
      <c r="W4170">
        <v>0.94</v>
      </c>
      <c r="X4170">
        <v>-0.03</v>
      </c>
      <c r="Y4170" t="s">
        <v>200</v>
      </c>
      <c r="Z4170">
        <v>4.53</v>
      </c>
      <c r="AA4170" t="s">
        <v>13530</v>
      </c>
      <c r="AB4170">
        <v>291.0628615</v>
      </c>
      <c r="AC4170" t="s">
        <v>13531</v>
      </c>
      <c r="AD4170">
        <v>47.484788999999999</v>
      </c>
      <c r="AE4170">
        <v>516.09</v>
      </c>
      <c r="AF4170">
        <v>14.153</v>
      </c>
      <c r="AG4170">
        <v>12.287000000000001</v>
      </c>
      <c r="AH4170">
        <v>13.937799999999999</v>
      </c>
    </row>
    <row r="4171" spans="1:34" x14ac:dyDescent="0.25">
      <c r="A4171" t="s">
        <v>13533</v>
      </c>
      <c r="B4171" t="s">
        <v>13534</v>
      </c>
      <c r="C4171">
        <v>1</v>
      </c>
      <c r="D4171">
        <v>1</v>
      </c>
      <c r="E4171" t="s">
        <v>284</v>
      </c>
      <c r="F4171">
        <v>2016</v>
      </c>
      <c r="G4171" t="s">
        <v>171</v>
      </c>
      <c r="H4171">
        <v>0</v>
      </c>
      <c r="I4171">
        <v>31.5922646</v>
      </c>
      <c r="J4171">
        <v>0.19670000000000001</v>
      </c>
      <c r="K4171">
        <v>1.58</v>
      </c>
      <c r="L4171">
        <v>0.14099999999999999</v>
      </c>
      <c r="M4171">
        <v>3.12</v>
      </c>
      <c r="N4171">
        <v>9.8200000000000006E-3</v>
      </c>
      <c r="O4171" t="s">
        <v>614</v>
      </c>
      <c r="P4171">
        <v>0</v>
      </c>
      <c r="Q4171">
        <v>194.38</v>
      </c>
      <c r="R4171">
        <v>688</v>
      </c>
      <c r="S4171">
        <v>0</v>
      </c>
      <c r="U4171">
        <v>5674</v>
      </c>
      <c r="V4171">
        <v>1.32</v>
      </c>
      <c r="W4171">
        <v>1</v>
      </c>
      <c r="X4171">
        <v>7.0000000000000007E-2</v>
      </c>
      <c r="Y4171" t="s">
        <v>77</v>
      </c>
      <c r="Z4171">
        <v>4.1900000000000004</v>
      </c>
      <c r="AA4171" t="s">
        <v>13535</v>
      </c>
      <c r="AB4171">
        <v>295.92066629999999</v>
      </c>
      <c r="AC4171" t="s">
        <v>13536</v>
      </c>
      <c r="AD4171">
        <v>47.448616399999999</v>
      </c>
      <c r="AE4171">
        <v>1303.72</v>
      </c>
      <c r="AF4171">
        <v>13.391999999999999</v>
      </c>
      <c r="AG4171">
        <v>11.617000000000001</v>
      </c>
      <c r="AH4171">
        <v>13.263400000000001</v>
      </c>
    </row>
    <row r="4172" spans="1:34" x14ac:dyDescent="0.25">
      <c r="A4172" t="s">
        <v>13537</v>
      </c>
      <c r="B4172" t="s">
        <v>13538</v>
      </c>
      <c r="C4172">
        <v>1</v>
      </c>
      <c r="D4172">
        <v>1</v>
      </c>
      <c r="E4172" t="s">
        <v>284</v>
      </c>
      <c r="F4172">
        <v>2016</v>
      </c>
      <c r="G4172" t="s">
        <v>171</v>
      </c>
      <c r="H4172">
        <v>0</v>
      </c>
      <c r="I4172">
        <v>1.9737609300000001</v>
      </c>
      <c r="J4172">
        <v>2.5000000000000001E-2</v>
      </c>
      <c r="K4172">
        <v>13.02</v>
      </c>
      <c r="L4172">
        <v>1.1619999999999999</v>
      </c>
      <c r="O4172" t="s">
        <v>75</v>
      </c>
      <c r="P4172">
        <v>0</v>
      </c>
      <c r="Q4172">
        <v>163.86</v>
      </c>
      <c r="R4172">
        <v>753</v>
      </c>
      <c r="S4172">
        <v>0</v>
      </c>
      <c r="U4172">
        <v>4739</v>
      </c>
      <c r="V4172">
        <v>0.71</v>
      </c>
      <c r="W4172">
        <v>0.77</v>
      </c>
      <c r="X4172">
        <v>-0.02</v>
      </c>
      <c r="Y4172" t="s">
        <v>77</v>
      </c>
      <c r="Z4172">
        <v>4.62</v>
      </c>
      <c r="AA4172" t="s">
        <v>13539</v>
      </c>
      <c r="AB4172">
        <v>292.06831080000001</v>
      </c>
      <c r="AC4172" t="s">
        <v>13540</v>
      </c>
      <c r="AD4172">
        <v>38.842200400000003</v>
      </c>
      <c r="AE4172">
        <v>642.05100000000004</v>
      </c>
      <c r="AF4172">
        <v>16.315000000000001</v>
      </c>
      <c r="AG4172">
        <v>13.381</v>
      </c>
      <c r="AH4172">
        <v>15.7615</v>
      </c>
    </row>
    <row r="4173" spans="1:34" x14ac:dyDescent="0.25">
      <c r="A4173" t="s">
        <v>13541</v>
      </c>
      <c r="B4173" t="s">
        <v>13542</v>
      </c>
      <c r="C4173">
        <v>1</v>
      </c>
      <c r="D4173">
        <v>1</v>
      </c>
      <c r="E4173" t="s">
        <v>284</v>
      </c>
      <c r="F4173">
        <v>2016</v>
      </c>
      <c r="G4173" t="s">
        <v>171</v>
      </c>
      <c r="H4173">
        <v>0</v>
      </c>
      <c r="I4173">
        <v>53.5293487</v>
      </c>
      <c r="J4173">
        <v>0.25480000000000003</v>
      </c>
      <c r="K4173">
        <v>2.4300000000000002</v>
      </c>
      <c r="L4173">
        <v>0.217</v>
      </c>
      <c r="M4173">
        <v>6.48</v>
      </c>
      <c r="N4173">
        <v>2.0400000000000001E-2</v>
      </c>
      <c r="O4173" t="s">
        <v>614</v>
      </c>
      <c r="P4173">
        <v>0</v>
      </c>
      <c r="Q4173">
        <v>3.66</v>
      </c>
      <c r="R4173">
        <v>348</v>
      </c>
      <c r="S4173">
        <v>0</v>
      </c>
      <c r="U4173">
        <v>4838</v>
      </c>
      <c r="V4173">
        <v>0.74</v>
      </c>
      <c r="W4173">
        <v>0.81</v>
      </c>
      <c r="X4173">
        <v>0.09</v>
      </c>
      <c r="Y4173" t="s">
        <v>77</v>
      </c>
      <c r="Z4173">
        <v>4.6100000000000003</v>
      </c>
      <c r="AA4173" t="s">
        <v>13543</v>
      </c>
      <c r="AB4173">
        <v>293.74392230000001</v>
      </c>
      <c r="AC4173" t="s">
        <v>13544</v>
      </c>
      <c r="AD4173">
        <v>38.939221699999997</v>
      </c>
      <c r="AE4173">
        <v>485.31799999999998</v>
      </c>
      <c r="AF4173">
        <v>15.253</v>
      </c>
      <c r="AG4173">
        <v>12.706</v>
      </c>
      <c r="AH4173">
        <v>14.946300000000001</v>
      </c>
    </row>
    <row r="4174" spans="1:34" x14ac:dyDescent="0.25">
      <c r="A4174" t="s">
        <v>13545</v>
      </c>
      <c r="B4174" t="s">
        <v>13546</v>
      </c>
      <c r="C4174">
        <v>1</v>
      </c>
      <c r="D4174">
        <v>1</v>
      </c>
      <c r="E4174" t="s">
        <v>284</v>
      </c>
      <c r="F4174">
        <v>2016</v>
      </c>
      <c r="G4174" t="s">
        <v>171</v>
      </c>
      <c r="H4174">
        <v>0</v>
      </c>
      <c r="I4174">
        <v>0.92831050000000004</v>
      </c>
      <c r="J4174">
        <v>1.5900000000000001E-2</v>
      </c>
      <c r="K4174">
        <v>1.28</v>
      </c>
      <c r="L4174">
        <v>0.114</v>
      </c>
      <c r="M4174">
        <v>2.1800000000000002</v>
      </c>
      <c r="N4174">
        <v>6.8700000000000002E-3</v>
      </c>
      <c r="O4174" t="s">
        <v>614</v>
      </c>
      <c r="P4174">
        <v>0</v>
      </c>
      <c r="Q4174">
        <v>493.55</v>
      </c>
      <c r="R4174">
        <v>1115</v>
      </c>
      <c r="S4174">
        <v>0</v>
      </c>
      <c r="U4174">
        <v>4248</v>
      </c>
      <c r="V4174">
        <v>0.62</v>
      </c>
      <c r="W4174">
        <v>0.65</v>
      </c>
      <c r="X4174">
        <v>-0.09</v>
      </c>
      <c r="Y4174" t="s">
        <v>77</v>
      </c>
      <c r="Z4174">
        <v>4.67</v>
      </c>
      <c r="AA4174" t="s">
        <v>13547</v>
      </c>
      <c r="AB4174">
        <v>291.69247730000001</v>
      </c>
      <c r="AC4174" t="s">
        <v>13548</v>
      </c>
      <c r="AD4174">
        <v>38.572910499999999</v>
      </c>
      <c r="AE4174">
        <v>503.56799999999998</v>
      </c>
      <c r="AF4174">
        <v>16.696000000000002</v>
      </c>
      <c r="AG4174">
        <v>13.105</v>
      </c>
      <c r="AH4174">
        <v>15.8612</v>
      </c>
    </row>
    <row r="4175" spans="1:34" x14ac:dyDescent="0.25">
      <c r="A4175" t="s">
        <v>13549</v>
      </c>
      <c r="B4175" t="s">
        <v>13550</v>
      </c>
      <c r="C4175">
        <v>1</v>
      </c>
      <c r="D4175">
        <v>1</v>
      </c>
      <c r="E4175" t="s">
        <v>284</v>
      </c>
      <c r="F4175">
        <v>2016</v>
      </c>
      <c r="G4175" t="s">
        <v>171</v>
      </c>
      <c r="H4175">
        <v>0</v>
      </c>
      <c r="I4175">
        <v>8.3984626900000006</v>
      </c>
      <c r="J4175">
        <v>8.3500000000000005E-2</v>
      </c>
      <c r="K4175">
        <v>2.5499999999999998</v>
      </c>
      <c r="L4175">
        <v>0.22700000000000001</v>
      </c>
      <c r="M4175">
        <v>7.04</v>
      </c>
      <c r="N4175">
        <v>2.2100000000000002E-2</v>
      </c>
      <c r="O4175" t="s">
        <v>614</v>
      </c>
      <c r="P4175">
        <v>0</v>
      </c>
      <c r="Q4175">
        <v>357.19</v>
      </c>
      <c r="R4175">
        <v>984</v>
      </c>
      <c r="S4175">
        <v>0</v>
      </c>
      <c r="U4175">
        <v>6159</v>
      </c>
      <c r="V4175">
        <v>1.23</v>
      </c>
      <c r="W4175">
        <v>1.1599999999999999</v>
      </c>
      <c r="X4175">
        <v>0.05</v>
      </c>
      <c r="Y4175" t="s">
        <v>77</v>
      </c>
      <c r="Z4175">
        <v>4.32</v>
      </c>
      <c r="AA4175" t="s">
        <v>13551</v>
      </c>
      <c r="AB4175">
        <v>290.00041540000001</v>
      </c>
      <c r="AC4175" t="s">
        <v>13552</v>
      </c>
      <c r="AD4175">
        <v>38.539855099999997</v>
      </c>
      <c r="AE4175">
        <v>1775.8</v>
      </c>
      <c r="AF4175">
        <v>15.45</v>
      </c>
      <c r="AG4175">
        <v>13.872999999999999</v>
      </c>
      <c r="AH4175">
        <v>15.259499999999999</v>
      </c>
    </row>
    <row r="4176" spans="1:34" x14ac:dyDescent="0.25">
      <c r="A4176" t="s">
        <v>13553</v>
      </c>
      <c r="B4176" t="s">
        <v>13554</v>
      </c>
      <c r="C4176">
        <v>1</v>
      </c>
      <c r="D4176">
        <v>1</v>
      </c>
      <c r="E4176" t="s">
        <v>284</v>
      </c>
      <c r="F4176">
        <v>2016</v>
      </c>
      <c r="G4176" t="s">
        <v>171</v>
      </c>
      <c r="H4176">
        <v>0</v>
      </c>
      <c r="I4176">
        <v>8.6384772499999993</v>
      </c>
      <c r="J4176">
        <v>9.5100000000000004E-2</v>
      </c>
      <c r="K4176">
        <v>2.12</v>
      </c>
      <c r="L4176">
        <v>0.189</v>
      </c>
      <c r="M4176">
        <v>5.14</v>
      </c>
      <c r="N4176">
        <v>1.6199999999999999E-2</v>
      </c>
      <c r="O4176" t="s">
        <v>614</v>
      </c>
      <c r="P4176">
        <v>0</v>
      </c>
      <c r="Q4176">
        <v>312.33999999999997</v>
      </c>
      <c r="R4176">
        <v>1419</v>
      </c>
      <c r="S4176">
        <v>0</v>
      </c>
      <c r="U4176">
        <v>5870</v>
      </c>
      <c r="V4176">
        <v>1.02</v>
      </c>
      <c r="W4176">
        <v>1.01</v>
      </c>
      <c r="X4176">
        <v>-0.06</v>
      </c>
      <c r="Y4176" t="s">
        <v>77</v>
      </c>
      <c r="Z4176">
        <v>4.42</v>
      </c>
      <c r="AA4176" t="s">
        <v>13555</v>
      </c>
      <c r="AB4176">
        <v>295.97515490000001</v>
      </c>
      <c r="AC4176" t="s">
        <v>13556</v>
      </c>
      <c r="AD4176">
        <v>38.946639599999997</v>
      </c>
      <c r="AE4176">
        <v>1480.16</v>
      </c>
      <c r="AF4176">
        <v>14.723000000000001</v>
      </c>
      <c r="AG4176">
        <v>13.005000000000001</v>
      </c>
      <c r="AH4176">
        <v>14.5085</v>
      </c>
    </row>
    <row r="4177" spans="1:34" x14ac:dyDescent="0.25">
      <c r="A4177" t="s">
        <v>13557</v>
      </c>
      <c r="B4177" t="s">
        <v>13558</v>
      </c>
      <c r="C4177">
        <v>1</v>
      </c>
      <c r="D4177">
        <v>4</v>
      </c>
      <c r="E4177" t="s">
        <v>284</v>
      </c>
      <c r="F4177">
        <v>2012</v>
      </c>
      <c r="G4177" t="s">
        <v>171</v>
      </c>
      <c r="H4177">
        <v>0</v>
      </c>
      <c r="I4177">
        <v>13.484500000000001</v>
      </c>
      <c r="J4177">
        <v>0.11700000000000001</v>
      </c>
      <c r="K4177">
        <v>3.47</v>
      </c>
      <c r="L4177">
        <v>0.31</v>
      </c>
      <c r="M4177">
        <v>10.9</v>
      </c>
      <c r="N4177">
        <v>3.4299999999999997E-2</v>
      </c>
      <c r="O4177" t="s">
        <v>119</v>
      </c>
      <c r="P4177">
        <v>1.4999999999999999E-2</v>
      </c>
      <c r="Q4177">
        <v>205.4</v>
      </c>
      <c r="R4177">
        <v>929</v>
      </c>
      <c r="S4177">
        <v>1</v>
      </c>
      <c r="U4177">
        <v>6174</v>
      </c>
      <c r="V4177">
        <v>1.3</v>
      </c>
      <c r="W4177">
        <v>1.17</v>
      </c>
      <c r="X4177">
        <v>-7.2999999999999995E-2</v>
      </c>
      <c r="Y4177" t="s">
        <v>200</v>
      </c>
      <c r="Z4177">
        <v>4.2699999999999996</v>
      </c>
      <c r="AA4177" t="s">
        <v>13559</v>
      </c>
      <c r="AB4177">
        <v>300.5171067</v>
      </c>
      <c r="AC4177" t="s">
        <v>13560</v>
      </c>
      <c r="AD4177">
        <v>44.381550799999999</v>
      </c>
      <c r="AE4177">
        <v>1020.72</v>
      </c>
      <c r="AF4177">
        <v>14.036</v>
      </c>
      <c r="AG4177">
        <v>12.606</v>
      </c>
      <c r="AH4177">
        <v>13.8825</v>
      </c>
    </row>
    <row r="4178" spans="1:34" x14ac:dyDescent="0.25">
      <c r="A4178" t="s">
        <v>13561</v>
      </c>
      <c r="B4178" t="s">
        <v>13558</v>
      </c>
      <c r="C4178">
        <v>1</v>
      </c>
      <c r="D4178">
        <v>4</v>
      </c>
      <c r="E4178" t="s">
        <v>284</v>
      </c>
      <c r="F4178">
        <v>2012</v>
      </c>
      <c r="G4178" t="s">
        <v>171</v>
      </c>
      <c r="H4178">
        <v>0</v>
      </c>
      <c r="I4178">
        <v>27.402899999999999</v>
      </c>
      <c r="J4178">
        <v>0.187</v>
      </c>
      <c r="K4178">
        <v>3.72</v>
      </c>
      <c r="L4178">
        <v>0.33200000000000002</v>
      </c>
      <c r="M4178">
        <v>5.9</v>
      </c>
      <c r="N4178">
        <v>1.9E-2</v>
      </c>
      <c r="O4178" t="s">
        <v>119</v>
      </c>
      <c r="P4178">
        <v>0.03</v>
      </c>
      <c r="Q4178">
        <v>79.77</v>
      </c>
      <c r="R4178">
        <v>734</v>
      </c>
      <c r="S4178">
        <v>1</v>
      </c>
      <c r="U4178">
        <v>6174</v>
      </c>
      <c r="V4178">
        <v>1.3</v>
      </c>
      <c r="W4178">
        <v>1.17</v>
      </c>
      <c r="X4178">
        <v>-7.2999999999999995E-2</v>
      </c>
      <c r="Y4178" t="s">
        <v>200</v>
      </c>
      <c r="Z4178">
        <v>4.2699999999999996</v>
      </c>
      <c r="AA4178" t="s">
        <v>13559</v>
      </c>
      <c r="AB4178">
        <v>300.5171067</v>
      </c>
      <c r="AC4178" t="s">
        <v>13560</v>
      </c>
      <c r="AD4178">
        <v>44.381550799999999</v>
      </c>
      <c r="AE4178">
        <v>1020.72</v>
      </c>
      <c r="AF4178">
        <v>14.036</v>
      </c>
      <c r="AG4178">
        <v>12.606</v>
      </c>
      <c r="AH4178">
        <v>13.8825</v>
      </c>
    </row>
    <row r="4179" spans="1:34" x14ac:dyDescent="0.25">
      <c r="A4179" t="s">
        <v>13562</v>
      </c>
      <c r="B4179" t="s">
        <v>13558</v>
      </c>
      <c r="C4179">
        <v>1</v>
      </c>
      <c r="D4179">
        <v>4</v>
      </c>
      <c r="E4179" t="s">
        <v>284</v>
      </c>
      <c r="F4179">
        <v>2014</v>
      </c>
      <c r="G4179" t="s">
        <v>171</v>
      </c>
      <c r="H4179">
        <v>0</v>
      </c>
      <c r="I4179">
        <v>52.090200000000003</v>
      </c>
      <c r="J4179">
        <v>0.28699999999999998</v>
      </c>
      <c r="K4179">
        <v>7.16</v>
      </c>
      <c r="L4179">
        <v>0.63900000000000001</v>
      </c>
      <c r="M4179">
        <v>6</v>
      </c>
      <c r="N4179">
        <v>1.9E-2</v>
      </c>
      <c r="O4179" t="s">
        <v>119</v>
      </c>
      <c r="P4179">
        <v>2.5000000000000001E-2</v>
      </c>
      <c r="Q4179">
        <v>33.869999999999997</v>
      </c>
      <c r="R4179">
        <v>592</v>
      </c>
      <c r="S4179">
        <v>1</v>
      </c>
      <c r="U4179">
        <v>6174</v>
      </c>
      <c r="V4179">
        <v>1.3</v>
      </c>
      <c r="W4179">
        <v>1.17</v>
      </c>
      <c r="X4179">
        <v>-7.2999999999999995E-2</v>
      </c>
      <c r="Y4179" t="s">
        <v>200</v>
      </c>
      <c r="Z4179">
        <v>4.2699999999999996</v>
      </c>
      <c r="AA4179" t="s">
        <v>13559</v>
      </c>
      <c r="AB4179">
        <v>300.5171067</v>
      </c>
      <c r="AC4179" t="s">
        <v>13560</v>
      </c>
      <c r="AD4179">
        <v>44.381550799999999</v>
      </c>
      <c r="AE4179">
        <v>1020.72</v>
      </c>
      <c r="AF4179">
        <v>14.036</v>
      </c>
      <c r="AG4179">
        <v>12.606</v>
      </c>
      <c r="AH4179">
        <v>13.8825</v>
      </c>
    </row>
    <row r="4180" spans="1:34" x14ac:dyDescent="0.25">
      <c r="A4180" t="s">
        <v>13563</v>
      </c>
      <c r="B4180" t="s">
        <v>13558</v>
      </c>
      <c r="C4180">
        <v>1</v>
      </c>
      <c r="D4180">
        <v>4</v>
      </c>
      <c r="E4180" t="s">
        <v>284</v>
      </c>
      <c r="F4180">
        <v>2014</v>
      </c>
      <c r="G4180" t="s">
        <v>171</v>
      </c>
      <c r="H4180">
        <v>0</v>
      </c>
      <c r="I4180">
        <v>81.065899999999999</v>
      </c>
      <c r="J4180">
        <v>0.38600000000000001</v>
      </c>
      <c r="K4180">
        <v>3.49</v>
      </c>
      <c r="L4180">
        <v>0.311</v>
      </c>
      <c r="M4180">
        <v>4.0999999999999996</v>
      </c>
      <c r="N4180">
        <v>1.2999999999999999E-2</v>
      </c>
      <c r="O4180" t="s">
        <v>119</v>
      </c>
      <c r="P4180">
        <v>1.2E-2</v>
      </c>
      <c r="Q4180">
        <v>18.78</v>
      </c>
      <c r="R4180">
        <v>511</v>
      </c>
      <c r="S4180">
        <v>1</v>
      </c>
      <c r="U4180">
        <v>6174</v>
      </c>
      <c r="V4180">
        <v>1.3</v>
      </c>
      <c r="W4180">
        <v>1.17</v>
      </c>
      <c r="X4180">
        <v>-7.2999999999999995E-2</v>
      </c>
      <c r="Y4180" t="s">
        <v>200</v>
      </c>
      <c r="Z4180">
        <v>4.2699999999999996</v>
      </c>
      <c r="AA4180" t="s">
        <v>13559</v>
      </c>
      <c r="AB4180">
        <v>300.5171067</v>
      </c>
      <c r="AC4180" t="s">
        <v>13560</v>
      </c>
      <c r="AD4180">
        <v>44.381550799999999</v>
      </c>
      <c r="AE4180">
        <v>1020.72</v>
      </c>
      <c r="AF4180">
        <v>14.036</v>
      </c>
      <c r="AG4180">
        <v>12.606</v>
      </c>
      <c r="AH4180">
        <v>13.8825</v>
      </c>
    </row>
    <row r="4181" spans="1:34" x14ac:dyDescent="0.25">
      <c r="A4181" t="s">
        <v>13564</v>
      </c>
      <c r="B4181" t="s">
        <v>13565</v>
      </c>
      <c r="C4181">
        <v>1</v>
      </c>
      <c r="D4181">
        <v>1</v>
      </c>
      <c r="E4181" t="s">
        <v>284</v>
      </c>
      <c r="F4181">
        <v>2016</v>
      </c>
      <c r="G4181" t="s">
        <v>171</v>
      </c>
      <c r="H4181">
        <v>0</v>
      </c>
      <c r="I4181">
        <v>13.73469807</v>
      </c>
      <c r="J4181">
        <v>0.10100000000000001</v>
      </c>
      <c r="K4181">
        <v>2.1800000000000002</v>
      </c>
      <c r="L4181">
        <v>0.19400000000000001</v>
      </c>
      <c r="M4181">
        <v>5.39</v>
      </c>
      <c r="N4181">
        <v>1.7000000000000001E-2</v>
      </c>
      <c r="O4181" t="s">
        <v>614</v>
      </c>
      <c r="P4181">
        <v>0</v>
      </c>
      <c r="Q4181">
        <v>38.270000000000003</v>
      </c>
      <c r="R4181">
        <v>634</v>
      </c>
      <c r="S4181">
        <v>0</v>
      </c>
      <c r="U4181">
        <v>5208</v>
      </c>
      <c r="V4181">
        <v>0.8</v>
      </c>
      <c r="W4181">
        <v>0.84</v>
      </c>
      <c r="X4181">
        <v>-0.05</v>
      </c>
      <c r="Y4181" t="s">
        <v>77</v>
      </c>
      <c r="Z4181">
        <v>4.5599999999999996</v>
      </c>
      <c r="AA4181" t="s">
        <v>13566</v>
      </c>
      <c r="AB4181">
        <v>286.91714889999997</v>
      </c>
      <c r="AC4181" t="s">
        <v>13567</v>
      </c>
      <c r="AD4181">
        <v>38.872212300000001</v>
      </c>
      <c r="AE4181">
        <v>703.16800000000001</v>
      </c>
      <c r="AF4181">
        <v>15.534000000000001</v>
      </c>
      <c r="AG4181">
        <v>13.247999999999999</v>
      </c>
      <c r="AH4181">
        <v>15.194699999999999</v>
      </c>
    </row>
    <row r="4182" spans="1:34" x14ac:dyDescent="0.25">
      <c r="A4182" t="s">
        <v>13568</v>
      </c>
      <c r="B4182" t="s">
        <v>13569</v>
      </c>
      <c r="C4182">
        <v>1</v>
      </c>
      <c r="D4182">
        <v>1</v>
      </c>
      <c r="E4182" t="s">
        <v>284</v>
      </c>
      <c r="F4182">
        <v>2016</v>
      </c>
      <c r="G4182" t="s">
        <v>171</v>
      </c>
      <c r="H4182">
        <v>0</v>
      </c>
      <c r="I4182">
        <v>14.553975899999999</v>
      </c>
      <c r="J4182">
        <v>0.12559999999999999</v>
      </c>
      <c r="K4182">
        <v>3.05</v>
      </c>
      <c r="L4182">
        <v>0.27200000000000002</v>
      </c>
      <c r="M4182">
        <v>9.5299999999999994</v>
      </c>
      <c r="N4182">
        <v>0.03</v>
      </c>
      <c r="O4182" t="s">
        <v>614</v>
      </c>
      <c r="P4182">
        <v>0</v>
      </c>
      <c r="Q4182">
        <v>140.06</v>
      </c>
      <c r="R4182">
        <v>939</v>
      </c>
      <c r="S4182">
        <v>0</v>
      </c>
      <c r="U4182">
        <v>6383</v>
      </c>
      <c r="V4182">
        <v>1.47</v>
      </c>
      <c r="W4182">
        <v>1.3</v>
      </c>
      <c r="X4182">
        <v>0.06</v>
      </c>
      <c r="Y4182" t="s">
        <v>77</v>
      </c>
      <c r="Z4182">
        <v>4.21</v>
      </c>
      <c r="AA4182" t="s">
        <v>13570</v>
      </c>
      <c r="AB4182">
        <v>293.59580440000002</v>
      </c>
      <c r="AC4182" t="s">
        <v>13571</v>
      </c>
      <c r="AD4182">
        <v>39.029426700000002</v>
      </c>
      <c r="AE4182">
        <v>1266.3399999999999</v>
      </c>
      <c r="AF4182">
        <v>14.473000000000001</v>
      </c>
      <c r="AG4182">
        <v>13.157999999999999</v>
      </c>
      <c r="AH4182">
        <v>14.3687</v>
      </c>
    </row>
    <row r="4183" spans="1:34" x14ac:dyDescent="0.25">
      <c r="A4183" t="s">
        <v>13572</v>
      </c>
      <c r="B4183" t="s">
        <v>13573</v>
      </c>
      <c r="C4183">
        <v>1</v>
      </c>
      <c r="D4183">
        <v>1</v>
      </c>
      <c r="E4183" t="s">
        <v>284</v>
      </c>
      <c r="F4183">
        <v>2016</v>
      </c>
      <c r="G4183" t="s">
        <v>171</v>
      </c>
      <c r="H4183">
        <v>0</v>
      </c>
      <c r="I4183">
        <v>11.30119217</v>
      </c>
      <c r="J4183">
        <v>9.8799999999999999E-2</v>
      </c>
      <c r="K4183">
        <v>1.96</v>
      </c>
      <c r="L4183">
        <v>0.17499999999999999</v>
      </c>
      <c r="M4183">
        <v>4.5</v>
      </c>
      <c r="N4183">
        <v>1.4200000000000001E-2</v>
      </c>
      <c r="O4183" t="s">
        <v>614</v>
      </c>
      <c r="P4183">
        <v>0</v>
      </c>
      <c r="Q4183">
        <v>176.03</v>
      </c>
      <c r="R4183">
        <v>852</v>
      </c>
      <c r="S4183">
        <v>0</v>
      </c>
      <c r="U4183">
        <v>5971</v>
      </c>
      <c r="V4183">
        <v>1.1200000000000001</v>
      </c>
      <c r="W4183">
        <v>1.0900000000000001</v>
      </c>
      <c r="X4183">
        <v>0.08</v>
      </c>
      <c r="Y4183" t="s">
        <v>77</v>
      </c>
      <c r="Z4183">
        <v>4.38</v>
      </c>
      <c r="AA4183" t="s">
        <v>13574</v>
      </c>
      <c r="AB4183">
        <v>292.00682389999997</v>
      </c>
      <c r="AC4183" t="s">
        <v>13575</v>
      </c>
      <c r="AD4183">
        <v>38.820700100000003</v>
      </c>
      <c r="AE4183">
        <v>1425.47</v>
      </c>
      <c r="AF4183">
        <v>15.117000000000001</v>
      </c>
      <c r="AG4183">
        <v>13.478</v>
      </c>
      <c r="AH4183">
        <v>14.976000000000001</v>
      </c>
    </row>
    <row r="4184" spans="1:34" x14ac:dyDescent="0.25">
      <c r="A4184" t="s">
        <v>13576</v>
      </c>
      <c r="B4184" t="s">
        <v>13577</v>
      </c>
      <c r="C4184">
        <v>1</v>
      </c>
      <c r="D4184">
        <v>1</v>
      </c>
      <c r="E4184" t="s">
        <v>284</v>
      </c>
      <c r="F4184">
        <v>2016</v>
      </c>
      <c r="G4184" t="s">
        <v>171</v>
      </c>
      <c r="H4184">
        <v>0</v>
      </c>
      <c r="I4184">
        <v>4.2415363900000003</v>
      </c>
      <c r="J4184">
        <v>4.9099999999999998E-2</v>
      </c>
      <c r="K4184">
        <v>1.37</v>
      </c>
      <c r="L4184">
        <v>0.122</v>
      </c>
      <c r="M4184">
        <v>2.4500000000000002</v>
      </c>
      <c r="N4184">
        <v>7.7099999999999998E-3</v>
      </c>
      <c r="O4184" t="s">
        <v>614</v>
      </c>
      <c r="P4184">
        <v>0</v>
      </c>
      <c r="Q4184">
        <v>617.41</v>
      </c>
      <c r="R4184">
        <v>1177</v>
      </c>
      <c r="S4184">
        <v>0</v>
      </c>
      <c r="U4184">
        <v>5745</v>
      </c>
      <c r="V4184">
        <v>0.97</v>
      </c>
      <c r="W4184">
        <v>0.98</v>
      </c>
      <c r="X4184">
        <v>0</v>
      </c>
      <c r="Y4184" t="s">
        <v>77</v>
      </c>
      <c r="Z4184">
        <v>4.46</v>
      </c>
      <c r="AA4184" t="s">
        <v>13578</v>
      </c>
      <c r="AB4184">
        <v>295.21673340000001</v>
      </c>
      <c r="AC4184" t="s">
        <v>13579</v>
      </c>
      <c r="AD4184">
        <v>38.774426900000002</v>
      </c>
      <c r="AE4184">
        <v>985.69899999999996</v>
      </c>
      <c r="AF4184">
        <v>14.742000000000001</v>
      </c>
      <c r="AG4184">
        <v>12.871</v>
      </c>
      <c r="AH4184">
        <v>14.601000000000001</v>
      </c>
    </row>
    <row r="4185" spans="1:34" x14ac:dyDescent="0.25">
      <c r="A4185" t="s">
        <v>13580</v>
      </c>
      <c r="B4185" t="s">
        <v>13581</v>
      </c>
      <c r="C4185">
        <v>1</v>
      </c>
      <c r="D4185">
        <v>1</v>
      </c>
      <c r="E4185" t="s">
        <v>284</v>
      </c>
      <c r="F4185">
        <v>2016</v>
      </c>
      <c r="G4185" t="s">
        <v>171</v>
      </c>
      <c r="H4185">
        <v>0</v>
      </c>
      <c r="I4185">
        <v>11.131251320000001</v>
      </c>
      <c r="J4185">
        <v>0.1036</v>
      </c>
      <c r="K4185">
        <v>2.11</v>
      </c>
      <c r="L4185">
        <v>0.188</v>
      </c>
      <c r="M4185">
        <v>5.0999999999999996</v>
      </c>
      <c r="N4185">
        <v>1.6E-2</v>
      </c>
      <c r="O4185" t="s">
        <v>614</v>
      </c>
      <c r="P4185">
        <v>0</v>
      </c>
      <c r="Q4185">
        <v>299.97000000000003</v>
      </c>
      <c r="R4185">
        <v>952</v>
      </c>
      <c r="S4185">
        <v>0</v>
      </c>
      <c r="U4185">
        <v>5839</v>
      </c>
      <c r="V4185">
        <v>1.38</v>
      </c>
      <c r="W4185">
        <v>1.19</v>
      </c>
      <c r="X4185">
        <v>0.34</v>
      </c>
      <c r="Y4185" t="s">
        <v>77</v>
      </c>
      <c r="Z4185">
        <v>4.2300000000000004</v>
      </c>
      <c r="AA4185" t="s">
        <v>13582</v>
      </c>
      <c r="AB4185">
        <v>288.13367929999998</v>
      </c>
      <c r="AC4185" t="s">
        <v>13583</v>
      </c>
      <c r="AD4185">
        <v>38.996892299999999</v>
      </c>
      <c r="AE4185">
        <v>931.19200000000001</v>
      </c>
      <c r="AF4185">
        <v>13.599</v>
      </c>
      <c r="AG4185">
        <v>12.010999999999999</v>
      </c>
      <c r="AH4185">
        <v>13.442</v>
      </c>
    </row>
    <row r="4186" spans="1:34" x14ac:dyDescent="0.25">
      <c r="A4186" t="s">
        <v>13584</v>
      </c>
      <c r="B4186" t="s">
        <v>13585</v>
      </c>
      <c r="C4186">
        <v>2</v>
      </c>
      <c r="D4186">
        <v>1</v>
      </c>
      <c r="E4186" t="s">
        <v>284</v>
      </c>
      <c r="F4186">
        <v>2016</v>
      </c>
      <c r="G4186" t="s">
        <v>171</v>
      </c>
      <c r="H4186">
        <v>0</v>
      </c>
      <c r="I4186">
        <v>29.619342100000001</v>
      </c>
      <c r="J4186">
        <v>0.1817</v>
      </c>
      <c r="K4186">
        <v>1.68</v>
      </c>
      <c r="L4186">
        <v>0.15</v>
      </c>
      <c r="M4186">
        <v>3.46</v>
      </c>
      <c r="N4186">
        <v>1.09E-2</v>
      </c>
      <c r="O4186" t="s">
        <v>614</v>
      </c>
      <c r="P4186">
        <v>0</v>
      </c>
      <c r="Q4186">
        <v>26.79</v>
      </c>
      <c r="R4186">
        <v>580</v>
      </c>
      <c r="S4186">
        <v>1</v>
      </c>
      <c r="U4186">
        <v>5631</v>
      </c>
      <c r="V4186">
        <v>0.96</v>
      </c>
      <c r="W4186">
        <v>0.94</v>
      </c>
      <c r="X4186">
        <v>-0.02</v>
      </c>
      <c r="Y4186" t="s">
        <v>77</v>
      </c>
      <c r="Z4186">
        <v>4.45</v>
      </c>
      <c r="AA4186" t="s">
        <v>13586</v>
      </c>
      <c r="AB4186">
        <v>291.01899509999998</v>
      </c>
      <c r="AC4186" t="s">
        <v>13587</v>
      </c>
      <c r="AD4186">
        <v>38.545572800000002</v>
      </c>
      <c r="AE4186">
        <v>492.12200000000001</v>
      </c>
      <c r="AF4186">
        <v>13.423</v>
      </c>
      <c r="AG4186">
        <v>11.708</v>
      </c>
      <c r="AH4186">
        <v>13.310700000000001</v>
      </c>
    </row>
    <row r="4187" spans="1:34" x14ac:dyDescent="0.25">
      <c r="A4187" t="s">
        <v>13588</v>
      </c>
      <c r="B4187" t="s">
        <v>13589</v>
      </c>
      <c r="C4187">
        <v>1</v>
      </c>
      <c r="D4187">
        <v>1</v>
      </c>
      <c r="E4187" t="s">
        <v>284</v>
      </c>
      <c r="F4187">
        <v>2016</v>
      </c>
      <c r="G4187" t="s">
        <v>171</v>
      </c>
      <c r="H4187">
        <v>0</v>
      </c>
      <c r="I4187">
        <v>6.40087618</v>
      </c>
      <c r="J4187">
        <v>6.6199999999999995E-2</v>
      </c>
      <c r="K4187">
        <v>1.3</v>
      </c>
      <c r="L4187">
        <v>0.11600000000000001</v>
      </c>
      <c r="M4187">
        <v>2.2400000000000002</v>
      </c>
      <c r="N4187">
        <v>7.0499999999999998E-3</v>
      </c>
      <c r="O4187" t="s">
        <v>614</v>
      </c>
      <c r="P4187">
        <v>0</v>
      </c>
      <c r="Q4187">
        <v>962.26</v>
      </c>
      <c r="R4187">
        <v>1109</v>
      </c>
      <c r="S4187">
        <v>0</v>
      </c>
      <c r="U4187">
        <v>5475</v>
      </c>
      <c r="V4187">
        <v>1.0900000000000001</v>
      </c>
      <c r="W4187">
        <v>0.93</v>
      </c>
      <c r="X4187">
        <v>0.09</v>
      </c>
      <c r="Y4187" t="s">
        <v>77</v>
      </c>
      <c r="Z4187">
        <v>4.33</v>
      </c>
      <c r="AA4187" t="s">
        <v>13590</v>
      </c>
      <c r="AB4187">
        <v>287.3078999</v>
      </c>
      <c r="AC4187" t="s">
        <v>13591</v>
      </c>
      <c r="AD4187">
        <v>39.1447097</v>
      </c>
      <c r="AE4187">
        <v>817.58399999999995</v>
      </c>
      <c r="AF4187">
        <v>13.175000000000001</v>
      </c>
      <c r="AG4187">
        <v>11.074</v>
      </c>
      <c r="AH4187">
        <v>12.986599999999999</v>
      </c>
    </row>
    <row r="4188" spans="1:34" x14ac:dyDescent="0.25">
      <c r="A4188" t="s">
        <v>13592</v>
      </c>
      <c r="B4188" t="s">
        <v>13593</v>
      </c>
      <c r="C4188">
        <v>1</v>
      </c>
      <c r="D4188">
        <v>1</v>
      </c>
      <c r="E4188" t="s">
        <v>284</v>
      </c>
      <c r="F4188">
        <v>2016</v>
      </c>
      <c r="G4188" t="s">
        <v>171</v>
      </c>
      <c r="H4188">
        <v>0</v>
      </c>
      <c r="I4188">
        <v>27.072377110000001</v>
      </c>
      <c r="J4188">
        <v>0.18099999999999999</v>
      </c>
      <c r="K4188">
        <v>2.17</v>
      </c>
      <c r="L4188">
        <v>0.19400000000000001</v>
      </c>
      <c r="M4188">
        <v>5.35</v>
      </c>
      <c r="N4188">
        <v>1.6799999999999999E-2</v>
      </c>
      <c r="O4188" t="s">
        <v>614</v>
      </c>
      <c r="P4188">
        <v>0</v>
      </c>
      <c r="Q4188">
        <v>90.1</v>
      </c>
      <c r="R4188">
        <v>605</v>
      </c>
      <c r="S4188">
        <v>1</v>
      </c>
      <c r="U4188">
        <v>5680</v>
      </c>
      <c r="V4188">
        <v>0.95</v>
      </c>
      <c r="W4188">
        <v>0.96</v>
      </c>
      <c r="X4188">
        <v>-0.02</v>
      </c>
      <c r="Y4188" t="s">
        <v>77</v>
      </c>
      <c r="Z4188">
        <v>4.47</v>
      </c>
      <c r="AA4188" t="s">
        <v>13594</v>
      </c>
      <c r="AB4188">
        <v>297.20890780000002</v>
      </c>
      <c r="AC4188" t="s">
        <v>13595</v>
      </c>
      <c r="AD4188">
        <v>41.781644999999997</v>
      </c>
      <c r="AE4188">
        <v>1315.26</v>
      </c>
      <c r="AF4188">
        <v>14.750999999999999</v>
      </c>
      <c r="AG4188">
        <v>12.840999999999999</v>
      </c>
      <c r="AH4188">
        <v>14.541600000000001</v>
      </c>
    </row>
    <row r="4189" spans="1:34" x14ac:dyDescent="0.25">
      <c r="A4189" t="s">
        <v>13596</v>
      </c>
      <c r="B4189" t="s">
        <v>13597</v>
      </c>
      <c r="C4189">
        <v>1</v>
      </c>
      <c r="D4189">
        <v>1</v>
      </c>
      <c r="E4189" t="s">
        <v>284</v>
      </c>
      <c r="F4189">
        <v>2016</v>
      </c>
      <c r="G4189" t="s">
        <v>171</v>
      </c>
      <c r="H4189">
        <v>0</v>
      </c>
      <c r="I4189">
        <v>13.719333689999999</v>
      </c>
      <c r="J4189">
        <v>0.1174</v>
      </c>
      <c r="K4189">
        <v>2.39</v>
      </c>
      <c r="L4189">
        <v>0.21299999999999999</v>
      </c>
      <c r="M4189">
        <v>6.3</v>
      </c>
      <c r="N4189">
        <v>1.9800000000000002E-2</v>
      </c>
      <c r="O4189" t="s">
        <v>614</v>
      </c>
      <c r="P4189">
        <v>0</v>
      </c>
      <c r="Q4189">
        <v>141.88999999999999</v>
      </c>
      <c r="R4189">
        <v>864</v>
      </c>
      <c r="S4189">
        <v>0</v>
      </c>
      <c r="U4189">
        <v>6224</v>
      </c>
      <c r="V4189">
        <v>1.29</v>
      </c>
      <c r="W4189">
        <v>1.19</v>
      </c>
      <c r="X4189">
        <v>0.03</v>
      </c>
      <c r="Y4189" t="s">
        <v>77</v>
      </c>
      <c r="Z4189">
        <v>4.29</v>
      </c>
      <c r="AA4189" t="s">
        <v>13598</v>
      </c>
      <c r="AB4189">
        <v>292.47827849999999</v>
      </c>
      <c r="AC4189" t="s">
        <v>13599</v>
      </c>
      <c r="AD4189">
        <v>42.142282100000003</v>
      </c>
      <c r="AE4189">
        <v>972.274</v>
      </c>
      <c r="AF4189">
        <v>14.221</v>
      </c>
      <c r="AG4189">
        <v>12.837999999999999</v>
      </c>
      <c r="AH4189">
        <v>14.1648</v>
      </c>
    </row>
    <row r="4190" spans="1:34" x14ac:dyDescent="0.25">
      <c r="A4190" t="s">
        <v>13600</v>
      </c>
      <c r="B4190" t="s">
        <v>13601</v>
      </c>
      <c r="C4190">
        <v>1</v>
      </c>
      <c r="D4190">
        <v>2</v>
      </c>
      <c r="E4190" t="s">
        <v>284</v>
      </c>
      <c r="F4190">
        <v>2016</v>
      </c>
      <c r="G4190" t="s">
        <v>171</v>
      </c>
      <c r="H4190">
        <v>0</v>
      </c>
      <c r="I4190">
        <v>133.46052349999999</v>
      </c>
      <c r="J4190">
        <v>0.51670000000000005</v>
      </c>
      <c r="K4190">
        <v>6.88</v>
      </c>
      <c r="L4190">
        <v>0.61399999999999999</v>
      </c>
      <c r="M4190">
        <v>37.9</v>
      </c>
      <c r="N4190">
        <v>0.11899999999999999</v>
      </c>
      <c r="O4190" t="s">
        <v>614</v>
      </c>
      <c r="P4190">
        <v>0</v>
      </c>
      <c r="Q4190">
        <v>6.36</v>
      </c>
      <c r="R4190">
        <v>433</v>
      </c>
      <c r="S4190">
        <v>0</v>
      </c>
      <c r="U4190">
        <v>5681</v>
      </c>
      <c r="V4190">
        <v>0.93</v>
      </c>
      <c r="W4190">
        <v>0.95</v>
      </c>
      <c r="X4190">
        <v>-7.0000000000000007E-2</v>
      </c>
      <c r="Y4190" t="s">
        <v>77</v>
      </c>
      <c r="Z4190">
        <v>4.49</v>
      </c>
      <c r="AA4190" t="s">
        <v>13602</v>
      </c>
      <c r="AB4190">
        <v>287.17489660000001</v>
      </c>
      <c r="AC4190" t="s">
        <v>13603</v>
      </c>
      <c r="AD4190">
        <v>44.878475399999999</v>
      </c>
      <c r="AE4190">
        <v>1509.0840000000001</v>
      </c>
      <c r="AF4190">
        <v>15.166</v>
      </c>
      <c r="AG4190">
        <v>13.523999999999999</v>
      </c>
    </row>
    <row r="4191" spans="1:34" x14ac:dyDescent="0.25">
      <c r="A4191" t="s">
        <v>13604</v>
      </c>
      <c r="B4191" t="s">
        <v>13601</v>
      </c>
      <c r="C4191">
        <v>1</v>
      </c>
      <c r="D4191">
        <v>2</v>
      </c>
      <c r="E4191" t="s">
        <v>284</v>
      </c>
      <c r="F4191">
        <v>2021</v>
      </c>
      <c r="G4191" t="s">
        <v>171</v>
      </c>
      <c r="H4191">
        <v>0</v>
      </c>
      <c r="I4191">
        <v>15.194199559999999</v>
      </c>
      <c r="J4191">
        <v>0.12139999999999999</v>
      </c>
      <c r="K4191">
        <v>2.7810000000000001</v>
      </c>
      <c r="L4191">
        <v>0.248</v>
      </c>
      <c r="M4191">
        <v>8.15</v>
      </c>
      <c r="N4191">
        <v>2.5600000000000001E-2</v>
      </c>
      <c r="O4191" t="s">
        <v>614</v>
      </c>
      <c r="P4191">
        <v>0</v>
      </c>
      <c r="Q4191">
        <v>150.25</v>
      </c>
      <c r="R4191">
        <v>893</v>
      </c>
      <c r="S4191">
        <v>0</v>
      </c>
      <c r="U4191">
        <v>5588</v>
      </c>
      <c r="V4191">
        <v>1.59</v>
      </c>
      <c r="W4191">
        <v>1.03</v>
      </c>
      <c r="X4191">
        <v>0.14000000000000001</v>
      </c>
      <c r="Y4191" t="s">
        <v>77</v>
      </c>
      <c r="Z4191">
        <v>4.05</v>
      </c>
      <c r="AA4191" t="s">
        <v>13602</v>
      </c>
      <c r="AB4191">
        <v>287.17489660000001</v>
      </c>
      <c r="AC4191" t="s">
        <v>13603</v>
      </c>
      <c r="AD4191">
        <v>44.878475399999999</v>
      </c>
      <c r="AE4191">
        <v>1509.0840000000001</v>
      </c>
      <c r="AF4191">
        <v>15.166</v>
      </c>
      <c r="AG4191">
        <v>13.523999999999999</v>
      </c>
    </row>
    <row r="4192" spans="1:34" x14ac:dyDescent="0.25">
      <c r="A4192" t="s">
        <v>13605</v>
      </c>
      <c r="B4192" t="s">
        <v>13606</v>
      </c>
      <c r="C4192">
        <v>1</v>
      </c>
      <c r="D4192">
        <v>1</v>
      </c>
      <c r="E4192" t="s">
        <v>284</v>
      </c>
      <c r="F4192">
        <v>2010</v>
      </c>
      <c r="G4192" t="s">
        <v>171</v>
      </c>
      <c r="H4192">
        <v>0</v>
      </c>
      <c r="I4192">
        <v>3.5224991000000001</v>
      </c>
      <c r="J4192">
        <v>4.7399999999999998E-2</v>
      </c>
      <c r="K4192">
        <v>15.872</v>
      </c>
      <c r="L4192">
        <v>1.4159999999999999</v>
      </c>
      <c r="M4192">
        <v>187.5197</v>
      </c>
      <c r="N4192">
        <v>0.59</v>
      </c>
      <c r="O4192" t="s">
        <v>119</v>
      </c>
      <c r="P4192">
        <v>0</v>
      </c>
      <c r="Q4192">
        <v>1444.88</v>
      </c>
      <c r="R4192">
        <v>1680</v>
      </c>
      <c r="S4192">
        <v>0</v>
      </c>
      <c r="U4192">
        <v>6213</v>
      </c>
      <c r="V4192">
        <v>1.49</v>
      </c>
      <c r="W4192">
        <v>1.21</v>
      </c>
      <c r="X4192">
        <v>-5.5E-2</v>
      </c>
      <c r="Y4192" t="s">
        <v>77</v>
      </c>
      <c r="Z4192">
        <v>4.17</v>
      </c>
      <c r="AA4192" t="s">
        <v>13607</v>
      </c>
      <c r="AB4192">
        <v>281.28813350000001</v>
      </c>
      <c r="AC4192" t="s">
        <v>13608</v>
      </c>
      <c r="AD4192">
        <v>42.451097500000003</v>
      </c>
      <c r="AE4192">
        <v>1021.87</v>
      </c>
      <c r="AF4192">
        <v>13.598000000000001</v>
      </c>
      <c r="AG4192">
        <v>12.292999999999999</v>
      </c>
      <c r="AH4192">
        <v>13.5299</v>
      </c>
    </row>
    <row r="4193" spans="1:34" x14ac:dyDescent="0.25">
      <c r="A4193" t="s">
        <v>13609</v>
      </c>
      <c r="B4193" t="s">
        <v>13610</v>
      </c>
      <c r="C4193">
        <v>1</v>
      </c>
      <c r="D4193">
        <v>6</v>
      </c>
      <c r="E4193" t="s">
        <v>284</v>
      </c>
      <c r="F4193">
        <v>2012</v>
      </c>
      <c r="G4193" t="s">
        <v>171</v>
      </c>
      <c r="H4193">
        <v>0</v>
      </c>
      <c r="I4193">
        <v>7.05246</v>
      </c>
      <c r="J4193">
        <v>6.4799999999999996E-2</v>
      </c>
      <c r="K4193">
        <v>2.67</v>
      </c>
      <c r="L4193">
        <v>0.23799999999999999</v>
      </c>
      <c r="M4193">
        <v>6.93</v>
      </c>
      <c r="N4193">
        <v>2.18E-2</v>
      </c>
      <c r="O4193" t="s">
        <v>119</v>
      </c>
      <c r="P4193">
        <v>0</v>
      </c>
      <c r="Q4193">
        <v>54.38</v>
      </c>
      <c r="R4193">
        <v>547</v>
      </c>
      <c r="S4193">
        <v>1</v>
      </c>
      <c r="T4193" t="s">
        <v>3064</v>
      </c>
      <c r="U4193">
        <v>4540</v>
      </c>
      <c r="V4193">
        <v>0.68</v>
      </c>
      <c r="W4193">
        <v>0.73</v>
      </c>
      <c r="X4193">
        <v>0.04</v>
      </c>
      <c r="Y4193" t="s">
        <v>77</v>
      </c>
      <c r="Z4193">
        <v>4.6399999999999997</v>
      </c>
      <c r="AA4193" t="s">
        <v>13611</v>
      </c>
      <c r="AB4193">
        <v>296.11257590000002</v>
      </c>
      <c r="AC4193" t="s">
        <v>13612</v>
      </c>
      <c r="AD4193">
        <v>39.978745099999998</v>
      </c>
      <c r="AE4193">
        <v>369.45100000000002</v>
      </c>
      <c r="AF4193">
        <v>15.23</v>
      </c>
      <c r="AG4193">
        <v>12.253</v>
      </c>
      <c r="AH4193">
        <v>14.7555</v>
      </c>
    </row>
    <row r="4194" spans="1:34" x14ac:dyDescent="0.25">
      <c r="A4194" t="s">
        <v>13613</v>
      </c>
      <c r="B4194" t="s">
        <v>13610</v>
      </c>
      <c r="C4194">
        <v>1</v>
      </c>
      <c r="D4194">
        <v>6</v>
      </c>
      <c r="E4194" t="s">
        <v>284</v>
      </c>
      <c r="F4194">
        <v>2012</v>
      </c>
      <c r="G4194" t="s">
        <v>171</v>
      </c>
      <c r="H4194">
        <v>0</v>
      </c>
      <c r="I4194">
        <v>9.5235500000000002</v>
      </c>
      <c r="J4194">
        <v>7.9200000000000007E-2</v>
      </c>
      <c r="K4194">
        <v>2.74</v>
      </c>
      <c r="L4194">
        <v>0.24399999999999999</v>
      </c>
      <c r="M4194">
        <v>6.74</v>
      </c>
      <c r="N4194">
        <v>2.121E-2</v>
      </c>
      <c r="O4194" t="s">
        <v>119</v>
      </c>
      <c r="P4194">
        <v>0</v>
      </c>
      <c r="Q4194">
        <v>36.479999999999997</v>
      </c>
      <c r="R4194">
        <v>495</v>
      </c>
      <c r="S4194">
        <v>1</v>
      </c>
      <c r="T4194" t="s">
        <v>3064</v>
      </c>
      <c r="U4194">
        <v>4540</v>
      </c>
      <c r="V4194">
        <v>0.68</v>
      </c>
      <c r="W4194">
        <v>0.73</v>
      </c>
      <c r="X4194">
        <v>0.04</v>
      </c>
      <c r="Y4194" t="s">
        <v>77</v>
      </c>
      <c r="Z4194">
        <v>4.6399999999999997</v>
      </c>
      <c r="AA4194" t="s">
        <v>13611</v>
      </c>
      <c r="AB4194">
        <v>296.11257590000002</v>
      </c>
      <c r="AC4194" t="s">
        <v>13612</v>
      </c>
      <c r="AD4194">
        <v>39.978745099999998</v>
      </c>
      <c r="AE4194">
        <v>369.45100000000002</v>
      </c>
      <c r="AF4194">
        <v>15.23</v>
      </c>
      <c r="AG4194">
        <v>12.253</v>
      </c>
      <c r="AH4194">
        <v>14.7555</v>
      </c>
    </row>
    <row r="4195" spans="1:34" x14ac:dyDescent="0.25">
      <c r="A4195" t="s">
        <v>13614</v>
      </c>
      <c r="B4195" t="s">
        <v>13610</v>
      </c>
      <c r="C4195">
        <v>1</v>
      </c>
      <c r="D4195">
        <v>6</v>
      </c>
      <c r="E4195" t="s">
        <v>284</v>
      </c>
      <c r="F4195">
        <v>2014</v>
      </c>
      <c r="G4195" t="s">
        <v>171</v>
      </c>
      <c r="H4195">
        <v>0</v>
      </c>
      <c r="I4195">
        <v>3.0722200000000002</v>
      </c>
      <c r="J4195">
        <v>3.7199999999999997E-2</v>
      </c>
      <c r="K4195">
        <v>1.53</v>
      </c>
      <c r="L4195">
        <v>0.13600000000000001</v>
      </c>
      <c r="M4195">
        <v>6.75</v>
      </c>
      <c r="N4195">
        <v>2.1239999999999998E-2</v>
      </c>
      <c r="O4195" t="s">
        <v>119</v>
      </c>
      <c r="P4195">
        <v>0</v>
      </c>
      <c r="Q4195">
        <v>164.62</v>
      </c>
      <c r="R4195">
        <v>722</v>
      </c>
      <c r="S4195">
        <v>1</v>
      </c>
      <c r="T4195" t="s">
        <v>3064</v>
      </c>
      <c r="U4195">
        <v>4540</v>
      </c>
      <c r="V4195">
        <v>0.68</v>
      </c>
      <c r="W4195">
        <v>0.73</v>
      </c>
      <c r="X4195">
        <v>0.04</v>
      </c>
      <c r="Y4195" t="s">
        <v>77</v>
      </c>
      <c r="Z4195">
        <v>4.6399999999999997</v>
      </c>
      <c r="AA4195" t="s">
        <v>13611</v>
      </c>
      <c r="AB4195">
        <v>296.11257590000002</v>
      </c>
      <c r="AC4195" t="s">
        <v>13612</v>
      </c>
      <c r="AD4195">
        <v>39.978745099999998</v>
      </c>
      <c r="AE4195">
        <v>369.45100000000002</v>
      </c>
      <c r="AF4195">
        <v>15.23</v>
      </c>
      <c r="AG4195">
        <v>12.253</v>
      </c>
      <c r="AH4195">
        <v>14.7555</v>
      </c>
    </row>
    <row r="4196" spans="1:34" x14ac:dyDescent="0.25">
      <c r="A4196" t="s">
        <v>13615</v>
      </c>
      <c r="B4196" t="s">
        <v>13610</v>
      </c>
      <c r="C4196">
        <v>1</v>
      </c>
      <c r="D4196">
        <v>6</v>
      </c>
      <c r="E4196" t="s">
        <v>284</v>
      </c>
      <c r="F4196">
        <v>2014</v>
      </c>
      <c r="G4196" t="s">
        <v>171</v>
      </c>
      <c r="H4196">
        <v>0</v>
      </c>
      <c r="I4196">
        <v>4.6448900000000002</v>
      </c>
      <c r="J4196">
        <v>4.9099999999999998E-2</v>
      </c>
      <c r="K4196">
        <v>1.6</v>
      </c>
      <c r="L4196">
        <v>0.14299999999999999</v>
      </c>
      <c r="M4196">
        <v>4.13</v>
      </c>
      <c r="N4196">
        <v>1.299E-2</v>
      </c>
      <c r="O4196" t="s">
        <v>119</v>
      </c>
      <c r="P4196">
        <v>0</v>
      </c>
      <c r="Q4196">
        <v>94.78</v>
      </c>
      <c r="R4196">
        <v>629</v>
      </c>
      <c r="S4196">
        <v>1</v>
      </c>
      <c r="T4196" t="s">
        <v>3064</v>
      </c>
      <c r="U4196">
        <v>4540</v>
      </c>
      <c r="V4196">
        <v>0.68</v>
      </c>
      <c r="W4196">
        <v>0.73</v>
      </c>
      <c r="X4196">
        <v>0.04</v>
      </c>
      <c r="Y4196" t="s">
        <v>77</v>
      </c>
      <c r="Z4196">
        <v>4.6399999999999997</v>
      </c>
      <c r="AA4196" t="s">
        <v>13611</v>
      </c>
      <c r="AB4196">
        <v>296.11257590000002</v>
      </c>
      <c r="AC4196" t="s">
        <v>13612</v>
      </c>
      <c r="AD4196">
        <v>39.978745099999998</v>
      </c>
      <c r="AE4196">
        <v>369.45100000000002</v>
      </c>
      <c r="AF4196">
        <v>15.23</v>
      </c>
      <c r="AG4196">
        <v>12.253</v>
      </c>
      <c r="AH4196">
        <v>14.7555</v>
      </c>
    </row>
    <row r="4197" spans="1:34" x14ac:dyDescent="0.25">
      <c r="A4197" t="s">
        <v>13616</v>
      </c>
      <c r="B4197" t="s">
        <v>13610</v>
      </c>
      <c r="C4197">
        <v>1</v>
      </c>
      <c r="D4197">
        <v>6</v>
      </c>
      <c r="E4197" t="s">
        <v>284</v>
      </c>
      <c r="F4197">
        <v>2016</v>
      </c>
      <c r="G4197" t="s">
        <v>171</v>
      </c>
      <c r="H4197">
        <v>0</v>
      </c>
      <c r="I4197">
        <v>0.98678730000000003</v>
      </c>
      <c r="J4197">
        <v>1.7500000000000002E-2</v>
      </c>
      <c r="K4197">
        <v>1.21</v>
      </c>
      <c r="L4197">
        <v>0.108</v>
      </c>
      <c r="M4197">
        <v>1.92</v>
      </c>
      <c r="N4197">
        <v>6.0600000000000003E-3</v>
      </c>
      <c r="O4197" t="s">
        <v>614</v>
      </c>
      <c r="P4197">
        <v>0</v>
      </c>
      <c r="Q4197">
        <v>750.96</v>
      </c>
      <c r="R4197">
        <v>1054</v>
      </c>
      <c r="S4197">
        <v>0</v>
      </c>
      <c r="T4197" t="s">
        <v>3064</v>
      </c>
      <c r="U4197">
        <v>4540</v>
      </c>
      <c r="V4197">
        <v>0.68</v>
      </c>
      <c r="W4197">
        <v>0.73</v>
      </c>
      <c r="X4197">
        <v>0.04</v>
      </c>
      <c r="Y4197" t="s">
        <v>77</v>
      </c>
      <c r="Z4197">
        <v>4.6399999999999997</v>
      </c>
      <c r="AA4197" t="s">
        <v>13611</v>
      </c>
      <c r="AB4197">
        <v>296.11257590000002</v>
      </c>
      <c r="AC4197" t="s">
        <v>13612</v>
      </c>
      <c r="AD4197">
        <v>39.978745099999998</v>
      </c>
      <c r="AE4197">
        <v>369.45100000000002</v>
      </c>
      <c r="AF4197">
        <v>15.23</v>
      </c>
      <c r="AG4197">
        <v>12.253</v>
      </c>
      <c r="AH4197">
        <v>14.7555</v>
      </c>
    </row>
    <row r="4198" spans="1:34" x14ac:dyDescent="0.25">
      <c r="A4198" t="s">
        <v>13617</v>
      </c>
      <c r="B4198" t="s">
        <v>13610</v>
      </c>
      <c r="C4198">
        <v>1</v>
      </c>
      <c r="D4198">
        <v>6</v>
      </c>
      <c r="E4198" t="s">
        <v>284</v>
      </c>
      <c r="F4198">
        <v>2017</v>
      </c>
      <c r="G4198" t="s">
        <v>171</v>
      </c>
      <c r="H4198">
        <v>0</v>
      </c>
      <c r="I4198">
        <v>14.645580000000001</v>
      </c>
      <c r="K4198">
        <v>1.1299999999999999</v>
      </c>
      <c r="L4198">
        <v>0.10100000000000001</v>
      </c>
      <c r="M4198">
        <v>1.51</v>
      </c>
      <c r="N4198">
        <v>4.7400000000000003E-3</v>
      </c>
      <c r="O4198" t="s">
        <v>614</v>
      </c>
      <c r="R4198">
        <v>418</v>
      </c>
      <c r="S4198">
        <v>0</v>
      </c>
      <c r="T4198" t="s">
        <v>3064</v>
      </c>
      <c r="U4198">
        <v>4540</v>
      </c>
      <c r="V4198">
        <v>0.68</v>
      </c>
      <c r="W4198">
        <v>0.83</v>
      </c>
      <c r="X4198">
        <v>0.04</v>
      </c>
      <c r="Y4198" t="s">
        <v>200</v>
      </c>
      <c r="Z4198">
        <v>4.6399999999999997</v>
      </c>
      <c r="AA4198" t="s">
        <v>13611</v>
      </c>
      <c r="AB4198">
        <v>296.11257590000002</v>
      </c>
      <c r="AC4198" t="s">
        <v>13612</v>
      </c>
      <c r="AD4198">
        <v>39.978745099999998</v>
      </c>
      <c r="AE4198">
        <v>369.45100000000002</v>
      </c>
      <c r="AF4198">
        <v>15.23</v>
      </c>
      <c r="AG4198">
        <v>12.253</v>
      </c>
      <c r="AH4198">
        <v>14.7555</v>
      </c>
    </row>
    <row r="4199" spans="1:34" x14ac:dyDescent="0.25">
      <c r="A4199" t="s">
        <v>13618</v>
      </c>
      <c r="B4199" t="s">
        <v>13619</v>
      </c>
      <c r="C4199">
        <v>1</v>
      </c>
      <c r="D4199">
        <v>1</v>
      </c>
      <c r="E4199" t="s">
        <v>284</v>
      </c>
      <c r="F4199">
        <v>2016</v>
      </c>
      <c r="G4199" t="s">
        <v>171</v>
      </c>
      <c r="H4199">
        <v>0</v>
      </c>
      <c r="I4199">
        <v>14.13176026</v>
      </c>
      <c r="J4199">
        <v>0.1106</v>
      </c>
      <c r="K4199">
        <v>2.85</v>
      </c>
      <c r="L4199">
        <v>0.254</v>
      </c>
      <c r="M4199">
        <v>8.5</v>
      </c>
      <c r="N4199">
        <v>2.6700000000000002E-2</v>
      </c>
      <c r="O4199" t="s">
        <v>614</v>
      </c>
      <c r="P4199">
        <v>0</v>
      </c>
      <c r="Q4199">
        <v>44.87</v>
      </c>
      <c r="R4199">
        <v>675</v>
      </c>
      <c r="S4199">
        <v>0</v>
      </c>
      <c r="U4199">
        <v>5315</v>
      </c>
      <c r="V4199">
        <v>0.82</v>
      </c>
      <c r="W4199">
        <v>0.85</v>
      </c>
      <c r="X4199">
        <v>-0.09</v>
      </c>
      <c r="Y4199" t="s">
        <v>77</v>
      </c>
      <c r="Z4199">
        <v>4.55</v>
      </c>
      <c r="AA4199" t="s">
        <v>13620</v>
      </c>
      <c r="AB4199">
        <v>286.57476969999999</v>
      </c>
      <c r="AC4199" t="s">
        <v>13621</v>
      </c>
      <c r="AD4199">
        <v>44.795185799999999</v>
      </c>
      <c r="AE4199">
        <v>1019.26</v>
      </c>
      <c r="AF4199">
        <v>15.92</v>
      </c>
      <c r="AG4199">
        <v>13.916</v>
      </c>
      <c r="AH4199">
        <v>15.7477</v>
      </c>
    </row>
    <row r="4200" spans="1:34" x14ac:dyDescent="0.25">
      <c r="A4200" t="s">
        <v>13622</v>
      </c>
      <c r="B4200" t="s">
        <v>13623</v>
      </c>
      <c r="C4200">
        <v>1</v>
      </c>
      <c r="D4200">
        <v>1</v>
      </c>
      <c r="E4200" t="s">
        <v>284</v>
      </c>
      <c r="F4200">
        <v>2016</v>
      </c>
      <c r="G4200" t="s">
        <v>171</v>
      </c>
      <c r="H4200">
        <v>0</v>
      </c>
      <c r="I4200">
        <v>11.41928253</v>
      </c>
      <c r="J4200">
        <v>7.9500000000000001E-2</v>
      </c>
      <c r="K4200">
        <v>2</v>
      </c>
      <c r="L4200">
        <v>0.17799999999999999</v>
      </c>
      <c r="M4200">
        <v>4.66</v>
      </c>
      <c r="N4200">
        <v>1.47E-2</v>
      </c>
      <c r="O4200" t="s">
        <v>614</v>
      </c>
      <c r="P4200">
        <v>0</v>
      </c>
      <c r="Q4200">
        <v>14.44</v>
      </c>
      <c r="R4200">
        <v>419</v>
      </c>
      <c r="S4200">
        <v>0</v>
      </c>
      <c r="U4200">
        <v>4435</v>
      </c>
      <c r="V4200">
        <v>0.63</v>
      </c>
      <c r="W4200">
        <v>0.67</v>
      </c>
      <c r="X4200">
        <v>-0.17</v>
      </c>
      <c r="Y4200" t="s">
        <v>77</v>
      </c>
      <c r="Z4200">
        <v>4.66</v>
      </c>
      <c r="AA4200" t="s">
        <v>13624</v>
      </c>
      <c r="AB4200">
        <v>286.07518149999999</v>
      </c>
      <c r="AC4200" t="s">
        <v>13625</v>
      </c>
      <c r="AD4200">
        <v>44.664627699999997</v>
      </c>
      <c r="AE4200">
        <v>440.42599999999999</v>
      </c>
      <c r="AF4200">
        <v>15.596</v>
      </c>
      <c r="AG4200">
        <v>12.763</v>
      </c>
      <c r="AH4200">
        <v>15.2759</v>
      </c>
    </row>
    <row r="4201" spans="1:34" x14ac:dyDescent="0.25">
      <c r="A4201" t="s">
        <v>13626</v>
      </c>
      <c r="B4201" t="s">
        <v>13627</v>
      </c>
      <c r="C4201">
        <v>1</v>
      </c>
      <c r="D4201">
        <v>1</v>
      </c>
      <c r="E4201" t="s">
        <v>284</v>
      </c>
      <c r="F4201">
        <v>2016</v>
      </c>
      <c r="G4201" t="s">
        <v>171</v>
      </c>
      <c r="H4201">
        <v>0</v>
      </c>
      <c r="I4201">
        <v>40.0587473</v>
      </c>
      <c r="J4201">
        <v>0.22650000000000001</v>
      </c>
      <c r="K4201">
        <v>3.54</v>
      </c>
      <c r="L4201">
        <v>0.316</v>
      </c>
      <c r="M4201">
        <v>12.3</v>
      </c>
      <c r="N4201">
        <v>3.8600000000000002E-2</v>
      </c>
      <c r="O4201" t="s">
        <v>614</v>
      </c>
      <c r="P4201">
        <v>0</v>
      </c>
      <c r="Q4201">
        <v>13.51</v>
      </c>
      <c r="R4201">
        <v>489</v>
      </c>
      <c r="S4201">
        <v>0</v>
      </c>
      <c r="U4201">
        <v>5507</v>
      </c>
      <c r="V4201">
        <v>0.9</v>
      </c>
      <c r="W4201">
        <v>0.93</v>
      </c>
      <c r="X4201">
        <v>0.06</v>
      </c>
      <c r="Y4201" t="s">
        <v>77</v>
      </c>
      <c r="Z4201">
        <v>4.5</v>
      </c>
      <c r="AA4201" t="s">
        <v>13628</v>
      </c>
      <c r="AB4201">
        <v>286.01579980000002</v>
      </c>
      <c r="AC4201" t="s">
        <v>13629</v>
      </c>
      <c r="AD4201">
        <v>45.007741299999999</v>
      </c>
      <c r="AE4201">
        <v>780.58500000000004</v>
      </c>
      <c r="AF4201">
        <v>15.01</v>
      </c>
      <c r="AG4201">
        <v>13.105</v>
      </c>
      <c r="AH4201">
        <v>14.8111</v>
      </c>
    </row>
    <row r="4202" spans="1:34" x14ac:dyDescent="0.25">
      <c r="A4202" t="s">
        <v>13630</v>
      </c>
      <c r="B4202" t="s">
        <v>13631</v>
      </c>
      <c r="C4202">
        <v>1</v>
      </c>
      <c r="D4202">
        <v>1</v>
      </c>
      <c r="E4202" t="s">
        <v>284</v>
      </c>
      <c r="F4202">
        <v>2016</v>
      </c>
      <c r="G4202" t="s">
        <v>171</v>
      </c>
      <c r="H4202">
        <v>0</v>
      </c>
      <c r="I4202">
        <v>50.286381919999997</v>
      </c>
      <c r="J4202">
        <v>0.26779999999999998</v>
      </c>
      <c r="K4202">
        <v>3.79</v>
      </c>
      <c r="L4202">
        <v>0.33800000000000002</v>
      </c>
      <c r="M4202">
        <v>13.8</v>
      </c>
      <c r="N4202">
        <v>4.3400000000000001E-2</v>
      </c>
      <c r="O4202" t="s">
        <v>614</v>
      </c>
      <c r="P4202">
        <v>0</v>
      </c>
      <c r="Q4202">
        <v>20.88</v>
      </c>
      <c r="R4202">
        <v>543</v>
      </c>
      <c r="S4202">
        <v>0</v>
      </c>
      <c r="U4202">
        <v>5919</v>
      </c>
      <c r="V4202">
        <v>1.1200000000000001</v>
      </c>
      <c r="W4202">
        <v>1.05</v>
      </c>
      <c r="X4202">
        <v>0.02</v>
      </c>
      <c r="Y4202" t="s">
        <v>77</v>
      </c>
      <c r="Z4202">
        <v>4.3600000000000003</v>
      </c>
      <c r="AA4202" t="s">
        <v>13632</v>
      </c>
      <c r="AB4202">
        <v>299.22167280000002</v>
      </c>
      <c r="AC4202" t="s">
        <v>13633</v>
      </c>
      <c r="AD4202">
        <v>44.693903300000002</v>
      </c>
      <c r="AE4202">
        <v>639.77099999999996</v>
      </c>
      <c r="AF4202">
        <v>13.856</v>
      </c>
      <c r="AG4202">
        <v>11.993</v>
      </c>
      <c r="AH4202">
        <v>13.63</v>
      </c>
    </row>
    <row r="4203" spans="1:34" x14ac:dyDescent="0.25">
      <c r="A4203" t="s">
        <v>13634</v>
      </c>
      <c r="B4203" t="s">
        <v>13635</v>
      </c>
      <c r="C4203">
        <v>1</v>
      </c>
      <c r="D4203">
        <v>2</v>
      </c>
      <c r="E4203" t="s">
        <v>284</v>
      </c>
      <c r="F4203">
        <v>2016</v>
      </c>
      <c r="G4203" t="s">
        <v>171</v>
      </c>
      <c r="H4203">
        <v>0</v>
      </c>
      <c r="I4203">
        <v>14.374573509999999</v>
      </c>
      <c r="J4203">
        <v>0.1137</v>
      </c>
      <c r="K4203">
        <v>1.94</v>
      </c>
      <c r="L4203">
        <v>0.17299999999999999</v>
      </c>
      <c r="M4203">
        <v>4.42</v>
      </c>
      <c r="N4203">
        <v>1.3899999999999999E-2</v>
      </c>
      <c r="O4203" t="s">
        <v>614</v>
      </c>
      <c r="P4203">
        <v>0</v>
      </c>
      <c r="Q4203">
        <v>83.43</v>
      </c>
      <c r="R4203">
        <v>779</v>
      </c>
      <c r="S4203">
        <v>0</v>
      </c>
      <c r="U4203">
        <v>5817</v>
      </c>
      <c r="V4203">
        <v>1.05</v>
      </c>
      <c r="W4203">
        <v>1.01</v>
      </c>
      <c r="X4203">
        <v>0</v>
      </c>
      <c r="Y4203" t="s">
        <v>77</v>
      </c>
      <c r="Z4203">
        <v>4.4000000000000004</v>
      </c>
      <c r="AA4203" t="s">
        <v>13636</v>
      </c>
      <c r="AB4203">
        <v>293.37221090000003</v>
      </c>
      <c r="AC4203" t="s">
        <v>13637</v>
      </c>
      <c r="AD4203">
        <v>44.785181199999997</v>
      </c>
      <c r="AE4203">
        <v>649.65</v>
      </c>
      <c r="AF4203">
        <v>13.864000000000001</v>
      </c>
      <c r="AG4203">
        <v>12.246</v>
      </c>
      <c r="AH4203">
        <v>13.7361</v>
      </c>
    </row>
    <row r="4204" spans="1:34" x14ac:dyDescent="0.25">
      <c r="A4204" t="s">
        <v>13638</v>
      </c>
      <c r="B4204" t="s">
        <v>13635</v>
      </c>
      <c r="C4204">
        <v>1</v>
      </c>
      <c r="D4204">
        <v>2</v>
      </c>
      <c r="E4204" t="s">
        <v>284</v>
      </c>
      <c r="F4204">
        <v>2016</v>
      </c>
      <c r="G4204" t="s">
        <v>171</v>
      </c>
      <c r="H4204">
        <v>0</v>
      </c>
      <c r="I4204">
        <v>9.6518501699999995</v>
      </c>
      <c r="J4204">
        <v>8.72E-2</v>
      </c>
      <c r="K4204">
        <v>1.1399999999999999</v>
      </c>
      <c r="L4204">
        <v>0.10199999999999999</v>
      </c>
      <c r="M4204">
        <v>1.55</v>
      </c>
      <c r="N4204">
        <v>4.8900000000000002E-3</v>
      </c>
      <c r="O4204" t="s">
        <v>614</v>
      </c>
      <c r="P4204">
        <v>0</v>
      </c>
      <c r="Q4204">
        <v>141.84</v>
      </c>
      <c r="R4204">
        <v>890</v>
      </c>
      <c r="S4204">
        <v>0</v>
      </c>
      <c r="U4204">
        <v>5817</v>
      </c>
      <c r="V4204">
        <v>1.05</v>
      </c>
      <c r="W4204">
        <v>1.01</v>
      </c>
      <c r="X4204">
        <v>0</v>
      </c>
      <c r="Y4204" t="s">
        <v>77</v>
      </c>
      <c r="Z4204">
        <v>4.4000000000000004</v>
      </c>
      <c r="AA4204" t="s">
        <v>13636</v>
      </c>
      <c r="AB4204">
        <v>293.37221090000003</v>
      </c>
      <c r="AC4204" t="s">
        <v>13637</v>
      </c>
      <c r="AD4204">
        <v>44.785181199999997</v>
      </c>
      <c r="AE4204">
        <v>649.65</v>
      </c>
      <c r="AF4204">
        <v>13.864000000000001</v>
      </c>
      <c r="AG4204">
        <v>12.246</v>
      </c>
      <c r="AH4204">
        <v>13.7361</v>
      </c>
    </row>
    <row r="4205" spans="1:34" x14ac:dyDescent="0.25">
      <c r="A4205" t="s">
        <v>13639</v>
      </c>
      <c r="B4205" t="s">
        <v>13640</v>
      </c>
      <c r="C4205">
        <v>1</v>
      </c>
      <c r="D4205">
        <v>1</v>
      </c>
      <c r="E4205" t="s">
        <v>284</v>
      </c>
      <c r="F4205">
        <v>2016</v>
      </c>
      <c r="G4205" t="s">
        <v>171</v>
      </c>
      <c r="H4205">
        <v>0</v>
      </c>
      <c r="I4205">
        <v>30.863893099999999</v>
      </c>
      <c r="J4205">
        <v>0.1978</v>
      </c>
      <c r="K4205">
        <v>2.89</v>
      </c>
      <c r="L4205">
        <v>0.25800000000000001</v>
      </c>
      <c r="M4205">
        <v>8.6999999999999993</v>
      </c>
      <c r="N4205">
        <v>2.7400000000000001E-2</v>
      </c>
      <c r="O4205" t="s">
        <v>614</v>
      </c>
      <c r="P4205">
        <v>0</v>
      </c>
      <c r="Q4205">
        <v>86.47</v>
      </c>
      <c r="R4205">
        <v>743</v>
      </c>
      <c r="S4205">
        <v>0</v>
      </c>
      <c r="U4205">
        <v>6112</v>
      </c>
      <c r="V4205">
        <v>1.65</v>
      </c>
      <c r="W4205">
        <v>1.19</v>
      </c>
      <c r="X4205">
        <v>-0.06</v>
      </c>
      <c r="Y4205" t="s">
        <v>77</v>
      </c>
      <c r="Z4205">
        <v>4.08</v>
      </c>
      <c r="AA4205" t="s">
        <v>13641</v>
      </c>
      <c r="AB4205">
        <v>293.23001779999998</v>
      </c>
      <c r="AC4205" t="s">
        <v>13642</v>
      </c>
      <c r="AD4205">
        <v>45.053364000000002</v>
      </c>
      <c r="AE4205">
        <v>638.49</v>
      </c>
      <c r="AF4205">
        <v>12.586</v>
      </c>
      <c r="AG4205">
        <v>11.2</v>
      </c>
      <c r="AH4205">
        <v>12.504799999999999</v>
      </c>
    </row>
    <row r="4206" spans="1:34" x14ac:dyDescent="0.25">
      <c r="A4206" t="s">
        <v>13643</v>
      </c>
      <c r="B4206" t="s">
        <v>13644</v>
      </c>
      <c r="C4206">
        <v>1</v>
      </c>
      <c r="D4206">
        <v>1</v>
      </c>
      <c r="E4206" t="s">
        <v>284</v>
      </c>
      <c r="F4206">
        <v>2016</v>
      </c>
      <c r="G4206" t="s">
        <v>171</v>
      </c>
      <c r="H4206">
        <v>0</v>
      </c>
      <c r="I4206">
        <v>8.0921964200000005</v>
      </c>
      <c r="J4206">
        <v>7.6399999999999996E-2</v>
      </c>
      <c r="K4206">
        <v>1.1399999999999999</v>
      </c>
      <c r="L4206">
        <v>0.10199999999999999</v>
      </c>
      <c r="M4206">
        <v>1.55</v>
      </c>
      <c r="N4206">
        <v>4.8900000000000002E-3</v>
      </c>
      <c r="O4206" t="s">
        <v>614</v>
      </c>
      <c r="P4206">
        <v>0</v>
      </c>
      <c r="Q4206">
        <v>413.6</v>
      </c>
      <c r="R4206">
        <v>1089</v>
      </c>
      <c r="S4206">
        <v>0</v>
      </c>
      <c r="U4206">
        <v>5770</v>
      </c>
      <c r="V4206">
        <v>1.1599999999999999</v>
      </c>
      <c r="W4206">
        <v>0.99</v>
      </c>
      <c r="X4206">
        <v>0</v>
      </c>
      <c r="Y4206" t="s">
        <v>77</v>
      </c>
      <c r="Z4206">
        <v>4.3</v>
      </c>
      <c r="AA4206" t="s">
        <v>13645</v>
      </c>
      <c r="AB4206">
        <v>296.00719559999999</v>
      </c>
      <c r="AC4206" t="s">
        <v>13646</v>
      </c>
      <c r="AD4206">
        <v>44.853569800000002</v>
      </c>
      <c r="AE4206">
        <v>361.89600000000002</v>
      </c>
      <c r="AF4206">
        <v>11.813000000000001</v>
      </c>
      <c r="AG4206">
        <v>10.128</v>
      </c>
      <c r="AH4206">
        <v>11.5909</v>
      </c>
    </row>
    <row r="4207" spans="1:34" x14ac:dyDescent="0.25">
      <c r="A4207" t="s">
        <v>13647</v>
      </c>
      <c r="B4207" t="s">
        <v>13648</v>
      </c>
      <c r="C4207">
        <v>1</v>
      </c>
      <c r="D4207">
        <v>1</v>
      </c>
      <c r="E4207" t="s">
        <v>284</v>
      </c>
      <c r="F4207">
        <v>2016</v>
      </c>
      <c r="G4207" t="s">
        <v>171</v>
      </c>
      <c r="H4207">
        <v>0</v>
      </c>
      <c r="I4207">
        <v>117.93108780999999</v>
      </c>
      <c r="J4207">
        <v>0.4884</v>
      </c>
      <c r="K4207">
        <v>10.42</v>
      </c>
      <c r="L4207">
        <v>0.93</v>
      </c>
      <c r="M4207">
        <v>76.8</v>
      </c>
      <c r="N4207">
        <v>0.24199999999999999</v>
      </c>
      <c r="O4207" t="s">
        <v>614</v>
      </c>
      <c r="P4207">
        <v>0</v>
      </c>
      <c r="Q4207">
        <v>7.45</v>
      </c>
      <c r="R4207">
        <v>418</v>
      </c>
      <c r="S4207">
        <v>1</v>
      </c>
      <c r="U4207">
        <v>5965</v>
      </c>
      <c r="V4207">
        <v>1.06</v>
      </c>
      <c r="W4207">
        <v>1.04</v>
      </c>
      <c r="X4207">
        <v>-0.04</v>
      </c>
      <c r="Y4207" t="s">
        <v>77</v>
      </c>
      <c r="Z4207">
        <v>4.41</v>
      </c>
      <c r="AA4207" t="s">
        <v>13649</v>
      </c>
      <c r="AB4207">
        <v>289.0201356</v>
      </c>
      <c r="AC4207" t="s">
        <v>13650</v>
      </c>
      <c r="AD4207">
        <v>48.119783900000002</v>
      </c>
      <c r="AE4207">
        <v>1492.95</v>
      </c>
      <c r="AF4207">
        <v>15.194000000000001</v>
      </c>
      <c r="AG4207">
        <v>13.688000000000001</v>
      </c>
      <c r="AH4207">
        <v>15.0693</v>
      </c>
    </row>
    <row r="4208" spans="1:34" x14ac:dyDescent="0.25">
      <c r="A4208" t="s">
        <v>13651</v>
      </c>
      <c r="B4208" t="s">
        <v>13652</v>
      </c>
      <c r="C4208">
        <v>1</v>
      </c>
      <c r="D4208">
        <v>1</v>
      </c>
      <c r="E4208" t="s">
        <v>284</v>
      </c>
      <c r="F4208">
        <v>2016</v>
      </c>
      <c r="G4208" t="s">
        <v>171</v>
      </c>
      <c r="H4208">
        <v>0</v>
      </c>
      <c r="I4208">
        <v>0.63133234999999999</v>
      </c>
      <c r="J4208">
        <v>1.1599999999999999E-2</v>
      </c>
      <c r="K4208">
        <v>1.46</v>
      </c>
      <c r="L4208">
        <v>0.13</v>
      </c>
      <c r="M4208">
        <v>2.73</v>
      </c>
      <c r="N4208">
        <v>8.5900000000000004E-3</v>
      </c>
      <c r="O4208" t="s">
        <v>614</v>
      </c>
      <c r="P4208">
        <v>0</v>
      </c>
      <c r="Q4208">
        <v>726.72</v>
      </c>
      <c r="R4208">
        <v>1322</v>
      </c>
      <c r="S4208">
        <v>0</v>
      </c>
      <c r="U4208">
        <v>4653</v>
      </c>
      <c r="V4208">
        <v>0.71</v>
      </c>
      <c r="W4208">
        <v>0.76</v>
      </c>
      <c r="X4208">
        <v>0.05</v>
      </c>
      <c r="Y4208" t="s">
        <v>77</v>
      </c>
      <c r="Z4208">
        <v>4.62</v>
      </c>
      <c r="AA4208" t="s">
        <v>13653</v>
      </c>
      <c r="AB4208">
        <v>291.59415139999999</v>
      </c>
      <c r="AC4208" t="s">
        <v>13654</v>
      </c>
      <c r="AD4208">
        <v>48.445490700000001</v>
      </c>
      <c r="AE4208">
        <v>321</v>
      </c>
      <c r="AF4208">
        <v>14.519</v>
      </c>
      <c r="AG4208">
        <v>11.879</v>
      </c>
      <c r="AH4208">
        <v>14.353899999999999</v>
      </c>
    </row>
    <row r="4209" spans="1:34" x14ac:dyDescent="0.25">
      <c r="A4209" t="s">
        <v>13655</v>
      </c>
      <c r="B4209" t="s">
        <v>13656</v>
      </c>
      <c r="C4209">
        <v>1</v>
      </c>
      <c r="D4209">
        <v>1</v>
      </c>
      <c r="E4209" t="s">
        <v>284</v>
      </c>
      <c r="F4209">
        <v>2016</v>
      </c>
      <c r="G4209" t="s">
        <v>171</v>
      </c>
      <c r="H4209">
        <v>0</v>
      </c>
      <c r="I4209">
        <v>55.639339999999997</v>
      </c>
      <c r="J4209">
        <v>0.29010000000000002</v>
      </c>
      <c r="K4209">
        <v>3.01</v>
      </c>
      <c r="L4209">
        <v>0.26900000000000002</v>
      </c>
      <c r="M4209">
        <v>9.32</v>
      </c>
      <c r="N4209">
        <v>2.93E-2</v>
      </c>
      <c r="O4209" t="s">
        <v>614</v>
      </c>
      <c r="P4209">
        <v>0</v>
      </c>
      <c r="Q4209">
        <v>13.15</v>
      </c>
      <c r="R4209">
        <v>478</v>
      </c>
      <c r="S4209">
        <v>0</v>
      </c>
      <c r="U4209">
        <v>5734</v>
      </c>
      <c r="V4209">
        <v>0.98</v>
      </c>
      <c r="W4209">
        <v>0.99</v>
      </c>
      <c r="X4209">
        <v>0.04</v>
      </c>
      <c r="Y4209" t="s">
        <v>77</v>
      </c>
      <c r="Z4209">
        <v>4.45</v>
      </c>
      <c r="AA4209" t="s">
        <v>13657</v>
      </c>
      <c r="AB4209">
        <v>289.0836324</v>
      </c>
      <c r="AC4209" t="s">
        <v>13658</v>
      </c>
      <c r="AD4209">
        <v>48.018068900000003</v>
      </c>
      <c r="AE4209">
        <v>961.40499999999997</v>
      </c>
      <c r="AF4209">
        <v>14.875</v>
      </c>
      <c r="AG4209">
        <v>13.195</v>
      </c>
      <c r="AH4209">
        <v>14.6798</v>
      </c>
    </row>
    <row r="4210" spans="1:34" x14ac:dyDescent="0.25">
      <c r="A4210" t="s">
        <v>13659</v>
      </c>
      <c r="B4210" t="s">
        <v>13660</v>
      </c>
      <c r="C4210">
        <v>1</v>
      </c>
      <c r="D4210">
        <v>3</v>
      </c>
      <c r="E4210" t="s">
        <v>284</v>
      </c>
      <c r="F4210">
        <v>2012</v>
      </c>
      <c r="G4210" t="s">
        <v>171</v>
      </c>
      <c r="H4210">
        <v>0</v>
      </c>
      <c r="I4210">
        <v>5.9550000000000001</v>
      </c>
      <c r="J4210">
        <v>5.2200000000000003E-2</v>
      </c>
      <c r="K4210">
        <v>2.42</v>
      </c>
      <c r="L4210">
        <v>0.216</v>
      </c>
      <c r="M4210">
        <v>17.2</v>
      </c>
      <c r="N4210">
        <v>5.3999999999999999E-2</v>
      </c>
      <c r="O4210" t="s">
        <v>119</v>
      </c>
      <c r="P4210">
        <v>0</v>
      </c>
      <c r="Q4210">
        <v>39.950000000000003</v>
      </c>
      <c r="R4210">
        <v>635</v>
      </c>
      <c r="S4210">
        <v>1</v>
      </c>
      <c r="T4210" t="s">
        <v>818</v>
      </c>
      <c r="U4210">
        <v>4385</v>
      </c>
      <c r="V4210">
        <v>0.59</v>
      </c>
      <c r="W4210">
        <v>0.64</v>
      </c>
      <c r="X4210">
        <v>-0.18</v>
      </c>
      <c r="Y4210" t="s">
        <v>200</v>
      </c>
      <c r="Z4210">
        <v>4.7</v>
      </c>
      <c r="AA4210" t="s">
        <v>13661</v>
      </c>
      <c r="AB4210">
        <v>293.63694370000002</v>
      </c>
      <c r="AC4210" t="s">
        <v>13662</v>
      </c>
      <c r="AD4210">
        <v>42.824827499999998</v>
      </c>
      <c r="AE4210">
        <v>348.291</v>
      </c>
      <c r="AF4210">
        <v>15.257999999999999</v>
      </c>
      <c r="AG4210">
        <v>12.391999999999999</v>
      </c>
      <c r="AH4210">
        <v>15.004</v>
      </c>
    </row>
    <row r="4211" spans="1:34" x14ac:dyDescent="0.25">
      <c r="A4211" t="s">
        <v>13663</v>
      </c>
      <c r="B4211" t="s">
        <v>13660</v>
      </c>
      <c r="C4211">
        <v>1</v>
      </c>
      <c r="D4211">
        <v>3</v>
      </c>
      <c r="E4211" t="s">
        <v>284</v>
      </c>
      <c r="F4211">
        <v>2012</v>
      </c>
      <c r="G4211" t="s">
        <v>171</v>
      </c>
      <c r="H4211">
        <v>0</v>
      </c>
      <c r="I4211">
        <v>12.04</v>
      </c>
      <c r="J4211">
        <v>8.3470000000000003E-2</v>
      </c>
      <c r="K4211">
        <v>2.37</v>
      </c>
      <c r="L4211">
        <v>0.21099999999999999</v>
      </c>
      <c r="M4211">
        <v>4.3</v>
      </c>
      <c r="N4211">
        <v>1.4E-2</v>
      </c>
      <c r="O4211" t="s">
        <v>119</v>
      </c>
      <c r="P4211">
        <v>0</v>
      </c>
      <c r="Q4211">
        <v>15.62</v>
      </c>
      <c r="R4211">
        <v>502</v>
      </c>
      <c r="S4211">
        <v>1</v>
      </c>
      <c r="T4211" t="s">
        <v>818</v>
      </c>
      <c r="U4211">
        <v>4385</v>
      </c>
      <c r="V4211">
        <v>0.59</v>
      </c>
      <c r="W4211">
        <v>0.64</v>
      </c>
      <c r="X4211">
        <v>-0.18</v>
      </c>
      <c r="Y4211" t="s">
        <v>200</v>
      </c>
      <c r="Z4211">
        <v>4.7</v>
      </c>
      <c r="AA4211" t="s">
        <v>13661</v>
      </c>
      <c r="AB4211">
        <v>293.63694370000002</v>
      </c>
      <c r="AC4211" t="s">
        <v>13662</v>
      </c>
      <c r="AD4211">
        <v>42.824827499999998</v>
      </c>
      <c r="AE4211">
        <v>348.291</v>
      </c>
      <c r="AF4211">
        <v>15.257999999999999</v>
      </c>
      <c r="AG4211">
        <v>12.391999999999999</v>
      </c>
      <c r="AH4211">
        <v>15.004</v>
      </c>
    </row>
    <row r="4212" spans="1:34" x14ac:dyDescent="0.25">
      <c r="A4212" t="s">
        <v>13664</v>
      </c>
      <c r="B4212" t="s">
        <v>13660</v>
      </c>
      <c r="C4212">
        <v>1</v>
      </c>
      <c r="D4212">
        <v>3</v>
      </c>
      <c r="E4212" t="s">
        <v>284</v>
      </c>
      <c r="F4212">
        <v>2014</v>
      </c>
      <c r="G4212" t="s">
        <v>171</v>
      </c>
      <c r="H4212">
        <v>0</v>
      </c>
      <c r="I4212">
        <v>20.837845999999999</v>
      </c>
      <c r="J4212">
        <v>0.128</v>
      </c>
      <c r="K4212">
        <v>1.21</v>
      </c>
      <c r="L4212">
        <v>0.108</v>
      </c>
      <c r="M4212">
        <v>1.92</v>
      </c>
      <c r="N4212">
        <v>6.0600000000000003E-3</v>
      </c>
      <c r="O4212" t="s">
        <v>614</v>
      </c>
      <c r="P4212">
        <v>0</v>
      </c>
      <c r="Q4212">
        <v>7.51</v>
      </c>
      <c r="R4212">
        <v>418</v>
      </c>
      <c r="S4212">
        <v>0</v>
      </c>
      <c r="T4212" t="s">
        <v>818</v>
      </c>
      <c r="U4212">
        <v>4500</v>
      </c>
      <c r="V4212">
        <v>0.59</v>
      </c>
      <c r="W4212">
        <v>0.65</v>
      </c>
      <c r="X4212">
        <v>-0.18</v>
      </c>
      <c r="Y4212" t="s">
        <v>200</v>
      </c>
      <c r="Z4212">
        <v>4.7</v>
      </c>
      <c r="AA4212" t="s">
        <v>13661</v>
      </c>
      <c r="AB4212">
        <v>293.63694370000002</v>
      </c>
      <c r="AC4212" t="s">
        <v>13662</v>
      </c>
      <c r="AD4212">
        <v>42.824827499999998</v>
      </c>
      <c r="AE4212">
        <v>348.291</v>
      </c>
      <c r="AF4212">
        <v>15.257999999999999</v>
      </c>
      <c r="AG4212">
        <v>12.391999999999999</v>
      </c>
      <c r="AH4212">
        <v>15.004</v>
      </c>
    </row>
    <row r="4213" spans="1:34" x14ac:dyDescent="0.25">
      <c r="A4213" t="s">
        <v>13665</v>
      </c>
      <c r="B4213" t="s">
        <v>13666</v>
      </c>
      <c r="C4213">
        <v>1</v>
      </c>
      <c r="D4213">
        <v>1</v>
      </c>
      <c r="E4213" t="s">
        <v>284</v>
      </c>
      <c r="F4213">
        <v>2016</v>
      </c>
      <c r="G4213" t="s">
        <v>171</v>
      </c>
      <c r="H4213">
        <v>0</v>
      </c>
      <c r="I4213">
        <v>4.5972538500000004</v>
      </c>
      <c r="J4213">
        <v>5.5E-2</v>
      </c>
      <c r="K4213">
        <v>1.93</v>
      </c>
      <c r="L4213">
        <v>0.17199999999999999</v>
      </c>
      <c r="M4213">
        <v>4.38</v>
      </c>
      <c r="N4213">
        <v>1.38E-2</v>
      </c>
      <c r="O4213" t="s">
        <v>614</v>
      </c>
      <c r="P4213">
        <v>0</v>
      </c>
      <c r="Q4213">
        <v>350.6</v>
      </c>
      <c r="R4213">
        <v>1105</v>
      </c>
      <c r="S4213">
        <v>0</v>
      </c>
      <c r="U4213">
        <v>5803</v>
      </c>
      <c r="V4213">
        <v>1.04</v>
      </c>
      <c r="W4213">
        <v>1.03</v>
      </c>
      <c r="X4213">
        <v>0.1</v>
      </c>
      <c r="Y4213" t="s">
        <v>77</v>
      </c>
      <c r="Z4213">
        <v>4.42</v>
      </c>
      <c r="AA4213" t="s">
        <v>13667</v>
      </c>
      <c r="AB4213">
        <v>296.61486150000002</v>
      </c>
      <c r="AC4213" t="s">
        <v>13668</v>
      </c>
      <c r="AD4213">
        <v>48.0825642</v>
      </c>
      <c r="AE4213">
        <v>1458.59</v>
      </c>
      <c r="AF4213">
        <v>15.73</v>
      </c>
      <c r="AG4213">
        <v>14.207000000000001</v>
      </c>
      <c r="AH4213">
        <v>15.7606</v>
      </c>
    </row>
    <row r="4214" spans="1:34" x14ac:dyDescent="0.25">
      <c r="A4214" t="s">
        <v>13669</v>
      </c>
      <c r="B4214" t="s">
        <v>13670</v>
      </c>
      <c r="C4214">
        <v>1</v>
      </c>
      <c r="D4214">
        <v>1</v>
      </c>
      <c r="E4214" t="s">
        <v>284</v>
      </c>
      <c r="F4214">
        <v>2016</v>
      </c>
      <c r="G4214" t="s">
        <v>171</v>
      </c>
      <c r="H4214">
        <v>0</v>
      </c>
      <c r="I4214">
        <v>23.584476970000001</v>
      </c>
      <c r="J4214">
        <v>0.1583</v>
      </c>
      <c r="K4214">
        <v>2.7</v>
      </c>
      <c r="L4214">
        <v>0.24099999999999999</v>
      </c>
      <c r="M4214">
        <v>7.75</v>
      </c>
      <c r="N4214">
        <v>2.4400000000000002E-2</v>
      </c>
      <c r="O4214" t="s">
        <v>614</v>
      </c>
      <c r="P4214">
        <v>0</v>
      </c>
      <c r="Q4214">
        <v>78.59</v>
      </c>
      <c r="R4214">
        <v>730</v>
      </c>
      <c r="S4214">
        <v>0</v>
      </c>
      <c r="U4214">
        <v>5747</v>
      </c>
      <c r="V4214">
        <v>1.24</v>
      </c>
      <c r="W4214">
        <v>1.01</v>
      </c>
      <c r="X4214">
        <v>0.05</v>
      </c>
      <c r="Y4214" t="s">
        <v>77</v>
      </c>
      <c r="Z4214">
        <v>4.25</v>
      </c>
      <c r="AA4214" t="s">
        <v>13671</v>
      </c>
      <c r="AB4214">
        <v>285.42415929999999</v>
      </c>
      <c r="AC4214" t="s">
        <v>13672</v>
      </c>
      <c r="AD4214">
        <v>47.834558600000001</v>
      </c>
      <c r="AE4214">
        <v>985.04100000000005</v>
      </c>
      <c r="AF4214">
        <v>14.045999999999999</v>
      </c>
      <c r="AG4214">
        <v>12.462</v>
      </c>
      <c r="AH4214">
        <v>13.957800000000001</v>
      </c>
    </row>
    <row r="4215" spans="1:34" x14ac:dyDescent="0.25">
      <c r="A4215" t="s">
        <v>13673</v>
      </c>
      <c r="B4215" t="s">
        <v>13674</v>
      </c>
      <c r="C4215">
        <v>1</v>
      </c>
      <c r="D4215">
        <v>1</v>
      </c>
      <c r="E4215" t="s">
        <v>284</v>
      </c>
      <c r="F4215">
        <v>2016</v>
      </c>
      <c r="G4215" t="s">
        <v>171</v>
      </c>
      <c r="H4215">
        <v>0</v>
      </c>
      <c r="I4215">
        <v>10.117165310000001</v>
      </c>
      <c r="J4215">
        <v>0.1024</v>
      </c>
      <c r="K4215">
        <v>3.55</v>
      </c>
      <c r="L4215">
        <v>0.317</v>
      </c>
      <c r="M4215">
        <v>12.3</v>
      </c>
      <c r="N4215">
        <v>3.8800000000000001E-2</v>
      </c>
      <c r="O4215" t="s">
        <v>614</v>
      </c>
      <c r="P4215">
        <v>0</v>
      </c>
      <c r="Q4215">
        <v>421.92</v>
      </c>
      <c r="R4215">
        <v>1163</v>
      </c>
      <c r="S4215">
        <v>0</v>
      </c>
      <c r="U4215">
        <v>6761</v>
      </c>
      <c r="V4215">
        <v>1.71</v>
      </c>
      <c r="W4215">
        <v>1.45</v>
      </c>
      <c r="X4215">
        <v>0.02</v>
      </c>
      <c r="Y4215" t="s">
        <v>77</v>
      </c>
      <c r="Z4215">
        <v>4.13</v>
      </c>
      <c r="AA4215" t="s">
        <v>13675</v>
      </c>
      <c r="AB4215">
        <v>288.85528210000001</v>
      </c>
      <c r="AC4215" t="s">
        <v>13676</v>
      </c>
      <c r="AD4215">
        <v>48.208517000000001</v>
      </c>
      <c r="AE4215">
        <v>1482.74</v>
      </c>
      <c r="AF4215">
        <v>13.815</v>
      </c>
      <c r="AG4215">
        <v>12.832000000000001</v>
      </c>
      <c r="AH4215">
        <v>13.7493</v>
      </c>
    </row>
    <row r="4216" spans="1:34" x14ac:dyDescent="0.25">
      <c r="A4216" t="s">
        <v>13677</v>
      </c>
      <c r="B4216" t="s">
        <v>13678</v>
      </c>
      <c r="C4216">
        <v>1</v>
      </c>
      <c r="D4216">
        <v>1</v>
      </c>
      <c r="E4216" t="s">
        <v>284</v>
      </c>
      <c r="F4216">
        <v>2016</v>
      </c>
      <c r="G4216" t="s">
        <v>171</v>
      </c>
      <c r="H4216">
        <v>0</v>
      </c>
      <c r="I4216">
        <v>19.129473369999999</v>
      </c>
      <c r="J4216">
        <v>0.1439</v>
      </c>
      <c r="K4216">
        <v>2.14</v>
      </c>
      <c r="L4216">
        <v>0.191</v>
      </c>
      <c r="M4216">
        <v>5.22</v>
      </c>
      <c r="N4216">
        <v>1.6400000000000001E-2</v>
      </c>
      <c r="O4216" t="s">
        <v>614</v>
      </c>
      <c r="P4216">
        <v>0</v>
      </c>
      <c r="Q4216">
        <v>56.04</v>
      </c>
      <c r="R4216">
        <v>817</v>
      </c>
      <c r="S4216">
        <v>0</v>
      </c>
      <c r="U4216">
        <v>5743</v>
      </c>
      <c r="V4216">
        <v>0.93</v>
      </c>
      <c r="W4216">
        <v>0.95</v>
      </c>
      <c r="X4216">
        <v>-0.13</v>
      </c>
      <c r="Y4216" t="s">
        <v>77</v>
      </c>
      <c r="Z4216">
        <v>4.4800000000000004</v>
      </c>
      <c r="AA4216" t="s">
        <v>13679</v>
      </c>
      <c r="AB4216">
        <v>285.66267520000002</v>
      </c>
      <c r="AC4216" t="s">
        <v>13680</v>
      </c>
      <c r="AD4216">
        <v>48.4353251</v>
      </c>
      <c r="AE4216">
        <v>840</v>
      </c>
      <c r="AF4216">
        <v>14.646000000000001</v>
      </c>
      <c r="AG4216">
        <v>13.122</v>
      </c>
      <c r="AH4216">
        <v>14.5352</v>
      </c>
    </row>
    <row r="4217" spans="1:34" x14ac:dyDescent="0.25">
      <c r="A4217" t="s">
        <v>13681</v>
      </c>
      <c r="B4217" t="s">
        <v>13682</v>
      </c>
      <c r="C4217">
        <v>1</v>
      </c>
      <c r="D4217">
        <v>1</v>
      </c>
      <c r="E4217" t="s">
        <v>284</v>
      </c>
      <c r="F4217">
        <v>2016</v>
      </c>
      <c r="G4217" t="s">
        <v>171</v>
      </c>
      <c r="H4217">
        <v>0</v>
      </c>
      <c r="I4217">
        <v>6.1469851000000002</v>
      </c>
      <c r="J4217">
        <v>6.9500000000000006E-2</v>
      </c>
      <c r="K4217">
        <v>2.12</v>
      </c>
      <c r="L4217">
        <v>0.189</v>
      </c>
      <c r="M4217">
        <v>5.14</v>
      </c>
      <c r="N4217">
        <v>1.6199999999999999E-2</v>
      </c>
      <c r="O4217" t="s">
        <v>614</v>
      </c>
      <c r="P4217">
        <v>0</v>
      </c>
      <c r="Q4217">
        <v>935.12</v>
      </c>
      <c r="R4217">
        <v>1164</v>
      </c>
      <c r="S4217">
        <v>0</v>
      </c>
      <c r="U4217">
        <v>6162</v>
      </c>
      <c r="V4217">
        <v>1.22</v>
      </c>
      <c r="W4217">
        <v>1.1499999999999999</v>
      </c>
      <c r="X4217">
        <v>0.01</v>
      </c>
      <c r="Y4217" t="s">
        <v>77</v>
      </c>
      <c r="Z4217">
        <v>4.33</v>
      </c>
      <c r="AA4217" t="s">
        <v>13683</v>
      </c>
      <c r="AB4217">
        <v>284.91052560000003</v>
      </c>
      <c r="AC4217" t="s">
        <v>13684</v>
      </c>
      <c r="AD4217">
        <v>48.431589600000002</v>
      </c>
      <c r="AE4217">
        <v>2055.77</v>
      </c>
      <c r="AF4217">
        <v>14.859</v>
      </c>
      <c r="AG4217">
        <v>13.417999999999999</v>
      </c>
      <c r="AH4217">
        <v>14.6655</v>
      </c>
    </row>
    <row r="4218" spans="1:34" x14ac:dyDescent="0.25">
      <c r="A4218" t="s">
        <v>13685</v>
      </c>
      <c r="B4218" t="s">
        <v>13686</v>
      </c>
      <c r="C4218">
        <v>1</v>
      </c>
      <c r="D4218">
        <v>1</v>
      </c>
      <c r="E4218" t="s">
        <v>284</v>
      </c>
      <c r="F4218">
        <v>2016</v>
      </c>
      <c r="G4218" t="s">
        <v>171</v>
      </c>
      <c r="H4218">
        <v>0</v>
      </c>
      <c r="I4218">
        <v>8.5750355200000001</v>
      </c>
      <c r="J4218">
        <v>8.8800000000000004E-2</v>
      </c>
      <c r="K4218">
        <v>4.1100000000000003</v>
      </c>
      <c r="L4218">
        <v>0.36699999999999999</v>
      </c>
      <c r="M4218">
        <v>15.8</v>
      </c>
      <c r="N4218">
        <v>4.9799999999999997E-2</v>
      </c>
      <c r="O4218" t="s">
        <v>614</v>
      </c>
      <c r="P4218">
        <v>0</v>
      </c>
      <c r="Q4218">
        <v>979.14</v>
      </c>
      <c r="R4218">
        <v>1374</v>
      </c>
      <c r="S4218">
        <v>0</v>
      </c>
      <c r="U4218">
        <v>5028</v>
      </c>
      <c r="V4218">
        <v>3.42</v>
      </c>
      <c r="W4218">
        <v>1.25</v>
      </c>
      <c r="X4218">
        <v>-0.03</v>
      </c>
      <c r="Y4218" t="s">
        <v>77</v>
      </c>
      <c r="Z4218">
        <v>3.46</v>
      </c>
      <c r="AA4218" t="s">
        <v>13687</v>
      </c>
      <c r="AB4218">
        <v>285.22112379999999</v>
      </c>
      <c r="AC4218" t="s">
        <v>13688</v>
      </c>
      <c r="AD4218">
        <v>47.881303699999997</v>
      </c>
      <c r="AE4218">
        <v>1259.28</v>
      </c>
      <c r="AF4218">
        <v>13.438000000000001</v>
      </c>
      <c r="AG4218">
        <v>11.191000000000001</v>
      </c>
      <c r="AH4218">
        <v>13.230600000000001</v>
      </c>
    </row>
    <row r="4219" spans="1:34" x14ac:dyDescent="0.25">
      <c r="A4219" t="s">
        <v>13689</v>
      </c>
      <c r="B4219" t="s">
        <v>13690</v>
      </c>
      <c r="C4219">
        <v>1</v>
      </c>
      <c r="D4219">
        <v>1</v>
      </c>
      <c r="E4219" t="s">
        <v>284</v>
      </c>
      <c r="F4219">
        <v>2016</v>
      </c>
      <c r="G4219" t="s">
        <v>171</v>
      </c>
      <c r="H4219">
        <v>0</v>
      </c>
      <c r="I4219">
        <v>10.50682565</v>
      </c>
      <c r="J4219">
        <v>8.9499999999999996E-2</v>
      </c>
      <c r="K4219">
        <v>10.24</v>
      </c>
      <c r="L4219">
        <v>0.91400000000000003</v>
      </c>
      <c r="M4219">
        <v>74.5</v>
      </c>
      <c r="N4219">
        <v>0.23400000000000001</v>
      </c>
      <c r="O4219" t="s">
        <v>614</v>
      </c>
      <c r="P4219">
        <v>0</v>
      </c>
      <c r="Q4219">
        <v>50.56</v>
      </c>
      <c r="R4219">
        <v>668</v>
      </c>
      <c r="S4219">
        <v>0</v>
      </c>
      <c r="U4219">
        <v>5286</v>
      </c>
      <c r="V4219">
        <v>0.85</v>
      </c>
      <c r="W4219">
        <v>0.9</v>
      </c>
      <c r="X4219">
        <v>0.16</v>
      </c>
      <c r="Y4219" t="s">
        <v>77</v>
      </c>
      <c r="Z4219">
        <v>4.54</v>
      </c>
      <c r="AA4219" t="s">
        <v>13691</v>
      </c>
      <c r="AB4219">
        <v>293.36281650000001</v>
      </c>
      <c r="AC4219" t="s">
        <v>13692</v>
      </c>
      <c r="AD4219">
        <v>39.212439400000001</v>
      </c>
      <c r="AE4219">
        <v>983.697</v>
      </c>
      <c r="AF4219">
        <v>16.364999999999998</v>
      </c>
      <c r="AG4219">
        <v>13.891999999999999</v>
      </c>
      <c r="AH4219">
        <v>15.935700000000001</v>
      </c>
    </row>
    <row r="4220" spans="1:34" x14ac:dyDescent="0.25">
      <c r="A4220" t="s">
        <v>13693</v>
      </c>
      <c r="B4220" t="s">
        <v>13694</v>
      </c>
      <c r="C4220">
        <v>1</v>
      </c>
      <c r="D4220">
        <v>1</v>
      </c>
      <c r="E4220" t="s">
        <v>284</v>
      </c>
      <c r="F4220">
        <v>2016</v>
      </c>
      <c r="G4220" t="s">
        <v>171</v>
      </c>
      <c r="H4220">
        <v>0</v>
      </c>
      <c r="I4220">
        <v>3.9901062299999999</v>
      </c>
      <c r="J4220">
        <v>4.9299999999999997E-2</v>
      </c>
      <c r="K4220">
        <v>9.0299999999999994</v>
      </c>
      <c r="L4220">
        <v>0.80600000000000005</v>
      </c>
      <c r="M4220">
        <v>60.2</v>
      </c>
      <c r="N4220">
        <v>0.189</v>
      </c>
      <c r="O4220" t="s">
        <v>614</v>
      </c>
      <c r="P4220">
        <v>0</v>
      </c>
      <c r="Q4220">
        <v>550.20000000000005</v>
      </c>
      <c r="R4220">
        <v>1124</v>
      </c>
      <c r="S4220">
        <v>0</v>
      </c>
      <c r="U4220">
        <v>5861</v>
      </c>
      <c r="V4220">
        <v>1.03</v>
      </c>
      <c r="W4220">
        <v>1.03</v>
      </c>
      <c r="X4220">
        <v>0.02</v>
      </c>
      <c r="Y4220" t="s">
        <v>77</v>
      </c>
      <c r="Z4220">
        <v>4.42</v>
      </c>
      <c r="AA4220" t="s">
        <v>13695</v>
      </c>
      <c r="AB4220">
        <v>296.08184979999999</v>
      </c>
      <c r="AC4220" t="s">
        <v>13696</v>
      </c>
      <c r="AD4220">
        <v>39.161614</v>
      </c>
      <c r="AE4220">
        <v>1484.46</v>
      </c>
      <c r="AF4220">
        <v>15.967000000000001</v>
      </c>
      <c r="AG4220">
        <v>13.954000000000001</v>
      </c>
      <c r="AH4220">
        <v>15.5969</v>
      </c>
    </row>
    <row r="4221" spans="1:34" x14ac:dyDescent="0.25">
      <c r="A4221" t="s">
        <v>13697</v>
      </c>
      <c r="B4221" t="s">
        <v>13698</v>
      </c>
      <c r="C4221">
        <v>1</v>
      </c>
      <c r="D4221">
        <v>1</v>
      </c>
      <c r="E4221" t="s">
        <v>284</v>
      </c>
      <c r="F4221">
        <v>2016</v>
      </c>
      <c r="G4221" t="s">
        <v>171</v>
      </c>
      <c r="H4221">
        <v>0</v>
      </c>
      <c r="I4221">
        <v>10.035385809999999</v>
      </c>
      <c r="J4221">
        <v>8.8599999999999998E-2</v>
      </c>
      <c r="K4221">
        <v>5.1100000000000003</v>
      </c>
      <c r="L4221">
        <v>0.45600000000000002</v>
      </c>
      <c r="M4221">
        <v>22.9</v>
      </c>
      <c r="N4221">
        <v>7.1999999999999995E-2</v>
      </c>
      <c r="O4221" t="s">
        <v>614</v>
      </c>
      <c r="P4221">
        <v>0</v>
      </c>
      <c r="Q4221">
        <v>100.78</v>
      </c>
      <c r="R4221">
        <v>786</v>
      </c>
      <c r="S4221">
        <v>0</v>
      </c>
      <c r="U4221">
        <v>5638</v>
      </c>
      <c r="V4221">
        <v>0.92</v>
      </c>
      <c r="W4221">
        <v>0.94</v>
      </c>
      <c r="X4221">
        <v>-0.08</v>
      </c>
      <c r="Y4221" t="s">
        <v>77</v>
      </c>
      <c r="Z4221">
        <v>4.49</v>
      </c>
      <c r="AA4221" t="s">
        <v>13699</v>
      </c>
      <c r="AB4221">
        <v>296.23510720000002</v>
      </c>
      <c r="AC4221" t="s">
        <v>13700</v>
      </c>
      <c r="AD4221">
        <v>39.370286499999999</v>
      </c>
      <c r="AE4221">
        <v>925.03700000000003</v>
      </c>
      <c r="AF4221">
        <v>15.368</v>
      </c>
      <c r="AG4221">
        <v>13.448</v>
      </c>
      <c r="AH4221">
        <v>15.056900000000001</v>
      </c>
    </row>
    <row r="4222" spans="1:34" x14ac:dyDescent="0.25">
      <c r="A4222" t="s">
        <v>13701</v>
      </c>
      <c r="B4222" t="s">
        <v>13702</v>
      </c>
      <c r="C4222">
        <v>1</v>
      </c>
      <c r="D4222">
        <v>1</v>
      </c>
      <c r="E4222" t="s">
        <v>284</v>
      </c>
      <c r="F4222">
        <v>2016</v>
      </c>
      <c r="G4222" t="s">
        <v>171</v>
      </c>
      <c r="H4222">
        <v>0</v>
      </c>
      <c r="I4222">
        <v>33.199564799999997</v>
      </c>
      <c r="J4222">
        <v>0.18940000000000001</v>
      </c>
      <c r="K4222">
        <v>2.76</v>
      </c>
      <c r="L4222">
        <v>0.246</v>
      </c>
      <c r="M4222">
        <v>8.0500000000000007</v>
      </c>
      <c r="N4222">
        <v>2.53E-2</v>
      </c>
      <c r="O4222" t="s">
        <v>614</v>
      </c>
      <c r="P4222">
        <v>0</v>
      </c>
      <c r="Q4222">
        <v>9.91</v>
      </c>
      <c r="R4222">
        <v>485</v>
      </c>
      <c r="S4222">
        <v>0</v>
      </c>
      <c r="U4222">
        <v>5279</v>
      </c>
      <c r="V4222">
        <v>0.81</v>
      </c>
      <c r="W4222">
        <v>0.86</v>
      </c>
      <c r="X4222">
        <v>-0.06</v>
      </c>
      <c r="Y4222" t="s">
        <v>77</v>
      </c>
      <c r="Z4222">
        <v>4.55</v>
      </c>
      <c r="AA4222" t="s">
        <v>13703</v>
      </c>
      <c r="AB4222">
        <v>295.3708312</v>
      </c>
      <c r="AC4222" t="s">
        <v>13704</v>
      </c>
      <c r="AD4222">
        <v>39.1772925</v>
      </c>
      <c r="AE4222">
        <v>664.30600000000004</v>
      </c>
      <c r="AF4222">
        <v>15.401999999999999</v>
      </c>
      <c r="AG4222">
        <v>13.163</v>
      </c>
      <c r="AH4222">
        <v>15.0662</v>
      </c>
    </row>
    <row r="4223" spans="1:34" x14ac:dyDescent="0.25">
      <c r="A4223" t="s">
        <v>13705</v>
      </c>
      <c r="B4223" t="s">
        <v>13706</v>
      </c>
      <c r="C4223">
        <v>1</v>
      </c>
      <c r="D4223">
        <v>5</v>
      </c>
      <c r="E4223" t="s">
        <v>284</v>
      </c>
      <c r="F4223">
        <v>2012</v>
      </c>
      <c r="G4223" t="s">
        <v>171</v>
      </c>
      <c r="H4223">
        <v>0</v>
      </c>
      <c r="I4223">
        <v>26.44</v>
      </c>
      <c r="J4223">
        <v>0.16830000000000001</v>
      </c>
      <c r="K4223">
        <v>4.07</v>
      </c>
      <c r="L4223">
        <v>0.36299999999999999</v>
      </c>
      <c r="M4223">
        <v>12.15</v>
      </c>
      <c r="N4223">
        <v>3.823E-2</v>
      </c>
      <c r="O4223" t="s">
        <v>119</v>
      </c>
      <c r="P4223">
        <v>3.3E-3</v>
      </c>
      <c r="Q4223">
        <v>19.559999999999999</v>
      </c>
      <c r="R4223">
        <v>562</v>
      </c>
      <c r="S4223">
        <v>1</v>
      </c>
      <c r="U4223">
        <v>5529</v>
      </c>
      <c r="V4223">
        <v>0.9</v>
      </c>
      <c r="W4223">
        <v>0.91</v>
      </c>
      <c r="X4223">
        <v>0.21099999999999999</v>
      </c>
      <c r="Y4223" t="s">
        <v>200</v>
      </c>
      <c r="Z4223">
        <v>4.49</v>
      </c>
      <c r="AA4223" t="s">
        <v>13707</v>
      </c>
      <c r="AB4223">
        <v>292.87336959999999</v>
      </c>
      <c r="AC4223" t="s">
        <v>13708</v>
      </c>
      <c r="AD4223">
        <v>42.966158299999996</v>
      </c>
      <c r="AE4223">
        <v>904.32600000000002</v>
      </c>
      <c r="AF4223">
        <v>15.131</v>
      </c>
      <c r="AG4223">
        <v>13.518000000000001</v>
      </c>
      <c r="AH4223">
        <v>15.137700000000001</v>
      </c>
    </row>
    <row r="4224" spans="1:34" x14ac:dyDescent="0.25">
      <c r="A4224" t="s">
        <v>13709</v>
      </c>
      <c r="B4224" t="s">
        <v>13706</v>
      </c>
      <c r="C4224">
        <v>1</v>
      </c>
      <c r="D4224">
        <v>5</v>
      </c>
      <c r="E4224" t="s">
        <v>284</v>
      </c>
      <c r="F4224">
        <v>2012</v>
      </c>
      <c r="G4224" t="s">
        <v>171</v>
      </c>
      <c r="H4224">
        <v>0</v>
      </c>
      <c r="I4224">
        <v>51.54</v>
      </c>
      <c r="J4224">
        <v>0.2626</v>
      </c>
      <c r="K4224">
        <v>5.34</v>
      </c>
      <c r="L4224">
        <v>0.47599999999999998</v>
      </c>
      <c r="M4224">
        <v>13.9</v>
      </c>
      <c r="N4224">
        <v>4.3729999999999998E-2</v>
      </c>
      <c r="O4224" t="s">
        <v>119</v>
      </c>
      <c r="P4224">
        <v>7.0000000000000001E-3</v>
      </c>
      <c r="Q4224">
        <v>8.0399999999999991</v>
      </c>
      <c r="R4224">
        <v>450</v>
      </c>
      <c r="S4224">
        <v>1</v>
      </c>
      <c r="U4224">
        <v>5529</v>
      </c>
      <c r="V4224">
        <v>0.9</v>
      </c>
      <c r="W4224">
        <v>0.91</v>
      </c>
      <c r="X4224">
        <v>0.21099999999999999</v>
      </c>
      <c r="Y4224" t="s">
        <v>200</v>
      </c>
      <c r="Z4224">
        <v>4.49</v>
      </c>
      <c r="AA4224" t="s">
        <v>13707</v>
      </c>
      <c r="AB4224">
        <v>292.87336959999999</v>
      </c>
      <c r="AC4224" t="s">
        <v>13708</v>
      </c>
      <c r="AD4224">
        <v>42.966158299999996</v>
      </c>
      <c r="AE4224">
        <v>904.32600000000002</v>
      </c>
      <c r="AF4224">
        <v>15.131</v>
      </c>
      <c r="AG4224">
        <v>13.518000000000001</v>
      </c>
      <c r="AH4224">
        <v>15.137700000000001</v>
      </c>
    </row>
    <row r="4225" spans="1:34" x14ac:dyDescent="0.25">
      <c r="A4225" t="s">
        <v>13710</v>
      </c>
      <c r="B4225" t="s">
        <v>13706</v>
      </c>
      <c r="C4225">
        <v>1</v>
      </c>
      <c r="D4225">
        <v>5</v>
      </c>
      <c r="E4225" t="s">
        <v>284</v>
      </c>
      <c r="F4225">
        <v>2014</v>
      </c>
      <c r="G4225" t="s">
        <v>171</v>
      </c>
      <c r="H4225">
        <v>0</v>
      </c>
      <c r="I4225">
        <v>2.3829609999999999</v>
      </c>
      <c r="J4225">
        <v>3.4000000000000002E-2</v>
      </c>
      <c r="K4225">
        <v>1.77</v>
      </c>
      <c r="L4225">
        <v>0.158</v>
      </c>
      <c r="M4225">
        <v>3.78</v>
      </c>
      <c r="N4225">
        <v>1.1900000000000001E-2</v>
      </c>
      <c r="O4225" t="s">
        <v>614</v>
      </c>
      <c r="P4225">
        <v>0</v>
      </c>
      <c r="Q4225">
        <v>484.35</v>
      </c>
      <c r="R4225">
        <v>1253</v>
      </c>
      <c r="S4225">
        <v>1</v>
      </c>
      <c r="U4225">
        <v>5428</v>
      </c>
      <c r="V4225">
        <v>0.95</v>
      </c>
      <c r="W4225">
        <v>0.96</v>
      </c>
      <c r="X4225">
        <v>0.21099999999999999</v>
      </c>
      <c r="Y4225" t="s">
        <v>200</v>
      </c>
      <c r="Z4225">
        <v>4.47</v>
      </c>
      <c r="AA4225" t="s">
        <v>13707</v>
      </c>
      <c r="AB4225">
        <v>292.87336959999999</v>
      </c>
      <c r="AC4225" t="s">
        <v>13708</v>
      </c>
      <c r="AD4225">
        <v>42.966158299999996</v>
      </c>
      <c r="AE4225">
        <v>904.32600000000002</v>
      </c>
      <c r="AF4225">
        <v>15.131</v>
      </c>
      <c r="AG4225">
        <v>13.518000000000001</v>
      </c>
      <c r="AH4225">
        <v>15.137700000000001</v>
      </c>
    </row>
    <row r="4226" spans="1:34" x14ac:dyDescent="0.25">
      <c r="A4226" t="s">
        <v>13711</v>
      </c>
      <c r="B4226" t="s">
        <v>13706</v>
      </c>
      <c r="C4226">
        <v>1</v>
      </c>
      <c r="D4226">
        <v>5</v>
      </c>
      <c r="E4226" t="s">
        <v>284</v>
      </c>
      <c r="F4226">
        <v>2014</v>
      </c>
      <c r="G4226" t="s">
        <v>171</v>
      </c>
      <c r="H4226">
        <v>0</v>
      </c>
      <c r="I4226">
        <v>5.9022059999999996</v>
      </c>
      <c r="J4226">
        <v>6.3E-2</v>
      </c>
      <c r="K4226">
        <v>2.4700000000000002</v>
      </c>
      <c r="L4226">
        <v>0.22</v>
      </c>
      <c r="M4226">
        <v>6.66</v>
      </c>
      <c r="N4226">
        <v>2.1000000000000001E-2</v>
      </c>
      <c r="O4226" t="s">
        <v>614</v>
      </c>
      <c r="P4226">
        <v>0</v>
      </c>
      <c r="Q4226">
        <v>144.34</v>
      </c>
      <c r="R4226">
        <v>926</v>
      </c>
      <c r="S4226">
        <v>1</v>
      </c>
      <c r="U4226">
        <v>5428</v>
      </c>
      <c r="V4226">
        <v>0.95</v>
      </c>
      <c r="W4226">
        <v>0.96</v>
      </c>
      <c r="X4226">
        <v>0.21099999999999999</v>
      </c>
      <c r="Y4226" t="s">
        <v>200</v>
      </c>
      <c r="Z4226">
        <v>4.47</v>
      </c>
      <c r="AA4226" t="s">
        <v>13707</v>
      </c>
      <c r="AB4226">
        <v>292.87336959999999</v>
      </c>
      <c r="AC4226" t="s">
        <v>13708</v>
      </c>
      <c r="AD4226">
        <v>42.966158299999996</v>
      </c>
      <c r="AE4226">
        <v>904.32600000000002</v>
      </c>
      <c r="AF4226">
        <v>15.131</v>
      </c>
      <c r="AG4226">
        <v>13.518000000000001</v>
      </c>
      <c r="AH4226">
        <v>15.137700000000001</v>
      </c>
    </row>
    <row r="4227" spans="1:34" x14ac:dyDescent="0.25">
      <c r="A4227" t="s">
        <v>13712</v>
      </c>
      <c r="B4227" t="s">
        <v>13706</v>
      </c>
      <c r="C4227">
        <v>1</v>
      </c>
      <c r="D4227">
        <v>5</v>
      </c>
      <c r="E4227" t="s">
        <v>7079</v>
      </c>
      <c r="F4227">
        <v>2019</v>
      </c>
      <c r="G4227" t="s">
        <v>13713</v>
      </c>
      <c r="H4227">
        <v>0</v>
      </c>
      <c r="I4227">
        <v>75.731999999999999</v>
      </c>
      <c r="J4227">
        <v>0.33950000000000002</v>
      </c>
      <c r="K4227">
        <v>4.84</v>
      </c>
      <c r="L4227">
        <v>0.432</v>
      </c>
      <c r="M4227">
        <v>20.9</v>
      </c>
      <c r="N4227">
        <v>6.5759999999999999E-2</v>
      </c>
      <c r="O4227" t="s">
        <v>119</v>
      </c>
      <c r="P4227">
        <v>1.4E-3</v>
      </c>
      <c r="S4227">
        <v>0</v>
      </c>
      <c r="U4227">
        <v>5529</v>
      </c>
      <c r="V4227">
        <v>0.9</v>
      </c>
      <c r="W4227">
        <v>0.91</v>
      </c>
      <c r="X4227">
        <v>0.21099999999999999</v>
      </c>
      <c r="Y4227" t="s">
        <v>200</v>
      </c>
      <c r="Z4227">
        <v>4.49</v>
      </c>
      <c r="AA4227" t="s">
        <v>13707</v>
      </c>
      <c r="AB4227">
        <v>292.87336959999999</v>
      </c>
      <c r="AC4227" t="s">
        <v>13708</v>
      </c>
      <c r="AD4227">
        <v>42.966158299999996</v>
      </c>
      <c r="AE4227">
        <v>904.32600000000002</v>
      </c>
      <c r="AF4227">
        <v>15.131</v>
      </c>
      <c r="AG4227">
        <v>13.518000000000001</v>
      </c>
      <c r="AH4227">
        <v>15.137700000000001</v>
      </c>
    </row>
    <row r="4228" spans="1:34" x14ac:dyDescent="0.25">
      <c r="A4228" t="s">
        <v>13714</v>
      </c>
      <c r="B4228" t="s">
        <v>13715</v>
      </c>
      <c r="C4228">
        <v>1</v>
      </c>
      <c r="D4228">
        <v>1</v>
      </c>
      <c r="E4228" t="s">
        <v>284</v>
      </c>
      <c r="F4228">
        <v>2016</v>
      </c>
      <c r="G4228" t="s">
        <v>171</v>
      </c>
      <c r="H4228">
        <v>0</v>
      </c>
      <c r="I4228">
        <v>127.8338098</v>
      </c>
      <c r="J4228">
        <v>0.58289999999999997</v>
      </c>
      <c r="K4228">
        <v>6.09</v>
      </c>
      <c r="L4228">
        <v>0.54300000000000004</v>
      </c>
      <c r="M4228">
        <v>30.8</v>
      </c>
      <c r="N4228">
        <v>9.7000000000000003E-2</v>
      </c>
      <c r="O4228" t="s">
        <v>614</v>
      </c>
      <c r="P4228">
        <v>0</v>
      </c>
      <c r="Q4228">
        <v>16.23</v>
      </c>
      <c r="R4228">
        <v>554</v>
      </c>
      <c r="S4228">
        <v>0</v>
      </c>
      <c r="U4228">
        <v>6260</v>
      </c>
      <c r="V4228">
        <v>1.36</v>
      </c>
      <c r="W4228">
        <v>1.23</v>
      </c>
      <c r="X4228">
        <v>0.09</v>
      </c>
      <c r="Y4228" t="s">
        <v>77</v>
      </c>
      <c r="Z4228">
        <v>4.25</v>
      </c>
      <c r="AA4228" t="s">
        <v>13716</v>
      </c>
      <c r="AB4228">
        <v>291.02015230000001</v>
      </c>
      <c r="AC4228" t="s">
        <v>13717</v>
      </c>
      <c r="AD4228">
        <v>39.220609099999997</v>
      </c>
      <c r="AE4228">
        <v>1387.2</v>
      </c>
      <c r="AF4228">
        <v>14.135</v>
      </c>
      <c r="AG4228">
        <v>12.53</v>
      </c>
      <c r="AH4228">
        <v>13.9436</v>
      </c>
    </row>
    <row r="4229" spans="1:34" x14ac:dyDescent="0.25">
      <c r="A4229" t="s">
        <v>13718</v>
      </c>
      <c r="B4229" t="s">
        <v>13719</v>
      </c>
      <c r="C4229">
        <v>1</v>
      </c>
      <c r="D4229">
        <v>1</v>
      </c>
      <c r="E4229" t="s">
        <v>284</v>
      </c>
      <c r="F4229">
        <v>2016</v>
      </c>
      <c r="G4229" t="s">
        <v>171</v>
      </c>
      <c r="H4229">
        <v>0</v>
      </c>
      <c r="I4229">
        <v>1.92279873</v>
      </c>
      <c r="J4229">
        <v>2.9000000000000001E-2</v>
      </c>
      <c r="K4229">
        <v>1.31</v>
      </c>
      <c r="L4229">
        <v>0.11700000000000001</v>
      </c>
      <c r="M4229">
        <v>2.27</v>
      </c>
      <c r="N4229">
        <v>7.1399999999999996E-3</v>
      </c>
      <c r="O4229" t="s">
        <v>614</v>
      </c>
      <c r="P4229">
        <v>0</v>
      </c>
      <c r="Q4229">
        <v>496.82</v>
      </c>
      <c r="R4229">
        <v>1215</v>
      </c>
      <c r="S4229">
        <v>0</v>
      </c>
      <c r="U4229">
        <v>5191</v>
      </c>
      <c r="V4229">
        <v>0.8</v>
      </c>
      <c r="W4229">
        <v>0.84</v>
      </c>
      <c r="X4229">
        <v>-0.03</v>
      </c>
      <c r="Y4229" t="s">
        <v>77</v>
      </c>
      <c r="Z4229">
        <v>4.5599999999999996</v>
      </c>
      <c r="AA4229" t="s">
        <v>13720</v>
      </c>
      <c r="AB4229">
        <v>285.61739369999998</v>
      </c>
      <c r="AC4229" t="s">
        <v>13721</v>
      </c>
      <c r="AD4229">
        <v>39.3794684</v>
      </c>
      <c r="AE4229">
        <v>614.57100000000003</v>
      </c>
      <c r="AF4229">
        <v>15.153</v>
      </c>
      <c r="AG4229">
        <v>12.869</v>
      </c>
      <c r="AH4229">
        <v>14.8177</v>
      </c>
    </row>
    <row r="4230" spans="1:34" x14ac:dyDescent="0.25">
      <c r="A4230" t="s">
        <v>13722</v>
      </c>
      <c r="B4230" t="s">
        <v>13723</v>
      </c>
      <c r="C4230">
        <v>1</v>
      </c>
      <c r="D4230">
        <v>1</v>
      </c>
      <c r="E4230" t="s">
        <v>284</v>
      </c>
      <c r="F4230">
        <v>2016</v>
      </c>
      <c r="G4230" t="s">
        <v>171</v>
      </c>
      <c r="H4230">
        <v>0</v>
      </c>
      <c r="I4230">
        <v>3.2229692700000001</v>
      </c>
      <c r="J4230">
        <v>4.1200000000000001E-2</v>
      </c>
      <c r="K4230">
        <v>1.77</v>
      </c>
      <c r="L4230">
        <v>0.158</v>
      </c>
      <c r="M4230">
        <v>3.78</v>
      </c>
      <c r="N4230">
        <v>1.1900000000000001E-2</v>
      </c>
      <c r="O4230" t="s">
        <v>614</v>
      </c>
      <c r="P4230">
        <v>0</v>
      </c>
      <c r="Q4230">
        <v>535.19000000000005</v>
      </c>
      <c r="R4230">
        <v>1239</v>
      </c>
      <c r="S4230">
        <v>0</v>
      </c>
      <c r="U4230">
        <v>5928</v>
      </c>
      <c r="V4230">
        <v>1.08</v>
      </c>
      <c r="W4230">
        <v>1.06</v>
      </c>
      <c r="X4230">
        <v>0.04</v>
      </c>
      <c r="Y4230" t="s">
        <v>77</v>
      </c>
      <c r="Z4230">
        <v>4.4000000000000004</v>
      </c>
      <c r="AA4230" t="s">
        <v>13724</v>
      </c>
      <c r="AB4230">
        <v>292.27609289999998</v>
      </c>
      <c r="AC4230" t="s">
        <v>13725</v>
      </c>
      <c r="AD4230">
        <v>39.550113600000003</v>
      </c>
      <c r="AE4230">
        <v>860.39099999999996</v>
      </c>
      <c r="AF4230">
        <v>14.75</v>
      </c>
      <c r="AG4230">
        <v>13.053000000000001</v>
      </c>
      <c r="AH4230">
        <v>14.5966</v>
      </c>
    </row>
    <row r="4231" spans="1:34" x14ac:dyDescent="0.25">
      <c r="A4231" t="s">
        <v>13726</v>
      </c>
      <c r="B4231" t="s">
        <v>13727</v>
      </c>
      <c r="C4231">
        <v>1</v>
      </c>
      <c r="D4231">
        <v>1</v>
      </c>
      <c r="E4231" t="s">
        <v>284</v>
      </c>
      <c r="F4231">
        <v>2016</v>
      </c>
      <c r="G4231" t="s">
        <v>171</v>
      </c>
      <c r="H4231">
        <v>0</v>
      </c>
      <c r="I4231">
        <v>4.1680908199999998</v>
      </c>
      <c r="J4231">
        <v>5.0700000000000002E-2</v>
      </c>
      <c r="K4231">
        <v>1.57</v>
      </c>
      <c r="L4231">
        <v>0.14000000000000001</v>
      </c>
      <c r="M4231">
        <v>3.09</v>
      </c>
      <c r="N4231">
        <v>9.7199999999999995E-3</v>
      </c>
      <c r="O4231" t="s">
        <v>614</v>
      </c>
      <c r="P4231">
        <v>0</v>
      </c>
      <c r="Q4231">
        <v>803.35</v>
      </c>
      <c r="R4231">
        <v>1277</v>
      </c>
      <c r="S4231">
        <v>0</v>
      </c>
      <c r="U4231">
        <v>5643</v>
      </c>
      <c r="V4231">
        <v>0.96</v>
      </c>
      <c r="W4231">
        <v>0.98</v>
      </c>
      <c r="X4231">
        <v>0.06</v>
      </c>
      <c r="Y4231" t="s">
        <v>77</v>
      </c>
      <c r="Z4231">
        <v>4.47</v>
      </c>
      <c r="AA4231" t="s">
        <v>13728</v>
      </c>
      <c r="AB4231">
        <v>284.58256820000003</v>
      </c>
      <c r="AC4231" t="s">
        <v>13729</v>
      </c>
      <c r="AD4231">
        <v>39.220173699999997</v>
      </c>
      <c r="AE4231">
        <v>1389.27</v>
      </c>
      <c r="AF4231">
        <v>15.089</v>
      </c>
      <c r="AG4231">
        <v>13.186999999999999</v>
      </c>
      <c r="AH4231">
        <v>14.762499999999999</v>
      </c>
    </row>
    <row r="4232" spans="1:34" x14ac:dyDescent="0.25">
      <c r="A4232" t="s">
        <v>13730</v>
      </c>
      <c r="B4232" t="s">
        <v>13731</v>
      </c>
      <c r="C4232">
        <v>1</v>
      </c>
      <c r="D4232">
        <v>1</v>
      </c>
      <c r="E4232" t="s">
        <v>284</v>
      </c>
      <c r="F4232">
        <v>2016</v>
      </c>
      <c r="G4232" t="s">
        <v>171</v>
      </c>
      <c r="H4232">
        <v>0</v>
      </c>
      <c r="I4232">
        <v>4.5143663299999996</v>
      </c>
      <c r="J4232">
        <v>5.5E-2</v>
      </c>
      <c r="K4232">
        <v>1.87</v>
      </c>
      <c r="L4232">
        <v>0.16700000000000001</v>
      </c>
      <c r="M4232">
        <v>4.16</v>
      </c>
      <c r="N4232">
        <v>1.3100000000000001E-2</v>
      </c>
      <c r="O4232" t="s">
        <v>614</v>
      </c>
      <c r="P4232">
        <v>0</v>
      </c>
      <c r="Q4232">
        <v>454.6</v>
      </c>
      <c r="R4232">
        <v>1231</v>
      </c>
      <c r="S4232">
        <v>0</v>
      </c>
      <c r="U4232">
        <v>6035</v>
      </c>
      <c r="V4232">
        <v>1.22</v>
      </c>
      <c r="W4232">
        <v>1.1499999999999999</v>
      </c>
      <c r="X4232">
        <v>0.14000000000000001</v>
      </c>
      <c r="Y4232" t="s">
        <v>77</v>
      </c>
      <c r="Z4232">
        <v>4.32</v>
      </c>
      <c r="AA4232" t="s">
        <v>13732</v>
      </c>
      <c r="AB4232">
        <v>290.47740599999997</v>
      </c>
      <c r="AC4232" t="s">
        <v>13733</v>
      </c>
      <c r="AD4232">
        <v>39.731997499999999</v>
      </c>
      <c r="AE4232">
        <v>1201.4000000000001</v>
      </c>
      <c r="AF4232">
        <v>15.051</v>
      </c>
      <c r="AG4232">
        <v>13.446999999999999</v>
      </c>
      <c r="AH4232">
        <v>14.8825</v>
      </c>
    </row>
    <row r="4233" spans="1:34" x14ac:dyDescent="0.25">
      <c r="A4233" t="s">
        <v>13734</v>
      </c>
      <c r="B4233" t="s">
        <v>13735</v>
      </c>
      <c r="C4233">
        <v>1</v>
      </c>
      <c r="D4233">
        <v>2</v>
      </c>
      <c r="E4233" t="s">
        <v>284</v>
      </c>
      <c r="F4233">
        <v>2016</v>
      </c>
      <c r="G4233" t="s">
        <v>171</v>
      </c>
      <c r="H4233">
        <v>0</v>
      </c>
      <c r="I4233">
        <v>3.77360059</v>
      </c>
      <c r="J4233">
        <v>4.53E-2</v>
      </c>
      <c r="K4233">
        <v>1.53</v>
      </c>
      <c r="L4233">
        <v>0.13600000000000001</v>
      </c>
      <c r="M4233">
        <v>2.96</v>
      </c>
      <c r="N4233">
        <v>9.2999999999999992E-3</v>
      </c>
      <c r="O4233" t="s">
        <v>614</v>
      </c>
      <c r="P4233">
        <v>0</v>
      </c>
      <c r="Q4233">
        <v>734.46</v>
      </c>
      <c r="R4233">
        <v>1270</v>
      </c>
      <c r="S4233">
        <v>0</v>
      </c>
      <c r="U4233">
        <v>5976</v>
      </c>
      <c r="V4233">
        <v>1.08</v>
      </c>
      <c r="W4233">
        <v>1.03</v>
      </c>
      <c r="X4233">
        <v>-0.08</v>
      </c>
      <c r="Y4233" t="s">
        <v>77</v>
      </c>
      <c r="Z4233">
        <v>4.3899999999999997</v>
      </c>
      <c r="AA4233" t="s">
        <v>13736</v>
      </c>
      <c r="AB4233">
        <v>294.76982500000003</v>
      </c>
      <c r="AC4233" t="s">
        <v>13737</v>
      </c>
      <c r="AD4233">
        <v>39.398408099999997</v>
      </c>
      <c r="AE4233">
        <v>807.85</v>
      </c>
      <c r="AF4233">
        <v>14.295999999999999</v>
      </c>
      <c r="AG4233">
        <v>12.67</v>
      </c>
      <c r="AH4233">
        <v>14.145300000000001</v>
      </c>
    </row>
    <row r="4234" spans="1:34" x14ac:dyDescent="0.25">
      <c r="A4234" t="s">
        <v>13738</v>
      </c>
      <c r="B4234" t="s">
        <v>13735</v>
      </c>
      <c r="C4234">
        <v>1</v>
      </c>
      <c r="D4234">
        <v>2</v>
      </c>
      <c r="E4234" t="s">
        <v>284</v>
      </c>
      <c r="F4234">
        <v>2016</v>
      </c>
      <c r="G4234" t="s">
        <v>171</v>
      </c>
      <c r="H4234">
        <v>0</v>
      </c>
      <c r="I4234">
        <v>8.1818246000000006</v>
      </c>
      <c r="J4234">
        <v>7.5899999999999995E-2</v>
      </c>
      <c r="K4234">
        <v>1.84</v>
      </c>
      <c r="L4234">
        <v>0.16400000000000001</v>
      </c>
      <c r="M4234">
        <v>4.04</v>
      </c>
      <c r="N4234">
        <v>1.2699999999999999E-2</v>
      </c>
      <c r="O4234" t="s">
        <v>614</v>
      </c>
      <c r="P4234">
        <v>0</v>
      </c>
      <c r="Q4234">
        <v>261.63</v>
      </c>
      <c r="R4234">
        <v>981</v>
      </c>
      <c r="S4234">
        <v>0</v>
      </c>
      <c r="U4234">
        <v>5976</v>
      </c>
      <c r="V4234">
        <v>1.08</v>
      </c>
      <c r="W4234">
        <v>1.03</v>
      </c>
      <c r="X4234">
        <v>-0.08</v>
      </c>
      <c r="Y4234" t="s">
        <v>77</v>
      </c>
      <c r="Z4234">
        <v>4.3899999999999997</v>
      </c>
      <c r="AA4234" t="s">
        <v>13736</v>
      </c>
      <c r="AB4234">
        <v>294.76982500000003</v>
      </c>
      <c r="AC4234" t="s">
        <v>13737</v>
      </c>
      <c r="AD4234">
        <v>39.398408099999997</v>
      </c>
      <c r="AE4234">
        <v>807.85</v>
      </c>
      <c r="AF4234">
        <v>14.295999999999999</v>
      </c>
      <c r="AG4234">
        <v>12.67</v>
      </c>
      <c r="AH4234">
        <v>14.145300000000001</v>
      </c>
    </row>
    <row r="4235" spans="1:34" x14ac:dyDescent="0.25">
      <c r="A4235" t="s">
        <v>13739</v>
      </c>
      <c r="B4235" t="s">
        <v>13740</v>
      </c>
      <c r="C4235">
        <v>1</v>
      </c>
      <c r="D4235">
        <v>1</v>
      </c>
      <c r="E4235" t="s">
        <v>284</v>
      </c>
      <c r="F4235">
        <v>2016</v>
      </c>
      <c r="G4235" t="s">
        <v>171</v>
      </c>
      <c r="H4235">
        <v>0</v>
      </c>
      <c r="I4235">
        <v>4.4875890700000003</v>
      </c>
      <c r="J4235">
        <v>5.28E-2</v>
      </c>
      <c r="K4235">
        <v>1.25</v>
      </c>
      <c r="L4235">
        <v>0.112</v>
      </c>
      <c r="M4235">
        <v>2.1</v>
      </c>
      <c r="N4235">
        <v>6.6E-3</v>
      </c>
      <c r="O4235" t="s">
        <v>614</v>
      </c>
      <c r="P4235">
        <v>0</v>
      </c>
      <c r="Q4235">
        <v>827.22</v>
      </c>
      <c r="R4235">
        <v>1305</v>
      </c>
      <c r="S4235">
        <v>0</v>
      </c>
      <c r="U4235">
        <v>6079</v>
      </c>
      <c r="V4235">
        <v>1.1499999999999999</v>
      </c>
      <c r="W4235">
        <v>1.05</v>
      </c>
      <c r="X4235">
        <v>-0.12</v>
      </c>
      <c r="Y4235" t="s">
        <v>77</v>
      </c>
      <c r="Z4235">
        <v>4.34</v>
      </c>
      <c r="AA4235" t="s">
        <v>13741</v>
      </c>
      <c r="AB4235">
        <v>284.86011280000002</v>
      </c>
      <c r="AC4235" t="s">
        <v>13742</v>
      </c>
      <c r="AD4235">
        <v>39.240507600000001</v>
      </c>
      <c r="AE4235">
        <v>779.596</v>
      </c>
      <c r="AF4235">
        <v>13.644</v>
      </c>
      <c r="AG4235">
        <v>12.000999999999999</v>
      </c>
      <c r="AH4235">
        <v>13.4122</v>
      </c>
    </row>
    <row r="4236" spans="1:34" x14ac:dyDescent="0.25">
      <c r="A4236" t="s">
        <v>13743</v>
      </c>
      <c r="B4236" t="s">
        <v>13744</v>
      </c>
      <c r="C4236">
        <v>1</v>
      </c>
      <c r="D4236">
        <v>1</v>
      </c>
      <c r="E4236" t="s">
        <v>284</v>
      </c>
      <c r="F4236">
        <v>2016</v>
      </c>
      <c r="G4236" t="s">
        <v>171</v>
      </c>
      <c r="H4236">
        <v>0</v>
      </c>
      <c r="I4236">
        <v>51.929275910000001</v>
      </c>
      <c r="J4236">
        <v>0.2742</v>
      </c>
      <c r="K4236">
        <v>5.63</v>
      </c>
      <c r="L4236">
        <v>0.502</v>
      </c>
      <c r="M4236">
        <v>27</v>
      </c>
      <c r="N4236">
        <v>8.4900000000000003E-2</v>
      </c>
      <c r="O4236" t="s">
        <v>614</v>
      </c>
      <c r="P4236">
        <v>0</v>
      </c>
      <c r="Q4236">
        <v>23.6</v>
      </c>
      <c r="R4236">
        <v>574</v>
      </c>
      <c r="S4236">
        <v>1</v>
      </c>
      <c r="U4236">
        <v>5602</v>
      </c>
      <c r="V4236">
        <v>0.91</v>
      </c>
      <c r="W4236">
        <v>0.93</v>
      </c>
      <c r="X4236">
        <v>-0.06</v>
      </c>
      <c r="Y4236" t="s">
        <v>77</v>
      </c>
      <c r="Z4236">
        <v>4.5</v>
      </c>
      <c r="AA4236" t="s">
        <v>13745</v>
      </c>
      <c r="AB4236">
        <v>294.96600269999999</v>
      </c>
      <c r="AC4236" t="s">
        <v>13746</v>
      </c>
      <c r="AD4236">
        <v>42.708560800000001</v>
      </c>
      <c r="AE4236">
        <v>2046.68</v>
      </c>
      <c r="AF4236">
        <v>15.865</v>
      </c>
      <c r="AG4236">
        <v>14.209</v>
      </c>
      <c r="AH4236">
        <v>15.861599999999999</v>
      </c>
    </row>
    <row r="4237" spans="1:34" x14ac:dyDescent="0.25">
      <c r="A4237" t="s">
        <v>13747</v>
      </c>
      <c r="B4237" t="s">
        <v>13748</v>
      </c>
      <c r="C4237">
        <v>1</v>
      </c>
      <c r="D4237">
        <v>1</v>
      </c>
      <c r="E4237" t="s">
        <v>284</v>
      </c>
      <c r="F4237">
        <v>2016</v>
      </c>
      <c r="G4237" t="s">
        <v>171</v>
      </c>
      <c r="H4237">
        <v>0</v>
      </c>
      <c r="I4237">
        <v>0.56785713999999998</v>
      </c>
      <c r="J4237">
        <v>1.2500000000000001E-2</v>
      </c>
      <c r="K4237">
        <v>1.51</v>
      </c>
      <c r="L4237">
        <v>0.13500000000000001</v>
      </c>
      <c r="M4237">
        <v>2.89</v>
      </c>
      <c r="N4237">
        <v>9.0900000000000009E-3</v>
      </c>
      <c r="O4237" t="s">
        <v>614</v>
      </c>
      <c r="P4237">
        <v>0</v>
      </c>
      <c r="Q4237">
        <v>1835.16</v>
      </c>
      <c r="R4237">
        <v>1848</v>
      </c>
      <c r="S4237">
        <v>0</v>
      </c>
      <c r="U4237">
        <v>5039</v>
      </c>
      <c r="V4237">
        <v>0.77</v>
      </c>
      <c r="W4237">
        <v>0.81</v>
      </c>
      <c r="X4237">
        <v>-0.02</v>
      </c>
      <c r="Y4237" t="s">
        <v>77</v>
      </c>
      <c r="Z4237">
        <v>4.58</v>
      </c>
      <c r="AA4237" t="s">
        <v>13749</v>
      </c>
      <c r="AB4237">
        <v>286.88725549999998</v>
      </c>
      <c r="AC4237" t="s">
        <v>13750</v>
      </c>
      <c r="AD4237">
        <v>42.4712271</v>
      </c>
      <c r="AE4237">
        <v>575.322</v>
      </c>
      <c r="AF4237">
        <v>15.374000000000001</v>
      </c>
      <c r="AG4237">
        <v>12.992000000000001</v>
      </c>
      <c r="AH4237">
        <v>15.0441</v>
      </c>
    </row>
    <row r="4238" spans="1:34" x14ac:dyDescent="0.25">
      <c r="A4238" t="s">
        <v>13751</v>
      </c>
      <c r="B4238" t="s">
        <v>13752</v>
      </c>
      <c r="C4238">
        <v>1</v>
      </c>
      <c r="D4238">
        <v>1</v>
      </c>
      <c r="E4238" t="s">
        <v>284</v>
      </c>
      <c r="F4238">
        <v>2016</v>
      </c>
      <c r="G4238" t="s">
        <v>171</v>
      </c>
      <c r="H4238">
        <v>0</v>
      </c>
      <c r="I4238">
        <v>6.8833756199999998</v>
      </c>
      <c r="J4238">
        <v>6.7799999999999999E-2</v>
      </c>
      <c r="K4238">
        <v>2.11</v>
      </c>
      <c r="L4238">
        <v>0.188</v>
      </c>
      <c r="M4238">
        <v>5.0999999999999996</v>
      </c>
      <c r="N4238">
        <v>1.6E-2</v>
      </c>
      <c r="O4238" t="s">
        <v>614</v>
      </c>
      <c r="P4238">
        <v>0</v>
      </c>
      <c r="Q4238">
        <v>247.47</v>
      </c>
      <c r="R4238">
        <v>857</v>
      </c>
      <c r="S4238">
        <v>0</v>
      </c>
      <c r="U4238">
        <v>5698</v>
      </c>
      <c r="V4238">
        <v>0.97</v>
      </c>
      <c r="W4238">
        <v>0.98</v>
      </c>
      <c r="X4238">
        <v>0.03</v>
      </c>
      <c r="Y4238" t="s">
        <v>77</v>
      </c>
      <c r="Z4238">
        <v>4.46</v>
      </c>
      <c r="AA4238" t="s">
        <v>13753</v>
      </c>
      <c r="AB4238">
        <v>282.33283119999999</v>
      </c>
      <c r="AC4238" t="s">
        <v>13754</v>
      </c>
      <c r="AD4238">
        <v>42.463812500000003</v>
      </c>
      <c r="AE4238">
        <v>1073.76</v>
      </c>
      <c r="AF4238">
        <v>14.973000000000001</v>
      </c>
      <c r="AG4238">
        <v>13.29</v>
      </c>
      <c r="AH4238">
        <v>14.9206</v>
      </c>
    </row>
    <row r="4239" spans="1:34" x14ac:dyDescent="0.25">
      <c r="A4239" t="s">
        <v>13755</v>
      </c>
      <c r="B4239" t="s">
        <v>13756</v>
      </c>
      <c r="C4239">
        <v>2</v>
      </c>
      <c r="D4239">
        <v>3</v>
      </c>
      <c r="E4239" t="s">
        <v>284</v>
      </c>
      <c r="F4239">
        <v>2012</v>
      </c>
      <c r="G4239" t="s">
        <v>171</v>
      </c>
      <c r="H4239">
        <v>0</v>
      </c>
      <c r="I4239">
        <v>9.77</v>
      </c>
      <c r="J4239">
        <v>7.2950000000000001E-2</v>
      </c>
      <c r="K4239">
        <v>2.83</v>
      </c>
      <c r="L4239">
        <v>0.252</v>
      </c>
      <c r="M4239">
        <v>42.1</v>
      </c>
      <c r="N4239">
        <v>0.13200000000000001</v>
      </c>
      <c r="O4239" t="s">
        <v>119</v>
      </c>
      <c r="P4239">
        <v>0</v>
      </c>
      <c r="Q4239">
        <v>15.41</v>
      </c>
      <c r="R4239">
        <v>460</v>
      </c>
      <c r="S4239">
        <v>1</v>
      </c>
      <c r="T4239" t="s">
        <v>818</v>
      </c>
      <c r="U4239">
        <v>4082</v>
      </c>
      <c r="V4239">
        <v>0.61</v>
      </c>
      <c r="W4239">
        <v>0.66</v>
      </c>
      <c r="X4239">
        <v>-0.2</v>
      </c>
      <c r="Y4239" t="s">
        <v>77</v>
      </c>
      <c r="Z4239">
        <v>4.6900000000000004</v>
      </c>
      <c r="AA4239" t="s">
        <v>13757</v>
      </c>
      <c r="AB4239">
        <v>282.23251970000001</v>
      </c>
      <c r="AC4239" t="s">
        <v>13758</v>
      </c>
      <c r="AD4239">
        <v>43.665566200000001</v>
      </c>
      <c r="AE4239">
        <v>400.40899999999999</v>
      </c>
      <c r="AF4239">
        <v>16.145</v>
      </c>
      <c r="AG4239">
        <v>12.946999999999999</v>
      </c>
      <c r="AH4239">
        <v>15.783200000000001</v>
      </c>
    </row>
    <row r="4240" spans="1:34" x14ac:dyDescent="0.25">
      <c r="A4240" t="s">
        <v>13759</v>
      </c>
      <c r="B4240" t="s">
        <v>13756</v>
      </c>
      <c r="C4240">
        <v>2</v>
      </c>
      <c r="D4240">
        <v>3</v>
      </c>
      <c r="E4240" t="s">
        <v>284</v>
      </c>
      <c r="F4240">
        <v>2012</v>
      </c>
      <c r="G4240" t="s">
        <v>171</v>
      </c>
      <c r="H4240">
        <v>0</v>
      </c>
      <c r="I4240">
        <v>20.09</v>
      </c>
      <c r="J4240">
        <v>0.11796</v>
      </c>
      <c r="K4240">
        <v>2.36</v>
      </c>
      <c r="L4240">
        <v>0.21099999999999999</v>
      </c>
      <c r="M4240">
        <v>11.4</v>
      </c>
      <c r="N4240">
        <v>3.5999999999999997E-2</v>
      </c>
      <c r="O4240" t="s">
        <v>119</v>
      </c>
      <c r="P4240">
        <v>0</v>
      </c>
      <c r="Q4240">
        <v>5.9</v>
      </c>
      <c r="R4240">
        <v>362</v>
      </c>
      <c r="S4240">
        <v>1</v>
      </c>
      <c r="T4240" t="s">
        <v>818</v>
      </c>
      <c r="U4240">
        <v>4082</v>
      </c>
      <c r="V4240">
        <v>0.61</v>
      </c>
      <c r="W4240">
        <v>0.66</v>
      </c>
      <c r="X4240">
        <v>-0.2</v>
      </c>
      <c r="Y4240" t="s">
        <v>77</v>
      </c>
      <c r="Z4240">
        <v>4.6900000000000004</v>
      </c>
      <c r="AA4240" t="s">
        <v>13757</v>
      </c>
      <c r="AB4240">
        <v>282.23251970000001</v>
      </c>
      <c r="AC4240" t="s">
        <v>13758</v>
      </c>
      <c r="AD4240">
        <v>43.665566200000001</v>
      </c>
      <c r="AE4240">
        <v>400.40899999999999</v>
      </c>
      <c r="AF4240">
        <v>16.145</v>
      </c>
      <c r="AG4240">
        <v>12.946999999999999</v>
      </c>
      <c r="AH4240">
        <v>15.783200000000001</v>
      </c>
    </row>
    <row r="4241" spans="1:34" x14ac:dyDescent="0.25">
      <c r="A4241" t="s">
        <v>13760</v>
      </c>
      <c r="B4241" t="s">
        <v>13756</v>
      </c>
      <c r="C4241">
        <v>2</v>
      </c>
      <c r="D4241">
        <v>3</v>
      </c>
      <c r="E4241" t="s">
        <v>284</v>
      </c>
      <c r="F4241">
        <v>2014</v>
      </c>
      <c r="G4241" t="s">
        <v>171</v>
      </c>
      <c r="H4241">
        <v>0</v>
      </c>
      <c r="I4241">
        <v>5.1697959999999998</v>
      </c>
      <c r="J4241">
        <v>5.0999999999999997E-2</v>
      </c>
      <c r="K4241">
        <v>1.94</v>
      </c>
      <c r="L4241">
        <v>0.17299999999999999</v>
      </c>
      <c r="M4241">
        <v>24.6</v>
      </c>
      <c r="N4241">
        <v>7.6999999999999999E-2</v>
      </c>
      <c r="O4241" t="s">
        <v>119</v>
      </c>
      <c r="P4241">
        <v>0</v>
      </c>
      <c r="Q4241">
        <v>28.81</v>
      </c>
      <c r="R4241">
        <v>569</v>
      </c>
      <c r="S4241">
        <v>0</v>
      </c>
      <c r="T4241" t="s">
        <v>818</v>
      </c>
      <c r="U4241">
        <v>4648</v>
      </c>
      <c r="V4241">
        <v>0.59</v>
      </c>
      <c r="W4241">
        <v>0.57999999999999996</v>
      </c>
      <c r="X4241">
        <v>-0.2</v>
      </c>
      <c r="Y4241" t="s">
        <v>77</v>
      </c>
      <c r="Z4241">
        <v>4.72</v>
      </c>
      <c r="AA4241" t="s">
        <v>13757</v>
      </c>
      <c r="AB4241">
        <v>282.23251970000001</v>
      </c>
      <c r="AC4241" t="s">
        <v>13758</v>
      </c>
      <c r="AD4241">
        <v>43.665566200000001</v>
      </c>
      <c r="AE4241">
        <v>400.40899999999999</v>
      </c>
      <c r="AF4241">
        <v>16.145</v>
      </c>
      <c r="AG4241">
        <v>12.946999999999999</v>
      </c>
      <c r="AH4241">
        <v>15.783200000000001</v>
      </c>
    </row>
    <row r="4242" spans="1:34" x14ac:dyDescent="0.25">
      <c r="A4242" t="s">
        <v>13761</v>
      </c>
      <c r="B4242" t="s">
        <v>13762</v>
      </c>
      <c r="C4242">
        <v>1</v>
      </c>
      <c r="D4242">
        <v>1</v>
      </c>
      <c r="E4242" t="s">
        <v>284</v>
      </c>
      <c r="F4242">
        <v>2016</v>
      </c>
      <c r="G4242" t="s">
        <v>171</v>
      </c>
      <c r="H4242">
        <v>0</v>
      </c>
      <c r="I4242">
        <v>11.29695137</v>
      </c>
      <c r="J4242">
        <v>0.1033</v>
      </c>
      <c r="K4242">
        <v>1.7</v>
      </c>
      <c r="L4242">
        <v>0.152</v>
      </c>
      <c r="M4242">
        <v>3.53</v>
      </c>
      <c r="N4242">
        <v>1.11E-2</v>
      </c>
      <c r="O4242" t="s">
        <v>614</v>
      </c>
      <c r="P4242">
        <v>0</v>
      </c>
      <c r="Q4242">
        <v>160.18</v>
      </c>
      <c r="R4242">
        <v>907</v>
      </c>
      <c r="S4242">
        <v>0</v>
      </c>
      <c r="U4242">
        <v>6037</v>
      </c>
      <c r="V4242">
        <v>1.1100000000000001</v>
      </c>
      <c r="W4242">
        <v>1.07</v>
      </c>
      <c r="X4242">
        <v>-0.02</v>
      </c>
      <c r="Y4242" t="s">
        <v>77</v>
      </c>
      <c r="Z4242">
        <v>4.38</v>
      </c>
      <c r="AA4242" t="s">
        <v>13763</v>
      </c>
      <c r="AB4242">
        <v>295.054238</v>
      </c>
      <c r="AC4242" t="s">
        <v>13764</v>
      </c>
      <c r="AD4242">
        <v>42.756831599999998</v>
      </c>
      <c r="AE4242">
        <v>1122</v>
      </c>
      <c r="AF4242">
        <v>14.88</v>
      </c>
      <c r="AG4242">
        <v>13.269</v>
      </c>
      <c r="AH4242">
        <v>14.788600000000001</v>
      </c>
    </row>
    <row r="4243" spans="1:34" x14ac:dyDescent="0.25">
      <c r="A4243" t="s">
        <v>13765</v>
      </c>
      <c r="B4243" t="s">
        <v>13766</v>
      </c>
      <c r="C4243">
        <v>1</v>
      </c>
      <c r="D4243">
        <v>1</v>
      </c>
      <c r="E4243" t="s">
        <v>284</v>
      </c>
      <c r="F4243">
        <v>2016</v>
      </c>
      <c r="G4243" t="s">
        <v>171</v>
      </c>
      <c r="H4243">
        <v>0</v>
      </c>
      <c r="I4243">
        <v>5.6215394099999996</v>
      </c>
      <c r="J4243">
        <v>6.0299999999999999E-2</v>
      </c>
      <c r="K4243">
        <v>1.27</v>
      </c>
      <c r="L4243">
        <v>0.113</v>
      </c>
      <c r="M4243">
        <v>2.15</v>
      </c>
      <c r="N4243">
        <v>6.7799999999999996E-3</v>
      </c>
      <c r="O4243" t="s">
        <v>614</v>
      </c>
      <c r="P4243">
        <v>0</v>
      </c>
      <c r="Q4243">
        <v>266.25</v>
      </c>
      <c r="R4243">
        <v>992</v>
      </c>
      <c r="S4243">
        <v>0</v>
      </c>
      <c r="U4243">
        <v>5732</v>
      </c>
      <c r="V4243">
        <v>0.97</v>
      </c>
      <c r="W4243">
        <v>0.99</v>
      </c>
      <c r="X4243">
        <v>0.02</v>
      </c>
      <c r="Y4243" t="s">
        <v>77</v>
      </c>
      <c r="Z4243">
        <v>4.46</v>
      </c>
      <c r="AA4243" t="s">
        <v>13767</v>
      </c>
      <c r="AB4243">
        <v>294.98556070000001</v>
      </c>
      <c r="AC4243" t="s">
        <v>13768</v>
      </c>
      <c r="AD4243">
        <v>42.727735500000001</v>
      </c>
      <c r="AE4243">
        <v>593.54</v>
      </c>
      <c r="AF4243">
        <v>13.750999999999999</v>
      </c>
      <c r="AG4243">
        <v>12.159000000000001</v>
      </c>
      <c r="AH4243">
        <v>13.6311</v>
      </c>
    </row>
    <row r="4244" spans="1:34" x14ac:dyDescent="0.25">
      <c r="A4244" t="s">
        <v>13769</v>
      </c>
      <c r="B4244" t="s">
        <v>13770</v>
      </c>
      <c r="C4244">
        <v>1</v>
      </c>
      <c r="D4244">
        <v>1</v>
      </c>
      <c r="E4244" t="s">
        <v>284</v>
      </c>
      <c r="F4244">
        <v>2016</v>
      </c>
      <c r="G4244" t="s">
        <v>171</v>
      </c>
      <c r="H4244">
        <v>0</v>
      </c>
      <c r="I4244">
        <v>7.1396940999999998</v>
      </c>
      <c r="J4244">
        <v>7.4999999999999997E-2</v>
      </c>
      <c r="K4244">
        <v>2.06</v>
      </c>
      <c r="L4244">
        <v>0.184</v>
      </c>
      <c r="M4244">
        <v>4.9000000000000004</v>
      </c>
      <c r="N4244">
        <v>1.54E-2</v>
      </c>
      <c r="O4244" t="s">
        <v>614</v>
      </c>
      <c r="P4244">
        <v>0</v>
      </c>
      <c r="Q4244">
        <v>256.83</v>
      </c>
      <c r="R4244">
        <v>965</v>
      </c>
      <c r="S4244">
        <v>0</v>
      </c>
      <c r="U4244">
        <v>5596</v>
      </c>
      <c r="V4244">
        <v>0.9</v>
      </c>
      <c r="W4244">
        <v>0.92</v>
      </c>
      <c r="X4244">
        <v>-0.08</v>
      </c>
      <c r="Y4244" t="s">
        <v>77</v>
      </c>
      <c r="Z4244">
        <v>4.5</v>
      </c>
      <c r="AA4244" t="s">
        <v>13771</v>
      </c>
      <c r="AB4244">
        <v>295.92611010000002</v>
      </c>
      <c r="AC4244" t="s">
        <v>13772</v>
      </c>
      <c r="AD4244">
        <v>45.383868999999997</v>
      </c>
      <c r="AE4244">
        <v>1688.12</v>
      </c>
      <c r="AF4244">
        <v>16.001000000000001</v>
      </c>
      <c r="AG4244">
        <v>14.196999999999999</v>
      </c>
      <c r="AH4244">
        <v>15.859400000000001</v>
      </c>
    </row>
    <row r="4245" spans="1:34" x14ac:dyDescent="0.25">
      <c r="A4245" t="s">
        <v>13773</v>
      </c>
      <c r="B4245" t="s">
        <v>13774</v>
      </c>
      <c r="C4245">
        <v>1</v>
      </c>
      <c r="D4245">
        <v>1</v>
      </c>
      <c r="E4245" t="s">
        <v>284</v>
      </c>
      <c r="F4245">
        <v>2016</v>
      </c>
      <c r="G4245" t="s">
        <v>171</v>
      </c>
      <c r="H4245">
        <v>0</v>
      </c>
      <c r="I4245">
        <v>18.754699800000001</v>
      </c>
      <c r="J4245">
        <v>0.1139</v>
      </c>
      <c r="K4245">
        <v>2.02</v>
      </c>
      <c r="L4245">
        <v>0.18</v>
      </c>
      <c r="M4245">
        <v>4.74</v>
      </c>
      <c r="N4245">
        <v>1.49E-2</v>
      </c>
      <c r="O4245" t="s">
        <v>614</v>
      </c>
      <c r="P4245">
        <v>0</v>
      </c>
      <c r="Q4245">
        <v>8.31</v>
      </c>
      <c r="R4245">
        <v>382</v>
      </c>
      <c r="S4245">
        <v>0</v>
      </c>
      <c r="U4245">
        <v>4339</v>
      </c>
      <c r="V4245">
        <v>0.62</v>
      </c>
      <c r="W4245">
        <v>0.64</v>
      </c>
      <c r="X4245">
        <v>-0.18</v>
      </c>
      <c r="Y4245" t="s">
        <v>77</v>
      </c>
      <c r="Z4245">
        <v>4.67</v>
      </c>
      <c r="AA4245" t="s">
        <v>13775</v>
      </c>
      <c r="AB4245">
        <v>290.47990520000002</v>
      </c>
      <c r="AC4245" t="s">
        <v>13776</v>
      </c>
      <c r="AD4245">
        <v>45.600579799999998</v>
      </c>
      <c r="AE4245">
        <v>467.37</v>
      </c>
      <c r="AF4245">
        <v>15.755000000000001</v>
      </c>
      <c r="AG4245">
        <v>12.885</v>
      </c>
      <c r="AH4245">
        <v>15.4686</v>
      </c>
    </row>
    <row r="4246" spans="1:34" x14ac:dyDescent="0.25">
      <c r="A4246" t="s">
        <v>13777</v>
      </c>
      <c r="B4246" t="s">
        <v>13778</v>
      </c>
      <c r="C4246">
        <v>1</v>
      </c>
      <c r="D4246">
        <v>1</v>
      </c>
      <c r="E4246" t="s">
        <v>284</v>
      </c>
      <c r="F4246">
        <v>2016</v>
      </c>
      <c r="G4246" t="s">
        <v>171</v>
      </c>
      <c r="H4246">
        <v>0</v>
      </c>
      <c r="I4246">
        <v>13.323883009999999</v>
      </c>
      <c r="J4246">
        <v>8.6199999999999999E-2</v>
      </c>
      <c r="K4246">
        <v>2.02</v>
      </c>
      <c r="L4246">
        <v>0.18</v>
      </c>
      <c r="M4246">
        <v>4.74</v>
      </c>
      <c r="N4246">
        <v>1.49E-2</v>
      </c>
      <c r="O4246" t="s">
        <v>614</v>
      </c>
      <c r="P4246">
        <v>0</v>
      </c>
      <c r="Q4246">
        <v>11.85</v>
      </c>
      <c r="R4246">
        <v>378</v>
      </c>
      <c r="S4246">
        <v>0</v>
      </c>
      <c r="U4246">
        <v>4554</v>
      </c>
      <c r="V4246">
        <v>0.66</v>
      </c>
      <c r="W4246">
        <v>0.7</v>
      </c>
      <c r="X4246">
        <v>-0.13</v>
      </c>
      <c r="Y4246" t="s">
        <v>77</v>
      </c>
      <c r="Z4246">
        <v>4.6399999999999997</v>
      </c>
      <c r="AA4246" t="s">
        <v>13779</v>
      </c>
      <c r="AB4246">
        <v>287.05446740000002</v>
      </c>
      <c r="AC4246" t="s">
        <v>13780</v>
      </c>
      <c r="AD4246">
        <v>45.180335100000001</v>
      </c>
      <c r="AE4246">
        <v>633.93700000000001</v>
      </c>
      <c r="AF4246">
        <v>16.210999999999999</v>
      </c>
      <c r="AG4246">
        <v>13.484</v>
      </c>
      <c r="AH4246">
        <v>15.9285</v>
      </c>
    </row>
    <row r="4247" spans="1:34" x14ac:dyDescent="0.25">
      <c r="A4247" t="s">
        <v>13781</v>
      </c>
      <c r="B4247" t="s">
        <v>13782</v>
      </c>
      <c r="C4247">
        <v>1</v>
      </c>
      <c r="D4247">
        <v>1</v>
      </c>
      <c r="E4247" t="s">
        <v>284</v>
      </c>
      <c r="F4247">
        <v>2016</v>
      </c>
      <c r="G4247" t="s">
        <v>171</v>
      </c>
      <c r="H4247">
        <v>0</v>
      </c>
      <c r="I4247">
        <v>11.41909375</v>
      </c>
      <c r="J4247">
        <v>0.107</v>
      </c>
      <c r="K4247">
        <v>2.79</v>
      </c>
      <c r="L4247">
        <v>0.249</v>
      </c>
      <c r="M4247">
        <v>8.1999999999999993</v>
      </c>
      <c r="N4247">
        <v>2.58E-2</v>
      </c>
      <c r="O4247" t="s">
        <v>614</v>
      </c>
      <c r="P4247">
        <v>0</v>
      </c>
      <c r="Q4247">
        <v>170.33</v>
      </c>
      <c r="R4247">
        <v>921</v>
      </c>
      <c r="S4247">
        <v>0</v>
      </c>
      <c r="U4247">
        <v>5954</v>
      </c>
      <c r="V4247">
        <v>1.1100000000000001</v>
      </c>
      <c r="W4247">
        <v>1.08</v>
      </c>
      <c r="X4247">
        <v>0.08</v>
      </c>
      <c r="Y4247" t="s">
        <v>77</v>
      </c>
      <c r="Z4247">
        <v>4.38</v>
      </c>
      <c r="AA4247" t="s">
        <v>13783</v>
      </c>
      <c r="AB4247">
        <v>283.5742181</v>
      </c>
      <c r="AC4247" t="s">
        <v>13784</v>
      </c>
      <c r="AD4247">
        <v>45.734800300000003</v>
      </c>
      <c r="AE4247">
        <v>2406.33</v>
      </c>
      <c r="AF4247">
        <v>16.062000000000001</v>
      </c>
      <c r="AG4247">
        <v>14.561</v>
      </c>
      <c r="AH4247">
        <v>15.8901</v>
      </c>
    </row>
    <row r="4248" spans="1:34" x14ac:dyDescent="0.25">
      <c r="A4248" t="s">
        <v>13785</v>
      </c>
      <c r="B4248" t="s">
        <v>13786</v>
      </c>
      <c r="C4248">
        <v>1</v>
      </c>
      <c r="D4248">
        <v>1</v>
      </c>
      <c r="E4248" t="s">
        <v>284</v>
      </c>
      <c r="F4248">
        <v>2016</v>
      </c>
      <c r="G4248" t="s">
        <v>171</v>
      </c>
      <c r="H4248">
        <v>0</v>
      </c>
      <c r="I4248">
        <v>11.36112327</v>
      </c>
      <c r="J4248">
        <v>0.1013</v>
      </c>
      <c r="K4248">
        <v>2.73</v>
      </c>
      <c r="L4248">
        <v>0.24399999999999999</v>
      </c>
      <c r="M4248">
        <v>7.9</v>
      </c>
      <c r="N4248">
        <v>2.4899999999999999E-2</v>
      </c>
      <c r="O4248" t="s">
        <v>614</v>
      </c>
      <c r="P4248">
        <v>0</v>
      </c>
      <c r="Q4248">
        <v>135.80000000000001</v>
      </c>
      <c r="R4248">
        <v>869</v>
      </c>
      <c r="S4248">
        <v>0</v>
      </c>
      <c r="U4248">
        <v>5895</v>
      </c>
      <c r="V4248">
        <v>1.04</v>
      </c>
      <c r="W4248">
        <v>1.03</v>
      </c>
      <c r="X4248">
        <v>-0.01</v>
      </c>
      <c r="Y4248" t="s">
        <v>77</v>
      </c>
      <c r="Z4248">
        <v>4.41</v>
      </c>
      <c r="AA4248" t="s">
        <v>13787</v>
      </c>
      <c r="AB4248">
        <v>287.45276589999997</v>
      </c>
      <c r="AC4248" t="s">
        <v>13788</v>
      </c>
      <c r="AD4248">
        <v>45.7043964</v>
      </c>
      <c r="AE4248">
        <v>980.03499999999997</v>
      </c>
      <c r="AF4248">
        <v>14.672000000000001</v>
      </c>
      <c r="AG4248">
        <v>13.15</v>
      </c>
      <c r="AH4248">
        <v>14.587300000000001</v>
      </c>
    </row>
    <row r="4249" spans="1:34" x14ac:dyDescent="0.25">
      <c r="A4249" t="s">
        <v>13789</v>
      </c>
      <c r="B4249" t="s">
        <v>13790</v>
      </c>
      <c r="C4249">
        <v>1</v>
      </c>
      <c r="D4249">
        <v>1</v>
      </c>
      <c r="E4249" t="s">
        <v>284</v>
      </c>
      <c r="F4249">
        <v>2016</v>
      </c>
      <c r="G4249" t="s">
        <v>171</v>
      </c>
      <c r="H4249">
        <v>0</v>
      </c>
      <c r="I4249">
        <v>16.560595039999999</v>
      </c>
      <c r="J4249">
        <v>0.1144</v>
      </c>
      <c r="K4249">
        <v>2.56</v>
      </c>
      <c r="L4249">
        <v>0.22800000000000001</v>
      </c>
      <c r="M4249">
        <v>7.08</v>
      </c>
      <c r="N4249">
        <v>2.23E-2</v>
      </c>
      <c r="O4249" t="s">
        <v>614</v>
      </c>
      <c r="P4249">
        <v>0</v>
      </c>
      <c r="Q4249">
        <v>55.97</v>
      </c>
      <c r="R4249">
        <v>701</v>
      </c>
      <c r="S4249">
        <v>0</v>
      </c>
      <c r="U4249">
        <v>5403</v>
      </c>
      <c r="V4249">
        <v>0.81</v>
      </c>
      <c r="W4249">
        <v>0.85</v>
      </c>
      <c r="X4249">
        <v>-0.18</v>
      </c>
      <c r="Y4249" t="s">
        <v>77</v>
      </c>
      <c r="Z4249">
        <v>4.5599999999999996</v>
      </c>
      <c r="AA4249" t="s">
        <v>13791</v>
      </c>
      <c r="AB4249">
        <v>285.24676069999998</v>
      </c>
      <c r="AC4249" t="s">
        <v>13792</v>
      </c>
      <c r="AD4249">
        <v>45.950110000000002</v>
      </c>
      <c r="AE4249">
        <v>901.90700000000004</v>
      </c>
      <c r="AF4249">
        <v>15.576000000000001</v>
      </c>
      <c r="AG4249">
        <v>13.465</v>
      </c>
      <c r="AH4249">
        <v>15.228999999999999</v>
      </c>
    </row>
    <row r="4250" spans="1:34" x14ac:dyDescent="0.25">
      <c r="A4250" t="s">
        <v>13793</v>
      </c>
      <c r="B4250" t="s">
        <v>13794</v>
      </c>
      <c r="C4250">
        <v>1</v>
      </c>
      <c r="D4250">
        <v>1</v>
      </c>
      <c r="E4250" t="s">
        <v>284</v>
      </c>
      <c r="F4250">
        <v>2016</v>
      </c>
      <c r="G4250" t="s">
        <v>171</v>
      </c>
      <c r="H4250">
        <v>0</v>
      </c>
      <c r="I4250">
        <v>15.74957994</v>
      </c>
      <c r="J4250">
        <v>0.12659999999999999</v>
      </c>
      <c r="K4250">
        <v>2.73</v>
      </c>
      <c r="L4250">
        <v>0.24399999999999999</v>
      </c>
      <c r="M4250">
        <v>7.9</v>
      </c>
      <c r="N4250">
        <v>2.4899999999999999E-2</v>
      </c>
      <c r="O4250" t="s">
        <v>614</v>
      </c>
      <c r="P4250">
        <v>0</v>
      </c>
      <c r="Q4250">
        <v>61.09</v>
      </c>
      <c r="R4250">
        <v>777</v>
      </c>
      <c r="S4250">
        <v>0</v>
      </c>
      <c r="U4250">
        <v>5770</v>
      </c>
      <c r="V4250">
        <v>0.96</v>
      </c>
      <c r="W4250">
        <v>0.98</v>
      </c>
      <c r="X4250">
        <v>-0.06</v>
      </c>
      <c r="Y4250" t="s">
        <v>77</v>
      </c>
      <c r="Z4250">
        <v>4.46</v>
      </c>
      <c r="AA4250" t="s">
        <v>13795</v>
      </c>
      <c r="AB4250">
        <v>285.43546950000001</v>
      </c>
      <c r="AC4250" t="s">
        <v>13796</v>
      </c>
      <c r="AD4250">
        <v>45.975959000000003</v>
      </c>
      <c r="AE4250">
        <v>1104.04</v>
      </c>
      <c r="AF4250">
        <v>15.423999999999999</v>
      </c>
      <c r="AG4250">
        <v>13.760999999999999</v>
      </c>
      <c r="AH4250">
        <v>15.2295</v>
      </c>
    </row>
    <row r="4251" spans="1:34" x14ac:dyDescent="0.25">
      <c r="A4251" t="s">
        <v>13797</v>
      </c>
      <c r="B4251" t="s">
        <v>13798</v>
      </c>
      <c r="C4251">
        <v>1</v>
      </c>
      <c r="D4251">
        <v>1</v>
      </c>
      <c r="E4251" t="s">
        <v>284</v>
      </c>
      <c r="F4251">
        <v>2016</v>
      </c>
      <c r="G4251" t="s">
        <v>171</v>
      </c>
      <c r="H4251">
        <v>0</v>
      </c>
      <c r="I4251">
        <v>37.814451400000003</v>
      </c>
      <c r="J4251">
        <v>0.2341</v>
      </c>
      <c r="K4251">
        <v>2.57</v>
      </c>
      <c r="L4251">
        <v>0.22900000000000001</v>
      </c>
      <c r="M4251">
        <v>7.13</v>
      </c>
      <c r="N4251">
        <v>2.24E-2</v>
      </c>
      <c r="O4251" t="s">
        <v>614</v>
      </c>
      <c r="P4251">
        <v>0</v>
      </c>
      <c r="Q4251">
        <v>46.3</v>
      </c>
      <c r="R4251">
        <v>626</v>
      </c>
      <c r="S4251">
        <v>0</v>
      </c>
      <c r="U4251">
        <v>6058</v>
      </c>
      <c r="V4251">
        <v>1.31</v>
      </c>
      <c r="W4251">
        <v>1.22</v>
      </c>
      <c r="X4251">
        <v>0.28999999999999998</v>
      </c>
      <c r="Y4251" t="s">
        <v>77</v>
      </c>
      <c r="Z4251">
        <v>4.29</v>
      </c>
      <c r="AA4251" t="s">
        <v>13799</v>
      </c>
      <c r="AB4251">
        <v>291.07468399999999</v>
      </c>
      <c r="AC4251" t="s">
        <v>13800</v>
      </c>
      <c r="AD4251">
        <v>45.242544000000002</v>
      </c>
      <c r="AE4251">
        <v>944.56100000000004</v>
      </c>
      <c r="AF4251">
        <v>13.693</v>
      </c>
      <c r="AG4251">
        <v>12.25</v>
      </c>
      <c r="AH4251">
        <v>13.5633</v>
      </c>
    </row>
    <row r="4252" spans="1:34" x14ac:dyDescent="0.25">
      <c r="A4252" t="s">
        <v>13801</v>
      </c>
      <c r="B4252" t="s">
        <v>13802</v>
      </c>
      <c r="C4252">
        <v>1</v>
      </c>
      <c r="D4252">
        <v>5</v>
      </c>
      <c r="E4252" t="s">
        <v>284</v>
      </c>
      <c r="F4252">
        <v>2012</v>
      </c>
      <c r="G4252" t="s">
        <v>171</v>
      </c>
      <c r="H4252">
        <v>0</v>
      </c>
      <c r="I4252">
        <v>8.7260000000000009</v>
      </c>
      <c r="J4252">
        <v>8.2699999999999996E-2</v>
      </c>
      <c r="K4252">
        <v>2.23</v>
      </c>
      <c r="L4252">
        <v>0.19900000000000001</v>
      </c>
      <c r="M4252">
        <v>40</v>
      </c>
      <c r="N4252">
        <v>0.126</v>
      </c>
      <c r="O4252" t="s">
        <v>119</v>
      </c>
      <c r="P4252">
        <v>0</v>
      </c>
      <c r="Q4252">
        <v>222.19</v>
      </c>
      <c r="R4252">
        <v>985</v>
      </c>
      <c r="S4252">
        <v>1</v>
      </c>
      <c r="U4252">
        <v>6039</v>
      </c>
      <c r="V4252">
        <v>1.43</v>
      </c>
      <c r="W4252">
        <v>1</v>
      </c>
      <c r="X4252">
        <v>-7.0000000000000007E-2</v>
      </c>
      <c r="Y4252" t="s">
        <v>77</v>
      </c>
      <c r="Z4252">
        <v>4.13</v>
      </c>
      <c r="AA4252" t="s">
        <v>13803</v>
      </c>
      <c r="AB4252">
        <v>298.25202080000003</v>
      </c>
      <c r="AC4252" t="s">
        <v>13804</v>
      </c>
      <c r="AD4252">
        <v>40.496084199999999</v>
      </c>
      <c r="AE4252">
        <v>1023.9</v>
      </c>
      <c r="AF4252">
        <v>14.92</v>
      </c>
      <c r="AG4252">
        <v>13.193</v>
      </c>
      <c r="AH4252">
        <v>14.7902</v>
      </c>
    </row>
    <row r="4253" spans="1:34" x14ac:dyDescent="0.25">
      <c r="A4253" t="s">
        <v>13805</v>
      </c>
      <c r="B4253" t="s">
        <v>13802</v>
      </c>
      <c r="C4253">
        <v>1</v>
      </c>
      <c r="D4253">
        <v>5</v>
      </c>
      <c r="E4253" t="s">
        <v>284</v>
      </c>
      <c r="F4253">
        <v>2012</v>
      </c>
      <c r="G4253" t="s">
        <v>171</v>
      </c>
      <c r="H4253">
        <v>0</v>
      </c>
      <c r="I4253">
        <v>12.882999999999999</v>
      </c>
      <c r="J4253">
        <v>0.1072</v>
      </c>
      <c r="K4253">
        <v>2.36</v>
      </c>
      <c r="L4253">
        <v>0.21099999999999999</v>
      </c>
      <c r="M4253">
        <v>20.2</v>
      </c>
      <c r="N4253">
        <v>6.4000000000000001E-2</v>
      </c>
      <c r="O4253" t="s">
        <v>119</v>
      </c>
      <c r="P4253">
        <v>0</v>
      </c>
      <c r="Q4253">
        <v>132.22999999999999</v>
      </c>
      <c r="R4253">
        <v>865</v>
      </c>
      <c r="S4253">
        <v>1</v>
      </c>
      <c r="U4253">
        <v>6039</v>
      </c>
      <c r="V4253">
        <v>1.43</v>
      </c>
      <c r="W4253">
        <v>1</v>
      </c>
      <c r="X4253">
        <v>-7.0000000000000007E-2</v>
      </c>
      <c r="Y4253" t="s">
        <v>77</v>
      </c>
      <c r="Z4253">
        <v>4.13</v>
      </c>
      <c r="AA4253" t="s">
        <v>13803</v>
      </c>
      <c r="AB4253">
        <v>298.25202080000003</v>
      </c>
      <c r="AC4253" t="s">
        <v>13804</v>
      </c>
      <c r="AD4253">
        <v>40.496084199999999</v>
      </c>
      <c r="AE4253">
        <v>1023.9</v>
      </c>
      <c r="AF4253">
        <v>14.92</v>
      </c>
      <c r="AG4253">
        <v>13.193</v>
      </c>
      <c r="AH4253">
        <v>14.7902</v>
      </c>
    </row>
    <row r="4254" spans="1:34" x14ac:dyDescent="0.25">
      <c r="A4254" t="s">
        <v>13806</v>
      </c>
      <c r="B4254" t="s">
        <v>13802</v>
      </c>
      <c r="C4254">
        <v>1</v>
      </c>
      <c r="D4254">
        <v>5</v>
      </c>
      <c r="E4254" t="s">
        <v>284</v>
      </c>
      <c r="F4254">
        <v>2014</v>
      </c>
      <c r="G4254" t="s">
        <v>171</v>
      </c>
      <c r="H4254">
        <v>0</v>
      </c>
      <c r="I4254">
        <v>4.2245369999999998</v>
      </c>
      <c r="J4254">
        <v>5.1999999999999998E-2</v>
      </c>
      <c r="K4254">
        <v>1.38</v>
      </c>
      <c r="L4254">
        <v>0.123</v>
      </c>
      <c r="M4254">
        <v>2.48</v>
      </c>
      <c r="N4254">
        <v>7.7999999999999996E-3</v>
      </c>
      <c r="O4254" t="s">
        <v>614</v>
      </c>
      <c r="P4254">
        <v>0</v>
      </c>
      <c r="Q4254">
        <v>584.24</v>
      </c>
      <c r="R4254">
        <v>1254</v>
      </c>
      <c r="S4254">
        <v>0</v>
      </c>
      <c r="U4254">
        <v>6031</v>
      </c>
      <c r="V4254">
        <v>1.17</v>
      </c>
      <c r="W4254">
        <v>1.06</v>
      </c>
      <c r="X4254">
        <v>-7.0000000000000007E-2</v>
      </c>
      <c r="Y4254" t="s">
        <v>77</v>
      </c>
      <c r="Z4254">
        <v>4.32</v>
      </c>
      <c r="AA4254" t="s">
        <v>13803</v>
      </c>
      <c r="AB4254">
        <v>298.25202080000003</v>
      </c>
      <c r="AC4254" t="s">
        <v>13804</v>
      </c>
      <c r="AD4254">
        <v>40.496084199999999</v>
      </c>
      <c r="AE4254">
        <v>1023.9</v>
      </c>
      <c r="AF4254">
        <v>14.92</v>
      </c>
      <c r="AG4254">
        <v>13.193</v>
      </c>
      <c r="AH4254">
        <v>14.7902</v>
      </c>
    </row>
    <row r="4255" spans="1:34" x14ac:dyDescent="0.25">
      <c r="A4255" t="s">
        <v>13807</v>
      </c>
      <c r="B4255" t="s">
        <v>13802</v>
      </c>
      <c r="C4255">
        <v>1</v>
      </c>
      <c r="D4255">
        <v>5</v>
      </c>
      <c r="E4255" t="s">
        <v>284</v>
      </c>
      <c r="F4255">
        <v>2014</v>
      </c>
      <c r="G4255" t="s">
        <v>171</v>
      </c>
      <c r="H4255">
        <v>0</v>
      </c>
      <c r="I4255">
        <v>27.434388999999999</v>
      </c>
      <c r="J4255">
        <v>0.18099999999999999</v>
      </c>
      <c r="K4255">
        <v>2.6</v>
      </c>
      <c r="L4255">
        <v>0.23200000000000001</v>
      </c>
      <c r="M4255">
        <v>7.27</v>
      </c>
      <c r="N4255">
        <v>2.29E-2</v>
      </c>
      <c r="O4255" t="s">
        <v>614</v>
      </c>
      <c r="P4255">
        <v>0</v>
      </c>
      <c r="Q4255">
        <v>48.29</v>
      </c>
      <c r="R4255">
        <v>672</v>
      </c>
      <c r="S4255">
        <v>0</v>
      </c>
      <c r="U4255">
        <v>6031</v>
      </c>
      <c r="V4255">
        <v>1.17</v>
      </c>
      <c r="W4255">
        <v>1.06</v>
      </c>
      <c r="X4255">
        <v>-7.0000000000000007E-2</v>
      </c>
      <c r="Y4255" t="s">
        <v>77</v>
      </c>
      <c r="Z4255">
        <v>4.32</v>
      </c>
      <c r="AA4255" t="s">
        <v>13803</v>
      </c>
      <c r="AB4255">
        <v>298.25202080000003</v>
      </c>
      <c r="AC4255" t="s">
        <v>13804</v>
      </c>
      <c r="AD4255">
        <v>40.496084199999999</v>
      </c>
      <c r="AE4255">
        <v>1023.9</v>
      </c>
      <c r="AF4255">
        <v>14.92</v>
      </c>
      <c r="AG4255">
        <v>13.193</v>
      </c>
      <c r="AH4255">
        <v>14.7902</v>
      </c>
    </row>
    <row r="4256" spans="1:34" x14ac:dyDescent="0.25">
      <c r="A4256" t="s">
        <v>13808</v>
      </c>
      <c r="B4256" t="s">
        <v>13802</v>
      </c>
      <c r="C4256">
        <v>1</v>
      </c>
      <c r="D4256">
        <v>5</v>
      </c>
      <c r="E4256" t="s">
        <v>284</v>
      </c>
      <c r="F4256">
        <v>2014</v>
      </c>
      <c r="G4256" t="s">
        <v>171</v>
      </c>
      <c r="H4256">
        <v>0</v>
      </c>
      <c r="I4256">
        <v>44.552168999999999</v>
      </c>
      <c r="J4256">
        <v>0.25</v>
      </c>
      <c r="K4256">
        <v>2.2000000000000002</v>
      </c>
      <c r="L4256">
        <v>0.19600000000000001</v>
      </c>
      <c r="M4256">
        <v>5.48</v>
      </c>
      <c r="N4256">
        <v>1.72E-2</v>
      </c>
      <c r="O4256" t="s">
        <v>614</v>
      </c>
      <c r="P4256">
        <v>0</v>
      </c>
      <c r="Q4256">
        <v>25.3</v>
      </c>
      <c r="R4256">
        <v>572</v>
      </c>
      <c r="S4256">
        <v>0</v>
      </c>
      <c r="U4256">
        <v>6031</v>
      </c>
      <c r="V4256">
        <v>1.17</v>
      </c>
      <c r="W4256">
        <v>1.06</v>
      </c>
      <c r="X4256">
        <v>-7.0000000000000007E-2</v>
      </c>
      <c r="Y4256" t="s">
        <v>77</v>
      </c>
      <c r="Z4256">
        <v>4.32</v>
      </c>
      <c r="AA4256" t="s">
        <v>13803</v>
      </c>
      <c r="AB4256">
        <v>298.25202080000003</v>
      </c>
      <c r="AC4256" t="s">
        <v>13804</v>
      </c>
      <c r="AD4256">
        <v>40.496084199999999</v>
      </c>
      <c r="AE4256">
        <v>1023.9</v>
      </c>
      <c r="AF4256">
        <v>14.92</v>
      </c>
      <c r="AG4256">
        <v>13.193</v>
      </c>
      <c r="AH4256">
        <v>14.7902</v>
      </c>
    </row>
    <row r="4257" spans="1:34" x14ac:dyDescent="0.25">
      <c r="A4257" t="s">
        <v>13809</v>
      </c>
      <c r="B4257" t="s">
        <v>13810</v>
      </c>
      <c r="C4257">
        <v>1</v>
      </c>
      <c r="D4257">
        <v>1</v>
      </c>
      <c r="E4257" t="s">
        <v>284</v>
      </c>
      <c r="F4257">
        <v>2016</v>
      </c>
      <c r="G4257" t="s">
        <v>171</v>
      </c>
      <c r="H4257">
        <v>0</v>
      </c>
      <c r="I4257">
        <v>2.49577962</v>
      </c>
      <c r="J4257">
        <v>3.5499999999999997E-2</v>
      </c>
      <c r="K4257">
        <v>17.07</v>
      </c>
      <c r="L4257">
        <v>1.5229999999999999</v>
      </c>
      <c r="M4257">
        <v>43000</v>
      </c>
      <c r="N4257">
        <v>135</v>
      </c>
      <c r="O4257" t="s">
        <v>614</v>
      </c>
      <c r="P4257">
        <v>0</v>
      </c>
      <c r="Q4257">
        <v>2258.8000000000002</v>
      </c>
      <c r="R4257">
        <v>1408</v>
      </c>
      <c r="S4257">
        <v>0</v>
      </c>
      <c r="U4257">
        <v>5920</v>
      </c>
      <c r="V4257">
        <v>1.06</v>
      </c>
      <c r="W4257">
        <v>1.04</v>
      </c>
      <c r="X4257">
        <v>0</v>
      </c>
      <c r="Y4257" t="s">
        <v>77</v>
      </c>
      <c r="Z4257">
        <v>4.41</v>
      </c>
      <c r="AA4257" t="s">
        <v>13811</v>
      </c>
      <c r="AB4257">
        <v>296.50737370000002</v>
      </c>
      <c r="AC4257" t="s">
        <v>13812</v>
      </c>
      <c r="AD4257">
        <v>49.457231299999997</v>
      </c>
      <c r="AE4257">
        <v>1122.19</v>
      </c>
      <c r="AF4257">
        <v>14.35</v>
      </c>
      <c r="AG4257">
        <v>12.6</v>
      </c>
      <c r="AH4257">
        <v>14.129099999999999</v>
      </c>
    </row>
    <row r="4258" spans="1:34" x14ac:dyDescent="0.25">
      <c r="A4258" t="s">
        <v>13813</v>
      </c>
      <c r="B4258" t="s">
        <v>13814</v>
      </c>
      <c r="C4258">
        <v>1</v>
      </c>
      <c r="D4258">
        <v>1</v>
      </c>
      <c r="E4258" t="s">
        <v>284</v>
      </c>
      <c r="F4258">
        <v>2016</v>
      </c>
      <c r="G4258" t="s">
        <v>171</v>
      </c>
      <c r="H4258">
        <v>0</v>
      </c>
      <c r="I4258">
        <v>124.41983980000001</v>
      </c>
      <c r="J4258">
        <v>0.47899999999999998</v>
      </c>
      <c r="K4258">
        <v>5.23</v>
      </c>
      <c r="L4258">
        <v>0.46700000000000003</v>
      </c>
      <c r="M4258">
        <v>23.8</v>
      </c>
      <c r="N4258">
        <v>7.4899999999999994E-2</v>
      </c>
      <c r="O4258" t="s">
        <v>614</v>
      </c>
      <c r="P4258">
        <v>0</v>
      </c>
      <c r="Q4258">
        <v>1.65</v>
      </c>
      <c r="R4258">
        <v>416</v>
      </c>
      <c r="S4258">
        <v>0</v>
      </c>
      <c r="U4258">
        <v>5324</v>
      </c>
      <c r="V4258">
        <v>0.81</v>
      </c>
      <c r="W4258">
        <v>0.85</v>
      </c>
      <c r="X4258">
        <v>-0.09</v>
      </c>
      <c r="Y4258" t="s">
        <v>77</v>
      </c>
      <c r="Z4258">
        <v>4.5599999999999996</v>
      </c>
      <c r="AA4258" t="s">
        <v>13815</v>
      </c>
      <c r="AB4258">
        <v>284.25136370000001</v>
      </c>
      <c r="AC4258" t="s">
        <v>13816</v>
      </c>
      <c r="AD4258">
        <v>48.809596200000001</v>
      </c>
      <c r="AE4258">
        <v>998.96100000000001</v>
      </c>
      <c r="AF4258">
        <v>15.791</v>
      </c>
      <c r="AG4258">
        <v>13.928000000000001</v>
      </c>
      <c r="AH4258">
        <v>15.744199999999999</v>
      </c>
    </row>
    <row r="4259" spans="1:34" x14ac:dyDescent="0.25">
      <c r="A4259" t="s">
        <v>13817</v>
      </c>
      <c r="B4259" t="s">
        <v>13818</v>
      </c>
      <c r="C4259">
        <v>1</v>
      </c>
      <c r="D4259">
        <v>1</v>
      </c>
      <c r="E4259" t="s">
        <v>284</v>
      </c>
      <c r="F4259">
        <v>2016</v>
      </c>
      <c r="G4259" t="s">
        <v>171</v>
      </c>
      <c r="H4259">
        <v>0</v>
      </c>
      <c r="I4259">
        <v>1.2195682699999999</v>
      </c>
      <c r="J4259">
        <v>2.0400000000000001E-2</v>
      </c>
      <c r="K4259">
        <v>1.6</v>
      </c>
      <c r="L4259">
        <v>0.14299999999999999</v>
      </c>
      <c r="M4259">
        <v>3.19</v>
      </c>
      <c r="N4259">
        <v>0.01</v>
      </c>
      <c r="O4259" t="s">
        <v>614</v>
      </c>
      <c r="P4259">
        <v>0</v>
      </c>
      <c r="Q4259">
        <v>588.95000000000005</v>
      </c>
      <c r="R4259">
        <v>1252</v>
      </c>
      <c r="S4259">
        <v>0</v>
      </c>
      <c r="U4259">
        <v>4848</v>
      </c>
      <c r="V4259">
        <v>0.73</v>
      </c>
      <c r="W4259">
        <v>0.78</v>
      </c>
      <c r="X4259">
        <v>-0.02</v>
      </c>
      <c r="Y4259" t="s">
        <v>77</v>
      </c>
      <c r="Z4259">
        <v>4.5999999999999996</v>
      </c>
      <c r="AA4259" t="s">
        <v>13819</v>
      </c>
      <c r="AB4259">
        <v>292.32859760000002</v>
      </c>
      <c r="AC4259" t="s">
        <v>13820</v>
      </c>
      <c r="AD4259">
        <v>49.653517100000002</v>
      </c>
      <c r="AE4259">
        <v>532.726</v>
      </c>
      <c r="AF4259">
        <v>15.363</v>
      </c>
      <c r="AG4259">
        <v>12.913</v>
      </c>
      <c r="AH4259">
        <v>15.1296</v>
      </c>
    </row>
    <row r="4260" spans="1:34" x14ac:dyDescent="0.25">
      <c r="A4260" t="s">
        <v>13821</v>
      </c>
      <c r="B4260" t="s">
        <v>13822</v>
      </c>
      <c r="C4260">
        <v>1</v>
      </c>
      <c r="D4260">
        <v>1</v>
      </c>
      <c r="E4260" t="s">
        <v>284</v>
      </c>
      <c r="F4260">
        <v>2016</v>
      </c>
      <c r="G4260" t="s">
        <v>171</v>
      </c>
      <c r="H4260">
        <v>0</v>
      </c>
      <c r="I4260">
        <v>2.0538798200000001</v>
      </c>
      <c r="J4260">
        <v>3.1300000000000001E-2</v>
      </c>
      <c r="K4260">
        <v>2.59</v>
      </c>
      <c r="L4260">
        <v>0.23100000000000001</v>
      </c>
      <c r="M4260">
        <v>7.22</v>
      </c>
      <c r="N4260">
        <v>2.2700000000000001E-2</v>
      </c>
      <c r="O4260" t="s">
        <v>614</v>
      </c>
      <c r="P4260">
        <v>0</v>
      </c>
      <c r="Q4260">
        <v>890.33</v>
      </c>
      <c r="R4260">
        <v>1523</v>
      </c>
      <c r="S4260">
        <v>0</v>
      </c>
      <c r="U4260">
        <v>5830</v>
      </c>
      <c r="V4260">
        <v>1.03</v>
      </c>
      <c r="W4260">
        <v>1.02</v>
      </c>
      <c r="X4260">
        <v>0.05</v>
      </c>
      <c r="Y4260" t="s">
        <v>77</v>
      </c>
      <c r="Z4260">
        <v>4.42</v>
      </c>
      <c r="AA4260" t="s">
        <v>13823</v>
      </c>
      <c r="AB4260">
        <v>296.32197860000002</v>
      </c>
      <c r="AC4260" t="s">
        <v>13824</v>
      </c>
      <c r="AD4260">
        <v>48.971437299999998</v>
      </c>
      <c r="AE4260">
        <v>1165.6600000000001</v>
      </c>
      <c r="AF4260">
        <v>15.353999999999999</v>
      </c>
      <c r="AG4260">
        <v>13.709</v>
      </c>
      <c r="AH4260">
        <v>15.248100000000001</v>
      </c>
    </row>
    <row r="4261" spans="1:34" x14ac:dyDescent="0.25">
      <c r="A4261" t="s">
        <v>13825</v>
      </c>
      <c r="B4261" t="s">
        <v>13826</v>
      </c>
      <c r="C4261">
        <v>1</v>
      </c>
      <c r="D4261">
        <v>1</v>
      </c>
      <c r="E4261" t="s">
        <v>284</v>
      </c>
      <c r="F4261">
        <v>2016</v>
      </c>
      <c r="G4261" t="s">
        <v>171</v>
      </c>
      <c r="H4261">
        <v>0</v>
      </c>
      <c r="I4261">
        <v>2.6130208599999998</v>
      </c>
      <c r="J4261">
        <v>2.98E-2</v>
      </c>
      <c r="K4261">
        <v>1.68</v>
      </c>
      <c r="L4261">
        <v>0.15</v>
      </c>
      <c r="M4261">
        <v>3.46</v>
      </c>
      <c r="N4261">
        <v>1.09E-2</v>
      </c>
      <c r="O4261" t="s">
        <v>614</v>
      </c>
      <c r="P4261">
        <v>0</v>
      </c>
      <c r="Q4261">
        <v>89.65</v>
      </c>
      <c r="R4261">
        <v>713</v>
      </c>
      <c r="S4261">
        <v>0</v>
      </c>
      <c r="U4261">
        <v>4128</v>
      </c>
      <c r="V4261">
        <v>0.56999999999999995</v>
      </c>
      <c r="W4261">
        <v>0.59</v>
      </c>
      <c r="X4261">
        <v>-0.24</v>
      </c>
      <c r="Y4261" t="s">
        <v>77</v>
      </c>
      <c r="Z4261">
        <v>4.7</v>
      </c>
      <c r="AA4261" t="s">
        <v>13827</v>
      </c>
      <c r="AB4261">
        <v>287.8578541</v>
      </c>
      <c r="AC4261" t="s">
        <v>13828</v>
      </c>
      <c r="AD4261">
        <v>48.773964599999999</v>
      </c>
      <c r="AE4261">
        <v>431.77600000000001</v>
      </c>
      <c r="AF4261">
        <v>15.986000000000001</v>
      </c>
      <c r="AG4261">
        <v>13.058</v>
      </c>
      <c r="AH4261">
        <v>15.7957</v>
      </c>
    </row>
    <row r="4262" spans="1:34" x14ac:dyDescent="0.25">
      <c r="A4262" t="s">
        <v>13829</v>
      </c>
      <c r="B4262" t="s">
        <v>13830</v>
      </c>
      <c r="C4262">
        <v>1</v>
      </c>
      <c r="D4262">
        <v>1</v>
      </c>
      <c r="E4262" t="s">
        <v>284</v>
      </c>
      <c r="F4262">
        <v>2016</v>
      </c>
      <c r="G4262" t="s">
        <v>171</v>
      </c>
      <c r="H4262">
        <v>0</v>
      </c>
      <c r="I4262">
        <v>0.92785982</v>
      </c>
      <c r="J4262">
        <v>1.7000000000000001E-2</v>
      </c>
      <c r="K4262">
        <v>2.04</v>
      </c>
      <c r="L4262">
        <v>0.182</v>
      </c>
      <c r="M4262">
        <v>4.82</v>
      </c>
      <c r="N4262">
        <v>1.52E-2</v>
      </c>
      <c r="O4262" t="s">
        <v>614</v>
      </c>
      <c r="P4262">
        <v>0</v>
      </c>
      <c r="Q4262">
        <v>772.5</v>
      </c>
      <c r="R4262">
        <v>1361</v>
      </c>
      <c r="S4262">
        <v>0</v>
      </c>
      <c r="U4262">
        <v>4913</v>
      </c>
      <c r="V4262">
        <v>0.75</v>
      </c>
      <c r="W4262">
        <v>0.79</v>
      </c>
      <c r="X4262">
        <v>0.01</v>
      </c>
      <c r="Y4262" t="s">
        <v>77</v>
      </c>
      <c r="Z4262">
        <v>4.59</v>
      </c>
      <c r="AA4262" t="s">
        <v>13831</v>
      </c>
      <c r="AB4262">
        <v>290.95763629999999</v>
      </c>
      <c r="AC4262" t="s">
        <v>13832</v>
      </c>
      <c r="AD4262">
        <v>49.203726199999998</v>
      </c>
      <c r="AE4262">
        <v>431.05099999999999</v>
      </c>
      <c r="AF4262">
        <v>14.903</v>
      </c>
      <c r="AG4262">
        <v>12.515000000000001</v>
      </c>
      <c r="AH4262">
        <v>14.6386</v>
      </c>
    </row>
    <row r="4263" spans="1:34" x14ac:dyDescent="0.25">
      <c r="A4263" t="s">
        <v>13833</v>
      </c>
      <c r="B4263" t="s">
        <v>13834</v>
      </c>
      <c r="C4263">
        <v>1</v>
      </c>
      <c r="D4263">
        <v>1</v>
      </c>
      <c r="E4263" t="s">
        <v>284</v>
      </c>
      <c r="F4263">
        <v>2016</v>
      </c>
      <c r="G4263" t="s">
        <v>171</v>
      </c>
      <c r="H4263">
        <v>0</v>
      </c>
      <c r="I4263">
        <v>19.80792185</v>
      </c>
      <c r="J4263">
        <v>0.1399</v>
      </c>
      <c r="K4263">
        <v>2.48</v>
      </c>
      <c r="L4263">
        <v>0.221</v>
      </c>
      <c r="M4263">
        <v>6.71</v>
      </c>
      <c r="N4263">
        <v>2.1100000000000001E-2</v>
      </c>
      <c r="O4263" t="s">
        <v>614</v>
      </c>
      <c r="P4263">
        <v>0</v>
      </c>
      <c r="Q4263">
        <v>35.28</v>
      </c>
      <c r="R4263">
        <v>624</v>
      </c>
      <c r="S4263">
        <v>0</v>
      </c>
      <c r="U4263">
        <v>5579</v>
      </c>
      <c r="V4263">
        <v>0.91</v>
      </c>
      <c r="W4263">
        <v>0.94</v>
      </c>
      <c r="X4263">
        <v>0</v>
      </c>
      <c r="Y4263" t="s">
        <v>77</v>
      </c>
      <c r="Z4263">
        <v>4.5</v>
      </c>
      <c r="AA4263" t="s">
        <v>13835</v>
      </c>
      <c r="AB4263">
        <v>287.05707310000003</v>
      </c>
      <c r="AC4263" t="s">
        <v>13836</v>
      </c>
      <c r="AD4263">
        <v>49.046011200000002</v>
      </c>
      <c r="AE4263">
        <v>1127.1199999999999</v>
      </c>
      <c r="AF4263">
        <v>15.683999999999999</v>
      </c>
      <c r="AG4263">
        <v>13.978</v>
      </c>
      <c r="AH4263">
        <v>15.604100000000001</v>
      </c>
    </row>
    <row r="4264" spans="1:34" x14ac:dyDescent="0.25">
      <c r="A4264" t="s">
        <v>13837</v>
      </c>
      <c r="B4264" t="s">
        <v>13838</v>
      </c>
      <c r="C4264">
        <v>1</v>
      </c>
      <c r="D4264">
        <v>1</v>
      </c>
      <c r="E4264" t="s">
        <v>284</v>
      </c>
      <c r="F4264">
        <v>2016</v>
      </c>
      <c r="G4264" t="s">
        <v>171</v>
      </c>
      <c r="H4264">
        <v>0</v>
      </c>
      <c r="I4264">
        <v>2.3432319000000001</v>
      </c>
      <c r="J4264">
        <v>3.15E-2</v>
      </c>
      <c r="K4264">
        <v>1.18</v>
      </c>
      <c r="L4264">
        <v>0.105</v>
      </c>
      <c r="M4264">
        <v>1.76</v>
      </c>
      <c r="N4264">
        <v>5.5300000000000002E-3</v>
      </c>
      <c r="O4264" t="s">
        <v>614</v>
      </c>
      <c r="P4264">
        <v>0</v>
      </c>
      <c r="Q4264">
        <v>292.31</v>
      </c>
      <c r="R4264">
        <v>1054</v>
      </c>
      <c r="S4264">
        <v>0</v>
      </c>
      <c r="U4264">
        <v>4940</v>
      </c>
      <c r="V4264">
        <v>0.77</v>
      </c>
      <c r="W4264">
        <v>0.83</v>
      </c>
      <c r="X4264">
        <v>0.15</v>
      </c>
      <c r="Y4264" t="s">
        <v>77</v>
      </c>
      <c r="Z4264">
        <v>4.58</v>
      </c>
      <c r="AA4264" t="s">
        <v>13839</v>
      </c>
      <c r="AB4264">
        <v>283.50481439999999</v>
      </c>
      <c r="AC4264" t="s">
        <v>13840</v>
      </c>
      <c r="AD4264">
        <v>49.450937099999997</v>
      </c>
      <c r="AE4264">
        <v>513.10299999999995</v>
      </c>
      <c r="AF4264">
        <v>14.997999999999999</v>
      </c>
      <c r="AG4264">
        <v>12.708</v>
      </c>
      <c r="AH4264">
        <v>14.7799</v>
      </c>
    </row>
    <row r="4265" spans="1:34" x14ac:dyDescent="0.25">
      <c r="A4265" t="s">
        <v>13841</v>
      </c>
      <c r="B4265" t="s">
        <v>13842</v>
      </c>
      <c r="C4265">
        <v>1</v>
      </c>
      <c r="D4265">
        <v>1</v>
      </c>
      <c r="E4265" t="s">
        <v>284</v>
      </c>
      <c r="F4265">
        <v>2016</v>
      </c>
      <c r="G4265" t="s">
        <v>171</v>
      </c>
      <c r="H4265">
        <v>0</v>
      </c>
      <c r="I4265">
        <v>6.9113441599999996</v>
      </c>
      <c r="J4265">
        <v>7.1999999999999995E-2</v>
      </c>
      <c r="K4265">
        <v>1.7</v>
      </c>
      <c r="L4265">
        <v>0.152</v>
      </c>
      <c r="M4265">
        <v>3.53</v>
      </c>
      <c r="N4265">
        <v>1.11E-2</v>
      </c>
      <c r="O4265" t="s">
        <v>614</v>
      </c>
      <c r="P4265">
        <v>0</v>
      </c>
      <c r="Q4265">
        <v>794.78</v>
      </c>
      <c r="R4265">
        <v>1086</v>
      </c>
      <c r="S4265">
        <v>0</v>
      </c>
      <c r="U4265">
        <v>5695</v>
      </c>
      <c r="V4265">
        <v>1.2</v>
      </c>
      <c r="W4265">
        <v>1.01</v>
      </c>
      <c r="X4265">
        <v>0.15</v>
      </c>
      <c r="Y4265" t="s">
        <v>77</v>
      </c>
      <c r="Z4265">
        <v>4.28</v>
      </c>
      <c r="AA4265" t="s">
        <v>13843</v>
      </c>
      <c r="AB4265">
        <v>293.28829489999998</v>
      </c>
      <c r="AC4265" t="s">
        <v>13844</v>
      </c>
      <c r="AD4265">
        <v>48.811611399999997</v>
      </c>
      <c r="AE4265">
        <v>1378.47</v>
      </c>
      <c r="AF4265">
        <v>14.194000000000001</v>
      </c>
      <c r="AG4265">
        <v>12.430999999999999</v>
      </c>
      <c r="AH4265">
        <v>14.0105</v>
      </c>
    </row>
    <row r="4266" spans="1:34" x14ac:dyDescent="0.25">
      <c r="A4266" t="s">
        <v>13845</v>
      </c>
      <c r="B4266" t="s">
        <v>13846</v>
      </c>
      <c r="C4266">
        <v>1</v>
      </c>
      <c r="D4266">
        <v>1</v>
      </c>
      <c r="E4266" t="s">
        <v>284</v>
      </c>
      <c r="F4266">
        <v>2016</v>
      </c>
      <c r="G4266" t="s">
        <v>171</v>
      </c>
      <c r="H4266">
        <v>0</v>
      </c>
      <c r="I4266">
        <v>394.62449040000001</v>
      </c>
      <c r="J4266">
        <v>1.1088</v>
      </c>
      <c r="K4266">
        <v>7.14</v>
      </c>
      <c r="L4266">
        <v>0.63700000000000001</v>
      </c>
      <c r="M4266">
        <v>40.4</v>
      </c>
      <c r="N4266">
        <v>0.127</v>
      </c>
      <c r="O4266" t="s">
        <v>614</v>
      </c>
      <c r="P4266">
        <v>0</v>
      </c>
      <c r="Q4266">
        <v>3.12</v>
      </c>
      <c r="R4266">
        <v>325</v>
      </c>
      <c r="S4266">
        <v>0</v>
      </c>
      <c r="U4266">
        <v>6059</v>
      </c>
      <c r="V4266">
        <v>1.64</v>
      </c>
      <c r="W4266">
        <v>1.23</v>
      </c>
      <c r="X4266">
        <v>0.12</v>
      </c>
      <c r="Y4266" t="s">
        <v>77</v>
      </c>
      <c r="Z4266">
        <v>4.0999999999999996</v>
      </c>
      <c r="AA4266" t="s">
        <v>13847</v>
      </c>
      <c r="AB4266">
        <v>290.8517961</v>
      </c>
      <c r="AC4266" t="s">
        <v>13848</v>
      </c>
      <c r="AD4266">
        <v>48.521324300000003</v>
      </c>
      <c r="AE4266">
        <v>822.13400000000001</v>
      </c>
      <c r="AF4266">
        <v>12.878</v>
      </c>
      <c r="AG4266">
        <v>11.526999999999999</v>
      </c>
      <c r="AH4266">
        <v>12.835800000000001</v>
      </c>
    </row>
    <row r="4267" spans="1:34" x14ac:dyDescent="0.25">
      <c r="A4267" t="s">
        <v>13849</v>
      </c>
      <c r="B4267" t="s">
        <v>13850</v>
      </c>
      <c r="C4267">
        <v>1</v>
      </c>
      <c r="D4267">
        <v>4</v>
      </c>
      <c r="E4267" t="s">
        <v>284</v>
      </c>
      <c r="F4267">
        <v>2012</v>
      </c>
      <c r="G4267" t="s">
        <v>171</v>
      </c>
      <c r="H4267">
        <v>0</v>
      </c>
      <c r="I4267">
        <v>8.3059999999999992</v>
      </c>
      <c r="J4267">
        <v>7.6600000000000001E-2</v>
      </c>
      <c r="K4267">
        <v>1.97</v>
      </c>
      <c r="L4267">
        <v>0.17599999999999999</v>
      </c>
      <c r="M4267">
        <v>4.54</v>
      </c>
      <c r="N4267">
        <v>1.43E-2</v>
      </c>
      <c r="O4267" t="s">
        <v>614</v>
      </c>
      <c r="P4267">
        <v>0</v>
      </c>
      <c r="Q4267">
        <v>107.03</v>
      </c>
      <c r="R4267">
        <v>809</v>
      </c>
      <c r="S4267">
        <v>1</v>
      </c>
      <c r="U4267">
        <v>5499</v>
      </c>
      <c r="V4267">
        <v>1.24</v>
      </c>
      <c r="W4267">
        <v>0.92</v>
      </c>
      <c r="X4267">
        <v>0</v>
      </c>
      <c r="Y4267" t="s">
        <v>77</v>
      </c>
      <c r="Z4267">
        <v>4.22</v>
      </c>
      <c r="AA4267" t="s">
        <v>13851</v>
      </c>
      <c r="AB4267">
        <v>290.97343949999998</v>
      </c>
      <c r="AC4267" t="s">
        <v>13852</v>
      </c>
      <c r="AD4267">
        <v>45.2902761</v>
      </c>
      <c r="AE4267">
        <v>765.02499999999998</v>
      </c>
      <c r="AF4267">
        <v>14.89</v>
      </c>
      <c r="AG4267">
        <v>13.083</v>
      </c>
      <c r="AH4267">
        <v>14.766</v>
      </c>
    </row>
    <row r="4268" spans="1:34" x14ac:dyDescent="0.25">
      <c r="A4268" t="s">
        <v>13853</v>
      </c>
      <c r="B4268" t="s">
        <v>13850</v>
      </c>
      <c r="C4268">
        <v>1</v>
      </c>
      <c r="D4268">
        <v>4</v>
      </c>
      <c r="E4268" t="s">
        <v>284</v>
      </c>
      <c r="F4268">
        <v>2012</v>
      </c>
      <c r="G4268" t="s">
        <v>171</v>
      </c>
      <c r="H4268">
        <v>0</v>
      </c>
      <c r="I4268">
        <v>12.513</v>
      </c>
      <c r="J4268">
        <v>0.1007</v>
      </c>
      <c r="K4268">
        <v>2.1800000000000002</v>
      </c>
      <c r="L4268">
        <v>0.19400000000000001</v>
      </c>
      <c r="M4268">
        <v>20.9</v>
      </c>
      <c r="N4268">
        <v>6.6000000000000003E-2</v>
      </c>
      <c r="O4268" t="s">
        <v>119</v>
      </c>
      <c r="P4268">
        <v>0</v>
      </c>
      <c r="Q4268">
        <v>61.93</v>
      </c>
      <c r="R4268">
        <v>706</v>
      </c>
      <c r="S4268">
        <v>1</v>
      </c>
      <c r="U4268">
        <v>5499</v>
      </c>
      <c r="V4268">
        <v>1.24</v>
      </c>
      <c r="W4268">
        <v>0.92</v>
      </c>
      <c r="X4268">
        <v>0</v>
      </c>
      <c r="Y4268" t="s">
        <v>77</v>
      </c>
      <c r="Z4268">
        <v>4.22</v>
      </c>
      <c r="AA4268" t="s">
        <v>13851</v>
      </c>
      <c r="AB4268">
        <v>290.97343949999998</v>
      </c>
      <c r="AC4268" t="s">
        <v>13852</v>
      </c>
      <c r="AD4268">
        <v>45.2902761</v>
      </c>
      <c r="AE4268">
        <v>765.02499999999998</v>
      </c>
      <c r="AF4268">
        <v>14.89</v>
      </c>
      <c r="AG4268">
        <v>13.083</v>
      </c>
      <c r="AH4268">
        <v>14.766</v>
      </c>
    </row>
    <row r="4269" spans="1:34" x14ac:dyDescent="0.25">
      <c r="A4269" t="s">
        <v>13854</v>
      </c>
      <c r="B4269" t="s">
        <v>13850</v>
      </c>
      <c r="C4269">
        <v>1</v>
      </c>
      <c r="D4269">
        <v>4</v>
      </c>
      <c r="E4269" t="s">
        <v>284</v>
      </c>
      <c r="F4269">
        <v>2014</v>
      </c>
      <c r="G4269" t="s">
        <v>171</v>
      </c>
      <c r="H4269">
        <v>0</v>
      </c>
      <c r="I4269">
        <v>17.913229999999999</v>
      </c>
      <c r="J4269">
        <v>0.13</v>
      </c>
      <c r="K4269">
        <v>1.2</v>
      </c>
      <c r="L4269">
        <v>0.107</v>
      </c>
      <c r="M4269">
        <v>1.87</v>
      </c>
      <c r="N4269">
        <v>5.8799999999999998E-3</v>
      </c>
      <c r="O4269" t="s">
        <v>614</v>
      </c>
      <c r="P4269">
        <v>0</v>
      </c>
      <c r="Q4269">
        <v>38.39</v>
      </c>
      <c r="R4269">
        <v>626</v>
      </c>
      <c r="S4269">
        <v>0</v>
      </c>
      <c r="U4269">
        <v>5436</v>
      </c>
      <c r="V4269">
        <v>0.89</v>
      </c>
      <c r="W4269">
        <v>0.87</v>
      </c>
      <c r="X4269">
        <v>-0.02</v>
      </c>
      <c r="Y4269" t="s">
        <v>77</v>
      </c>
      <c r="Z4269">
        <v>4.49</v>
      </c>
      <c r="AA4269" t="s">
        <v>13851</v>
      </c>
      <c r="AB4269">
        <v>290.97343949999998</v>
      </c>
      <c r="AC4269" t="s">
        <v>13852</v>
      </c>
      <c r="AD4269">
        <v>45.2902761</v>
      </c>
      <c r="AE4269">
        <v>765.02499999999998</v>
      </c>
      <c r="AF4269">
        <v>14.89</v>
      </c>
      <c r="AG4269">
        <v>13.083</v>
      </c>
      <c r="AH4269">
        <v>14.766</v>
      </c>
    </row>
    <row r="4270" spans="1:34" x14ac:dyDescent="0.25">
      <c r="A4270" t="s">
        <v>13855</v>
      </c>
      <c r="B4270" t="s">
        <v>13850</v>
      </c>
      <c r="C4270">
        <v>1</v>
      </c>
      <c r="D4270">
        <v>4</v>
      </c>
      <c r="E4270" t="s">
        <v>284</v>
      </c>
      <c r="F4270">
        <v>2014</v>
      </c>
      <c r="G4270" t="s">
        <v>171</v>
      </c>
      <c r="H4270">
        <v>0</v>
      </c>
      <c r="I4270">
        <v>25.216750999999999</v>
      </c>
      <c r="J4270">
        <v>0.16300000000000001</v>
      </c>
      <c r="K4270">
        <v>1.27</v>
      </c>
      <c r="L4270">
        <v>0.113</v>
      </c>
      <c r="M4270">
        <v>0.6</v>
      </c>
      <c r="N4270">
        <v>1.89E-3</v>
      </c>
      <c r="O4270" t="s">
        <v>119</v>
      </c>
      <c r="P4270">
        <v>0</v>
      </c>
      <c r="Q4270">
        <v>24.32</v>
      </c>
      <c r="R4270">
        <v>559</v>
      </c>
      <c r="S4270">
        <v>0</v>
      </c>
      <c r="U4270">
        <v>5436</v>
      </c>
      <c r="V4270">
        <v>0.89</v>
      </c>
      <c r="W4270">
        <v>0.92</v>
      </c>
      <c r="X4270">
        <v>0</v>
      </c>
      <c r="Y4270" t="s">
        <v>77</v>
      </c>
      <c r="Z4270">
        <v>4.49</v>
      </c>
      <c r="AA4270" t="s">
        <v>13851</v>
      </c>
      <c r="AB4270">
        <v>290.97343949999998</v>
      </c>
      <c r="AC4270" t="s">
        <v>13852</v>
      </c>
      <c r="AD4270">
        <v>45.2902761</v>
      </c>
      <c r="AE4270">
        <v>765.02499999999998</v>
      </c>
      <c r="AF4270">
        <v>14.89</v>
      </c>
      <c r="AG4270">
        <v>13.083</v>
      </c>
      <c r="AH4270">
        <v>14.766</v>
      </c>
    </row>
    <row r="4271" spans="1:34" x14ac:dyDescent="0.25">
      <c r="A4271" t="s">
        <v>13856</v>
      </c>
      <c r="B4271" t="s">
        <v>13857</v>
      </c>
      <c r="C4271">
        <v>1</v>
      </c>
      <c r="D4271">
        <v>1</v>
      </c>
      <c r="E4271" t="s">
        <v>284</v>
      </c>
      <c r="F4271">
        <v>2016</v>
      </c>
      <c r="G4271" t="s">
        <v>171</v>
      </c>
      <c r="H4271">
        <v>0</v>
      </c>
      <c r="I4271">
        <v>7.1930387800000002</v>
      </c>
      <c r="J4271">
        <v>7.4399999999999994E-2</v>
      </c>
      <c r="K4271">
        <v>1.78</v>
      </c>
      <c r="L4271">
        <v>0.159</v>
      </c>
      <c r="M4271">
        <v>3.82</v>
      </c>
      <c r="N4271">
        <v>1.2E-2</v>
      </c>
      <c r="O4271" t="s">
        <v>614</v>
      </c>
      <c r="P4271">
        <v>0</v>
      </c>
      <c r="Q4271">
        <v>329.28</v>
      </c>
      <c r="R4271">
        <v>995</v>
      </c>
      <c r="S4271">
        <v>0</v>
      </c>
      <c r="U4271">
        <v>5932</v>
      </c>
      <c r="V4271">
        <v>1.0900000000000001</v>
      </c>
      <c r="W4271">
        <v>1.06</v>
      </c>
      <c r="X4271">
        <v>0.03</v>
      </c>
      <c r="Y4271" t="s">
        <v>77</v>
      </c>
      <c r="Z4271">
        <v>4.3899999999999997</v>
      </c>
      <c r="AA4271" t="s">
        <v>13858</v>
      </c>
      <c r="AB4271">
        <v>293.0844515</v>
      </c>
      <c r="AC4271" t="s">
        <v>13859</v>
      </c>
      <c r="AD4271">
        <v>48.575364499999999</v>
      </c>
      <c r="AE4271">
        <v>1661.28</v>
      </c>
      <c r="AF4271">
        <v>15.611000000000001</v>
      </c>
      <c r="AG4271">
        <v>13.987</v>
      </c>
      <c r="AH4271">
        <v>15.427199999999999</v>
      </c>
    </row>
    <row r="4272" spans="1:34" x14ac:dyDescent="0.25">
      <c r="A4272" t="s">
        <v>13860</v>
      </c>
      <c r="B4272" t="s">
        <v>13861</v>
      </c>
      <c r="C4272">
        <v>1</v>
      </c>
      <c r="D4272">
        <v>1</v>
      </c>
      <c r="E4272" t="s">
        <v>284</v>
      </c>
      <c r="F4272">
        <v>2016</v>
      </c>
      <c r="G4272" t="s">
        <v>171</v>
      </c>
      <c r="H4272">
        <v>0</v>
      </c>
      <c r="I4272">
        <v>8.5069965799999991</v>
      </c>
      <c r="J4272">
        <v>8.0199999999999994E-2</v>
      </c>
      <c r="K4272">
        <v>1.68</v>
      </c>
      <c r="L4272">
        <v>0.15</v>
      </c>
      <c r="M4272">
        <v>3.46</v>
      </c>
      <c r="N4272">
        <v>1.09E-2</v>
      </c>
      <c r="O4272" t="s">
        <v>614</v>
      </c>
      <c r="P4272">
        <v>0</v>
      </c>
      <c r="Q4272">
        <v>103.83</v>
      </c>
      <c r="R4272">
        <v>900</v>
      </c>
      <c r="S4272">
        <v>0</v>
      </c>
      <c r="U4272">
        <v>5455</v>
      </c>
      <c r="V4272">
        <v>0.85</v>
      </c>
      <c r="W4272">
        <v>0.89</v>
      </c>
      <c r="X4272">
        <v>-7.0000000000000007E-2</v>
      </c>
      <c r="Y4272" t="s">
        <v>77</v>
      </c>
      <c r="Z4272">
        <v>4.53</v>
      </c>
      <c r="AA4272" t="s">
        <v>13862</v>
      </c>
      <c r="AB4272">
        <v>294.6802199</v>
      </c>
      <c r="AC4272" t="s">
        <v>13863</v>
      </c>
      <c r="AD4272">
        <v>49.1401106</v>
      </c>
      <c r="AE4272">
        <v>839.255</v>
      </c>
      <c r="AF4272">
        <v>15.172000000000001</v>
      </c>
      <c r="AG4272">
        <v>13.391999999999999</v>
      </c>
      <c r="AH4272">
        <v>15.1081</v>
      </c>
    </row>
    <row r="4273" spans="1:34" x14ac:dyDescent="0.25">
      <c r="A4273" t="s">
        <v>13864</v>
      </c>
      <c r="B4273" t="s">
        <v>13865</v>
      </c>
      <c r="C4273">
        <v>1</v>
      </c>
      <c r="D4273">
        <v>1</v>
      </c>
      <c r="E4273" t="s">
        <v>284</v>
      </c>
      <c r="F4273">
        <v>2016</v>
      </c>
      <c r="G4273" t="s">
        <v>171</v>
      </c>
      <c r="H4273">
        <v>0</v>
      </c>
      <c r="I4273">
        <v>44.930980400000003</v>
      </c>
      <c r="J4273">
        <v>0.26540000000000002</v>
      </c>
      <c r="K4273">
        <v>2.54</v>
      </c>
      <c r="L4273">
        <v>0.22700000000000001</v>
      </c>
      <c r="M4273">
        <v>6.99</v>
      </c>
      <c r="N4273">
        <v>2.1999999999999999E-2</v>
      </c>
      <c r="O4273" t="s">
        <v>614</v>
      </c>
      <c r="P4273">
        <v>0</v>
      </c>
      <c r="Q4273">
        <v>92.13</v>
      </c>
      <c r="R4273">
        <v>565</v>
      </c>
      <c r="S4273">
        <v>1</v>
      </c>
      <c r="U4273">
        <v>6100</v>
      </c>
      <c r="V4273">
        <v>1.1599999999999999</v>
      </c>
      <c r="W4273">
        <v>1.19</v>
      </c>
      <c r="X4273">
        <v>0.22</v>
      </c>
      <c r="Y4273" t="s">
        <v>77</v>
      </c>
      <c r="Z4273">
        <v>4.38</v>
      </c>
      <c r="AA4273" t="s">
        <v>2633</v>
      </c>
      <c r="AB4273">
        <v>297.39158629999997</v>
      </c>
      <c r="AC4273" t="s">
        <v>13866</v>
      </c>
      <c r="AD4273">
        <v>48.5606875</v>
      </c>
      <c r="AE4273">
        <v>1619.03</v>
      </c>
      <c r="AF4273">
        <v>14.006</v>
      </c>
      <c r="AG4273">
        <v>12.587</v>
      </c>
      <c r="AH4273">
        <v>13.906599999999999</v>
      </c>
    </row>
    <row r="4274" spans="1:34" x14ac:dyDescent="0.25">
      <c r="A4274" t="s">
        <v>13867</v>
      </c>
      <c r="B4274" t="s">
        <v>13868</v>
      </c>
      <c r="C4274">
        <v>1</v>
      </c>
      <c r="D4274">
        <v>1</v>
      </c>
      <c r="E4274" t="s">
        <v>284</v>
      </c>
      <c r="F4274">
        <v>2016</v>
      </c>
      <c r="G4274" t="s">
        <v>171</v>
      </c>
      <c r="H4274">
        <v>0</v>
      </c>
      <c r="I4274">
        <v>7.1689246300000002</v>
      </c>
      <c r="J4274">
        <v>7.7899999999999997E-2</v>
      </c>
      <c r="K4274">
        <v>1.69</v>
      </c>
      <c r="L4274">
        <v>0.151</v>
      </c>
      <c r="M4274">
        <v>3.5</v>
      </c>
      <c r="N4274">
        <v>1.0999999999999999E-2</v>
      </c>
      <c r="O4274" t="s">
        <v>614</v>
      </c>
      <c r="P4274">
        <v>0</v>
      </c>
      <c r="Q4274">
        <v>499.3</v>
      </c>
      <c r="R4274">
        <v>1187</v>
      </c>
      <c r="S4274">
        <v>0</v>
      </c>
      <c r="U4274">
        <v>6350</v>
      </c>
      <c r="V4274">
        <v>1.55</v>
      </c>
      <c r="W4274">
        <v>1.3</v>
      </c>
      <c r="X4274">
        <v>7.0000000000000007E-2</v>
      </c>
      <c r="Y4274" t="s">
        <v>77</v>
      </c>
      <c r="Z4274">
        <v>4.17</v>
      </c>
      <c r="AA4274" t="s">
        <v>13869</v>
      </c>
      <c r="AB4274">
        <v>283.936781</v>
      </c>
      <c r="AC4274" t="s">
        <v>13870</v>
      </c>
      <c r="AD4274">
        <v>49.110274799999999</v>
      </c>
      <c r="AE4274">
        <v>568.67600000000004</v>
      </c>
      <c r="AF4274">
        <v>12.339</v>
      </c>
      <c r="AG4274">
        <v>11.151</v>
      </c>
      <c r="AH4274">
        <v>12.2485</v>
      </c>
    </row>
    <row r="4275" spans="1:34" x14ac:dyDescent="0.25">
      <c r="A4275" t="s">
        <v>13871</v>
      </c>
      <c r="B4275" t="s">
        <v>13872</v>
      </c>
      <c r="C4275">
        <v>1</v>
      </c>
      <c r="D4275">
        <v>1</v>
      </c>
      <c r="E4275" t="s">
        <v>284</v>
      </c>
      <c r="F4275">
        <v>2016</v>
      </c>
      <c r="G4275" t="s">
        <v>171</v>
      </c>
      <c r="H4275">
        <v>0</v>
      </c>
      <c r="I4275">
        <v>2.1446328499999998</v>
      </c>
      <c r="J4275">
        <v>3.3399999999999999E-2</v>
      </c>
      <c r="K4275">
        <v>16.72</v>
      </c>
      <c r="L4275">
        <v>1.492</v>
      </c>
      <c r="M4275">
        <v>42000</v>
      </c>
      <c r="N4275">
        <v>132</v>
      </c>
      <c r="O4275" t="s">
        <v>614</v>
      </c>
      <c r="P4275">
        <v>0</v>
      </c>
      <c r="Q4275">
        <v>7282.96</v>
      </c>
      <c r="R4275">
        <v>1736</v>
      </c>
      <c r="S4275">
        <v>0</v>
      </c>
      <c r="U4275">
        <v>6179</v>
      </c>
      <c r="V4275">
        <v>1.27</v>
      </c>
      <c r="W4275">
        <v>1.17</v>
      </c>
      <c r="X4275">
        <v>0.04</v>
      </c>
      <c r="Y4275" t="s">
        <v>77</v>
      </c>
      <c r="Z4275">
        <v>4.29</v>
      </c>
      <c r="AA4275" t="s">
        <v>13873</v>
      </c>
      <c r="AB4275">
        <v>293.351268</v>
      </c>
      <c r="AC4275" t="s">
        <v>13874</v>
      </c>
      <c r="AD4275">
        <v>43.134640400000002</v>
      </c>
      <c r="AE4275">
        <v>1397.04</v>
      </c>
      <c r="AF4275">
        <v>13.417</v>
      </c>
      <c r="AG4275">
        <v>12.045999999999999</v>
      </c>
      <c r="AH4275">
        <v>13.504300000000001</v>
      </c>
    </row>
    <row r="4276" spans="1:34" x14ac:dyDescent="0.25">
      <c r="A4276" t="s">
        <v>13875</v>
      </c>
      <c r="B4276" t="s">
        <v>13876</v>
      </c>
      <c r="C4276">
        <v>1</v>
      </c>
      <c r="D4276">
        <v>1</v>
      </c>
      <c r="E4276" t="s">
        <v>284</v>
      </c>
      <c r="F4276">
        <v>2016</v>
      </c>
      <c r="G4276" t="s">
        <v>171</v>
      </c>
      <c r="H4276">
        <v>0</v>
      </c>
      <c r="I4276">
        <v>7.8866310999999998</v>
      </c>
      <c r="J4276">
        <v>7.6200000000000004E-2</v>
      </c>
      <c r="K4276">
        <v>8.35</v>
      </c>
      <c r="L4276">
        <v>0.745</v>
      </c>
      <c r="M4276">
        <v>52.7</v>
      </c>
      <c r="N4276">
        <v>0.16600000000000001</v>
      </c>
      <c r="O4276" t="s">
        <v>614</v>
      </c>
      <c r="P4276">
        <v>0</v>
      </c>
      <c r="Q4276">
        <v>405.18</v>
      </c>
      <c r="R4276">
        <v>996</v>
      </c>
      <c r="S4276">
        <v>0</v>
      </c>
      <c r="U4276">
        <v>5835</v>
      </c>
      <c r="V4276">
        <v>1.03</v>
      </c>
      <c r="W4276">
        <v>1.03</v>
      </c>
      <c r="X4276">
        <v>0.06</v>
      </c>
      <c r="Y4276" t="s">
        <v>77</v>
      </c>
      <c r="Z4276">
        <v>4.42</v>
      </c>
      <c r="AA4276" t="s">
        <v>13877</v>
      </c>
      <c r="AB4276">
        <v>295.09495650000002</v>
      </c>
      <c r="AC4276" t="s">
        <v>13878</v>
      </c>
      <c r="AD4276">
        <v>43.537565000000001</v>
      </c>
      <c r="AE4276">
        <v>1506.58</v>
      </c>
      <c r="AF4276">
        <v>15.157</v>
      </c>
      <c r="AG4276">
        <v>13.337999999999999</v>
      </c>
      <c r="AH4276">
        <v>15.0191</v>
      </c>
    </row>
    <row r="4277" spans="1:34" x14ac:dyDescent="0.25">
      <c r="A4277" t="s">
        <v>13879</v>
      </c>
      <c r="B4277" t="s">
        <v>13880</v>
      </c>
      <c r="C4277">
        <v>1</v>
      </c>
      <c r="D4277">
        <v>1</v>
      </c>
      <c r="E4277" t="s">
        <v>284</v>
      </c>
      <c r="F4277">
        <v>2016</v>
      </c>
      <c r="G4277" t="s">
        <v>171</v>
      </c>
      <c r="H4277">
        <v>0</v>
      </c>
      <c r="I4277">
        <v>8.0276805899999992</v>
      </c>
      <c r="J4277">
        <v>7.8700000000000006E-2</v>
      </c>
      <c r="K4277">
        <v>9.3000000000000007</v>
      </c>
      <c r="L4277">
        <v>0.83</v>
      </c>
      <c r="M4277">
        <v>63.3</v>
      </c>
      <c r="N4277">
        <v>0.19900000000000001</v>
      </c>
      <c r="O4277" t="s">
        <v>614</v>
      </c>
      <c r="P4277">
        <v>0</v>
      </c>
      <c r="Q4277">
        <v>153.5</v>
      </c>
      <c r="R4277">
        <v>824</v>
      </c>
      <c r="S4277">
        <v>0</v>
      </c>
      <c r="U4277">
        <v>5535</v>
      </c>
      <c r="V4277">
        <v>0.93</v>
      </c>
      <c r="W4277">
        <v>0.96</v>
      </c>
      <c r="X4277">
        <v>0.12</v>
      </c>
      <c r="Y4277" t="s">
        <v>77</v>
      </c>
      <c r="Z4277">
        <v>4.49</v>
      </c>
      <c r="AA4277" t="s">
        <v>13881</v>
      </c>
      <c r="AB4277">
        <v>289.60383789999997</v>
      </c>
      <c r="AC4277" t="s">
        <v>13882</v>
      </c>
      <c r="AD4277">
        <v>46.314909700000001</v>
      </c>
      <c r="AE4277">
        <v>1351.17</v>
      </c>
      <c r="AF4277">
        <v>15.593999999999999</v>
      </c>
      <c r="AG4277">
        <v>13.904999999999999</v>
      </c>
      <c r="AH4277">
        <v>15.557</v>
      </c>
    </row>
    <row r="4278" spans="1:34" x14ac:dyDescent="0.25">
      <c r="A4278" t="s">
        <v>13883</v>
      </c>
      <c r="B4278" t="s">
        <v>13884</v>
      </c>
      <c r="C4278">
        <v>1</v>
      </c>
      <c r="D4278">
        <v>1</v>
      </c>
      <c r="E4278" t="s">
        <v>284</v>
      </c>
      <c r="F4278">
        <v>2016</v>
      </c>
      <c r="G4278" t="s">
        <v>171</v>
      </c>
      <c r="H4278">
        <v>0</v>
      </c>
      <c r="I4278">
        <v>85.351294269999997</v>
      </c>
      <c r="J4278">
        <v>0.37509999999999999</v>
      </c>
      <c r="K4278">
        <v>6.8</v>
      </c>
      <c r="L4278">
        <v>0.60699999999999998</v>
      </c>
      <c r="M4278">
        <v>37.200000000000003</v>
      </c>
      <c r="N4278">
        <v>0.11700000000000001</v>
      </c>
      <c r="O4278" t="s">
        <v>614</v>
      </c>
      <c r="P4278">
        <v>0</v>
      </c>
      <c r="Q4278">
        <v>5.75</v>
      </c>
      <c r="R4278">
        <v>390</v>
      </c>
      <c r="S4278">
        <v>0</v>
      </c>
      <c r="U4278">
        <v>5773</v>
      </c>
      <c r="V4278">
        <v>0.99</v>
      </c>
      <c r="W4278">
        <v>0.99</v>
      </c>
      <c r="X4278">
        <v>0.02</v>
      </c>
      <c r="Y4278" t="s">
        <v>77</v>
      </c>
      <c r="Z4278">
        <v>4.45</v>
      </c>
      <c r="AA4278" t="s">
        <v>13885</v>
      </c>
      <c r="AB4278">
        <v>294.63239779999998</v>
      </c>
      <c r="AC4278" t="s">
        <v>13886</v>
      </c>
      <c r="AD4278">
        <v>43.400452600000001</v>
      </c>
      <c r="AE4278">
        <v>983.50199999999995</v>
      </c>
      <c r="AF4278">
        <v>15.167</v>
      </c>
      <c r="AG4278">
        <v>13.403</v>
      </c>
      <c r="AH4278">
        <v>15.063800000000001</v>
      </c>
    </row>
    <row r="4279" spans="1:34" x14ac:dyDescent="0.25">
      <c r="A4279" t="s">
        <v>13887</v>
      </c>
      <c r="B4279" t="s">
        <v>13888</v>
      </c>
      <c r="C4279">
        <v>1</v>
      </c>
      <c r="D4279">
        <v>1</v>
      </c>
      <c r="E4279" t="s">
        <v>284</v>
      </c>
      <c r="F4279">
        <v>2016</v>
      </c>
      <c r="G4279" t="s">
        <v>171</v>
      </c>
      <c r="H4279">
        <v>0</v>
      </c>
      <c r="I4279">
        <v>76.136020279999997</v>
      </c>
      <c r="J4279">
        <v>0.34029999999999999</v>
      </c>
      <c r="K4279">
        <v>4.87</v>
      </c>
      <c r="L4279">
        <v>0.434</v>
      </c>
      <c r="M4279">
        <v>21.1</v>
      </c>
      <c r="N4279">
        <v>6.6400000000000001E-2</v>
      </c>
      <c r="O4279" t="s">
        <v>614</v>
      </c>
      <c r="P4279">
        <v>0</v>
      </c>
      <c r="Q4279">
        <v>6.34</v>
      </c>
      <c r="R4279">
        <v>399</v>
      </c>
      <c r="S4279">
        <v>0</v>
      </c>
      <c r="U4279">
        <v>5653</v>
      </c>
      <c r="V4279">
        <v>0.91</v>
      </c>
      <c r="W4279">
        <v>0.96</v>
      </c>
      <c r="X4279">
        <v>-0.04</v>
      </c>
      <c r="Y4279" t="s">
        <v>77</v>
      </c>
      <c r="Z4279">
        <v>4.5</v>
      </c>
      <c r="AA4279" t="s">
        <v>13889</v>
      </c>
      <c r="AB4279">
        <v>288.8488552</v>
      </c>
      <c r="AC4279" t="s">
        <v>13890</v>
      </c>
      <c r="AD4279">
        <v>51.209037500000001</v>
      </c>
      <c r="AE4279">
        <v>298.53199999999998</v>
      </c>
      <c r="AF4279">
        <v>12.568</v>
      </c>
      <c r="AG4279">
        <v>10.862</v>
      </c>
      <c r="AH4279">
        <v>12.411</v>
      </c>
    </row>
    <row r="4280" spans="1:34" x14ac:dyDescent="0.25">
      <c r="A4280" t="s">
        <v>13891</v>
      </c>
      <c r="B4280" t="s">
        <v>13892</v>
      </c>
      <c r="C4280">
        <v>1</v>
      </c>
      <c r="D4280">
        <v>1</v>
      </c>
      <c r="E4280" t="s">
        <v>284</v>
      </c>
      <c r="F4280">
        <v>2016</v>
      </c>
      <c r="G4280" t="s">
        <v>171</v>
      </c>
      <c r="H4280">
        <v>0</v>
      </c>
      <c r="I4280">
        <v>20.381775730000001</v>
      </c>
      <c r="J4280">
        <v>0.13450000000000001</v>
      </c>
      <c r="K4280">
        <v>3.09</v>
      </c>
      <c r="L4280">
        <v>0.27600000000000002</v>
      </c>
      <c r="M4280">
        <v>9.75</v>
      </c>
      <c r="N4280">
        <v>3.0700000000000002E-2</v>
      </c>
      <c r="O4280" t="s">
        <v>614</v>
      </c>
      <c r="P4280">
        <v>0</v>
      </c>
      <c r="Q4280">
        <v>14.9</v>
      </c>
      <c r="R4280">
        <v>528</v>
      </c>
      <c r="S4280">
        <v>0</v>
      </c>
      <c r="U4280">
        <v>5020</v>
      </c>
      <c r="V4280">
        <v>0.77</v>
      </c>
      <c r="W4280">
        <v>0.81</v>
      </c>
      <c r="X4280">
        <v>-0.02</v>
      </c>
      <c r="Y4280" t="s">
        <v>77</v>
      </c>
      <c r="Z4280">
        <v>4.59</v>
      </c>
      <c r="AA4280" t="s">
        <v>13893</v>
      </c>
      <c r="AB4280">
        <v>286.74183369999997</v>
      </c>
      <c r="AC4280" t="s">
        <v>13894</v>
      </c>
      <c r="AD4280">
        <v>43.190119699999997</v>
      </c>
      <c r="AE4280">
        <v>839.90300000000002</v>
      </c>
      <c r="AF4280">
        <v>15.977</v>
      </c>
      <c r="AG4280">
        <v>13.858000000000001</v>
      </c>
      <c r="AH4280">
        <v>15.8805</v>
      </c>
    </row>
    <row r="4281" spans="1:34" x14ac:dyDescent="0.25">
      <c r="A4281" t="s">
        <v>13895</v>
      </c>
      <c r="B4281" t="s">
        <v>13896</v>
      </c>
      <c r="C4281">
        <v>1</v>
      </c>
      <c r="D4281">
        <v>1</v>
      </c>
      <c r="E4281" t="s">
        <v>284</v>
      </c>
      <c r="F4281">
        <v>2016</v>
      </c>
      <c r="G4281" t="s">
        <v>171</v>
      </c>
      <c r="H4281">
        <v>0</v>
      </c>
      <c r="I4281">
        <v>5.1013794499999996</v>
      </c>
      <c r="J4281">
        <v>5.8000000000000003E-2</v>
      </c>
      <c r="K4281">
        <v>3.24</v>
      </c>
      <c r="L4281">
        <v>0.28899999999999998</v>
      </c>
      <c r="M4281">
        <v>10.6</v>
      </c>
      <c r="N4281">
        <v>3.32E-2</v>
      </c>
      <c r="O4281" t="s">
        <v>614</v>
      </c>
      <c r="P4281">
        <v>0</v>
      </c>
      <c r="Q4281">
        <v>233.62</v>
      </c>
      <c r="R4281">
        <v>1050</v>
      </c>
      <c r="S4281">
        <v>0</v>
      </c>
      <c r="U4281">
        <v>5836</v>
      </c>
      <c r="V4281">
        <v>1.06</v>
      </c>
      <c r="W4281">
        <v>1.04</v>
      </c>
      <c r="X4281">
        <v>0.09</v>
      </c>
      <c r="Y4281" t="s">
        <v>77</v>
      </c>
      <c r="Z4281">
        <v>4.4000000000000004</v>
      </c>
      <c r="AA4281" t="s">
        <v>13897</v>
      </c>
      <c r="AB4281">
        <v>295.57726810000003</v>
      </c>
      <c r="AC4281" t="s">
        <v>13898</v>
      </c>
      <c r="AD4281">
        <v>46.254702799999997</v>
      </c>
      <c r="AE4281">
        <v>1056.3599999999999</v>
      </c>
      <c r="AF4281">
        <v>15.544</v>
      </c>
      <c r="AG4281">
        <v>13.75</v>
      </c>
      <c r="AH4281">
        <v>15.4033</v>
      </c>
    </row>
    <row r="4282" spans="1:34" x14ac:dyDescent="0.25">
      <c r="A4282" t="s">
        <v>13899</v>
      </c>
      <c r="B4282" t="s">
        <v>13900</v>
      </c>
      <c r="C4282">
        <v>1</v>
      </c>
      <c r="D4282">
        <v>1</v>
      </c>
      <c r="E4282" t="s">
        <v>284</v>
      </c>
      <c r="F4282">
        <v>2016</v>
      </c>
      <c r="G4282" t="s">
        <v>171</v>
      </c>
      <c r="H4282">
        <v>0</v>
      </c>
      <c r="I4282">
        <v>3.94963138</v>
      </c>
      <c r="J4282">
        <v>4.6300000000000001E-2</v>
      </c>
      <c r="K4282">
        <v>2.2799999999999998</v>
      </c>
      <c r="L4282">
        <v>0.20300000000000001</v>
      </c>
      <c r="M4282">
        <v>5.82</v>
      </c>
      <c r="N4282">
        <v>1.83E-2</v>
      </c>
      <c r="O4282" t="s">
        <v>614</v>
      </c>
      <c r="P4282">
        <v>0</v>
      </c>
      <c r="Q4282">
        <v>197.29</v>
      </c>
      <c r="R4282">
        <v>966</v>
      </c>
      <c r="S4282">
        <v>0</v>
      </c>
      <c r="U4282">
        <v>5047</v>
      </c>
      <c r="V4282">
        <v>0.78</v>
      </c>
      <c r="W4282">
        <v>0.82</v>
      </c>
      <c r="X4282">
        <v>0.01</v>
      </c>
      <c r="Y4282" t="s">
        <v>77</v>
      </c>
      <c r="Z4282">
        <v>4.58</v>
      </c>
      <c r="AA4282" t="s">
        <v>13901</v>
      </c>
      <c r="AB4282">
        <v>292.3539624</v>
      </c>
      <c r="AC4282" t="s">
        <v>13902</v>
      </c>
      <c r="AD4282">
        <v>46.226246500000002</v>
      </c>
      <c r="AE4282">
        <v>850.327</v>
      </c>
      <c r="AF4282">
        <v>15.993</v>
      </c>
      <c r="AG4282">
        <v>13.532</v>
      </c>
      <c r="AH4282">
        <v>15.595800000000001</v>
      </c>
    </row>
    <row r="4283" spans="1:34" x14ac:dyDescent="0.25">
      <c r="A4283" t="s">
        <v>13903</v>
      </c>
      <c r="B4283" t="s">
        <v>13904</v>
      </c>
      <c r="C4283">
        <v>1</v>
      </c>
      <c r="D4283">
        <v>1</v>
      </c>
      <c r="E4283" t="s">
        <v>284</v>
      </c>
      <c r="F4283">
        <v>2016</v>
      </c>
      <c r="G4283" t="s">
        <v>171</v>
      </c>
      <c r="H4283">
        <v>0</v>
      </c>
      <c r="I4283">
        <v>3.14866453</v>
      </c>
      <c r="J4283">
        <v>3.9E-2</v>
      </c>
      <c r="K4283">
        <v>2.21</v>
      </c>
      <c r="L4283">
        <v>0.19700000000000001</v>
      </c>
      <c r="M4283">
        <v>5.52</v>
      </c>
      <c r="N4283">
        <v>1.7399999999999999E-2</v>
      </c>
      <c r="O4283" t="s">
        <v>614</v>
      </c>
      <c r="P4283">
        <v>0</v>
      </c>
      <c r="Q4283">
        <v>547.29</v>
      </c>
      <c r="R4283">
        <v>1097</v>
      </c>
      <c r="S4283">
        <v>0</v>
      </c>
      <c r="U4283">
        <v>5333</v>
      </c>
      <c r="V4283">
        <v>0.84</v>
      </c>
      <c r="W4283">
        <v>0.88</v>
      </c>
      <c r="X4283">
        <v>0.04</v>
      </c>
      <c r="Y4283" t="s">
        <v>77</v>
      </c>
      <c r="Z4283">
        <v>4.54</v>
      </c>
      <c r="AA4283" t="s">
        <v>13905</v>
      </c>
      <c r="AB4283">
        <v>297.77924660000002</v>
      </c>
      <c r="AC4283" t="s">
        <v>13906</v>
      </c>
      <c r="AD4283">
        <v>46.492668799999997</v>
      </c>
      <c r="AE4283">
        <v>1039.03</v>
      </c>
      <c r="AF4283">
        <v>15.601000000000001</v>
      </c>
      <c r="AG4283">
        <v>13.315</v>
      </c>
      <c r="AH4283">
        <v>15.303100000000001</v>
      </c>
    </row>
    <row r="4284" spans="1:34" x14ac:dyDescent="0.25">
      <c r="A4284" t="s">
        <v>13907</v>
      </c>
      <c r="B4284" t="s">
        <v>13908</v>
      </c>
      <c r="C4284">
        <v>1</v>
      </c>
      <c r="D4284">
        <v>1</v>
      </c>
      <c r="E4284" t="s">
        <v>284</v>
      </c>
      <c r="F4284">
        <v>2016</v>
      </c>
      <c r="G4284" t="s">
        <v>171</v>
      </c>
      <c r="H4284">
        <v>0</v>
      </c>
      <c r="I4284">
        <v>15.59461874</v>
      </c>
      <c r="J4284">
        <v>0.122</v>
      </c>
      <c r="K4284">
        <v>2.9</v>
      </c>
      <c r="L4284">
        <v>0.25900000000000001</v>
      </c>
      <c r="M4284">
        <v>8.75</v>
      </c>
      <c r="N4284">
        <v>2.75E-2</v>
      </c>
      <c r="O4284" t="s">
        <v>614</v>
      </c>
      <c r="P4284">
        <v>0</v>
      </c>
      <c r="Q4284">
        <v>117.83</v>
      </c>
      <c r="R4284">
        <v>718</v>
      </c>
      <c r="S4284">
        <v>0</v>
      </c>
      <c r="U4284">
        <v>5678</v>
      </c>
      <c r="V4284">
        <v>0.95</v>
      </c>
      <c r="W4284">
        <v>0.96</v>
      </c>
      <c r="X4284">
        <v>-0.03</v>
      </c>
      <c r="Y4284" t="s">
        <v>77</v>
      </c>
      <c r="Z4284">
        <v>4.46</v>
      </c>
      <c r="AA4284" t="s">
        <v>13909</v>
      </c>
      <c r="AB4284">
        <v>297.66446769999999</v>
      </c>
      <c r="AC4284" t="s">
        <v>13910</v>
      </c>
      <c r="AD4284">
        <v>43.248990300000003</v>
      </c>
      <c r="AE4284">
        <v>1499.66</v>
      </c>
      <c r="AF4284">
        <v>15.567</v>
      </c>
      <c r="AG4284">
        <v>13.706</v>
      </c>
      <c r="AH4284">
        <v>15.446400000000001</v>
      </c>
    </row>
    <row r="4285" spans="1:34" x14ac:dyDescent="0.25">
      <c r="A4285" t="s">
        <v>13911</v>
      </c>
      <c r="B4285" t="s">
        <v>13912</v>
      </c>
      <c r="C4285">
        <v>1</v>
      </c>
      <c r="D4285">
        <v>1</v>
      </c>
      <c r="E4285" t="s">
        <v>284</v>
      </c>
      <c r="F4285">
        <v>2016</v>
      </c>
      <c r="G4285" t="s">
        <v>171</v>
      </c>
      <c r="H4285">
        <v>0</v>
      </c>
      <c r="I4285">
        <v>5.8337609199999996</v>
      </c>
      <c r="J4285">
        <v>6.8699999999999997E-2</v>
      </c>
      <c r="K4285">
        <v>2.4</v>
      </c>
      <c r="L4285">
        <v>0.214</v>
      </c>
      <c r="M4285">
        <v>6.35</v>
      </c>
      <c r="N4285">
        <v>0.02</v>
      </c>
      <c r="O4285" t="s">
        <v>614</v>
      </c>
      <c r="P4285">
        <v>0</v>
      </c>
      <c r="Q4285">
        <v>464.76</v>
      </c>
      <c r="R4285">
        <v>1143</v>
      </c>
      <c r="S4285">
        <v>0</v>
      </c>
      <c r="U4285">
        <v>5754</v>
      </c>
      <c r="V4285">
        <v>1</v>
      </c>
      <c r="W4285">
        <v>1</v>
      </c>
      <c r="X4285">
        <v>0.04</v>
      </c>
      <c r="Y4285" t="s">
        <v>77</v>
      </c>
      <c r="Z4285">
        <v>4.4400000000000004</v>
      </c>
      <c r="AA4285" t="s">
        <v>13913</v>
      </c>
      <c r="AB4285">
        <v>285.05709430000002</v>
      </c>
      <c r="AC4285" t="s">
        <v>13914</v>
      </c>
      <c r="AD4285">
        <v>46.3206074</v>
      </c>
      <c r="AE4285">
        <v>2022.9</v>
      </c>
      <c r="AF4285">
        <v>15.898</v>
      </c>
      <c r="AG4285">
        <v>14.218</v>
      </c>
      <c r="AH4285">
        <v>15.781599999999999</v>
      </c>
    </row>
    <row r="4286" spans="1:34" x14ac:dyDescent="0.25">
      <c r="A4286" t="s">
        <v>13915</v>
      </c>
      <c r="B4286" t="s">
        <v>13916</v>
      </c>
      <c r="C4286">
        <v>1</v>
      </c>
      <c r="D4286">
        <v>1</v>
      </c>
      <c r="E4286" t="s">
        <v>284</v>
      </c>
      <c r="F4286">
        <v>2016</v>
      </c>
      <c r="G4286" t="s">
        <v>171</v>
      </c>
      <c r="H4286">
        <v>0</v>
      </c>
      <c r="I4286">
        <v>14.16399294</v>
      </c>
      <c r="J4286">
        <v>0.1057</v>
      </c>
      <c r="K4286">
        <v>2.4900000000000002</v>
      </c>
      <c r="L4286">
        <v>0.222</v>
      </c>
      <c r="M4286">
        <v>6.76</v>
      </c>
      <c r="N4286">
        <v>2.1299999999999999E-2</v>
      </c>
      <c r="O4286" t="s">
        <v>614</v>
      </c>
      <c r="P4286">
        <v>0</v>
      </c>
      <c r="Q4286">
        <v>46.36</v>
      </c>
      <c r="R4286">
        <v>694</v>
      </c>
      <c r="S4286">
        <v>0</v>
      </c>
      <c r="U4286">
        <v>5570</v>
      </c>
      <c r="V4286">
        <v>0.92</v>
      </c>
      <c r="W4286">
        <v>0.93</v>
      </c>
      <c r="X4286">
        <v>-0.01</v>
      </c>
      <c r="Y4286" t="s">
        <v>77</v>
      </c>
      <c r="Z4286">
        <v>4.49</v>
      </c>
      <c r="AA4286" t="s">
        <v>13917</v>
      </c>
      <c r="AB4286">
        <v>297.72422569999998</v>
      </c>
      <c r="AC4286" t="s">
        <v>13918</v>
      </c>
      <c r="AD4286">
        <v>43.5272796</v>
      </c>
      <c r="AE4286">
        <v>586.13699999999994</v>
      </c>
      <c r="AF4286">
        <v>14.635</v>
      </c>
      <c r="AG4286">
        <v>12.683999999999999</v>
      </c>
      <c r="AH4286">
        <v>14.5036</v>
      </c>
    </row>
    <row r="4287" spans="1:34" x14ac:dyDescent="0.25">
      <c r="A4287" t="s">
        <v>13919</v>
      </c>
      <c r="B4287" t="s">
        <v>13920</v>
      </c>
      <c r="C4287">
        <v>1</v>
      </c>
      <c r="D4287">
        <v>1</v>
      </c>
      <c r="E4287" t="s">
        <v>284</v>
      </c>
      <c r="F4287">
        <v>2016</v>
      </c>
      <c r="G4287" t="s">
        <v>171</v>
      </c>
      <c r="H4287">
        <v>0</v>
      </c>
      <c r="I4287">
        <v>2.6170325399999999</v>
      </c>
      <c r="J4287">
        <v>3.3099999999999997E-2</v>
      </c>
      <c r="K4287">
        <v>1.63</v>
      </c>
      <c r="L4287">
        <v>0.14499999999999999</v>
      </c>
      <c r="M4287">
        <v>3.29</v>
      </c>
      <c r="N4287">
        <v>1.04E-2</v>
      </c>
      <c r="O4287" t="s">
        <v>614</v>
      </c>
      <c r="P4287">
        <v>0</v>
      </c>
      <c r="Q4287">
        <v>196.13</v>
      </c>
      <c r="R4287">
        <v>996</v>
      </c>
      <c r="S4287">
        <v>0</v>
      </c>
      <c r="U4287">
        <v>4751</v>
      </c>
      <c r="V4287">
        <v>0.71</v>
      </c>
      <c r="W4287">
        <v>0.75</v>
      </c>
      <c r="X4287">
        <v>-7.0000000000000007E-2</v>
      </c>
      <c r="Y4287" t="s">
        <v>77</v>
      </c>
      <c r="Z4287">
        <v>4.62</v>
      </c>
      <c r="AA4287" t="s">
        <v>13921</v>
      </c>
      <c r="AB4287">
        <v>290.12221119999998</v>
      </c>
      <c r="AC4287" t="s">
        <v>13922</v>
      </c>
      <c r="AD4287">
        <v>43.085406999999996</v>
      </c>
      <c r="AE4287">
        <v>646.66700000000003</v>
      </c>
      <c r="AF4287">
        <v>16.123999999999999</v>
      </c>
      <c r="AG4287">
        <v>13.484</v>
      </c>
      <c r="AH4287">
        <v>15.7966</v>
      </c>
    </row>
    <row r="4288" spans="1:34" x14ac:dyDescent="0.25">
      <c r="A4288" t="s">
        <v>13923</v>
      </c>
      <c r="B4288" t="s">
        <v>13924</v>
      </c>
      <c r="C4288">
        <v>1</v>
      </c>
      <c r="D4288">
        <v>1</v>
      </c>
      <c r="E4288" t="s">
        <v>284</v>
      </c>
      <c r="F4288">
        <v>2016</v>
      </c>
      <c r="G4288" t="s">
        <v>171</v>
      </c>
      <c r="H4288">
        <v>0</v>
      </c>
      <c r="I4288">
        <v>150.24212700000001</v>
      </c>
      <c r="J4288">
        <v>0.53749999999999998</v>
      </c>
      <c r="K4288">
        <v>4.6399999999999997</v>
      </c>
      <c r="L4288">
        <v>0.41399999999999998</v>
      </c>
      <c r="M4288">
        <v>19.399999999999999</v>
      </c>
      <c r="N4288">
        <v>6.1199999999999997E-2</v>
      </c>
      <c r="O4288" t="s">
        <v>614</v>
      </c>
      <c r="P4288">
        <v>0</v>
      </c>
      <c r="Q4288">
        <v>2.72</v>
      </c>
      <c r="R4288">
        <v>327</v>
      </c>
      <c r="S4288">
        <v>0</v>
      </c>
      <c r="U4288">
        <v>5541</v>
      </c>
      <c r="V4288">
        <v>0.91</v>
      </c>
      <c r="W4288">
        <v>0.92</v>
      </c>
      <c r="X4288">
        <v>-0.02</v>
      </c>
      <c r="Y4288" t="s">
        <v>77</v>
      </c>
      <c r="Z4288">
        <v>4.49</v>
      </c>
      <c r="AA4288" t="s">
        <v>13925</v>
      </c>
      <c r="AB4288">
        <v>287.28525539999998</v>
      </c>
      <c r="AC4288" t="s">
        <v>13926</v>
      </c>
      <c r="AD4288">
        <v>51.249949899999997</v>
      </c>
      <c r="AE4288">
        <v>1195.54</v>
      </c>
      <c r="AF4288">
        <v>15.098000000000001</v>
      </c>
      <c r="AG4288">
        <v>13.148</v>
      </c>
      <c r="AH4288">
        <v>14.8849</v>
      </c>
    </row>
    <row r="4289" spans="1:34" x14ac:dyDescent="0.25">
      <c r="A4289" t="s">
        <v>13927</v>
      </c>
      <c r="B4289" t="s">
        <v>13928</v>
      </c>
      <c r="C4289">
        <v>1</v>
      </c>
      <c r="D4289">
        <v>1</v>
      </c>
      <c r="E4289" t="s">
        <v>284</v>
      </c>
      <c r="F4289">
        <v>2016</v>
      </c>
      <c r="G4289" t="s">
        <v>171</v>
      </c>
      <c r="H4289">
        <v>0</v>
      </c>
      <c r="I4289">
        <v>5.0325179100000001</v>
      </c>
      <c r="J4289">
        <v>5.7500000000000002E-2</v>
      </c>
      <c r="K4289">
        <v>2.0499999999999998</v>
      </c>
      <c r="L4289">
        <v>0.183</v>
      </c>
      <c r="M4289">
        <v>4.8600000000000003</v>
      </c>
      <c r="N4289">
        <v>1.5299999999999999E-2</v>
      </c>
      <c r="O4289" t="s">
        <v>614</v>
      </c>
      <c r="P4289">
        <v>0</v>
      </c>
      <c r="Q4289">
        <v>417.03</v>
      </c>
      <c r="R4289">
        <v>1047</v>
      </c>
      <c r="S4289">
        <v>0</v>
      </c>
      <c r="U4289">
        <v>5614</v>
      </c>
      <c r="V4289">
        <v>0.89</v>
      </c>
      <c r="W4289">
        <v>0.93</v>
      </c>
      <c r="X4289">
        <v>-0.08</v>
      </c>
      <c r="Y4289" t="s">
        <v>77</v>
      </c>
      <c r="Z4289">
        <v>4.51</v>
      </c>
      <c r="AA4289" t="s">
        <v>13929</v>
      </c>
      <c r="AB4289">
        <v>282.36353150000002</v>
      </c>
      <c r="AC4289" t="s">
        <v>13930</v>
      </c>
      <c r="AD4289">
        <v>46.675238399999998</v>
      </c>
      <c r="AE4289">
        <v>1593.13</v>
      </c>
      <c r="AF4289">
        <v>15.872</v>
      </c>
      <c r="AG4289">
        <v>14.09</v>
      </c>
      <c r="AH4289">
        <v>15.617699999999999</v>
      </c>
    </row>
    <row r="4290" spans="1:34" x14ac:dyDescent="0.25">
      <c r="A4290" t="s">
        <v>13931</v>
      </c>
      <c r="B4290" t="s">
        <v>13932</v>
      </c>
      <c r="C4290">
        <v>1</v>
      </c>
      <c r="D4290">
        <v>1</v>
      </c>
      <c r="E4290" t="s">
        <v>284</v>
      </c>
      <c r="F4290">
        <v>2016</v>
      </c>
      <c r="G4290" t="s">
        <v>171</v>
      </c>
      <c r="H4290">
        <v>0</v>
      </c>
      <c r="I4290">
        <v>40.4287755</v>
      </c>
      <c r="J4290">
        <v>0.22439999999999999</v>
      </c>
      <c r="K4290">
        <v>3.61</v>
      </c>
      <c r="L4290">
        <v>0.32200000000000001</v>
      </c>
      <c r="M4290">
        <v>12.7</v>
      </c>
      <c r="N4290">
        <v>3.9899999999999998E-2</v>
      </c>
      <c r="O4290" t="s">
        <v>614</v>
      </c>
      <c r="P4290">
        <v>0</v>
      </c>
      <c r="Q4290">
        <v>17.23</v>
      </c>
      <c r="R4290">
        <v>494</v>
      </c>
      <c r="S4290">
        <v>0</v>
      </c>
      <c r="U4290">
        <v>5664</v>
      </c>
      <c r="V4290">
        <v>0.95</v>
      </c>
      <c r="W4290">
        <v>0.97</v>
      </c>
      <c r="X4290">
        <v>0.02</v>
      </c>
      <c r="Y4290" t="s">
        <v>77</v>
      </c>
      <c r="Z4290">
        <v>4.47</v>
      </c>
      <c r="AA4290" t="s">
        <v>13933</v>
      </c>
      <c r="AB4290">
        <v>289.42459550000001</v>
      </c>
      <c r="AC4290" t="s">
        <v>13934</v>
      </c>
      <c r="AD4290">
        <v>50.9941198</v>
      </c>
      <c r="AE4290">
        <v>939.45500000000004</v>
      </c>
      <c r="AF4290">
        <v>15.122</v>
      </c>
      <c r="AG4290">
        <v>13.359</v>
      </c>
      <c r="AH4290">
        <v>14.968500000000001</v>
      </c>
    </row>
    <row r="4291" spans="1:34" x14ac:dyDescent="0.25">
      <c r="A4291" t="s">
        <v>13935</v>
      </c>
      <c r="B4291" t="s">
        <v>13936</v>
      </c>
      <c r="C4291">
        <v>1</v>
      </c>
      <c r="D4291">
        <v>2</v>
      </c>
      <c r="E4291" t="s">
        <v>284</v>
      </c>
      <c r="F4291">
        <v>2013</v>
      </c>
      <c r="G4291" t="s">
        <v>171</v>
      </c>
      <c r="H4291">
        <v>0</v>
      </c>
      <c r="I4291">
        <v>114.73635</v>
      </c>
      <c r="J4291">
        <v>0.48099999999999998</v>
      </c>
      <c r="K4291">
        <v>13.49</v>
      </c>
      <c r="L4291">
        <v>1.204</v>
      </c>
      <c r="M4291">
        <v>324.2</v>
      </c>
      <c r="N4291">
        <v>1.02</v>
      </c>
      <c r="O4291" t="s">
        <v>119</v>
      </c>
      <c r="P4291">
        <v>3.5999999999999997E-2</v>
      </c>
      <c r="Q4291">
        <v>9.1999999999999993</v>
      </c>
      <c r="R4291">
        <v>478</v>
      </c>
      <c r="S4291">
        <v>1</v>
      </c>
      <c r="U4291">
        <v>5600</v>
      </c>
      <c r="V4291">
        <v>1.82</v>
      </c>
      <c r="W4291">
        <v>1.1000000000000001</v>
      </c>
      <c r="X4291">
        <v>-0.17</v>
      </c>
      <c r="Y4291" t="s">
        <v>77</v>
      </c>
      <c r="Z4291">
        <v>3.96</v>
      </c>
      <c r="AA4291" t="s">
        <v>13937</v>
      </c>
      <c r="AB4291">
        <v>297.91684329999998</v>
      </c>
      <c r="AC4291" t="s">
        <v>13938</v>
      </c>
      <c r="AD4291">
        <v>46.9651146</v>
      </c>
      <c r="AE4291">
        <v>1232.9000000000001</v>
      </c>
      <c r="AF4291">
        <v>14.680999999999999</v>
      </c>
      <c r="AG4291">
        <v>12.981</v>
      </c>
      <c r="AH4291">
        <v>14.5869</v>
      </c>
    </row>
    <row r="4292" spans="1:34" x14ac:dyDescent="0.25">
      <c r="A4292" t="s">
        <v>13939</v>
      </c>
      <c r="B4292" t="s">
        <v>13936</v>
      </c>
      <c r="C4292">
        <v>1</v>
      </c>
      <c r="D4292">
        <v>2</v>
      </c>
      <c r="E4292" t="s">
        <v>284</v>
      </c>
      <c r="F4292">
        <v>2013</v>
      </c>
      <c r="G4292" t="s">
        <v>171</v>
      </c>
      <c r="H4292">
        <v>0</v>
      </c>
      <c r="I4292">
        <v>191.23179999999999</v>
      </c>
      <c r="J4292">
        <v>0.67600000000000005</v>
      </c>
      <c r="K4292">
        <v>6.14</v>
      </c>
      <c r="L4292">
        <v>0.54800000000000004</v>
      </c>
      <c r="M4292">
        <v>6.4</v>
      </c>
      <c r="N4292">
        <v>0.02</v>
      </c>
      <c r="O4292" t="s">
        <v>119</v>
      </c>
      <c r="P4292">
        <v>3.9E-2</v>
      </c>
      <c r="Q4292">
        <v>4.66</v>
      </c>
      <c r="R4292">
        <v>403</v>
      </c>
      <c r="S4292">
        <v>1</v>
      </c>
      <c r="U4292">
        <v>5600</v>
      </c>
      <c r="V4292">
        <v>1.82</v>
      </c>
      <c r="W4292">
        <v>1.1000000000000001</v>
      </c>
      <c r="X4292">
        <v>-0.17</v>
      </c>
      <c r="Y4292" t="s">
        <v>77</v>
      </c>
      <c r="Z4292">
        <v>3.96</v>
      </c>
      <c r="AA4292" t="s">
        <v>13937</v>
      </c>
      <c r="AB4292">
        <v>297.91684329999998</v>
      </c>
      <c r="AC4292" t="s">
        <v>13938</v>
      </c>
      <c r="AD4292">
        <v>46.9651146</v>
      </c>
      <c r="AE4292">
        <v>1232.9000000000001</v>
      </c>
      <c r="AF4292">
        <v>14.680999999999999</v>
      </c>
      <c r="AG4292">
        <v>12.981</v>
      </c>
      <c r="AH4292">
        <v>14.5869</v>
      </c>
    </row>
    <row r="4293" spans="1:34" x14ac:dyDescent="0.25">
      <c r="A4293" t="s">
        <v>13940</v>
      </c>
      <c r="B4293" t="s">
        <v>13941</v>
      </c>
      <c r="C4293">
        <v>1</v>
      </c>
      <c r="D4293">
        <v>1</v>
      </c>
      <c r="E4293" t="s">
        <v>284</v>
      </c>
      <c r="F4293">
        <v>2016</v>
      </c>
      <c r="G4293" t="s">
        <v>171</v>
      </c>
      <c r="H4293">
        <v>0</v>
      </c>
      <c r="I4293">
        <v>21.3587621</v>
      </c>
      <c r="J4293">
        <v>0.15390000000000001</v>
      </c>
      <c r="K4293">
        <v>2.78</v>
      </c>
      <c r="L4293">
        <v>0.248</v>
      </c>
      <c r="M4293">
        <v>8.15</v>
      </c>
      <c r="N4293">
        <v>2.5600000000000001E-2</v>
      </c>
      <c r="O4293" t="s">
        <v>614</v>
      </c>
      <c r="P4293">
        <v>0</v>
      </c>
      <c r="Q4293">
        <v>54.87</v>
      </c>
      <c r="R4293">
        <v>691</v>
      </c>
      <c r="S4293">
        <v>0</v>
      </c>
      <c r="U4293">
        <v>5857</v>
      </c>
      <c r="V4293">
        <v>1.02</v>
      </c>
      <c r="W4293">
        <v>1.01</v>
      </c>
      <c r="X4293">
        <v>-0.01</v>
      </c>
      <c r="Y4293" t="s">
        <v>77</v>
      </c>
      <c r="Z4293">
        <v>4.43</v>
      </c>
      <c r="AA4293" t="s">
        <v>13942</v>
      </c>
      <c r="AB4293">
        <v>295.40256249999999</v>
      </c>
      <c r="AC4293" t="s">
        <v>13943</v>
      </c>
      <c r="AD4293">
        <v>50.478599199999998</v>
      </c>
      <c r="AE4293">
        <v>1259.46</v>
      </c>
      <c r="AF4293">
        <v>15.326000000000001</v>
      </c>
      <c r="AG4293">
        <v>13.738</v>
      </c>
      <c r="AH4293">
        <v>15.2216</v>
      </c>
    </row>
    <row r="4294" spans="1:34" x14ac:dyDescent="0.25">
      <c r="A4294" t="s">
        <v>13944</v>
      </c>
      <c r="B4294" t="s">
        <v>13945</v>
      </c>
      <c r="C4294">
        <v>1</v>
      </c>
      <c r="D4294">
        <v>1</v>
      </c>
      <c r="E4294" t="s">
        <v>284</v>
      </c>
      <c r="F4294">
        <v>2016</v>
      </c>
      <c r="G4294" t="s">
        <v>171</v>
      </c>
      <c r="H4294">
        <v>0</v>
      </c>
      <c r="I4294">
        <v>22.045901799999999</v>
      </c>
      <c r="J4294">
        <v>0.15720000000000001</v>
      </c>
      <c r="K4294">
        <v>3.74</v>
      </c>
      <c r="L4294">
        <v>0.33400000000000002</v>
      </c>
      <c r="M4294">
        <v>13.5</v>
      </c>
      <c r="N4294">
        <v>4.24E-2</v>
      </c>
      <c r="O4294" t="s">
        <v>614</v>
      </c>
      <c r="P4294">
        <v>0</v>
      </c>
      <c r="Q4294">
        <v>79.72</v>
      </c>
      <c r="R4294">
        <v>640</v>
      </c>
      <c r="S4294">
        <v>0</v>
      </c>
      <c r="U4294">
        <v>5993</v>
      </c>
      <c r="V4294">
        <v>1.1399999999999999</v>
      </c>
      <c r="W4294">
        <v>1.1100000000000001</v>
      </c>
      <c r="X4294">
        <v>0.09</v>
      </c>
      <c r="Y4294" t="s">
        <v>77</v>
      </c>
      <c r="Z4294">
        <v>4.37</v>
      </c>
      <c r="AA4294" t="s">
        <v>13946</v>
      </c>
      <c r="AB4294">
        <v>294.52706339999997</v>
      </c>
      <c r="AC4294" t="s">
        <v>13947</v>
      </c>
      <c r="AD4294">
        <v>43.368131699999999</v>
      </c>
      <c r="AE4294">
        <v>1976.05</v>
      </c>
      <c r="AF4294">
        <v>15.882</v>
      </c>
      <c r="AG4294">
        <v>14.167</v>
      </c>
      <c r="AH4294">
        <v>15.642200000000001</v>
      </c>
    </row>
    <row r="4295" spans="1:34" x14ac:dyDescent="0.25">
      <c r="A4295" t="s">
        <v>13948</v>
      </c>
      <c r="B4295" t="s">
        <v>13949</v>
      </c>
      <c r="C4295">
        <v>1</v>
      </c>
      <c r="D4295">
        <v>1</v>
      </c>
      <c r="E4295" t="s">
        <v>284</v>
      </c>
      <c r="F4295">
        <v>2016</v>
      </c>
      <c r="G4295" t="s">
        <v>171</v>
      </c>
      <c r="H4295">
        <v>0</v>
      </c>
      <c r="I4295">
        <v>2.5788550699999999</v>
      </c>
      <c r="J4295">
        <v>3.6200000000000003E-2</v>
      </c>
      <c r="K4295">
        <v>1.99</v>
      </c>
      <c r="L4295">
        <v>0.17799999999999999</v>
      </c>
      <c r="M4295">
        <v>4.62</v>
      </c>
      <c r="N4295">
        <v>1.4500000000000001E-2</v>
      </c>
      <c r="O4295" t="s">
        <v>614</v>
      </c>
      <c r="P4295">
        <v>0</v>
      </c>
      <c r="Q4295">
        <v>553.05999999999995</v>
      </c>
      <c r="R4295">
        <v>1230</v>
      </c>
      <c r="S4295">
        <v>0</v>
      </c>
      <c r="U4295">
        <v>5902</v>
      </c>
      <c r="V4295">
        <v>1.08</v>
      </c>
      <c r="W4295">
        <v>1.05</v>
      </c>
      <c r="X4295">
        <v>0.04</v>
      </c>
      <c r="Y4295" t="s">
        <v>77</v>
      </c>
      <c r="Z4295">
        <v>4.4000000000000004</v>
      </c>
      <c r="AA4295" t="s">
        <v>13950</v>
      </c>
      <c r="AB4295">
        <v>295.41747249999997</v>
      </c>
      <c r="AC4295" t="s">
        <v>13951</v>
      </c>
      <c r="AD4295">
        <v>43.605611699999997</v>
      </c>
      <c r="AE4295">
        <v>879.68299999999999</v>
      </c>
      <c r="AF4295">
        <v>15.242000000000001</v>
      </c>
      <c r="AG4295">
        <v>13.388999999999999</v>
      </c>
      <c r="AH4295">
        <v>15.071400000000001</v>
      </c>
    </row>
    <row r="4296" spans="1:34" x14ac:dyDescent="0.25">
      <c r="A4296" t="s">
        <v>13952</v>
      </c>
      <c r="B4296" t="s">
        <v>13953</v>
      </c>
      <c r="C4296">
        <v>1</v>
      </c>
      <c r="D4296">
        <v>1</v>
      </c>
      <c r="E4296" t="s">
        <v>284</v>
      </c>
      <c r="F4296">
        <v>2016</v>
      </c>
      <c r="G4296" t="s">
        <v>171</v>
      </c>
      <c r="H4296">
        <v>0</v>
      </c>
      <c r="I4296">
        <v>20.553384399999999</v>
      </c>
      <c r="J4296">
        <v>0.1542</v>
      </c>
      <c r="K4296">
        <v>3.75</v>
      </c>
      <c r="L4296">
        <v>0.33500000000000002</v>
      </c>
      <c r="M4296">
        <v>13.5</v>
      </c>
      <c r="N4296">
        <v>4.2599999999999999E-2</v>
      </c>
      <c r="O4296" t="s">
        <v>614</v>
      </c>
      <c r="P4296">
        <v>0</v>
      </c>
      <c r="Q4296">
        <v>68.02</v>
      </c>
      <c r="R4296">
        <v>749</v>
      </c>
      <c r="S4296">
        <v>0</v>
      </c>
      <c r="U4296">
        <v>6163</v>
      </c>
      <c r="V4296">
        <v>1.27</v>
      </c>
      <c r="W4296">
        <v>1.18</v>
      </c>
      <c r="X4296">
        <v>7.0000000000000007E-2</v>
      </c>
      <c r="Y4296" t="s">
        <v>77</v>
      </c>
      <c r="Z4296">
        <v>4.29</v>
      </c>
      <c r="AA4296" t="s">
        <v>13954</v>
      </c>
      <c r="AB4296">
        <v>296.40313190000001</v>
      </c>
      <c r="AC4296" t="s">
        <v>13955</v>
      </c>
      <c r="AD4296">
        <v>51.271277300000001</v>
      </c>
      <c r="AE4296">
        <v>1182.22</v>
      </c>
      <c r="AF4296">
        <v>15.052</v>
      </c>
      <c r="AG4296">
        <v>13.439</v>
      </c>
      <c r="AH4296">
        <v>14.795199999999999</v>
      </c>
    </row>
    <row r="4297" spans="1:34" x14ac:dyDescent="0.25">
      <c r="A4297" t="s">
        <v>13956</v>
      </c>
      <c r="B4297" t="s">
        <v>13957</v>
      </c>
      <c r="C4297">
        <v>1</v>
      </c>
      <c r="D4297">
        <v>1</v>
      </c>
      <c r="E4297" t="s">
        <v>284</v>
      </c>
      <c r="F4297">
        <v>2016</v>
      </c>
      <c r="G4297" t="s">
        <v>171</v>
      </c>
      <c r="H4297">
        <v>0</v>
      </c>
      <c r="I4297">
        <v>40.0686727</v>
      </c>
      <c r="J4297">
        <v>0.22339999999999999</v>
      </c>
      <c r="K4297">
        <v>3.94</v>
      </c>
      <c r="L4297">
        <v>0.35199999999999998</v>
      </c>
      <c r="M4297">
        <v>14.7</v>
      </c>
      <c r="N4297">
        <v>4.6300000000000001E-2</v>
      </c>
      <c r="O4297" t="s">
        <v>614</v>
      </c>
      <c r="P4297">
        <v>0</v>
      </c>
      <c r="Q4297">
        <v>31.62</v>
      </c>
      <c r="R4297">
        <v>560</v>
      </c>
      <c r="S4297">
        <v>0</v>
      </c>
      <c r="U4297">
        <v>6020</v>
      </c>
      <c r="V4297">
        <v>1.1299999999999999</v>
      </c>
      <c r="W4297">
        <v>1.0900000000000001</v>
      </c>
      <c r="X4297">
        <v>0.03</v>
      </c>
      <c r="Y4297" t="s">
        <v>77</v>
      </c>
      <c r="Z4297">
        <v>4.37</v>
      </c>
      <c r="AA4297" t="s">
        <v>13958</v>
      </c>
      <c r="AB4297">
        <v>294.95684770000003</v>
      </c>
      <c r="AC4297" t="s">
        <v>13959</v>
      </c>
      <c r="AD4297">
        <v>43.014299100000002</v>
      </c>
      <c r="AE4297">
        <v>1082.1600000000001</v>
      </c>
      <c r="AF4297">
        <v>14.821999999999999</v>
      </c>
      <c r="AG4297">
        <v>13.14</v>
      </c>
      <c r="AH4297">
        <v>14.694100000000001</v>
      </c>
    </row>
    <row r="4298" spans="1:34" x14ac:dyDescent="0.25">
      <c r="A4298" t="s">
        <v>13960</v>
      </c>
      <c r="B4298" t="s">
        <v>13961</v>
      </c>
      <c r="C4298">
        <v>1</v>
      </c>
      <c r="D4298">
        <v>1</v>
      </c>
      <c r="E4298" t="s">
        <v>284</v>
      </c>
      <c r="F4298">
        <v>2016</v>
      </c>
      <c r="G4298" t="s">
        <v>171</v>
      </c>
      <c r="H4298">
        <v>0</v>
      </c>
      <c r="I4298">
        <v>27.5073799</v>
      </c>
      <c r="J4298">
        <v>0.17710000000000001</v>
      </c>
      <c r="K4298">
        <v>2.9</v>
      </c>
      <c r="L4298">
        <v>0.25900000000000001</v>
      </c>
      <c r="M4298">
        <v>8.75</v>
      </c>
      <c r="N4298">
        <v>2.75E-2</v>
      </c>
      <c r="O4298" t="s">
        <v>614</v>
      </c>
      <c r="P4298">
        <v>0</v>
      </c>
      <c r="Q4298">
        <v>41.43</v>
      </c>
      <c r="R4298">
        <v>569</v>
      </c>
      <c r="S4298">
        <v>0</v>
      </c>
      <c r="U4298">
        <v>5958</v>
      </c>
      <c r="V4298">
        <v>1.1100000000000001</v>
      </c>
      <c r="W4298">
        <v>1.06</v>
      </c>
      <c r="X4298">
        <v>0.03</v>
      </c>
      <c r="Y4298" t="s">
        <v>77</v>
      </c>
      <c r="Z4298">
        <v>4.38</v>
      </c>
      <c r="AA4298" t="s">
        <v>13962</v>
      </c>
      <c r="AB4298">
        <v>297.30124970000003</v>
      </c>
      <c r="AC4298" t="s">
        <v>13963</v>
      </c>
      <c r="AD4298">
        <v>43.1418313</v>
      </c>
      <c r="AE4298">
        <v>1242.6199999999999</v>
      </c>
      <c r="AF4298">
        <v>15.356999999999999</v>
      </c>
      <c r="AG4298">
        <v>13.555999999999999</v>
      </c>
      <c r="AH4298">
        <v>15.2096</v>
      </c>
    </row>
    <row r="4299" spans="1:34" x14ac:dyDescent="0.25">
      <c r="A4299" t="s">
        <v>13964</v>
      </c>
      <c r="B4299" t="s">
        <v>13965</v>
      </c>
      <c r="C4299">
        <v>1</v>
      </c>
      <c r="D4299">
        <v>1</v>
      </c>
      <c r="E4299" t="s">
        <v>284</v>
      </c>
      <c r="F4299">
        <v>2016</v>
      </c>
      <c r="G4299" t="s">
        <v>171</v>
      </c>
      <c r="H4299">
        <v>0</v>
      </c>
      <c r="I4299">
        <v>5.1443801100000002</v>
      </c>
      <c r="J4299">
        <v>5.4899999999999997E-2</v>
      </c>
      <c r="K4299">
        <v>1.43</v>
      </c>
      <c r="L4299">
        <v>0.128</v>
      </c>
      <c r="M4299">
        <v>2.63</v>
      </c>
      <c r="N4299">
        <v>8.2900000000000005E-3</v>
      </c>
      <c r="O4299" t="s">
        <v>614</v>
      </c>
      <c r="P4299">
        <v>0</v>
      </c>
      <c r="Q4299">
        <v>152.75</v>
      </c>
      <c r="R4299">
        <v>923</v>
      </c>
      <c r="S4299">
        <v>0</v>
      </c>
      <c r="U4299">
        <v>5060</v>
      </c>
      <c r="V4299">
        <v>0.77</v>
      </c>
      <c r="W4299">
        <v>0.81</v>
      </c>
      <c r="X4299">
        <v>-0.03</v>
      </c>
      <c r="Y4299" t="s">
        <v>77</v>
      </c>
      <c r="Z4299">
        <v>4.58</v>
      </c>
      <c r="AA4299" t="s">
        <v>13966</v>
      </c>
      <c r="AB4299">
        <v>283.47817170000002</v>
      </c>
      <c r="AC4299" t="s">
        <v>13967</v>
      </c>
      <c r="AD4299">
        <v>43.383723500000002</v>
      </c>
      <c r="AE4299">
        <v>820.91300000000001</v>
      </c>
      <c r="AF4299">
        <v>15.647</v>
      </c>
      <c r="AG4299">
        <v>13.353999999999999</v>
      </c>
      <c r="AH4299">
        <v>15.3301</v>
      </c>
    </row>
    <row r="4300" spans="1:34" x14ac:dyDescent="0.25">
      <c r="A4300" t="s">
        <v>13968</v>
      </c>
      <c r="B4300" t="s">
        <v>13969</v>
      </c>
      <c r="C4300">
        <v>1</v>
      </c>
      <c r="D4300">
        <v>1</v>
      </c>
      <c r="E4300" t="s">
        <v>284</v>
      </c>
      <c r="F4300">
        <v>2016</v>
      </c>
      <c r="G4300" t="s">
        <v>171</v>
      </c>
      <c r="H4300">
        <v>0</v>
      </c>
      <c r="I4300">
        <v>18.45847097</v>
      </c>
      <c r="J4300">
        <v>0.13009999999999999</v>
      </c>
      <c r="K4300">
        <v>2.12</v>
      </c>
      <c r="L4300">
        <v>0.189</v>
      </c>
      <c r="M4300">
        <v>5.14</v>
      </c>
      <c r="N4300">
        <v>1.6199999999999999E-2</v>
      </c>
      <c r="O4300" t="s">
        <v>614</v>
      </c>
      <c r="P4300">
        <v>0</v>
      </c>
      <c r="Q4300">
        <v>37.81</v>
      </c>
      <c r="R4300">
        <v>632</v>
      </c>
      <c r="S4300">
        <v>0</v>
      </c>
      <c r="U4300">
        <v>5261</v>
      </c>
      <c r="V4300">
        <v>0.81</v>
      </c>
      <c r="W4300">
        <v>0.85</v>
      </c>
      <c r="X4300">
        <v>-0.06</v>
      </c>
      <c r="Y4300" t="s">
        <v>77</v>
      </c>
      <c r="Z4300">
        <v>4.5599999999999996</v>
      </c>
      <c r="AA4300" t="s">
        <v>13970</v>
      </c>
      <c r="AB4300">
        <v>289.85910230000002</v>
      </c>
      <c r="AC4300" t="s">
        <v>13971</v>
      </c>
      <c r="AD4300">
        <v>46.522742899999997</v>
      </c>
      <c r="AE4300">
        <v>602.17600000000004</v>
      </c>
      <c r="AF4300">
        <v>14.74</v>
      </c>
      <c r="AG4300">
        <v>12.653</v>
      </c>
      <c r="AH4300">
        <v>14.5228</v>
      </c>
    </row>
    <row r="4301" spans="1:34" x14ac:dyDescent="0.25">
      <c r="A4301" t="s">
        <v>13972</v>
      </c>
      <c r="B4301" t="s">
        <v>13973</v>
      </c>
      <c r="C4301">
        <v>1</v>
      </c>
      <c r="D4301">
        <v>1</v>
      </c>
      <c r="E4301" t="s">
        <v>284</v>
      </c>
      <c r="F4301">
        <v>2016</v>
      </c>
      <c r="G4301" t="s">
        <v>171</v>
      </c>
      <c r="H4301">
        <v>0</v>
      </c>
      <c r="I4301">
        <v>25.942203299999999</v>
      </c>
      <c r="J4301">
        <v>0.16500000000000001</v>
      </c>
      <c r="K4301">
        <v>1.93</v>
      </c>
      <c r="L4301">
        <v>0.17199999999999999</v>
      </c>
      <c r="M4301">
        <v>4.38</v>
      </c>
      <c r="N4301">
        <v>1.38E-2</v>
      </c>
      <c r="O4301" t="s">
        <v>614</v>
      </c>
      <c r="P4301">
        <v>0</v>
      </c>
      <c r="Q4301">
        <v>27.01</v>
      </c>
      <c r="R4301">
        <v>501</v>
      </c>
      <c r="S4301">
        <v>0</v>
      </c>
      <c r="U4301">
        <v>5044</v>
      </c>
      <c r="V4301">
        <v>0.77</v>
      </c>
      <c r="W4301">
        <v>0.81</v>
      </c>
      <c r="X4301">
        <v>-0.03</v>
      </c>
      <c r="Y4301" t="s">
        <v>77</v>
      </c>
      <c r="Z4301">
        <v>4.58</v>
      </c>
      <c r="AA4301" t="s">
        <v>13974</v>
      </c>
      <c r="AB4301">
        <v>285.29625620000002</v>
      </c>
      <c r="AC4301" t="s">
        <v>13975</v>
      </c>
      <c r="AD4301">
        <v>46.603449699999999</v>
      </c>
      <c r="AE4301">
        <v>791.625</v>
      </c>
      <c r="AF4301">
        <v>14.967000000000001</v>
      </c>
      <c r="AG4301">
        <v>12.788</v>
      </c>
      <c r="AH4301">
        <v>14.7898</v>
      </c>
    </row>
    <row r="4302" spans="1:34" x14ac:dyDescent="0.25">
      <c r="A4302" t="s">
        <v>13976</v>
      </c>
      <c r="B4302" t="s">
        <v>13977</v>
      </c>
      <c r="C4302">
        <v>1</v>
      </c>
      <c r="D4302">
        <v>1</v>
      </c>
      <c r="E4302" t="s">
        <v>284</v>
      </c>
      <c r="F4302">
        <v>2016</v>
      </c>
      <c r="G4302" t="s">
        <v>171</v>
      </c>
      <c r="H4302">
        <v>0</v>
      </c>
      <c r="I4302">
        <v>33.385593800000002</v>
      </c>
      <c r="J4302">
        <v>0.20119999999999999</v>
      </c>
      <c r="K4302">
        <v>2.57</v>
      </c>
      <c r="L4302">
        <v>0.22900000000000001</v>
      </c>
      <c r="M4302">
        <v>7.13</v>
      </c>
      <c r="N4302">
        <v>2.24E-2</v>
      </c>
      <c r="O4302" t="s">
        <v>614</v>
      </c>
      <c r="P4302">
        <v>0</v>
      </c>
      <c r="Q4302">
        <v>29.13</v>
      </c>
      <c r="R4302">
        <v>580</v>
      </c>
      <c r="S4302">
        <v>0</v>
      </c>
      <c r="U4302">
        <v>5792</v>
      </c>
      <c r="V4302">
        <v>1.02</v>
      </c>
      <c r="W4302">
        <v>1.02</v>
      </c>
      <c r="X4302">
        <v>0.05</v>
      </c>
      <c r="Y4302" t="s">
        <v>77</v>
      </c>
      <c r="Z4302">
        <v>4.42</v>
      </c>
      <c r="AA4302" t="s">
        <v>13978</v>
      </c>
      <c r="AB4302">
        <v>295.80655150000001</v>
      </c>
      <c r="AC4302" t="s">
        <v>13979</v>
      </c>
      <c r="AD4302">
        <v>50.909752099999999</v>
      </c>
      <c r="AE4302">
        <v>802.67200000000003</v>
      </c>
      <c r="AF4302">
        <v>14.429</v>
      </c>
      <c r="AG4302">
        <v>12.680999999999999</v>
      </c>
      <c r="AH4302">
        <v>14.2377</v>
      </c>
    </row>
    <row r="4303" spans="1:34" x14ac:dyDescent="0.25">
      <c r="A4303" t="s">
        <v>13980</v>
      </c>
      <c r="B4303" t="s">
        <v>5963</v>
      </c>
      <c r="C4303">
        <v>1</v>
      </c>
      <c r="D4303">
        <v>3</v>
      </c>
      <c r="E4303" t="s">
        <v>73</v>
      </c>
      <c r="F4303">
        <v>2020</v>
      </c>
      <c r="G4303" t="s">
        <v>94</v>
      </c>
      <c r="H4303">
        <v>0</v>
      </c>
      <c r="I4303">
        <v>1403</v>
      </c>
      <c r="K4303">
        <v>13.1</v>
      </c>
      <c r="L4303">
        <v>1.17</v>
      </c>
      <c r="M4303">
        <v>965.14700000000005</v>
      </c>
      <c r="N4303">
        <v>3.0504600000000002</v>
      </c>
      <c r="O4303" t="s">
        <v>244</v>
      </c>
      <c r="P4303">
        <v>0.41</v>
      </c>
      <c r="S4303">
        <v>0</v>
      </c>
      <c r="T4303" t="s">
        <v>609</v>
      </c>
      <c r="U4303">
        <v>5466</v>
      </c>
      <c r="V4303">
        <v>0.9</v>
      </c>
      <c r="W4303">
        <v>0.99</v>
      </c>
      <c r="X4303">
        <v>0.27</v>
      </c>
      <c r="Y4303" t="s">
        <v>77</v>
      </c>
      <c r="Z4303">
        <v>4.53</v>
      </c>
      <c r="AA4303" t="s">
        <v>5964</v>
      </c>
      <c r="AB4303">
        <v>291.1481028</v>
      </c>
      <c r="AC4303" t="s">
        <v>5965</v>
      </c>
      <c r="AD4303">
        <v>40.669412999999999</v>
      </c>
      <c r="AE4303">
        <v>376.863</v>
      </c>
      <c r="AF4303">
        <v>13.209</v>
      </c>
      <c r="AG4303">
        <v>11.454000000000001</v>
      </c>
      <c r="AH4303">
        <v>13.104799999999999</v>
      </c>
    </row>
    <row r="4304" spans="1:34" x14ac:dyDescent="0.25">
      <c r="A4304" t="s">
        <v>13981</v>
      </c>
      <c r="B4304" t="s">
        <v>13982</v>
      </c>
      <c r="C4304">
        <v>1</v>
      </c>
      <c r="D4304">
        <v>1</v>
      </c>
      <c r="E4304" t="s">
        <v>284</v>
      </c>
      <c r="F4304">
        <v>2016</v>
      </c>
      <c r="G4304" t="s">
        <v>171</v>
      </c>
      <c r="H4304">
        <v>0</v>
      </c>
      <c r="I4304">
        <v>7.7146897499999998</v>
      </c>
      <c r="J4304">
        <v>9.1499999999999998E-2</v>
      </c>
      <c r="K4304">
        <v>2.66</v>
      </c>
      <c r="L4304">
        <v>0.23699999999999999</v>
      </c>
      <c r="M4304">
        <v>7.56</v>
      </c>
      <c r="N4304">
        <v>2.3800000000000002E-2</v>
      </c>
      <c r="O4304" t="s">
        <v>614</v>
      </c>
      <c r="P4304">
        <v>0</v>
      </c>
      <c r="Q4304">
        <v>586.16999999999996</v>
      </c>
      <c r="R4304">
        <v>1622</v>
      </c>
      <c r="S4304">
        <v>0</v>
      </c>
      <c r="U4304">
        <v>6761</v>
      </c>
      <c r="V4304">
        <v>1.74</v>
      </c>
      <c r="W4304">
        <v>1.46</v>
      </c>
      <c r="X4304">
        <v>0.03</v>
      </c>
      <c r="Y4304" t="s">
        <v>77</v>
      </c>
      <c r="Z4304">
        <v>4.12</v>
      </c>
      <c r="AA4304" t="s">
        <v>13983</v>
      </c>
      <c r="AB4304">
        <v>281.97123470000002</v>
      </c>
      <c r="AC4304" t="s">
        <v>13984</v>
      </c>
      <c r="AD4304">
        <v>43.672783899999999</v>
      </c>
      <c r="AE4304">
        <v>601.32399999999996</v>
      </c>
      <c r="AF4304">
        <v>11.845000000000001</v>
      </c>
      <c r="AG4304">
        <v>11.039</v>
      </c>
      <c r="AH4304">
        <v>11.9642</v>
      </c>
    </row>
    <row r="4305" spans="1:34" x14ac:dyDescent="0.25">
      <c r="A4305" t="s">
        <v>13985</v>
      </c>
      <c r="B4305" t="s">
        <v>13986</v>
      </c>
      <c r="C4305">
        <v>1</v>
      </c>
      <c r="D4305">
        <v>1</v>
      </c>
      <c r="E4305" t="s">
        <v>284</v>
      </c>
      <c r="F4305">
        <v>2016</v>
      </c>
      <c r="G4305" t="s">
        <v>171</v>
      </c>
      <c r="H4305">
        <v>0</v>
      </c>
      <c r="I4305">
        <v>4.4444801700000003</v>
      </c>
      <c r="J4305">
        <v>5.5199999999999999E-2</v>
      </c>
      <c r="K4305">
        <v>1.78</v>
      </c>
      <c r="L4305">
        <v>0.159</v>
      </c>
      <c r="M4305">
        <v>3.82</v>
      </c>
      <c r="N4305">
        <v>1.2E-2</v>
      </c>
      <c r="O4305" t="s">
        <v>614</v>
      </c>
      <c r="P4305">
        <v>0</v>
      </c>
      <c r="Q4305">
        <v>538.57000000000005</v>
      </c>
      <c r="R4305">
        <v>1217</v>
      </c>
      <c r="S4305">
        <v>0</v>
      </c>
      <c r="U4305">
        <v>5961</v>
      </c>
      <c r="V4305">
        <v>1.0900000000000001</v>
      </c>
      <c r="W4305">
        <v>1.06</v>
      </c>
      <c r="X4305">
        <v>0</v>
      </c>
      <c r="Y4305" t="s">
        <v>77</v>
      </c>
      <c r="Z4305">
        <v>4.3899999999999997</v>
      </c>
      <c r="AA4305" t="s">
        <v>13987</v>
      </c>
      <c r="AB4305">
        <v>288.99255290000002</v>
      </c>
      <c r="AC4305" t="s">
        <v>13988</v>
      </c>
      <c r="AD4305">
        <v>46.670651300000003</v>
      </c>
      <c r="AE4305">
        <v>1375.18</v>
      </c>
      <c r="AF4305">
        <v>15.281000000000001</v>
      </c>
      <c r="AG4305">
        <v>13.714</v>
      </c>
      <c r="AH4305">
        <v>15.176500000000001</v>
      </c>
    </row>
    <row r="4306" spans="1:34" x14ac:dyDescent="0.25">
      <c r="A4306" t="s">
        <v>13989</v>
      </c>
      <c r="B4306" t="s">
        <v>13990</v>
      </c>
      <c r="C4306">
        <v>1</v>
      </c>
      <c r="D4306">
        <v>1</v>
      </c>
      <c r="E4306" t="s">
        <v>284</v>
      </c>
      <c r="F4306">
        <v>2016</v>
      </c>
      <c r="G4306" t="s">
        <v>171</v>
      </c>
      <c r="H4306">
        <v>0</v>
      </c>
      <c r="I4306">
        <v>3.9895396700000001</v>
      </c>
      <c r="J4306">
        <v>4.4900000000000002E-2</v>
      </c>
      <c r="K4306">
        <v>1.23</v>
      </c>
      <c r="L4306">
        <v>0.11</v>
      </c>
      <c r="M4306">
        <v>2.04</v>
      </c>
      <c r="N4306">
        <v>6.4200000000000004E-3</v>
      </c>
      <c r="O4306" t="s">
        <v>614</v>
      </c>
      <c r="P4306">
        <v>0</v>
      </c>
      <c r="Q4306">
        <v>259.02999999999997</v>
      </c>
      <c r="R4306">
        <v>903</v>
      </c>
      <c r="S4306">
        <v>0</v>
      </c>
      <c r="U4306">
        <v>5476</v>
      </c>
      <c r="V4306">
        <v>0.87</v>
      </c>
      <c r="W4306">
        <v>0.9</v>
      </c>
      <c r="X4306">
        <v>-0.03</v>
      </c>
      <c r="Y4306" t="s">
        <v>77</v>
      </c>
      <c r="Z4306">
        <v>4.5199999999999996</v>
      </c>
      <c r="AA4306" t="s">
        <v>13991</v>
      </c>
      <c r="AB4306">
        <v>294.65002559999999</v>
      </c>
      <c r="AC4306" t="s">
        <v>13992</v>
      </c>
      <c r="AD4306">
        <v>43.335610600000003</v>
      </c>
      <c r="AE4306">
        <v>504.60500000000002</v>
      </c>
      <c r="AF4306">
        <v>14.188000000000001</v>
      </c>
      <c r="AG4306">
        <v>12.268000000000001</v>
      </c>
      <c r="AH4306">
        <v>14.077400000000001</v>
      </c>
    </row>
    <row r="4307" spans="1:34" x14ac:dyDescent="0.25">
      <c r="A4307" t="s">
        <v>13993</v>
      </c>
      <c r="B4307" t="s">
        <v>13994</v>
      </c>
      <c r="C4307">
        <v>1</v>
      </c>
      <c r="D4307">
        <v>1</v>
      </c>
      <c r="E4307" t="s">
        <v>284</v>
      </c>
      <c r="F4307">
        <v>2016</v>
      </c>
      <c r="G4307" t="s">
        <v>171</v>
      </c>
      <c r="H4307">
        <v>0</v>
      </c>
      <c r="I4307">
        <v>12.984955729999999</v>
      </c>
      <c r="J4307">
        <v>0.1055</v>
      </c>
      <c r="K4307">
        <v>1.78</v>
      </c>
      <c r="L4307">
        <v>0.159</v>
      </c>
      <c r="M4307">
        <v>3.82</v>
      </c>
      <c r="N4307">
        <v>1.2E-2</v>
      </c>
      <c r="O4307" t="s">
        <v>614</v>
      </c>
      <c r="P4307">
        <v>0</v>
      </c>
      <c r="Q4307">
        <v>163.05000000000001</v>
      </c>
      <c r="R4307">
        <v>818</v>
      </c>
      <c r="S4307">
        <v>0</v>
      </c>
      <c r="U4307">
        <v>6116</v>
      </c>
      <c r="V4307">
        <v>1.0900000000000001</v>
      </c>
      <c r="W4307">
        <v>1.06</v>
      </c>
      <c r="X4307">
        <v>-0.13</v>
      </c>
      <c r="Y4307" t="s">
        <v>77</v>
      </c>
      <c r="Z4307">
        <v>4.4000000000000004</v>
      </c>
      <c r="AA4307" t="s">
        <v>13995</v>
      </c>
      <c r="AB4307">
        <v>286.43372599999998</v>
      </c>
      <c r="AC4307" t="s">
        <v>13996</v>
      </c>
      <c r="AD4307">
        <v>50.300226600000002</v>
      </c>
      <c r="AE4307">
        <v>627.45500000000004</v>
      </c>
      <c r="AF4307">
        <v>13.169</v>
      </c>
      <c r="AG4307">
        <v>11.752000000000001</v>
      </c>
      <c r="AH4307">
        <v>13.0069</v>
      </c>
    </row>
    <row r="4308" spans="1:34" x14ac:dyDescent="0.25">
      <c r="A4308" t="s">
        <v>13997</v>
      </c>
      <c r="B4308" t="s">
        <v>13998</v>
      </c>
      <c r="C4308">
        <v>1</v>
      </c>
      <c r="D4308">
        <v>1</v>
      </c>
      <c r="E4308" t="s">
        <v>284</v>
      </c>
      <c r="F4308">
        <v>2016</v>
      </c>
      <c r="G4308" t="s">
        <v>171</v>
      </c>
      <c r="H4308">
        <v>0</v>
      </c>
      <c r="I4308">
        <v>5.6991951399999996</v>
      </c>
      <c r="J4308">
        <v>6.2199999999999998E-2</v>
      </c>
      <c r="K4308">
        <v>1.23</v>
      </c>
      <c r="L4308">
        <v>0.11</v>
      </c>
      <c r="M4308">
        <v>2.04</v>
      </c>
      <c r="N4308">
        <v>6.4200000000000004E-3</v>
      </c>
      <c r="O4308" t="s">
        <v>614</v>
      </c>
      <c r="P4308">
        <v>0</v>
      </c>
      <c r="Q4308">
        <v>204.18</v>
      </c>
      <c r="R4308">
        <v>964</v>
      </c>
      <c r="S4308">
        <v>0</v>
      </c>
      <c r="U4308">
        <v>5715</v>
      </c>
      <c r="V4308">
        <v>0.94</v>
      </c>
      <c r="W4308">
        <v>1</v>
      </c>
      <c r="X4308">
        <v>0.05</v>
      </c>
      <c r="Y4308" t="s">
        <v>77</v>
      </c>
      <c r="Z4308">
        <v>4.49</v>
      </c>
      <c r="AA4308" t="s">
        <v>13999</v>
      </c>
      <c r="AB4308">
        <v>292.5844328</v>
      </c>
      <c r="AC4308" t="s">
        <v>14000</v>
      </c>
      <c r="AD4308">
        <v>49.923201200000001</v>
      </c>
      <c r="AE4308">
        <v>476.733</v>
      </c>
      <c r="AF4308">
        <v>13.164</v>
      </c>
      <c r="AG4308">
        <v>11.547000000000001</v>
      </c>
      <c r="AH4308">
        <v>13.046900000000001</v>
      </c>
    </row>
    <row r="4309" spans="1:34" x14ac:dyDescent="0.25">
      <c r="A4309" t="s">
        <v>14001</v>
      </c>
      <c r="B4309" t="s">
        <v>14002</v>
      </c>
      <c r="C4309">
        <v>1</v>
      </c>
      <c r="D4309">
        <v>1</v>
      </c>
      <c r="E4309" t="s">
        <v>284</v>
      </c>
      <c r="F4309">
        <v>2016</v>
      </c>
      <c r="G4309" t="s">
        <v>171</v>
      </c>
      <c r="H4309">
        <v>0</v>
      </c>
      <c r="I4309">
        <v>18.114729489999998</v>
      </c>
      <c r="J4309">
        <v>0.14319999999999999</v>
      </c>
      <c r="K4309">
        <v>2.5</v>
      </c>
      <c r="L4309">
        <v>0.223</v>
      </c>
      <c r="M4309">
        <v>6.8</v>
      </c>
      <c r="N4309">
        <v>2.1399999999999999E-2</v>
      </c>
      <c r="O4309" t="s">
        <v>614</v>
      </c>
      <c r="P4309">
        <v>0</v>
      </c>
      <c r="Q4309">
        <v>124.65</v>
      </c>
      <c r="R4309">
        <v>830</v>
      </c>
      <c r="S4309">
        <v>0</v>
      </c>
      <c r="U4309">
        <v>6187</v>
      </c>
      <c r="V4309">
        <v>1.35</v>
      </c>
      <c r="W4309">
        <v>1.21</v>
      </c>
      <c r="X4309">
        <v>0.11</v>
      </c>
      <c r="Y4309" t="s">
        <v>77</v>
      </c>
      <c r="Z4309">
        <v>4.26</v>
      </c>
      <c r="AA4309" t="s">
        <v>14003</v>
      </c>
      <c r="AB4309">
        <v>288.66156819999998</v>
      </c>
      <c r="AC4309" t="s">
        <v>14004</v>
      </c>
      <c r="AD4309">
        <v>49.737153800000002</v>
      </c>
      <c r="AE4309">
        <v>651.31799999999998</v>
      </c>
      <c r="AF4309">
        <v>12.948</v>
      </c>
      <c r="AG4309">
        <v>11.535</v>
      </c>
      <c r="AH4309">
        <v>12.787699999999999</v>
      </c>
    </row>
    <row r="4310" spans="1:34" x14ac:dyDescent="0.25">
      <c r="A4310" t="s">
        <v>14005</v>
      </c>
      <c r="B4310" t="s">
        <v>14006</v>
      </c>
      <c r="C4310">
        <v>1</v>
      </c>
      <c r="D4310">
        <v>1</v>
      </c>
      <c r="E4310" t="s">
        <v>284</v>
      </c>
      <c r="F4310">
        <v>2016</v>
      </c>
      <c r="G4310" t="s">
        <v>171</v>
      </c>
      <c r="H4310">
        <v>0</v>
      </c>
      <c r="I4310">
        <v>6.2414636699999999</v>
      </c>
      <c r="J4310">
        <v>6.7000000000000004E-2</v>
      </c>
      <c r="K4310">
        <v>1.52</v>
      </c>
      <c r="L4310">
        <v>0.13600000000000001</v>
      </c>
      <c r="M4310">
        <v>2.92</v>
      </c>
      <c r="N4310">
        <v>9.1999999999999998E-3</v>
      </c>
      <c r="O4310" t="s">
        <v>614</v>
      </c>
      <c r="P4310">
        <v>0</v>
      </c>
      <c r="Q4310">
        <v>231.43</v>
      </c>
      <c r="R4310">
        <v>1111</v>
      </c>
      <c r="S4310">
        <v>0</v>
      </c>
      <c r="U4310">
        <v>6098</v>
      </c>
      <c r="V4310">
        <v>1.1599999999999999</v>
      </c>
      <c r="W4310">
        <v>1.1000000000000001</v>
      </c>
      <c r="X4310">
        <v>-0.01</v>
      </c>
      <c r="Y4310" t="s">
        <v>77</v>
      </c>
      <c r="Z4310">
        <v>4.3499999999999996</v>
      </c>
      <c r="AA4310" t="s">
        <v>14007</v>
      </c>
      <c r="AB4310">
        <v>286.27171620000001</v>
      </c>
      <c r="AC4310" t="s">
        <v>14008</v>
      </c>
      <c r="AD4310">
        <v>43.595203699999999</v>
      </c>
      <c r="AE4310">
        <v>711.29700000000003</v>
      </c>
      <c r="AF4310">
        <v>14.054</v>
      </c>
      <c r="AG4310">
        <v>12.565</v>
      </c>
      <c r="AH4310">
        <v>13.893599999999999</v>
      </c>
    </row>
    <row r="4311" spans="1:34" x14ac:dyDescent="0.25">
      <c r="A4311" t="s">
        <v>14009</v>
      </c>
      <c r="B4311" t="s">
        <v>14010</v>
      </c>
      <c r="C4311">
        <v>1</v>
      </c>
      <c r="D4311">
        <v>2</v>
      </c>
      <c r="E4311" t="s">
        <v>284</v>
      </c>
      <c r="F4311">
        <v>2016</v>
      </c>
      <c r="G4311" t="s">
        <v>171</v>
      </c>
      <c r="H4311">
        <v>0</v>
      </c>
      <c r="I4311">
        <v>20.42228798</v>
      </c>
      <c r="J4311">
        <v>0.15359999999999999</v>
      </c>
      <c r="K4311">
        <v>1.84</v>
      </c>
      <c r="L4311">
        <v>0.16400000000000001</v>
      </c>
      <c r="M4311">
        <v>4.04</v>
      </c>
      <c r="N4311">
        <v>1.2699999999999999E-2</v>
      </c>
      <c r="O4311" t="s">
        <v>614</v>
      </c>
      <c r="P4311">
        <v>0</v>
      </c>
      <c r="Q4311">
        <v>109.84</v>
      </c>
      <c r="R4311">
        <v>785</v>
      </c>
      <c r="S4311">
        <v>0</v>
      </c>
      <c r="U4311">
        <v>6194</v>
      </c>
      <c r="V4311">
        <v>1.29</v>
      </c>
      <c r="W4311">
        <v>1.19</v>
      </c>
      <c r="X4311">
        <v>0.08</v>
      </c>
      <c r="Y4311" t="s">
        <v>77</v>
      </c>
      <c r="Z4311">
        <v>4.29</v>
      </c>
      <c r="AA4311" t="s">
        <v>14011</v>
      </c>
      <c r="AB4311">
        <v>290.09078929999998</v>
      </c>
      <c r="AC4311" t="s">
        <v>14012</v>
      </c>
      <c r="AD4311">
        <v>39.816908499999997</v>
      </c>
      <c r="AE4311">
        <v>886.58799999999997</v>
      </c>
      <c r="AF4311">
        <v>13.52</v>
      </c>
      <c r="AG4311">
        <v>12.241</v>
      </c>
      <c r="AH4311">
        <v>13.4496</v>
      </c>
    </row>
    <row r="4312" spans="1:34" x14ac:dyDescent="0.25">
      <c r="A4312" t="s">
        <v>14013</v>
      </c>
      <c r="B4312" t="s">
        <v>14010</v>
      </c>
      <c r="C4312">
        <v>1</v>
      </c>
      <c r="D4312">
        <v>2</v>
      </c>
      <c r="E4312" t="s">
        <v>284</v>
      </c>
      <c r="F4312">
        <v>2016</v>
      </c>
      <c r="G4312" t="s">
        <v>171</v>
      </c>
      <c r="H4312">
        <v>0</v>
      </c>
      <c r="I4312">
        <v>7.6384602299999997</v>
      </c>
      <c r="J4312">
        <v>7.9699999999999993E-2</v>
      </c>
      <c r="K4312">
        <v>1.1299999999999999</v>
      </c>
      <c r="L4312">
        <v>0.10100000000000001</v>
      </c>
      <c r="M4312">
        <v>1.51</v>
      </c>
      <c r="N4312">
        <v>4.7400000000000003E-3</v>
      </c>
      <c r="O4312" t="s">
        <v>614</v>
      </c>
      <c r="P4312">
        <v>0</v>
      </c>
      <c r="Q4312">
        <v>407.98</v>
      </c>
      <c r="R4312">
        <v>1089</v>
      </c>
      <c r="S4312">
        <v>0</v>
      </c>
      <c r="U4312">
        <v>6194</v>
      </c>
      <c r="V4312">
        <v>1.29</v>
      </c>
      <c r="W4312">
        <v>1.19</v>
      </c>
      <c r="X4312">
        <v>0.08</v>
      </c>
      <c r="Y4312" t="s">
        <v>77</v>
      </c>
      <c r="Z4312">
        <v>4.29</v>
      </c>
      <c r="AA4312" t="s">
        <v>14011</v>
      </c>
      <c r="AB4312">
        <v>290.09078929999998</v>
      </c>
      <c r="AC4312" t="s">
        <v>14012</v>
      </c>
      <c r="AD4312">
        <v>39.816908499999997</v>
      </c>
      <c r="AE4312">
        <v>886.58799999999997</v>
      </c>
      <c r="AF4312">
        <v>13.52</v>
      </c>
      <c r="AG4312">
        <v>12.241</v>
      </c>
      <c r="AH4312">
        <v>13.4496</v>
      </c>
    </row>
    <row r="4313" spans="1:34" x14ac:dyDescent="0.25">
      <c r="A4313" t="s">
        <v>14014</v>
      </c>
      <c r="B4313" t="s">
        <v>14015</v>
      </c>
      <c r="C4313">
        <v>1</v>
      </c>
      <c r="D4313">
        <v>1</v>
      </c>
      <c r="E4313" t="s">
        <v>284</v>
      </c>
      <c r="F4313">
        <v>2016</v>
      </c>
      <c r="G4313" t="s">
        <v>171</v>
      </c>
      <c r="H4313">
        <v>0</v>
      </c>
      <c r="I4313">
        <v>70.697906099999997</v>
      </c>
      <c r="J4313">
        <v>0.32800000000000001</v>
      </c>
      <c r="K4313">
        <v>1.76</v>
      </c>
      <c r="L4313">
        <v>0.157</v>
      </c>
      <c r="M4313">
        <v>3.75</v>
      </c>
      <c r="N4313">
        <v>1.18E-2</v>
      </c>
      <c r="O4313" t="s">
        <v>614</v>
      </c>
      <c r="P4313">
        <v>0</v>
      </c>
      <c r="Q4313">
        <v>7.85</v>
      </c>
      <c r="R4313">
        <v>417</v>
      </c>
      <c r="S4313">
        <v>0</v>
      </c>
      <c r="U4313">
        <v>5875</v>
      </c>
      <c r="V4313">
        <v>0.9</v>
      </c>
      <c r="W4313">
        <v>0.97</v>
      </c>
      <c r="X4313">
        <v>-0.21</v>
      </c>
      <c r="Y4313" t="s">
        <v>77</v>
      </c>
      <c r="Z4313">
        <v>4.5199999999999996</v>
      </c>
      <c r="AA4313" t="s">
        <v>14016</v>
      </c>
      <c r="AB4313">
        <v>295.5212866</v>
      </c>
      <c r="AC4313" t="s">
        <v>14017</v>
      </c>
      <c r="AD4313">
        <v>49.7386804</v>
      </c>
      <c r="AE4313">
        <v>420.81700000000001</v>
      </c>
      <c r="AF4313">
        <v>13.061</v>
      </c>
      <c r="AG4313">
        <v>11.593999999999999</v>
      </c>
      <c r="AH4313">
        <v>12.981400000000001</v>
      </c>
    </row>
    <row r="4314" spans="1:34" x14ac:dyDescent="0.25">
      <c r="A4314" t="s">
        <v>14018</v>
      </c>
      <c r="B4314" t="s">
        <v>14019</v>
      </c>
      <c r="C4314">
        <v>1</v>
      </c>
      <c r="D4314">
        <v>1</v>
      </c>
      <c r="E4314" t="s">
        <v>284</v>
      </c>
      <c r="F4314">
        <v>2016</v>
      </c>
      <c r="G4314" t="s">
        <v>171</v>
      </c>
      <c r="H4314">
        <v>0</v>
      </c>
      <c r="I4314">
        <v>3.7444389999999999</v>
      </c>
      <c r="J4314">
        <v>4.9200000000000001E-2</v>
      </c>
      <c r="K4314">
        <v>1.0900000000000001</v>
      </c>
      <c r="L4314">
        <v>9.7000000000000003E-2</v>
      </c>
      <c r="M4314">
        <v>1.32</v>
      </c>
      <c r="N4314">
        <v>4.1599999999999996E-3</v>
      </c>
      <c r="O4314" t="s">
        <v>614</v>
      </c>
      <c r="P4314">
        <v>0</v>
      </c>
      <c r="Q4314">
        <v>954.59</v>
      </c>
      <c r="R4314">
        <v>1328</v>
      </c>
      <c r="S4314">
        <v>0</v>
      </c>
      <c r="U4314">
        <v>5961</v>
      </c>
      <c r="V4314">
        <v>1.25</v>
      </c>
      <c r="W4314">
        <v>1.1399999999999999</v>
      </c>
      <c r="X4314">
        <v>0.19</v>
      </c>
      <c r="Y4314" t="s">
        <v>77</v>
      </c>
      <c r="Z4314">
        <v>4.3</v>
      </c>
      <c r="AA4314" t="s">
        <v>14020</v>
      </c>
      <c r="AB4314">
        <v>291.46745399999998</v>
      </c>
      <c r="AC4314" t="s">
        <v>14021</v>
      </c>
      <c r="AD4314">
        <v>50.759559699999997</v>
      </c>
      <c r="AE4314">
        <v>598.31299999999999</v>
      </c>
      <c r="AF4314">
        <v>12.997999999999999</v>
      </c>
      <c r="AG4314">
        <v>11.327</v>
      </c>
      <c r="AH4314">
        <v>12.680199999999999</v>
      </c>
    </row>
    <row r="4315" spans="1:34" x14ac:dyDescent="0.25">
      <c r="A4315" t="s">
        <v>14022</v>
      </c>
      <c r="B4315" t="s">
        <v>14023</v>
      </c>
      <c r="C4315">
        <v>1</v>
      </c>
      <c r="D4315">
        <v>1</v>
      </c>
      <c r="E4315" t="s">
        <v>284</v>
      </c>
      <c r="F4315">
        <v>2016</v>
      </c>
      <c r="G4315" t="s">
        <v>171</v>
      </c>
      <c r="H4315">
        <v>0</v>
      </c>
      <c r="I4315">
        <v>52.75875577</v>
      </c>
      <c r="J4315">
        <v>0.2944</v>
      </c>
      <c r="K4315">
        <v>8.89</v>
      </c>
      <c r="L4315">
        <v>0.79300000000000004</v>
      </c>
      <c r="M4315">
        <v>58.6</v>
      </c>
      <c r="N4315">
        <v>0.184</v>
      </c>
      <c r="O4315" t="s">
        <v>614</v>
      </c>
      <c r="P4315">
        <v>0</v>
      </c>
      <c r="Q4315">
        <v>30.23</v>
      </c>
      <c r="R4315">
        <v>540</v>
      </c>
      <c r="S4315">
        <v>0</v>
      </c>
      <c r="U4315">
        <v>5954</v>
      </c>
      <c r="V4315">
        <v>1.1299999999999999</v>
      </c>
      <c r="W4315">
        <v>1.0900000000000001</v>
      </c>
      <c r="X4315">
        <v>0.09</v>
      </c>
      <c r="Y4315" t="s">
        <v>77</v>
      </c>
      <c r="Z4315">
        <v>4.37</v>
      </c>
      <c r="AA4315" t="s">
        <v>14024</v>
      </c>
      <c r="AB4315">
        <v>288.43571800000001</v>
      </c>
      <c r="AC4315" t="s">
        <v>14025</v>
      </c>
      <c r="AD4315">
        <v>43.763471199999998</v>
      </c>
      <c r="AE4315">
        <v>1712.12</v>
      </c>
      <c r="AF4315">
        <v>15.234999999999999</v>
      </c>
      <c r="AG4315">
        <v>13.664999999999999</v>
      </c>
      <c r="AH4315">
        <v>15.136100000000001</v>
      </c>
    </row>
    <row r="4316" spans="1:34" x14ac:dyDescent="0.25">
      <c r="A4316" t="s">
        <v>14026</v>
      </c>
      <c r="B4316" t="s">
        <v>14027</v>
      </c>
      <c r="C4316">
        <v>1</v>
      </c>
      <c r="D4316">
        <v>1</v>
      </c>
      <c r="E4316" t="s">
        <v>284</v>
      </c>
      <c r="F4316">
        <v>2016</v>
      </c>
      <c r="G4316" t="s">
        <v>171</v>
      </c>
      <c r="H4316">
        <v>0</v>
      </c>
      <c r="I4316">
        <v>53.449455929999999</v>
      </c>
      <c r="J4316">
        <v>0.28810000000000002</v>
      </c>
      <c r="K4316">
        <v>6.41</v>
      </c>
      <c r="L4316">
        <v>0.57199999999999995</v>
      </c>
      <c r="M4316">
        <v>33.6</v>
      </c>
      <c r="N4316">
        <v>0.106</v>
      </c>
      <c r="O4316" t="s">
        <v>614</v>
      </c>
      <c r="P4316">
        <v>0</v>
      </c>
      <c r="Q4316">
        <v>44.33</v>
      </c>
      <c r="R4316">
        <v>486</v>
      </c>
      <c r="S4316">
        <v>0</v>
      </c>
      <c r="U4316">
        <v>5887</v>
      </c>
      <c r="V4316">
        <v>1.07</v>
      </c>
      <c r="W4316">
        <v>1.06</v>
      </c>
      <c r="X4316">
        <v>0.09</v>
      </c>
      <c r="Y4316" t="s">
        <v>77</v>
      </c>
      <c r="Z4316">
        <v>4.41</v>
      </c>
      <c r="AA4316" t="s">
        <v>14028</v>
      </c>
      <c r="AB4316">
        <v>291.08376440000001</v>
      </c>
      <c r="AC4316" t="s">
        <v>14029</v>
      </c>
      <c r="AD4316">
        <v>40.3552252</v>
      </c>
      <c r="AE4316">
        <v>2340.58</v>
      </c>
      <c r="AF4316">
        <v>15.385999999999999</v>
      </c>
      <c r="AG4316">
        <v>13.85</v>
      </c>
      <c r="AH4316">
        <v>15.273</v>
      </c>
    </row>
    <row r="4317" spans="1:34" x14ac:dyDescent="0.25">
      <c r="A4317" t="s">
        <v>14030</v>
      </c>
      <c r="B4317" t="s">
        <v>14031</v>
      </c>
      <c r="C4317">
        <v>1</v>
      </c>
      <c r="D4317">
        <v>1</v>
      </c>
      <c r="E4317" t="s">
        <v>284</v>
      </c>
      <c r="F4317">
        <v>2016</v>
      </c>
      <c r="G4317" t="s">
        <v>171</v>
      </c>
      <c r="H4317">
        <v>0</v>
      </c>
      <c r="I4317">
        <v>13.752107199999999</v>
      </c>
      <c r="J4317">
        <v>0.10150000000000001</v>
      </c>
      <c r="K4317">
        <v>2.81</v>
      </c>
      <c r="L4317">
        <v>0.251</v>
      </c>
      <c r="M4317">
        <v>8.3000000000000007</v>
      </c>
      <c r="N4317">
        <v>2.6100000000000002E-2</v>
      </c>
      <c r="O4317" t="s">
        <v>614</v>
      </c>
      <c r="P4317">
        <v>0</v>
      </c>
      <c r="Q4317">
        <v>18.2</v>
      </c>
      <c r="R4317">
        <v>556</v>
      </c>
      <c r="S4317">
        <v>0</v>
      </c>
      <c r="U4317">
        <v>4747</v>
      </c>
      <c r="V4317">
        <v>0.72</v>
      </c>
      <c r="W4317">
        <v>0.75</v>
      </c>
      <c r="X4317">
        <v>-0.04</v>
      </c>
      <c r="Y4317" t="s">
        <v>77</v>
      </c>
      <c r="Z4317">
        <v>4.6100000000000003</v>
      </c>
      <c r="AA4317" t="s">
        <v>14032</v>
      </c>
      <c r="AB4317">
        <v>283.12963989999997</v>
      </c>
      <c r="AC4317" t="s">
        <v>14033</v>
      </c>
      <c r="AD4317">
        <v>43.888098300000003</v>
      </c>
      <c r="AE4317">
        <v>570.72699999999998</v>
      </c>
      <c r="AF4317">
        <v>15.967000000000001</v>
      </c>
      <c r="AG4317">
        <v>13.335000000000001</v>
      </c>
      <c r="AH4317">
        <v>15.590199999999999</v>
      </c>
    </row>
    <row r="4318" spans="1:34" x14ac:dyDescent="0.25">
      <c r="A4318" t="s">
        <v>14034</v>
      </c>
      <c r="B4318" t="s">
        <v>14035</v>
      </c>
      <c r="C4318">
        <v>1</v>
      </c>
      <c r="D4318">
        <v>1</v>
      </c>
      <c r="E4318" t="s">
        <v>284</v>
      </c>
      <c r="F4318">
        <v>2016</v>
      </c>
      <c r="G4318" t="s">
        <v>171</v>
      </c>
      <c r="H4318">
        <v>0</v>
      </c>
      <c r="I4318">
        <v>6.3385576099999996</v>
      </c>
      <c r="J4318">
        <v>6.9900000000000004E-2</v>
      </c>
      <c r="K4318">
        <v>3.03</v>
      </c>
      <c r="L4318">
        <v>0.27</v>
      </c>
      <c r="M4318">
        <v>9.43</v>
      </c>
      <c r="N4318">
        <v>2.9700000000000001E-2</v>
      </c>
      <c r="O4318" t="s">
        <v>614</v>
      </c>
      <c r="P4318">
        <v>0</v>
      </c>
      <c r="Q4318">
        <v>266.27</v>
      </c>
      <c r="R4318">
        <v>1034</v>
      </c>
      <c r="S4318">
        <v>0</v>
      </c>
      <c r="U4318">
        <v>5820</v>
      </c>
      <c r="V4318">
        <v>0.99</v>
      </c>
      <c r="W4318">
        <v>1</v>
      </c>
      <c r="X4318">
        <v>-0.03</v>
      </c>
      <c r="Y4318" t="s">
        <v>77</v>
      </c>
      <c r="Z4318">
        <v>4.45</v>
      </c>
      <c r="AA4318" t="s">
        <v>14036</v>
      </c>
      <c r="AB4318">
        <v>284.96305910000001</v>
      </c>
      <c r="AC4318" t="s">
        <v>14037</v>
      </c>
      <c r="AD4318">
        <v>43.913028199999999</v>
      </c>
      <c r="AE4318">
        <v>1285.5899999999999</v>
      </c>
      <c r="AF4318">
        <v>15.347</v>
      </c>
      <c r="AG4318">
        <v>13.744</v>
      </c>
      <c r="AH4318">
        <v>15.173500000000001</v>
      </c>
    </row>
    <row r="4319" spans="1:34" x14ac:dyDescent="0.25">
      <c r="A4319" t="s">
        <v>14038</v>
      </c>
      <c r="B4319" t="s">
        <v>14039</v>
      </c>
      <c r="C4319">
        <v>1</v>
      </c>
      <c r="D4319">
        <v>1</v>
      </c>
      <c r="E4319" t="s">
        <v>284</v>
      </c>
      <c r="F4319">
        <v>2016</v>
      </c>
      <c r="G4319" t="s">
        <v>171</v>
      </c>
      <c r="H4319">
        <v>0</v>
      </c>
      <c r="I4319">
        <v>9.8032240000000002</v>
      </c>
      <c r="J4319">
        <v>9.1600000000000001E-2</v>
      </c>
      <c r="K4319">
        <v>2.78</v>
      </c>
      <c r="L4319">
        <v>0.248</v>
      </c>
      <c r="M4319">
        <v>8.15</v>
      </c>
      <c r="N4319">
        <v>2.5600000000000001E-2</v>
      </c>
      <c r="O4319" t="s">
        <v>614</v>
      </c>
      <c r="P4319">
        <v>0</v>
      </c>
      <c r="Q4319">
        <v>119.88</v>
      </c>
      <c r="R4319">
        <v>896</v>
      </c>
      <c r="S4319">
        <v>0</v>
      </c>
      <c r="U4319">
        <v>5603</v>
      </c>
      <c r="V4319">
        <v>0.85</v>
      </c>
      <c r="W4319">
        <v>0.87</v>
      </c>
      <c r="X4319">
        <v>-0.25</v>
      </c>
      <c r="Y4319" t="s">
        <v>77</v>
      </c>
      <c r="Z4319">
        <v>4.53</v>
      </c>
      <c r="AA4319" t="s">
        <v>14040</v>
      </c>
      <c r="AB4319">
        <v>288.73405129999998</v>
      </c>
      <c r="AC4319" t="s">
        <v>14041</v>
      </c>
      <c r="AD4319">
        <v>46.939363</v>
      </c>
      <c r="AE4319">
        <v>1162.9100000000001</v>
      </c>
      <c r="AF4319">
        <v>15.686</v>
      </c>
      <c r="AG4319">
        <v>13.84</v>
      </c>
      <c r="AH4319">
        <v>15.4056</v>
      </c>
    </row>
    <row r="4320" spans="1:34" x14ac:dyDescent="0.25">
      <c r="A4320" t="s">
        <v>14042</v>
      </c>
      <c r="B4320" t="s">
        <v>14043</v>
      </c>
      <c r="C4320">
        <v>1</v>
      </c>
      <c r="D4320">
        <v>1</v>
      </c>
      <c r="E4320" t="s">
        <v>284</v>
      </c>
      <c r="F4320">
        <v>2016</v>
      </c>
      <c r="G4320" t="s">
        <v>171</v>
      </c>
      <c r="H4320">
        <v>0</v>
      </c>
      <c r="I4320">
        <v>2.8062423299999999</v>
      </c>
      <c r="J4320">
        <v>3.2800000000000003E-2</v>
      </c>
      <c r="K4320">
        <v>1.54</v>
      </c>
      <c r="L4320">
        <v>0.13700000000000001</v>
      </c>
      <c r="M4320">
        <v>2.99</v>
      </c>
      <c r="N4320">
        <v>9.4000000000000004E-3</v>
      </c>
      <c r="O4320" t="s">
        <v>614</v>
      </c>
      <c r="P4320">
        <v>0</v>
      </c>
      <c r="Q4320">
        <v>106.58</v>
      </c>
      <c r="R4320">
        <v>771</v>
      </c>
      <c r="S4320">
        <v>0</v>
      </c>
      <c r="U4320">
        <v>4315</v>
      </c>
      <c r="V4320">
        <v>0.61</v>
      </c>
      <c r="W4320">
        <v>0.65</v>
      </c>
      <c r="X4320">
        <v>-0.16</v>
      </c>
      <c r="Y4320" t="s">
        <v>77</v>
      </c>
      <c r="Z4320">
        <v>4.67</v>
      </c>
      <c r="AA4320" t="s">
        <v>14044</v>
      </c>
      <c r="AB4320">
        <v>289.29069779999998</v>
      </c>
      <c r="AC4320" t="s">
        <v>14045</v>
      </c>
      <c r="AD4320">
        <v>51.408993600000002</v>
      </c>
      <c r="AE4320">
        <v>540.13400000000001</v>
      </c>
      <c r="AF4320">
        <v>16.21</v>
      </c>
      <c r="AG4320">
        <v>13.387</v>
      </c>
      <c r="AH4320">
        <v>15.980399999999999</v>
      </c>
    </row>
    <row r="4321" spans="1:34" x14ac:dyDescent="0.25">
      <c r="A4321" t="s">
        <v>14046</v>
      </c>
      <c r="B4321" t="s">
        <v>14047</v>
      </c>
      <c r="C4321">
        <v>1</v>
      </c>
      <c r="D4321">
        <v>1</v>
      </c>
      <c r="E4321" t="s">
        <v>284</v>
      </c>
      <c r="F4321">
        <v>2016</v>
      </c>
      <c r="G4321" t="s">
        <v>171</v>
      </c>
      <c r="H4321">
        <v>0</v>
      </c>
      <c r="I4321">
        <v>144.54739599999999</v>
      </c>
      <c r="J4321">
        <v>0.51639999999999997</v>
      </c>
      <c r="K4321">
        <v>2.5299999999999998</v>
      </c>
      <c r="L4321">
        <v>0.22600000000000001</v>
      </c>
      <c r="M4321">
        <v>6.94</v>
      </c>
      <c r="N4321">
        <v>2.18E-2</v>
      </c>
      <c r="O4321" t="s">
        <v>614</v>
      </c>
      <c r="P4321">
        <v>0</v>
      </c>
      <c r="Q4321">
        <v>1.99</v>
      </c>
      <c r="R4321">
        <v>303</v>
      </c>
      <c r="S4321">
        <v>0</v>
      </c>
      <c r="U4321">
        <v>5262</v>
      </c>
      <c r="V4321">
        <v>0.81</v>
      </c>
      <c r="W4321">
        <v>0.84</v>
      </c>
      <c r="X4321">
        <v>-0.1</v>
      </c>
      <c r="Y4321" t="s">
        <v>77</v>
      </c>
      <c r="Z4321">
        <v>4.5599999999999996</v>
      </c>
      <c r="AA4321" t="s">
        <v>14048</v>
      </c>
      <c r="AB4321">
        <v>282.4391402</v>
      </c>
      <c r="AC4321" t="s">
        <v>14049</v>
      </c>
      <c r="AD4321">
        <v>43.7344291</v>
      </c>
      <c r="AE4321">
        <v>2334.9299999999998</v>
      </c>
      <c r="AF4321">
        <v>15.457000000000001</v>
      </c>
      <c r="AG4321">
        <v>13.659000000000001</v>
      </c>
      <c r="AH4321">
        <v>15.4307</v>
      </c>
    </row>
    <row r="4322" spans="1:34" x14ac:dyDescent="0.25">
      <c r="A4322" t="s">
        <v>14050</v>
      </c>
      <c r="B4322" t="s">
        <v>14051</v>
      </c>
      <c r="C4322">
        <v>1</v>
      </c>
      <c r="D4322">
        <v>1</v>
      </c>
      <c r="E4322" t="s">
        <v>284</v>
      </c>
      <c r="F4322">
        <v>2016</v>
      </c>
      <c r="G4322" t="s">
        <v>171</v>
      </c>
      <c r="H4322">
        <v>0</v>
      </c>
      <c r="I4322">
        <v>8.0472642000000008</v>
      </c>
      <c r="J4322">
        <v>7.6999999999999999E-2</v>
      </c>
      <c r="K4322">
        <v>2.39</v>
      </c>
      <c r="L4322">
        <v>0.21299999999999999</v>
      </c>
      <c r="M4322">
        <v>6.3</v>
      </c>
      <c r="N4322">
        <v>1.9800000000000002E-2</v>
      </c>
      <c r="O4322" t="s">
        <v>614</v>
      </c>
      <c r="P4322">
        <v>0</v>
      </c>
      <c r="Q4322">
        <v>354.22</v>
      </c>
      <c r="R4322">
        <v>855</v>
      </c>
      <c r="S4322">
        <v>0</v>
      </c>
      <c r="U4322">
        <v>5839</v>
      </c>
      <c r="V4322">
        <v>1.04</v>
      </c>
      <c r="W4322">
        <v>1.03</v>
      </c>
      <c r="X4322">
        <v>0.04</v>
      </c>
      <c r="Y4322" t="s">
        <v>77</v>
      </c>
      <c r="Z4322">
        <v>4.41</v>
      </c>
      <c r="AA4322" t="s">
        <v>14052</v>
      </c>
      <c r="AB4322">
        <v>290.58679919999997</v>
      </c>
      <c r="AC4322" t="s">
        <v>14053</v>
      </c>
      <c r="AD4322">
        <v>51.695773099999997</v>
      </c>
      <c r="AE4322">
        <v>1519.25</v>
      </c>
      <c r="AF4322">
        <v>15.177</v>
      </c>
      <c r="AG4322">
        <v>13.465999999999999</v>
      </c>
      <c r="AH4322">
        <v>15.0787</v>
      </c>
    </row>
    <row r="4323" spans="1:34" x14ac:dyDescent="0.25">
      <c r="A4323" t="s">
        <v>14054</v>
      </c>
      <c r="B4323" t="s">
        <v>14055</v>
      </c>
      <c r="C4323">
        <v>1</v>
      </c>
      <c r="D4323">
        <v>1</v>
      </c>
      <c r="E4323" t="s">
        <v>284</v>
      </c>
      <c r="F4323">
        <v>2016</v>
      </c>
      <c r="G4323" t="s">
        <v>171</v>
      </c>
      <c r="H4323">
        <v>0</v>
      </c>
      <c r="I4323">
        <v>5.8706190999999999</v>
      </c>
      <c r="J4323">
        <v>5.45E-2</v>
      </c>
      <c r="K4323">
        <v>1.49</v>
      </c>
      <c r="L4323">
        <v>0.13300000000000001</v>
      </c>
      <c r="M4323">
        <v>2.83</v>
      </c>
      <c r="N4323">
        <v>8.8900000000000003E-3</v>
      </c>
      <c r="O4323" t="s">
        <v>614</v>
      </c>
      <c r="P4323">
        <v>0</v>
      </c>
      <c r="Q4323">
        <v>37.11</v>
      </c>
      <c r="R4323">
        <v>616</v>
      </c>
      <c r="S4323">
        <v>0</v>
      </c>
      <c r="U4323">
        <v>4223</v>
      </c>
      <c r="V4323">
        <v>0.62</v>
      </c>
      <c r="W4323">
        <v>0.65</v>
      </c>
      <c r="X4323">
        <v>-0.06</v>
      </c>
      <c r="Y4323" t="s">
        <v>77</v>
      </c>
      <c r="Z4323">
        <v>4.66</v>
      </c>
      <c r="AA4323" t="s">
        <v>14056</v>
      </c>
      <c r="AB4323">
        <v>286.58541159999999</v>
      </c>
      <c r="AC4323" t="s">
        <v>14057</v>
      </c>
      <c r="AD4323">
        <v>46.870887699999997</v>
      </c>
      <c r="AE4323">
        <v>484.89100000000002</v>
      </c>
      <c r="AF4323">
        <v>16.695</v>
      </c>
      <c r="AG4323">
        <v>13.186999999999999</v>
      </c>
      <c r="AH4323">
        <v>15.938599999999999</v>
      </c>
    </row>
    <row r="4324" spans="1:34" x14ac:dyDescent="0.25">
      <c r="A4324" t="s">
        <v>14058</v>
      </c>
      <c r="B4324" t="s">
        <v>14059</v>
      </c>
      <c r="C4324">
        <v>1</v>
      </c>
      <c r="D4324">
        <v>1</v>
      </c>
      <c r="E4324" t="s">
        <v>284</v>
      </c>
      <c r="F4324">
        <v>2016</v>
      </c>
      <c r="G4324" t="s">
        <v>171</v>
      </c>
      <c r="H4324">
        <v>0</v>
      </c>
      <c r="I4324">
        <v>19.178912929999999</v>
      </c>
      <c r="J4324">
        <v>0.13919999999999999</v>
      </c>
      <c r="K4324">
        <v>2.68</v>
      </c>
      <c r="L4324">
        <v>0.23899999999999999</v>
      </c>
      <c r="M4324">
        <v>7.65</v>
      </c>
      <c r="N4324">
        <v>2.41E-2</v>
      </c>
      <c r="O4324" t="s">
        <v>614</v>
      </c>
      <c r="P4324">
        <v>0</v>
      </c>
      <c r="Q4324">
        <v>62.2</v>
      </c>
      <c r="R4324">
        <v>640</v>
      </c>
      <c r="S4324">
        <v>0</v>
      </c>
      <c r="U4324">
        <v>5595</v>
      </c>
      <c r="V4324">
        <v>0.91</v>
      </c>
      <c r="W4324">
        <v>0.93</v>
      </c>
      <c r="X4324">
        <v>-0.06</v>
      </c>
      <c r="Y4324" t="s">
        <v>77</v>
      </c>
      <c r="Z4324">
        <v>4.49</v>
      </c>
      <c r="AA4324" t="s">
        <v>14060</v>
      </c>
      <c r="AB4324">
        <v>297.48256120000002</v>
      </c>
      <c r="AC4324" t="s">
        <v>14061</v>
      </c>
      <c r="AD4324">
        <v>40.6807412</v>
      </c>
      <c r="AE4324">
        <v>1246.43</v>
      </c>
      <c r="AF4324">
        <v>15.712999999999999</v>
      </c>
      <c r="AG4324">
        <v>13.615</v>
      </c>
      <c r="AH4324">
        <v>15.382</v>
      </c>
    </row>
    <row r="4325" spans="1:34" x14ac:dyDescent="0.25">
      <c r="A4325" t="s">
        <v>14062</v>
      </c>
      <c r="B4325" t="s">
        <v>14063</v>
      </c>
      <c r="C4325">
        <v>1</v>
      </c>
      <c r="D4325">
        <v>3</v>
      </c>
      <c r="E4325" t="s">
        <v>284</v>
      </c>
      <c r="F4325">
        <v>2010</v>
      </c>
      <c r="G4325" t="s">
        <v>171</v>
      </c>
      <c r="H4325">
        <v>0</v>
      </c>
      <c r="I4325">
        <v>19.238910000000001</v>
      </c>
      <c r="J4325">
        <v>0.14299999999999999</v>
      </c>
      <c r="K4325">
        <v>8.2899999999999991</v>
      </c>
      <c r="L4325">
        <v>0.74</v>
      </c>
      <c r="M4325">
        <v>43.4</v>
      </c>
      <c r="N4325">
        <v>0.13655</v>
      </c>
      <c r="O4325" t="s">
        <v>119</v>
      </c>
      <c r="P4325">
        <v>6.0900000000000003E-2</v>
      </c>
      <c r="Q4325">
        <v>48.23</v>
      </c>
      <c r="R4325">
        <v>661</v>
      </c>
      <c r="S4325">
        <v>1</v>
      </c>
      <c r="U4325">
        <v>5774</v>
      </c>
      <c r="V4325">
        <v>0.96</v>
      </c>
      <c r="W4325">
        <v>1.02</v>
      </c>
      <c r="X4325">
        <v>0.05</v>
      </c>
      <c r="Y4325" t="s">
        <v>77</v>
      </c>
      <c r="Z4325">
        <v>4.49</v>
      </c>
      <c r="AA4325" t="s">
        <v>14064</v>
      </c>
      <c r="AB4325">
        <v>285.57399040000001</v>
      </c>
      <c r="AC4325" t="s">
        <v>14065</v>
      </c>
      <c r="AD4325">
        <v>38.400819200000001</v>
      </c>
      <c r="AE4325">
        <v>628.25699999999995</v>
      </c>
      <c r="AF4325">
        <v>13.922000000000001</v>
      </c>
      <c r="AG4325">
        <v>12.337</v>
      </c>
      <c r="AH4325">
        <v>13.780900000000001</v>
      </c>
    </row>
    <row r="4326" spans="1:34" x14ac:dyDescent="0.25">
      <c r="A4326" t="s">
        <v>14066</v>
      </c>
      <c r="B4326" t="s">
        <v>14063</v>
      </c>
      <c r="C4326">
        <v>1</v>
      </c>
      <c r="D4326">
        <v>3</v>
      </c>
      <c r="E4326" t="s">
        <v>284</v>
      </c>
      <c r="F4326">
        <v>2010</v>
      </c>
      <c r="G4326" t="s">
        <v>171</v>
      </c>
      <c r="H4326">
        <v>0</v>
      </c>
      <c r="I4326">
        <v>38.985300000000002</v>
      </c>
      <c r="J4326">
        <v>0.22700000000000001</v>
      </c>
      <c r="K4326">
        <v>8.08</v>
      </c>
      <c r="L4326">
        <v>0.72099999999999997</v>
      </c>
      <c r="M4326">
        <v>29.9</v>
      </c>
      <c r="N4326">
        <v>9.4079999999999997E-2</v>
      </c>
      <c r="O4326" t="s">
        <v>119</v>
      </c>
      <c r="P4326">
        <v>6.6909999999999997E-2</v>
      </c>
      <c r="Q4326">
        <v>18.899999999999999</v>
      </c>
      <c r="R4326">
        <v>523</v>
      </c>
      <c r="S4326">
        <v>1</v>
      </c>
      <c r="U4326">
        <v>5774</v>
      </c>
      <c r="V4326">
        <v>0.96</v>
      </c>
      <c r="W4326">
        <v>1.02</v>
      </c>
      <c r="X4326">
        <v>0.05</v>
      </c>
      <c r="Y4326" t="s">
        <v>77</v>
      </c>
      <c r="Z4326">
        <v>4.49</v>
      </c>
      <c r="AA4326" t="s">
        <v>14064</v>
      </c>
      <c r="AB4326">
        <v>285.57399040000001</v>
      </c>
      <c r="AC4326" t="s">
        <v>14065</v>
      </c>
      <c r="AD4326">
        <v>38.400819200000001</v>
      </c>
      <c r="AE4326">
        <v>628.25699999999995</v>
      </c>
      <c r="AF4326">
        <v>13.922000000000001</v>
      </c>
      <c r="AG4326">
        <v>12.337</v>
      </c>
      <c r="AH4326">
        <v>13.780900000000001</v>
      </c>
    </row>
    <row r="4327" spans="1:34" x14ac:dyDescent="0.25">
      <c r="A4327" t="s">
        <v>14067</v>
      </c>
      <c r="B4327" t="s">
        <v>14063</v>
      </c>
      <c r="C4327">
        <v>1</v>
      </c>
      <c r="D4327">
        <v>3</v>
      </c>
      <c r="E4327" t="s">
        <v>284</v>
      </c>
      <c r="F4327">
        <v>2010</v>
      </c>
      <c r="G4327" t="s">
        <v>171</v>
      </c>
      <c r="H4327">
        <v>0</v>
      </c>
      <c r="I4327">
        <v>1.592851</v>
      </c>
      <c r="J4327">
        <v>2.7300000000000001E-2</v>
      </c>
      <c r="K4327">
        <v>1.64</v>
      </c>
      <c r="L4327">
        <v>0.14599999999999999</v>
      </c>
      <c r="M4327">
        <v>3.33</v>
      </c>
      <c r="N4327">
        <v>1.0500000000000001E-2</v>
      </c>
      <c r="O4327" t="s">
        <v>614</v>
      </c>
      <c r="P4327">
        <v>0</v>
      </c>
      <c r="Q4327">
        <v>1339.66</v>
      </c>
      <c r="R4327">
        <v>2026</v>
      </c>
      <c r="S4327">
        <v>0</v>
      </c>
      <c r="U4327">
        <v>5777</v>
      </c>
      <c r="V4327">
        <v>1.02</v>
      </c>
      <c r="W4327">
        <v>1.07</v>
      </c>
      <c r="X4327">
        <v>0.12</v>
      </c>
      <c r="Y4327" t="s">
        <v>77</v>
      </c>
      <c r="Z4327">
        <v>4.49</v>
      </c>
      <c r="AA4327" t="s">
        <v>14064</v>
      </c>
      <c r="AB4327">
        <v>285.57399040000001</v>
      </c>
      <c r="AC4327" t="s">
        <v>14065</v>
      </c>
      <c r="AD4327">
        <v>38.400819200000001</v>
      </c>
      <c r="AE4327">
        <v>628.25699999999995</v>
      </c>
      <c r="AF4327">
        <v>13.922000000000001</v>
      </c>
      <c r="AG4327">
        <v>12.337</v>
      </c>
      <c r="AH4327">
        <v>13.780900000000001</v>
      </c>
    </row>
    <row r="4328" spans="1:34" x14ac:dyDescent="0.25">
      <c r="A4328" t="s">
        <v>14068</v>
      </c>
      <c r="B4328" t="s">
        <v>5995</v>
      </c>
      <c r="C4328">
        <v>1</v>
      </c>
      <c r="D4328">
        <v>8</v>
      </c>
      <c r="E4328" t="s">
        <v>284</v>
      </c>
      <c r="F4328">
        <v>2017</v>
      </c>
      <c r="G4328" t="s">
        <v>171</v>
      </c>
      <c r="H4328">
        <v>0</v>
      </c>
      <c r="I4328">
        <v>14.449120000000001</v>
      </c>
      <c r="K4328">
        <v>1.32</v>
      </c>
      <c r="L4328">
        <v>0.11799999999999999</v>
      </c>
      <c r="M4328">
        <v>2.2999999999999998</v>
      </c>
      <c r="N4328">
        <v>7.2399999999999999E-3</v>
      </c>
      <c r="O4328" t="s">
        <v>614</v>
      </c>
      <c r="R4328">
        <v>709</v>
      </c>
      <c r="S4328">
        <v>0</v>
      </c>
      <c r="U4328">
        <v>6015</v>
      </c>
      <c r="V4328">
        <v>1.29</v>
      </c>
      <c r="W4328">
        <v>1.1200000000000001</v>
      </c>
      <c r="X4328">
        <v>9.8000000000000004E-2</v>
      </c>
      <c r="Y4328" t="s">
        <v>200</v>
      </c>
      <c r="Z4328">
        <v>4.2699999999999996</v>
      </c>
      <c r="AA4328" t="s">
        <v>5996</v>
      </c>
      <c r="AB4328">
        <v>284.4334642</v>
      </c>
      <c r="AC4328" t="s">
        <v>5997</v>
      </c>
      <c r="AD4328">
        <v>49.305123899999998</v>
      </c>
      <c r="AE4328">
        <v>848.25400000000002</v>
      </c>
      <c r="AF4328">
        <v>13.882999999999999</v>
      </c>
      <c r="AG4328">
        <v>12.481999999999999</v>
      </c>
      <c r="AH4328">
        <v>13.739699999999999</v>
      </c>
    </row>
    <row r="4329" spans="1:34" x14ac:dyDescent="0.25">
      <c r="A4329" t="s">
        <v>14069</v>
      </c>
      <c r="B4329" t="s">
        <v>14070</v>
      </c>
      <c r="C4329">
        <v>1</v>
      </c>
      <c r="D4329">
        <v>1</v>
      </c>
      <c r="E4329" t="s">
        <v>284</v>
      </c>
      <c r="F4329">
        <v>2016</v>
      </c>
      <c r="G4329" t="s">
        <v>171</v>
      </c>
      <c r="H4329">
        <v>0</v>
      </c>
      <c r="I4329">
        <v>6.9913086</v>
      </c>
      <c r="J4329">
        <v>6.7900000000000002E-2</v>
      </c>
      <c r="K4329">
        <v>2.08</v>
      </c>
      <c r="L4329">
        <v>0.186</v>
      </c>
      <c r="M4329">
        <v>4.9800000000000004</v>
      </c>
      <c r="N4329">
        <v>1.5699999999999999E-2</v>
      </c>
      <c r="O4329" t="s">
        <v>614</v>
      </c>
      <c r="P4329">
        <v>0</v>
      </c>
      <c r="Q4329">
        <v>54.11</v>
      </c>
      <c r="R4329">
        <v>716</v>
      </c>
      <c r="S4329">
        <v>0</v>
      </c>
      <c r="U4329">
        <v>4836</v>
      </c>
      <c r="V4329">
        <v>0.73</v>
      </c>
      <c r="W4329">
        <v>0.78</v>
      </c>
      <c r="X4329">
        <v>-0.01</v>
      </c>
      <c r="Y4329" t="s">
        <v>77</v>
      </c>
      <c r="Z4329">
        <v>4.5999999999999996</v>
      </c>
      <c r="AA4329" t="s">
        <v>14071</v>
      </c>
      <c r="AB4329">
        <v>296.17727200000002</v>
      </c>
      <c r="AC4329" t="s">
        <v>14072</v>
      </c>
      <c r="AD4329">
        <v>46.998963500000002</v>
      </c>
      <c r="AE4329">
        <v>487.52499999999998</v>
      </c>
      <c r="AF4329">
        <v>15.19</v>
      </c>
      <c r="AG4329">
        <v>12.701000000000001</v>
      </c>
      <c r="AH4329">
        <v>14.9453</v>
      </c>
    </row>
    <row r="4330" spans="1:34" x14ac:dyDescent="0.25">
      <c r="A4330" t="s">
        <v>14073</v>
      </c>
      <c r="B4330" t="s">
        <v>14074</v>
      </c>
      <c r="C4330">
        <v>1</v>
      </c>
      <c r="D4330">
        <v>1</v>
      </c>
      <c r="E4330" t="s">
        <v>284</v>
      </c>
      <c r="F4330">
        <v>2016</v>
      </c>
      <c r="G4330" t="s">
        <v>171</v>
      </c>
      <c r="H4330">
        <v>0</v>
      </c>
      <c r="I4330">
        <v>3.51749439</v>
      </c>
      <c r="J4330">
        <v>3.78E-2</v>
      </c>
      <c r="K4330">
        <v>1.37</v>
      </c>
      <c r="L4330">
        <v>0.122</v>
      </c>
      <c r="M4330">
        <v>2.4500000000000002</v>
      </c>
      <c r="N4330">
        <v>7.7099999999999998E-3</v>
      </c>
      <c r="O4330" t="s">
        <v>614</v>
      </c>
      <c r="P4330">
        <v>0</v>
      </c>
      <c r="Q4330">
        <v>68.72</v>
      </c>
      <c r="R4330">
        <v>704</v>
      </c>
      <c r="S4330">
        <v>0</v>
      </c>
      <c r="U4330">
        <v>4184</v>
      </c>
      <c r="V4330">
        <v>0.56999999999999995</v>
      </c>
      <c r="W4330">
        <v>0.59</v>
      </c>
      <c r="X4330">
        <v>-0.3</v>
      </c>
      <c r="Y4330" t="s">
        <v>77</v>
      </c>
      <c r="Z4330">
        <v>4.7</v>
      </c>
      <c r="AA4330" t="s">
        <v>14075</v>
      </c>
      <c r="AB4330">
        <v>291.15280560000002</v>
      </c>
      <c r="AC4330" t="s">
        <v>14076</v>
      </c>
      <c r="AD4330">
        <v>40.887681399999998</v>
      </c>
      <c r="AE4330">
        <v>253.86699999999999</v>
      </c>
      <c r="AF4330">
        <v>15.85</v>
      </c>
      <c r="AG4330">
        <v>11.907</v>
      </c>
      <c r="AH4330">
        <v>14.680300000000001</v>
      </c>
    </row>
    <row r="4331" spans="1:34" x14ac:dyDescent="0.25">
      <c r="A4331" t="s">
        <v>14077</v>
      </c>
      <c r="B4331" t="s">
        <v>14078</v>
      </c>
      <c r="C4331">
        <v>1</v>
      </c>
      <c r="D4331">
        <v>1</v>
      </c>
      <c r="E4331" t="s">
        <v>284</v>
      </c>
      <c r="F4331">
        <v>2016</v>
      </c>
      <c r="G4331" t="s">
        <v>171</v>
      </c>
      <c r="H4331">
        <v>0</v>
      </c>
      <c r="I4331">
        <v>40.109954700000003</v>
      </c>
      <c r="J4331">
        <v>0.223</v>
      </c>
      <c r="K4331">
        <v>2.54</v>
      </c>
      <c r="L4331">
        <v>0.22700000000000001</v>
      </c>
      <c r="M4331">
        <v>6.99</v>
      </c>
      <c r="N4331">
        <v>2.1999999999999999E-2</v>
      </c>
      <c r="O4331" t="s">
        <v>614</v>
      </c>
      <c r="P4331">
        <v>0</v>
      </c>
      <c r="Q4331">
        <v>24.88</v>
      </c>
      <c r="R4331">
        <v>556</v>
      </c>
      <c r="S4331">
        <v>0</v>
      </c>
      <c r="U4331">
        <v>5647</v>
      </c>
      <c r="V4331">
        <v>0.93</v>
      </c>
      <c r="W4331">
        <v>0.95</v>
      </c>
      <c r="X4331">
        <v>0</v>
      </c>
      <c r="Y4331" t="s">
        <v>77</v>
      </c>
      <c r="Z4331">
        <v>4.49</v>
      </c>
      <c r="AA4331" t="s">
        <v>14079</v>
      </c>
      <c r="AB4331">
        <v>289.73170670000002</v>
      </c>
      <c r="AC4331" t="s">
        <v>14080</v>
      </c>
      <c r="AD4331">
        <v>46.953874999999996</v>
      </c>
      <c r="AE4331">
        <v>1165.3399999999999</v>
      </c>
      <c r="AF4331">
        <v>14.992000000000001</v>
      </c>
      <c r="AG4331">
        <v>13.26</v>
      </c>
      <c r="AH4331">
        <v>14.8583</v>
      </c>
    </row>
    <row r="4332" spans="1:34" x14ac:dyDescent="0.25">
      <c r="A4332" t="s">
        <v>14081</v>
      </c>
      <c r="B4332" t="s">
        <v>14082</v>
      </c>
      <c r="C4332">
        <v>1</v>
      </c>
      <c r="D4332">
        <v>2</v>
      </c>
      <c r="E4332" t="s">
        <v>284</v>
      </c>
      <c r="F4332">
        <v>2016</v>
      </c>
      <c r="G4332" t="s">
        <v>171</v>
      </c>
      <c r="H4332">
        <v>0</v>
      </c>
      <c r="I4332">
        <v>10.3507721</v>
      </c>
      <c r="J4332">
        <v>9.0700000000000003E-2</v>
      </c>
      <c r="K4332">
        <v>2.0099999999999998</v>
      </c>
      <c r="L4332">
        <v>0.17899999999999999</v>
      </c>
      <c r="M4332">
        <v>4.7</v>
      </c>
      <c r="N4332">
        <v>1.4800000000000001E-2</v>
      </c>
      <c r="O4332" t="s">
        <v>614</v>
      </c>
      <c r="P4332">
        <v>0</v>
      </c>
      <c r="Q4332">
        <v>274.85000000000002</v>
      </c>
      <c r="R4332">
        <v>842</v>
      </c>
      <c r="S4332">
        <v>0</v>
      </c>
      <c r="U4332">
        <v>5682</v>
      </c>
      <c r="V4332">
        <v>0.97</v>
      </c>
      <c r="W4332">
        <v>0.98</v>
      </c>
      <c r="X4332">
        <v>0.05</v>
      </c>
      <c r="Y4332" t="s">
        <v>77</v>
      </c>
      <c r="Z4332">
        <v>4.46</v>
      </c>
      <c r="AA4332" t="s">
        <v>14083</v>
      </c>
      <c r="AB4332">
        <v>288.77101370000003</v>
      </c>
      <c r="AC4332" t="s">
        <v>14084</v>
      </c>
      <c r="AD4332">
        <v>40.664177100000003</v>
      </c>
      <c r="AE4332">
        <v>1369.24</v>
      </c>
      <c r="AF4332">
        <v>14.856</v>
      </c>
      <c r="AG4332">
        <v>12.993</v>
      </c>
      <c r="AH4332">
        <v>14.615</v>
      </c>
    </row>
    <row r="4333" spans="1:34" x14ac:dyDescent="0.25">
      <c r="A4333" t="s">
        <v>14085</v>
      </c>
      <c r="B4333" t="s">
        <v>14082</v>
      </c>
      <c r="C4333">
        <v>1</v>
      </c>
      <c r="D4333">
        <v>2</v>
      </c>
      <c r="E4333" t="s">
        <v>284</v>
      </c>
      <c r="F4333">
        <v>2016</v>
      </c>
      <c r="G4333" t="s">
        <v>171</v>
      </c>
      <c r="H4333">
        <v>0</v>
      </c>
      <c r="I4333">
        <v>62.9228557</v>
      </c>
      <c r="J4333">
        <v>0.30199999999999999</v>
      </c>
      <c r="K4333">
        <v>2.5299999999999998</v>
      </c>
      <c r="L4333">
        <v>0.22600000000000001</v>
      </c>
      <c r="M4333">
        <v>6.94</v>
      </c>
      <c r="N4333">
        <v>2.18E-2</v>
      </c>
      <c r="O4333" t="s">
        <v>614</v>
      </c>
      <c r="P4333">
        <v>0</v>
      </c>
      <c r="Q4333">
        <v>24.79</v>
      </c>
      <c r="R4333">
        <v>462</v>
      </c>
      <c r="S4333">
        <v>0</v>
      </c>
      <c r="U4333">
        <v>5682</v>
      </c>
      <c r="V4333">
        <v>0.97</v>
      </c>
      <c r="W4333">
        <v>0.98</v>
      </c>
      <c r="X4333">
        <v>0.05</v>
      </c>
      <c r="Y4333" t="s">
        <v>77</v>
      </c>
      <c r="Z4333">
        <v>4.46</v>
      </c>
      <c r="AA4333" t="s">
        <v>14083</v>
      </c>
      <c r="AB4333">
        <v>288.77101370000003</v>
      </c>
      <c r="AC4333" t="s">
        <v>14084</v>
      </c>
      <c r="AD4333">
        <v>40.664177100000003</v>
      </c>
      <c r="AE4333">
        <v>1369.24</v>
      </c>
      <c r="AF4333">
        <v>14.856</v>
      </c>
      <c r="AG4333">
        <v>12.993</v>
      </c>
      <c r="AH4333">
        <v>14.615</v>
      </c>
    </row>
    <row r="4334" spans="1:34" x14ac:dyDescent="0.25">
      <c r="A4334" t="s">
        <v>14086</v>
      </c>
      <c r="B4334" t="s">
        <v>14087</v>
      </c>
      <c r="C4334">
        <v>1</v>
      </c>
      <c r="D4334">
        <v>1</v>
      </c>
      <c r="E4334" t="s">
        <v>284</v>
      </c>
      <c r="F4334">
        <v>2016</v>
      </c>
      <c r="G4334" t="s">
        <v>171</v>
      </c>
      <c r="H4334">
        <v>0</v>
      </c>
      <c r="I4334">
        <v>3.0216686300000002</v>
      </c>
      <c r="J4334">
        <v>4.1700000000000001E-2</v>
      </c>
      <c r="K4334">
        <v>1.77</v>
      </c>
      <c r="L4334">
        <v>0.158</v>
      </c>
      <c r="M4334">
        <v>3.78</v>
      </c>
      <c r="N4334">
        <v>1.1900000000000001E-2</v>
      </c>
      <c r="O4334" t="s">
        <v>614</v>
      </c>
      <c r="P4334">
        <v>0</v>
      </c>
      <c r="Q4334">
        <v>875.42</v>
      </c>
      <c r="R4334">
        <v>1332</v>
      </c>
      <c r="S4334">
        <v>0</v>
      </c>
      <c r="U4334">
        <v>6160</v>
      </c>
      <c r="V4334">
        <v>1.25</v>
      </c>
      <c r="W4334">
        <v>1.1599999999999999</v>
      </c>
      <c r="X4334">
        <v>0.05</v>
      </c>
      <c r="Y4334" t="s">
        <v>77</v>
      </c>
      <c r="Z4334">
        <v>4.3099999999999996</v>
      </c>
      <c r="AA4334" t="s">
        <v>14088</v>
      </c>
      <c r="AB4334">
        <v>288.82290010000003</v>
      </c>
      <c r="AC4334" t="s">
        <v>14089</v>
      </c>
      <c r="AD4334">
        <v>40.389009999999999</v>
      </c>
      <c r="AE4334">
        <v>978.125</v>
      </c>
      <c r="AF4334">
        <v>14.56</v>
      </c>
      <c r="AG4334">
        <v>13.045999999999999</v>
      </c>
      <c r="AH4334">
        <v>14.392099999999999</v>
      </c>
    </row>
    <row r="4335" spans="1:34" x14ac:dyDescent="0.25">
      <c r="A4335" t="s">
        <v>14090</v>
      </c>
      <c r="B4335" t="s">
        <v>14091</v>
      </c>
      <c r="C4335">
        <v>1</v>
      </c>
      <c r="D4335">
        <v>1</v>
      </c>
      <c r="E4335" t="s">
        <v>284</v>
      </c>
      <c r="F4335">
        <v>2016</v>
      </c>
      <c r="G4335" t="s">
        <v>171</v>
      </c>
      <c r="H4335">
        <v>0</v>
      </c>
      <c r="I4335">
        <v>5.0827465199999997</v>
      </c>
      <c r="J4335">
        <v>5.7200000000000001E-2</v>
      </c>
      <c r="K4335">
        <v>1.41</v>
      </c>
      <c r="L4335">
        <v>0.126</v>
      </c>
      <c r="M4335">
        <v>2.57</v>
      </c>
      <c r="N4335">
        <v>8.09E-3</v>
      </c>
      <c r="O4335" t="s">
        <v>614</v>
      </c>
      <c r="P4335">
        <v>0</v>
      </c>
      <c r="Q4335">
        <v>185.77</v>
      </c>
      <c r="R4335">
        <v>928</v>
      </c>
      <c r="S4335">
        <v>0</v>
      </c>
      <c r="U4335">
        <v>5461</v>
      </c>
      <c r="V4335">
        <v>0.86</v>
      </c>
      <c r="W4335">
        <v>0.95</v>
      </c>
      <c r="X4335">
        <v>0.09</v>
      </c>
      <c r="Y4335" t="s">
        <v>77</v>
      </c>
      <c r="Z4335">
        <v>4.55</v>
      </c>
      <c r="AA4335" t="s">
        <v>14092</v>
      </c>
      <c r="AB4335">
        <v>290.05114680000003</v>
      </c>
      <c r="AC4335" t="s">
        <v>14093</v>
      </c>
      <c r="AD4335">
        <v>46.713407699999998</v>
      </c>
      <c r="AE4335">
        <v>529.26800000000003</v>
      </c>
      <c r="AF4335">
        <v>14.058</v>
      </c>
      <c r="AG4335">
        <v>12.263999999999999</v>
      </c>
      <c r="AH4335">
        <v>13.9504</v>
      </c>
    </row>
    <row r="4336" spans="1:34" x14ac:dyDescent="0.25">
      <c r="A4336" t="s">
        <v>14094</v>
      </c>
      <c r="B4336" t="s">
        <v>14095</v>
      </c>
      <c r="C4336">
        <v>1</v>
      </c>
      <c r="D4336">
        <v>1</v>
      </c>
      <c r="E4336" t="s">
        <v>284</v>
      </c>
      <c r="F4336">
        <v>2016</v>
      </c>
      <c r="G4336" t="s">
        <v>171</v>
      </c>
      <c r="H4336">
        <v>0</v>
      </c>
      <c r="I4336">
        <v>41.697997600000001</v>
      </c>
      <c r="J4336">
        <v>0.2359</v>
      </c>
      <c r="K4336">
        <v>2.11</v>
      </c>
      <c r="L4336">
        <v>0.188</v>
      </c>
      <c r="M4336">
        <v>5.0999999999999996</v>
      </c>
      <c r="N4336">
        <v>1.6E-2</v>
      </c>
      <c r="O4336" t="s">
        <v>614</v>
      </c>
      <c r="P4336">
        <v>0</v>
      </c>
      <c r="Q4336">
        <v>21.99</v>
      </c>
      <c r="R4336">
        <v>537</v>
      </c>
      <c r="S4336">
        <v>0</v>
      </c>
      <c r="U4336">
        <v>6035</v>
      </c>
      <c r="V4336">
        <v>1.02</v>
      </c>
      <c r="W4336">
        <v>1.06</v>
      </c>
      <c r="X4336">
        <v>-0.09</v>
      </c>
      <c r="Y4336" t="s">
        <v>77</v>
      </c>
      <c r="Z4336">
        <v>4.45</v>
      </c>
      <c r="AA4336" t="s">
        <v>14096</v>
      </c>
      <c r="AB4336">
        <v>291.40556140000001</v>
      </c>
      <c r="AC4336" t="s">
        <v>14097</v>
      </c>
      <c r="AD4336">
        <v>40.125425399999997</v>
      </c>
      <c r="AE4336">
        <v>757.79100000000005</v>
      </c>
      <c r="AF4336">
        <v>14.019</v>
      </c>
      <c r="AG4336">
        <v>12.593999999999999</v>
      </c>
      <c r="AH4336">
        <v>13.917999999999999</v>
      </c>
    </row>
    <row r="4337" spans="1:34" x14ac:dyDescent="0.25">
      <c r="A4337" t="s">
        <v>14098</v>
      </c>
      <c r="B4337" t="s">
        <v>14099</v>
      </c>
      <c r="C4337">
        <v>1</v>
      </c>
      <c r="D4337">
        <v>1</v>
      </c>
      <c r="E4337" t="s">
        <v>284</v>
      </c>
      <c r="F4337">
        <v>2016</v>
      </c>
      <c r="G4337" t="s">
        <v>171</v>
      </c>
      <c r="H4337">
        <v>0</v>
      </c>
      <c r="I4337">
        <v>15.86621821</v>
      </c>
      <c r="J4337">
        <v>0.1225</v>
      </c>
      <c r="K4337">
        <v>1.2</v>
      </c>
      <c r="L4337">
        <v>0.107</v>
      </c>
      <c r="M4337">
        <v>1.87</v>
      </c>
      <c r="N4337">
        <v>5.8799999999999998E-3</v>
      </c>
      <c r="O4337" t="s">
        <v>614</v>
      </c>
      <c r="P4337">
        <v>0</v>
      </c>
      <c r="Q4337">
        <v>137.66</v>
      </c>
      <c r="R4337">
        <v>879</v>
      </c>
      <c r="S4337">
        <v>0</v>
      </c>
      <c r="U4337">
        <v>6106</v>
      </c>
      <c r="V4337">
        <v>1.38</v>
      </c>
      <c r="W4337">
        <v>1.08</v>
      </c>
      <c r="X4337">
        <v>-0.15</v>
      </c>
      <c r="Y4337" t="s">
        <v>77</v>
      </c>
      <c r="Z4337">
        <v>4.1900000000000004</v>
      </c>
      <c r="AA4337" t="s">
        <v>14100</v>
      </c>
      <c r="AB4337">
        <v>285.47649589999997</v>
      </c>
      <c r="AC4337" t="s">
        <v>14101</v>
      </c>
      <c r="AD4337">
        <v>41.632661499999998</v>
      </c>
      <c r="AE4337">
        <v>352</v>
      </c>
      <c r="AF4337">
        <v>11.16</v>
      </c>
      <c r="AG4337">
        <v>10.282</v>
      </c>
      <c r="AH4337">
        <v>11.462300000000001</v>
      </c>
    </row>
    <row r="4338" spans="1:34" x14ac:dyDescent="0.25">
      <c r="A4338" t="s">
        <v>14102</v>
      </c>
      <c r="B4338" t="s">
        <v>14103</v>
      </c>
      <c r="C4338">
        <v>3</v>
      </c>
      <c r="D4338">
        <v>1</v>
      </c>
      <c r="E4338" t="s">
        <v>284</v>
      </c>
      <c r="F4338">
        <v>2016</v>
      </c>
      <c r="G4338" t="s">
        <v>171</v>
      </c>
      <c r="H4338">
        <v>0</v>
      </c>
      <c r="I4338">
        <v>1.3405974700000001</v>
      </c>
      <c r="J4338">
        <v>2.47E-2</v>
      </c>
      <c r="K4338">
        <v>1.22</v>
      </c>
      <c r="L4338">
        <v>0.109</v>
      </c>
      <c r="M4338">
        <v>1.98</v>
      </c>
      <c r="N4338">
        <v>6.2399999999999999E-3</v>
      </c>
      <c r="O4338" t="s">
        <v>614</v>
      </c>
      <c r="P4338">
        <v>0</v>
      </c>
      <c r="Q4338">
        <v>3304.1</v>
      </c>
      <c r="R4338">
        <v>1783</v>
      </c>
      <c r="S4338">
        <v>0</v>
      </c>
      <c r="U4338">
        <v>5973</v>
      </c>
      <c r="V4338">
        <v>1.1200000000000001</v>
      </c>
      <c r="W4338">
        <v>1.1100000000000001</v>
      </c>
      <c r="X4338">
        <v>0.15</v>
      </c>
      <c r="Y4338" t="s">
        <v>77</v>
      </c>
      <c r="Z4338">
        <v>4.38</v>
      </c>
      <c r="AA4338" t="s">
        <v>14104</v>
      </c>
      <c r="AB4338">
        <v>295.32254339999997</v>
      </c>
      <c r="AC4338" t="s">
        <v>14105</v>
      </c>
      <c r="AD4338">
        <v>39.376462400000001</v>
      </c>
      <c r="AE4338">
        <v>290.84300000000002</v>
      </c>
      <c r="AF4338">
        <v>11.606999999999999</v>
      </c>
      <c r="AG4338">
        <v>9.9930000000000003</v>
      </c>
      <c r="AH4338">
        <v>11.465</v>
      </c>
    </row>
    <row r="4339" spans="1:34" x14ac:dyDescent="0.25">
      <c r="A4339" t="s">
        <v>14106</v>
      </c>
      <c r="B4339" t="s">
        <v>14107</v>
      </c>
      <c r="C4339">
        <v>1</v>
      </c>
      <c r="D4339">
        <v>1</v>
      </c>
      <c r="E4339" t="s">
        <v>284</v>
      </c>
      <c r="F4339">
        <v>2016</v>
      </c>
      <c r="G4339" t="s">
        <v>171</v>
      </c>
      <c r="H4339">
        <v>0</v>
      </c>
      <c r="I4339">
        <v>13.93290318</v>
      </c>
      <c r="J4339">
        <v>0.11749999999999999</v>
      </c>
      <c r="K4339">
        <v>1.47</v>
      </c>
      <c r="L4339">
        <v>0.13100000000000001</v>
      </c>
      <c r="M4339">
        <v>2.76</v>
      </c>
      <c r="N4339">
        <v>8.6899999999999998E-3</v>
      </c>
      <c r="O4339" t="s">
        <v>614</v>
      </c>
      <c r="P4339">
        <v>0</v>
      </c>
      <c r="Q4339">
        <v>127.24</v>
      </c>
      <c r="R4339">
        <v>852</v>
      </c>
      <c r="S4339">
        <v>0</v>
      </c>
      <c r="U4339">
        <v>6154</v>
      </c>
      <c r="V4339">
        <v>1.23</v>
      </c>
      <c r="W4339">
        <v>1.17</v>
      </c>
      <c r="X4339">
        <v>0.08</v>
      </c>
      <c r="Y4339" t="s">
        <v>77</v>
      </c>
      <c r="Z4339">
        <v>4.33</v>
      </c>
      <c r="AA4339" t="s">
        <v>14108</v>
      </c>
      <c r="AB4339">
        <v>289.5063796</v>
      </c>
      <c r="AC4339" t="s">
        <v>14109</v>
      </c>
      <c r="AD4339">
        <v>45.370972799999997</v>
      </c>
      <c r="AE4339">
        <v>309.596</v>
      </c>
      <c r="AF4339">
        <v>11.625999999999999</v>
      </c>
      <c r="AG4339">
        <v>10.273999999999999</v>
      </c>
      <c r="AH4339">
        <v>11.509600000000001</v>
      </c>
    </row>
    <row r="4340" spans="1:34" x14ac:dyDescent="0.25">
      <c r="A4340" t="s">
        <v>14110</v>
      </c>
      <c r="B4340" t="s">
        <v>14111</v>
      </c>
      <c r="C4340">
        <v>1</v>
      </c>
      <c r="D4340">
        <v>1</v>
      </c>
      <c r="E4340" t="s">
        <v>284</v>
      </c>
      <c r="F4340">
        <v>2013</v>
      </c>
      <c r="G4340" t="s">
        <v>171</v>
      </c>
      <c r="H4340">
        <v>0</v>
      </c>
      <c r="I4340">
        <v>6.2465799999999998</v>
      </c>
      <c r="J4340">
        <v>7.3099999999999998E-2</v>
      </c>
      <c r="K4340">
        <v>15.323</v>
      </c>
      <c r="L4340">
        <v>1.367</v>
      </c>
      <c r="M4340">
        <v>257.44229999999999</v>
      </c>
      <c r="N4340">
        <v>0.81</v>
      </c>
      <c r="O4340" t="s">
        <v>119</v>
      </c>
      <c r="P4340">
        <v>5.1900000000000002E-2</v>
      </c>
      <c r="Q4340">
        <v>3273.32</v>
      </c>
      <c r="R4340">
        <v>2040</v>
      </c>
      <c r="S4340">
        <v>0</v>
      </c>
      <c r="T4340" t="s">
        <v>344</v>
      </c>
      <c r="U4340">
        <v>4550</v>
      </c>
      <c r="V4340">
        <v>6.3</v>
      </c>
      <c r="W4340">
        <v>1.31</v>
      </c>
      <c r="X4340">
        <v>0.11</v>
      </c>
      <c r="Y4340" t="s">
        <v>77</v>
      </c>
      <c r="Z4340">
        <v>2.95</v>
      </c>
      <c r="AA4340" t="s">
        <v>14112</v>
      </c>
      <c r="AB4340">
        <v>285.67290329999997</v>
      </c>
      <c r="AC4340" t="s">
        <v>14113</v>
      </c>
      <c r="AD4340">
        <v>44.116751299999997</v>
      </c>
      <c r="AE4340">
        <v>1294.69</v>
      </c>
      <c r="AF4340">
        <v>12.712</v>
      </c>
      <c r="AG4340">
        <v>10.135999999999999</v>
      </c>
      <c r="AH4340">
        <v>12.4762</v>
      </c>
    </row>
    <row r="4341" spans="1:34" x14ac:dyDescent="0.25">
      <c r="A4341" t="s">
        <v>14114</v>
      </c>
      <c r="B4341" t="s">
        <v>14115</v>
      </c>
      <c r="C4341">
        <v>1</v>
      </c>
      <c r="D4341">
        <v>1</v>
      </c>
      <c r="E4341" t="s">
        <v>284</v>
      </c>
      <c r="F4341">
        <v>2016</v>
      </c>
      <c r="G4341" t="s">
        <v>171</v>
      </c>
      <c r="H4341">
        <v>0</v>
      </c>
      <c r="I4341">
        <v>2.3643690099999999</v>
      </c>
      <c r="J4341">
        <v>3.8199999999999998E-2</v>
      </c>
      <c r="K4341">
        <v>0.82</v>
      </c>
      <c r="L4341">
        <v>7.2999999999999995E-2</v>
      </c>
      <c r="M4341">
        <v>0.47699999999999998</v>
      </c>
      <c r="N4341">
        <v>1.5E-3</v>
      </c>
      <c r="O4341" t="s">
        <v>614</v>
      </c>
      <c r="P4341">
        <v>0</v>
      </c>
      <c r="Q4341">
        <v>2108.0700000000002</v>
      </c>
      <c r="R4341">
        <v>1752</v>
      </c>
      <c r="S4341">
        <v>0</v>
      </c>
      <c r="U4341">
        <v>6230</v>
      </c>
      <c r="V4341">
        <v>1.5</v>
      </c>
      <c r="W4341">
        <v>1.26</v>
      </c>
      <c r="X4341">
        <v>0.12</v>
      </c>
      <c r="Y4341" t="s">
        <v>77</v>
      </c>
      <c r="Z4341">
        <v>4.1900000000000004</v>
      </c>
      <c r="AA4341" t="s">
        <v>14116</v>
      </c>
      <c r="AB4341">
        <v>296.04729370000001</v>
      </c>
      <c r="AC4341" t="s">
        <v>14117</v>
      </c>
      <c r="AD4341">
        <v>42.742941399999999</v>
      </c>
      <c r="AE4341">
        <v>400.28899999999999</v>
      </c>
      <c r="AF4341">
        <v>11.44</v>
      </c>
      <c r="AG4341">
        <v>10.329000000000001</v>
      </c>
      <c r="AH4341">
        <v>11.528600000000001</v>
      </c>
    </row>
    <row r="4342" spans="1:34" x14ac:dyDescent="0.25">
      <c r="A4342" t="s">
        <v>14118</v>
      </c>
      <c r="B4342" t="s">
        <v>14119</v>
      </c>
      <c r="C4342">
        <v>1</v>
      </c>
      <c r="D4342">
        <v>1</v>
      </c>
      <c r="E4342" t="s">
        <v>284</v>
      </c>
      <c r="F4342">
        <v>2016</v>
      </c>
      <c r="G4342" t="s">
        <v>171</v>
      </c>
      <c r="H4342">
        <v>0</v>
      </c>
      <c r="I4342">
        <v>20.310500999999999</v>
      </c>
      <c r="J4342">
        <v>0.15490000000000001</v>
      </c>
      <c r="K4342">
        <v>2.6</v>
      </c>
      <c r="L4342">
        <v>0.23200000000000001</v>
      </c>
      <c r="M4342">
        <v>7.27</v>
      </c>
      <c r="N4342">
        <v>2.29E-2</v>
      </c>
      <c r="O4342" t="s">
        <v>614</v>
      </c>
      <c r="P4342">
        <v>0</v>
      </c>
      <c r="Q4342">
        <v>198.72</v>
      </c>
      <c r="R4342">
        <v>931</v>
      </c>
      <c r="S4342">
        <v>0</v>
      </c>
      <c r="U4342">
        <v>6112</v>
      </c>
      <c r="V4342">
        <v>1.99</v>
      </c>
      <c r="W4342">
        <v>1.34</v>
      </c>
      <c r="X4342">
        <v>0.03</v>
      </c>
      <c r="Y4342" t="s">
        <v>77</v>
      </c>
      <c r="Z4342">
        <v>3.97</v>
      </c>
      <c r="AA4342" t="s">
        <v>14120</v>
      </c>
      <c r="AB4342">
        <v>298.58919479999997</v>
      </c>
      <c r="AC4342" t="s">
        <v>14121</v>
      </c>
      <c r="AD4342">
        <v>40.750692100000002</v>
      </c>
      <c r="AE4342">
        <v>556.16800000000001</v>
      </c>
      <c r="AF4342">
        <v>11.766999999999999</v>
      </c>
      <c r="AG4342">
        <v>10.510999999999999</v>
      </c>
      <c r="AH4342">
        <v>11.829499999999999</v>
      </c>
    </row>
    <row r="4343" spans="1:34" x14ac:dyDescent="0.25">
      <c r="A4343" t="s">
        <v>14122</v>
      </c>
      <c r="B4343" t="s">
        <v>14123</v>
      </c>
      <c r="C4343">
        <v>1</v>
      </c>
      <c r="D4343">
        <v>1</v>
      </c>
      <c r="E4343" t="s">
        <v>284</v>
      </c>
      <c r="F4343">
        <v>2016</v>
      </c>
      <c r="G4343" t="s">
        <v>171</v>
      </c>
      <c r="H4343">
        <v>0</v>
      </c>
      <c r="I4343">
        <v>2.5347562699999999</v>
      </c>
      <c r="J4343">
        <v>3.39E-2</v>
      </c>
      <c r="K4343">
        <v>2.8</v>
      </c>
      <c r="L4343">
        <v>0.25</v>
      </c>
      <c r="M4343">
        <v>8.25</v>
      </c>
      <c r="N4343">
        <v>2.5899999999999999E-2</v>
      </c>
      <c r="O4343" t="s">
        <v>614</v>
      </c>
      <c r="P4343">
        <v>0</v>
      </c>
      <c r="Q4343">
        <v>519.95000000000005</v>
      </c>
      <c r="R4343">
        <v>1218</v>
      </c>
      <c r="S4343">
        <v>0</v>
      </c>
      <c r="U4343">
        <v>5998</v>
      </c>
      <c r="V4343">
        <v>1.1100000000000001</v>
      </c>
      <c r="W4343">
        <v>1.07</v>
      </c>
      <c r="X4343">
        <v>0.02</v>
      </c>
      <c r="Y4343" t="s">
        <v>77</v>
      </c>
      <c r="Z4343">
        <v>4.37</v>
      </c>
      <c r="AA4343" t="s">
        <v>14124</v>
      </c>
      <c r="AB4343">
        <v>298.11117789999997</v>
      </c>
      <c r="AC4343" t="s">
        <v>14125</v>
      </c>
      <c r="AD4343">
        <v>41.758324000000002</v>
      </c>
      <c r="AE4343">
        <v>2004.72</v>
      </c>
      <c r="AF4343">
        <v>15.667999999999999</v>
      </c>
      <c r="AG4343">
        <v>13.602</v>
      </c>
      <c r="AH4343">
        <v>15.3262</v>
      </c>
    </row>
    <row r="4344" spans="1:34" x14ac:dyDescent="0.25">
      <c r="A4344" t="s">
        <v>14126</v>
      </c>
      <c r="B4344" t="s">
        <v>14127</v>
      </c>
      <c r="C4344">
        <v>1</v>
      </c>
      <c r="D4344">
        <v>2</v>
      </c>
      <c r="E4344" t="s">
        <v>284</v>
      </c>
      <c r="F4344">
        <v>2016</v>
      </c>
      <c r="G4344" t="s">
        <v>171</v>
      </c>
      <c r="H4344">
        <v>0</v>
      </c>
      <c r="I4344">
        <v>10.29672521</v>
      </c>
      <c r="J4344">
        <v>0.1009</v>
      </c>
      <c r="K4344">
        <v>2.06</v>
      </c>
      <c r="L4344">
        <v>0.184</v>
      </c>
      <c r="M4344">
        <v>4.9000000000000004</v>
      </c>
      <c r="N4344">
        <v>1.54E-2</v>
      </c>
      <c r="O4344" t="s">
        <v>614</v>
      </c>
      <c r="P4344">
        <v>0</v>
      </c>
      <c r="Q4344">
        <v>58.9</v>
      </c>
      <c r="R4344">
        <v>1129</v>
      </c>
      <c r="S4344">
        <v>0</v>
      </c>
      <c r="U4344">
        <v>4687</v>
      </c>
      <c r="V4344">
        <v>0.61</v>
      </c>
      <c r="W4344">
        <v>0.63</v>
      </c>
      <c r="X4344">
        <v>-0.52</v>
      </c>
      <c r="Y4344" t="s">
        <v>77</v>
      </c>
      <c r="Z4344">
        <v>4.67</v>
      </c>
      <c r="AA4344" t="s">
        <v>14128</v>
      </c>
      <c r="AB4344">
        <v>297.58305639999998</v>
      </c>
      <c r="AC4344" t="s">
        <v>14129</v>
      </c>
      <c r="AD4344">
        <v>41.952353100000003</v>
      </c>
      <c r="AE4344">
        <v>991.61800000000005</v>
      </c>
      <c r="AF4344">
        <v>15.522</v>
      </c>
      <c r="AG4344">
        <v>13.477</v>
      </c>
      <c r="AH4344">
        <v>15.7385</v>
      </c>
    </row>
    <row r="4345" spans="1:34" x14ac:dyDescent="0.25">
      <c r="A4345" t="s">
        <v>14130</v>
      </c>
      <c r="B4345" t="s">
        <v>14127</v>
      </c>
      <c r="C4345">
        <v>1</v>
      </c>
      <c r="D4345">
        <v>2</v>
      </c>
      <c r="E4345" t="s">
        <v>284</v>
      </c>
      <c r="F4345">
        <v>2021</v>
      </c>
      <c r="G4345" t="s">
        <v>171</v>
      </c>
      <c r="H4345">
        <v>0</v>
      </c>
      <c r="I4345">
        <v>5.9391198200000002</v>
      </c>
      <c r="J4345">
        <v>6.9900000000000004E-2</v>
      </c>
      <c r="K4345">
        <v>3.8580000000000001</v>
      </c>
      <c r="L4345">
        <v>0.34399999999999997</v>
      </c>
      <c r="M4345">
        <v>14.2</v>
      </c>
      <c r="N4345">
        <v>4.4699999999999997E-2</v>
      </c>
      <c r="O4345" t="s">
        <v>614</v>
      </c>
      <c r="P4345">
        <v>0</v>
      </c>
      <c r="Q4345">
        <v>122.82</v>
      </c>
      <c r="R4345">
        <v>1357</v>
      </c>
      <c r="S4345">
        <v>0</v>
      </c>
      <c r="U4345">
        <v>6068</v>
      </c>
      <c r="V4345">
        <v>1.8</v>
      </c>
      <c r="W4345">
        <v>1.29</v>
      </c>
      <c r="X4345">
        <v>0.16</v>
      </c>
      <c r="Y4345" t="s">
        <v>77</v>
      </c>
      <c r="Z4345">
        <v>4.04</v>
      </c>
      <c r="AA4345" t="s">
        <v>14128</v>
      </c>
      <c r="AB4345">
        <v>297.58305639999998</v>
      </c>
      <c r="AC4345" t="s">
        <v>14129</v>
      </c>
      <c r="AD4345">
        <v>41.952353100000003</v>
      </c>
      <c r="AE4345">
        <v>991.61800000000005</v>
      </c>
      <c r="AF4345">
        <v>15.522</v>
      </c>
      <c r="AG4345">
        <v>13.477</v>
      </c>
      <c r="AH4345">
        <v>15.7385</v>
      </c>
    </row>
    <row r="4346" spans="1:34" x14ac:dyDescent="0.25">
      <c r="A4346" t="s">
        <v>14131</v>
      </c>
      <c r="B4346" t="s">
        <v>14132</v>
      </c>
      <c r="C4346">
        <v>1</v>
      </c>
      <c r="D4346">
        <v>1</v>
      </c>
      <c r="E4346" t="s">
        <v>284</v>
      </c>
      <c r="F4346">
        <v>2016</v>
      </c>
      <c r="G4346" t="s">
        <v>171</v>
      </c>
      <c r="H4346">
        <v>0</v>
      </c>
      <c r="I4346">
        <v>4.4096654800000001</v>
      </c>
      <c r="J4346">
        <v>5.4399999999999997E-2</v>
      </c>
      <c r="K4346">
        <v>1.38</v>
      </c>
      <c r="L4346">
        <v>0.123</v>
      </c>
      <c r="M4346">
        <v>2.48</v>
      </c>
      <c r="N4346">
        <v>7.7999999999999996E-3</v>
      </c>
      <c r="O4346" t="s">
        <v>614</v>
      </c>
      <c r="P4346">
        <v>0</v>
      </c>
      <c r="Q4346">
        <v>568.38</v>
      </c>
      <c r="R4346">
        <v>1192</v>
      </c>
      <c r="S4346">
        <v>0</v>
      </c>
      <c r="U4346">
        <v>5877</v>
      </c>
      <c r="V4346">
        <v>1.1499999999999999</v>
      </c>
      <c r="W4346">
        <v>1.1000000000000001</v>
      </c>
      <c r="X4346">
        <v>0.22</v>
      </c>
      <c r="Y4346" t="s">
        <v>77</v>
      </c>
      <c r="Z4346">
        <v>4.3600000000000003</v>
      </c>
      <c r="AA4346" t="s">
        <v>14133</v>
      </c>
      <c r="AB4346">
        <v>290.41207739999999</v>
      </c>
      <c r="AC4346" t="s">
        <v>14134</v>
      </c>
      <c r="AD4346">
        <v>44.899322699999999</v>
      </c>
      <c r="AE4346">
        <v>753.72299999999996</v>
      </c>
      <c r="AF4346">
        <v>13.667</v>
      </c>
      <c r="AG4346">
        <v>12.131</v>
      </c>
      <c r="AH4346">
        <v>13.5481</v>
      </c>
    </row>
    <row r="4347" spans="1:34" x14ac:dyDescent="0.25">
      <c r="A4347" t="s">
        <v>14135</v>
      </c>
      <c r="B4347" t="s">
        <v>14136</v>
      </c>
      <c r="C4347">
        <v>1</v>
      </c>
      <c r="D4347">
        <v>1</v>
      </c>
      <c r="E4347" t="s">
        <v>284</v>
      </c>
      <c r="F4347">
        <v>2016</v>
      </c>
      <c r="G4347" t="s">
        <v>171</v>
      </c>
      <c r="H4347">
        <v>0</v>
      </c>
      <c r="I4347">
        <v>4.5948960400000001</v>
      </c>
      <c r="J4347">
        <v>5.6599999999999998E-2</v>
      </c>
      <c r="K4347">
        <v>1.5</v>
      </c>
      <c r="L4347">
        <v>0.13400000000000001</v>
      </c>
      <c r="M4347">
        <v>2.86</v>
      </c>
      <c r="N4347">
        <v>8.9899999999999997E-3</v>
      </c>
      <c r="O4347" t="s">
        <v>614</v>
      </c>
      <c r="P4347">
        <v>0</v>
      </c>
      <c r="Q4347">
        <v>844.75</v>
      </c>
      <c r="R4347">
        <v>1319</v>
      </c>
      <c r="S4347">
        <v>0</v>
      </c>
      <c r="U4347">
        <v>6173</v>
      </c>
      <c r="V4347">
        <v>1.38</v>
      </c>
      <c r="W4347">
        <v>1.21</v>
      </c>
      <c r="X4347">
        <v>0.08</v>
      </c>
      <c r="Y4347" t="s">
        <v>77</v>
      </c>
      <c r="Z4347">
        <v>4.24</v>
      </c>
      <c r="AA4347" t="s">
        <v>14137</v>
      </c>
      <c r="AB4347">
        <v>290.59212930000001</v>
      </c>
      <c r="AC4347" t="s">
        <v>14138</v>
      </c>
      <c r="AD4347">
        <v>45.737218400000003</v>
      </c>
      <c r="AE4347">
        <v>849.03599999999994</v>
      </c>
      <c r="AF4347">
        <v>13.314</v>
      </c>
      <c r="AG4347">
        <v>12.041</v>
      </c>
      <c r="AH4347">
        <v>13.2408</v>
      </c>
    </row>
    <row r="4348" spans="1:34" x14ac:dyDescent="0.25">
      <c r="A4348" t="s">
        <v>14139</v>
      </c>
      <c r="B4348" t="s">
        <v>14140</v>
      </c>
      <c r="C4348">
        <v>1</v>
      </c>
      <c r="D4348">
        <v>1</v>
      </c>
      <c r="E4348" t="s">
        <v>284</v>
      </c>
      <c r="F4348">
        <v>2016</v>
      </c>
      <c r="G4348" t="s">
        <v>171</v>
      </c>
      <c r="H4348">
        <v>0</v>
      </c>
      <c r="I4348">
        <v>32.296879799999999</v>
      </c>
      <c r="J4348">
        <v>0.1885</v>
      </c>
      <c r="K4348">
        <v>1.76</v>
      </c>
      <c r="L4348">
        <v>0.157</v>
      </c>
      <c r="M4348">
        <v>3.75</v>
      </c>
      <c r="N4348">
        <v>1.18E-2</v>
      </c>
      <c r="O4348" t="s">
        <v>614</v>
      </c>
      <c r="P4348">
        <v>0</v>
      </c>
      <c r="Q4348">
        <v>14.68</v>
      </c>
      <c r="R4348">
        <v>503</v>
      </c>
      <c r="S4348">
        <v>0</v>
      </c>
      <c r="U4348">
        <v>5248</v>
      </c>
      <c r="V4348">
        <v>0.81</v>
      </c>
      <c r="W4348">
        <v>0.85</v>
      </c>
      <c r="X4348">
        <v>-0.05</v>
      </c>
      <c r="Y4348" t="s">
        <v>77</v>
      </c>
      <c r="Z4348">
        <v>4.5599999999999996</v>
      </c>
      <c r="AA4348" t="s">
        <v>14141</v>
      </c>
      <c r="AB4348">
        <v>290.98338180000002</v>
      </c>
      <c r="AC4348" t="s">
        <v>14142</v>
      </c>
      <c r="AD4348">
        <v>45.973333400000001</v>
      </c>
      <c r="AE4348">
        <v>830.71199999999999</v>
      </c>
      <c r="AF4348">
        <v>15.363</v>
      </c>
      <c r="AG4348">
        <v>13.305</v>
      </c>
      <c r="AH4348">
        <v>15.1752</v>
      </c>
    </row>
    <row r="4349" spans="1:34" x14ac:dyDescent="0.25">
      <c r="A4349" t="s">
        <v>14143</v>
      </c>
      <c r="B4349" t="s">
        <v>14144</v>
      </c>
      <c r="C4349">
        <v>1</v>
      </c>
      <c r="D4349">
        <v>1</v>
      </c>
      <c r="E4349" t="s">
        <v>284</v>
      </c>
      <c r="F4349">
        <v>2016</v>
      </c>
      <c r="G4349" t="s">
        <v>171</v>
      </c>
      <c r="H4349">
        <v>0</v>
      </c>
      <c r="I4349">
        <v>2.9704143699999999</v>
      </c>
      <c r="J4349">
        <v>3.78E-2</v>
      </c>
      <c r="K4349">
        <v>1.91</v>
      </c>
      <c r="L4349">
        <v>0.17</v>
      </c>
      <c r="M4349">
        <v>4.3099999999999996</v>
      </c>
      <c r="N4349">
        <v>1.3599999999999999E-2</v>
      </c>
      <c r="O4349" t="s">
        <v>614</v>
      </c>
      <c r="P4349">
        <v>0</v>
      </c>
      <c r="Q4349">
        <v>228.11</v>
      </c>
      <c r="R4349">
        <v>991</v>
      </c>
      <c r="S4349">
        <v>0</v>
      </c>
      <c r="U4349">
        <v>5418</v>
      </c>
      <c r="V4349">
        <v>0.76</v>
      </c>
      <c r="W4349">
        <v>0.8</v>
      </c>
      <c r="X4349">
        <v>-0.38</v>
      </c>
      <c r="Y4349" t="s">
        <v>77</v>
      </c>
      <c r="Z4349">
        <v>4.58</v>
      </c>
      <c r="AA4349" t="s">
        <v>14145</v>
      </c>
      <c r="AB4349">
        <v>299.05125620000001</v>
      </c>
      <c r="AC4349" t="s">
        <v>14146</v>
      </c>
      <c r="AD4349">
        <v>47.9492677</v>
      </c>
      <c r="AE4349">
        <v>3460.51</v>
      </c>
      <c r="AF4349">
        <v>15.896000000000001</v>
      </c>
      <c r="AG4349">
        <v>14.005000000000001</v>
      </c>
      <c r="AH4349">
        <v>15.853300000000001</v>
      </c>
    </row>
    <row r="4350" spans="1:34" x14ac:dyDescent="0.25">
      <c r="A4350" t="s">
        <v>14147</v>
      </c>
      <c r="B4350" t="s">
        <v>14148</v>
      </c>
      <c r="C4350">
        <v>1</v>
      </c>
      <c r="D4350">
        <v>1</v>
      </c>
      <c r="E4350" t="s">
        <v>284</v>
      </c>
      <c r="F4350">
        <v>2016</v>
      </c>
      <c r="G4350" t="s">
        <v>171</v>
      </c>
      <c r="H4350">
        <v>0</v>
      </c>
      <c r="I4350">
        <v>4.8538693300000002</v>
      </c>
      <c r="J4350">
        <v>5.6899999999999999E-2</v>
      </c>
      <c r="K4350">
        <v>1.74</v>
      </c>
      <c r="L4350">
        <v>0.155</v>
      </c>
      <c r="M4350">
        <v>3.68</v>
      </c>
      <c r="N4350">
        <v>1.1599999999999999E-2</v>
      </c>
      <c r="O4350" t="s">
        <v>614</v>
      </c>
      <c r="P4350">
        <v>0</v>
      </c>
      <c r="Q4350">
        <v>258.7</v>
      </c>
      <c r="R4350">
        <v>1052</v>
      </c>
      <c r="S4350">
        <v>0</v>
      </c>
      <c r="U4350">
        <v>6028</v>
      </c>
      <c r="V4350">
        <v>1.1399999999999999</v>
      </c>
      <c r="W4350">
        <v>1.1100000000000001</v>
      </c>
      <c r="X4350">
        <v>0.06</v>
      </c>
      <c r="Y4350" t="s">
        <v>77</v>
      </c>
      <c r="Z4350">
        <v>4.37</v>
      </c>
      <c r="AA4350" t="s">
        <v>14149</v>
      </c>
      <c r="AB4350">
        <v>298.20072679999998</v>
      </c>
      <c r="AC4350" t="s">
        <v>14150</v>
      </c>
      <c r="AD4350">
        <v>48.267792499999999</v>
      </c>
      <c r="AE4350">
        <v>1025.03</v>
      </c>
      <c r="AF4350">
        <v>15.064</v>
      </c>
      <c r="AG4350">
        <v>13.555</v>
      </c>
      <c r="AH4350">
        <v>14.954599999999999</v>
      </c>
    </row>
    <row r="4351" spans="1:34" x14ac:dyDescent="0.25">
      <c r="A4351" t="s">
        <v>14151</v>
      </c>
      <c r="B4351" t="s">
        <v>14152</v>
      </c>
      <c r="C4351">
        <v>1</v>
      </c>
      <c r="D4351">
        <v>1</v>
      </c>
      <c r="E4351" t="s">
        <v>284</v>
      </c>
      <c r="F4351">
        <v>2016</v>
      </c>
      <c r="G4351" t="s">
        <v>171</v>
      </c>
      <c r="H4351">
        <v>0</v>
      </c>
      <c r="I4351">
        <v>11.04603384</v>
      </c>
      <c r="J4351">
        <v>9.8100000000000007E-2</v>
      </c>
      <c r="K4351">
        <v>2.25</v>
      </c>
      <c r="L4351">
        <v>0.20100000000000001</v>
      </c>
      <c r="M4351">
        <v>5.69</v>
      </c>
      <c r="N4351">
        <v>1.7899999999999999E-2</v>
      </c>
      <c r="O4351" t="s">
        <v>614</v>
      </c>
      <c r="P4351">
        <v>0</v>
      </c>
      <c r="Q4351">
        <v>153.91</v>
      </c>
      <c r="R4351">
        <v>869</v>
      </c>
      <c r="S4351">
        <v>0</v>
      </c>
      <c r="U4351">
        <v>6113</v>
      </c>
      <c r="V4351">
        <v>1.21</v>
      </c>
      <c r="W4351">
        <v>1.1499999999999999</v>
      </c>
      <c r="X4351">
        <v>7.0000000000000007E-2</v>
      </c>
      <c r="Y4351" t="s">
        <v>77</v>
      </c>
      <c r="Z4351">
        <v>4.33</v>
      </c>
      <c r="AA4351" t="s">
        <v>14153</v>
      </c>
      <c r="AB4351">
        <v>298.11478620000003</v>
      </c>
      <c r="AC4351" t="s">
        <v>14154</v>
      </c>
      <c r="AD4351">
        <v>48.494383399999997</v>
      </c>
      <c r="AE4351">
        <v>1119.8699999999999</v>
      </c>
      <c r="AF4351">
        <v>14.805999999999999</v>
      </c>
      <c r="AG4351">
        <v>13.305999999999999</v>
      </c>
      <c r="AH4351">
        <v>14.6785</v>
      </c>
    </row>
    <row r="4352" spans="1:34" x14ac:dyDescent="0.25">
      <c r="A4352" t="s">
        <v>14155</v>
      </c>
      <c r="B4352" t="s">
        <v>14156</v>
      </c>
      <c r="C4352">
        <v>1</v>
      </c>
      <c r="D4352">
        <v>3</v>
      </c>
      <c r="E4352" t="s">
        <v>284</v>
      </c>
      <c r="F4352">
        <v>2013</v>
      </c>
      <c r="G4352" t="s">
        <v>171</v>
      </c>
      <c r="H4352">
        <v>0</v>
      </c>
      <c r="I4352">
        <v>13.749000000000001</v>
      </c>
      <c r="J4352">
        <v>0.1174</v>
      </c>
      <c r="K4352">
        <v>3.51</v>
      </c>
      <c r="L4352">
        <v>0.313</v>
      </c>
      <c r="M4352">
        <v>64.3</v>
      </c>
      <c r="N4352">
        <v>0.20200000000000001</v>
      </c>
      <c r="O4352" t="s">
        <v>119</v>
      </c>
      <c r="P4352">
        <v>0.17</v>
      </c>
      <c r="Q4352">
        <v>257.77999999999997</v>
      </c>
      <c r="R4352">
        <v>975</v>
      </c>
      <c r="S4352">
        <v>1</v>
      </c>
      <c r="U4352">
        <v>5883</v>
      </c>
      <c r="V4352">
        <v>1.7</v>
      </c>
      <c r="W4352">
        <v>1.21</v>
      </c>
      <c r="X4352">
        <v>0.13800000000000001</v>
      </c>
      <c r="Y4352" t="s">
        <v>200</v>
      </c>
      <c r="Z4352">
        <v>4.05</v>
      </c>
      <c r="AA4352" t="s">
        <v>14157</v>
      </c>
      <c r="AB4352">
        <v>289.08606070000002</v>
      </c>
      <c r="AC4352" t="s">
        <v>14158</v>
      </c>
      <c r="AD4352">
        <v>41.563022400000001</v>
      </c>
      <c r="AE4352">
        <v>477.99200000000002</v>
      </c>
      <c r="AF4352">
        <v>11.670999999999999</v>
      </c>
      <c r="AG4352">
        <v>10.403</v>
      </c>
      <c r="AH4352">
        <v>11.745100000000001</v>
      </c>
    </row>
    <row r="4353" spans="1:34" x14ac:dyDescent="0.25">
      <c r="A4353" t="s">
        <v>14159</v>
      </c>
      <c r="B4353" t="s">
        <v>14156</v>
      </c>
      <c r="C4353">
        <v>1</v>
      </c>
      <c r="D4353">
        <v>3</v>
      </c>
      <c r="E4353" t="s">
        <v>284</v>
      </c>
      <c r="F4353">
        <v>2013</v>
      </c>
      <c r="G4353" t="s">
        <v>171</v>
      </c>
      <c r="H4353">
        <v>0</v>
      </c>
      <c r="I4353">
        <v>26.722999999999999</v>
      </c>
      <c r="J4353">
        <v>0.18290000000000001</v>
      </c>
      <c r="K4353">
        <v>2.6</v>
      </c>
      <c r="L4353">
        <v>0.23200000000000001</v>
      </c>
      <c r="M4353">
        <v>6.1</v>
      </c>
      <c r="N4353">
        <v>1.9E-2</v>
      </c>
      <c r="O4353" t="s">
        <v>119</v>
      </c>
      <c r="P4353">
        <v>0.04</v>
      </c>
      <c r="Q4353">
        <v>106.21</v>
      </c>
      <c r="R4353">
        <v>781</v>
      </c>
      <c r="S4353">
        <v>1</v>
      </c>
      <c r="U4353">
        <v>5883</v>
      </c>
      <c r="V4353">
        <v>1.7</v>
      </c>
      <c r="W4353">
        <v>1.21</v>
      </c>
      <c r="X4353">
        <v>0.13800000000000001</v>
      </c>
      <c r="Y4353" t="s">
        <v>200</v>
      </c>
      <c r="Z4353">
        <v>4.05</v>
      </c>
      <c r="AA4353" t="s">
        <v>14157</v>
      </c>
      <c r="AB4353">
        <v>289.08606070000002</v>
      </c>
      <c r="AC4353" t="s">
        <v>14158</v>
      </c>
      <c r="AD4353">
        <v>41.563022400000001</v>
      </c>
      <c r="AE4353">
        <v>477.99200000000002</v>
      </c>
      <c r="AF4353">
        <v>11.670999999999999</v>
      </c>
      <c r="AG4353">
        <v>10.403</v>
      </c>
      <c r="AH4353">
        <v>11.745100000000001</v>
      </c>
    </row>
    <row r="4354" spans="1:34" x14ac:dyDescent="0.25">
      <c r="A4354" t="s">
        <v>14160</v>
      </c>
      <c r="B4354" t="s">
        <v>14156</v>
      </c>
      <c r="C4354">
        <v>1</v>
      </c>
      <c r="D4354">
        <v>3</v>
      </c>
      <c r="E4354" t="s">
        <v>284</v>
      </c>
      <c r="F4354">
        <v>2015</v>
      </c>
      <c r="G4354" t="s">
        <v>171</v>
      </c>
      <c r="H4354">
        <v>0</v>
      </c>
      <c r="I4354">
        <v>49.3568</v>
      </c>
      <c r="J4354">
        <v>0.27539999999999998</v>
      </c>
      <c r="K4354">
        <v>2.0670000000000002</v>
      </c>
      <c r="L4354">
        <v>0.184</v>
      </c>
      <c r="M4354">
        <v>4.93</v>
      </c>
      <c r="N4354">
        <v>1.55E-2</v>
      </c>
      <c r="O4354" t="s">
        <v>614</v>
      </c>
      <c r="P4354">
        <v>7.0000000000000007E-2</v>
      </c>
      <c r="Q4354">
        <v>46.84</v>
      </c>
      <c r="R4354">
        <v>637</v>
      </c>
      <c r="S4354">
        <v>0</v>
      </c>
      <c r="U4354">
        <v>5904.34</v>
      </c>
      <c r="V4354">
        <v>1.82</v>
      </c>
      <c r="W4354">
        <v>1.07</v>
      </c>
      <c r="X4354">
        <v>0.13800000000000001</v>
      </c>
      <c r="Y4354" t="s">
        <v>200</v>
      </c>
      <c r="Z4354">
        <v>3.95</v>
      </c>
      <c r="AA4354" t="s">
        <v>14157</v>
      </c>
      <c r="AB4354">
        <v>289.08606070000002</v>
      </c>
      <c r="AC4354" t="s">
        <v>14158</v>
      </c>
      <c r="AD4354">
        <v>41.563022400000001</v>
      </c>
      <c r="AE4354">
        <v>477.99200000000002</v>
      </c>
      <c r="AF4354">
        <v>11.670999999999999</v>
      </c>
      <c r="AG4354">
        <v>10.403</v>
      </c>
      <c r="AH4354">
        <v>11.745100000000001</v>
      </c>
    </row>
    <row r="4355" spans="1:34" x14ac:dyDescent="0.25">
      <c r="A4355" t="s">
        <v>14161</v>
      </c>
      <c r="B4355" t="s">
        <v>14162</v>
      </c>
      <c r="C4355">
        <v>1</v>
      </c>
      <c r="D4355">
        <v>2</v>
      </c>
      <c r="E4355" t="s">
        <v>284</v>
      </c>
      <c r="F4355">
        <v>2016</v>
      </c>
      <c r="G4355" t="s">
        <v>171</v>
      </c>
      <c r="H4355">
        <v>0</v>
      </c>
      <c r="I4355">
        <v>6.5319270400000002</v>
      </c>
      <c r="J4355">
        <v>6.5000000000000002E-2</v>
      </c>
      <c r="K4355">
        <v>2.42</v>
      </c>
      <c r="L4355">
        <v>0.216</v>
      </c>
      <c r="M4355">
        <v>6.44</v>
      </c>
      <c r="N4355">
        <v>2.0299999999999999E-2</v>
      </c>
      <c r="O4355" t="s">
        <v>614</v>
      </c>
      <c r="P4355">
        <v>0</v>
      </c>
      <c r="Q4355">
        <v>153.13999999999999</v>
      </c>
      <c r="R4355">
        <v>907</v>
      </c>
      <c r="S4355">
        <v>0</v>
      </c>
      <c r="U4355">
        <v>5403</v>
      </c>
      <c r="V4355">
        <v>0.85</v>
      </c>
      <c r="W4355">
        <v>0.89</v>
      </c>
      <c r="X4355">
        <v>0</v>
      </c>
      <c r="Y4355" t="s">
        <v>77</v>
      </c>
      <c r="Z4355">
        <v>4.54</v>
      </c>
      <c r="AA4355" t="s">
        <v>14163</v>
      </c>
      <c r="AB4355">
        <v>284.29693630000003</v>
      </c>
      <c r="AC4355" t="s">
        <v>14164</v>
      </c>
      <c r="AD4355">
        <v>49.158598300000001</v>
      </c>
      <c r="AE4355">
        <v>1001.68</v>
      </c>
      <c r="AF4355">
        <v>15.492000000000001</v>
      </c>
      <c r="AG4355">
        <v>13.510999999999999</v>
      </c>
      <c r="AH4355">
        <v>15.2681</v>
      </c>
    </row>
    <row r="4356" spans="1:34" x14ac:dyDescent="0.25">
      <c r="A4356" t="s">
        <v>14165</v>
      </c>
      <c r="B4356" t="s">
        <v>14162</v>
      </c>
      <c r="C4356">
        <v>1</v>
      </c>
      <c r="D4356">
        <v>2</v>
      </c>
      <c r="E4356" t="s">
        <v>284</v>
      </c>
      <c r="F4356">
        <v>2016</v>
      </c>
      <c r="G4356" t="s">
        <v>171</v>
      </c>
      <c r="H4356">
        <v>0</v>
      </c>
      <c r="I4356">
        <v>100.82741129999999</v>
      </c>
      <c r="J4356">
        <v>0.40289999999999998</v>
      </c>
      <c r="K4356">
        <v>3.8</v>
      </c>
      <c r="L4356">
        <v>0.33900000000000002</v>
      </c>
      <c r="M4356">
        <v>13.8</v>
      </c>
      <c r="N4356">
        <v>4.36E-2</v>
      </c>
      <c r="O4356" t="s">
        <v>614</v>
      </c>
      <c r="P4356">
        <v>0</v>
      </c>
      <c r="Q4356">
        <v>3.99</v>
      </c>
      <c r="R4356">
        <v>364</v>
      </c>
      <c r="S4356">
        <v>0</v>
      </c>
      <c r="U4356">
        <v>5403</v>
      </c>
      <c r="V4356">
        <v>0.85</v>
      </c>
      <c r="W4356">
        <v>0.89</v>
      </c>
      <c r="X4356">
        <v>0</v>
      </c>
      <c r="Y4356" t="s">
        <v>77</v>
      </c>
      <c r="Z4356">
        <v>4.54</v>
      </c>
      <c r="AA4356" t="s">
        <v>14163</v>
      </c>
      <c r="AB4356">
        <v>284.29693630000003</v>
      </c>
      <c r="AC4356" t="s">
        <v>14164</v>
      </c>
      <c r="AD4356">
        <v>49.158598300000001</v>
      </c>
      <c r="AE4356">
        <v>1001.68</v>
      </c>
      <c r="AF4356">
        <v>15.492000000000001</v>
      </c>
      <c r="AG4356">
        <v>13.510999999999999</v>
      </c>
      <c r="AH4356">
        <v>15.2681</v>
      </c>
    </row>
    <row r="4357" spans="1:34" x14ac:dyDescent="0.25">
      <c r="A4357" t="s">
        <v>14166</v>
      </c>
      <c r="B4357" t="s">
        <v>14167</v>
      </c>
      <c r="C4357">
        <v>1</v>
      </c>
      <c r="D4357">
        <v>1</v>
      </c>
      <c r="E4357" t="s">
        <v>284</v>
      </c>
      <c r="F4357">
        <v>2016</v>
      </c>
      <c r="G4357" t="s">
        <v>171</v>
      </c>
      <c r="H4357">
        <v>0</v>
      </c>
      <c r="I4357">
        <v>51.300634000000002</v>
      </c>
      <c r="J4357">
        <v>0.27160000000000001</v>
      </c>
      <c r="K4357">
        <v>2.87</v>
      </c>
      <c r="L4357">
        <v>0.25600000000000001</v>
      </c>
      <c r="M4357">
        <v>8.6</v>
      </c>
      <c r="N4357">
        <v>2.7099999999999999E-2</v>
      </c>
      <c r="O4357" t="s">
        <v>614</v>
      </c>
      <c r="P4357">
        <v>0</v>
      </c>
      <c r="Q4357">
        <v>15.01</v>
      </c>
      <c r="R4357">
        <v>492</v>
      </c>
      <c r="S4357">
        <v>0</v>
      </c>
      <c r="U4357">
        <v>5663</v>
      </c>
      <c r="V4357">
        <v>0.91</v>
      </c>
      <c r="W4357">
        <v>0.93</v>
      </c>
      <c r="X4357">
        <v>-0.12</v>
      </c>
      <c r="Y4357" t="s">
        <v>77</v>
      </c>
      <c r="Z4357">
        <v>4.5</v>
      </c>
      <c r="AA4357" t="s">
        <v>14168</v>
      </c>
      <c r="AB4357">
        <v>284.6162253</v>
      </c>
      <c r="AC4357" t="s">
        <v>14169</v>
      </c>
      <c r="AD4357">
        <v>49.1907438</v>
      </c>
      <c r="AE4357">
        <v>934.49</v>
      </c>
      <c r="AF4357">
        <v>14.852</v>
      </c>
      <c r="AG4357">
        <v>13.188000000000001</v>
      </c>
      <c r="AH4357">
        <v>14.705500000000001</v>
      </c>
    </row>
    <row r="4358" spans="1:34" x14ac:dyDescent="0.25">
      <c r="A4358" t="s">
        <v>14170</v>
      </c>
      <c r="B4358" t="s">
        <v>14171</v>
      </c>
      <c r="C4358">
        <v>1</v>
      </c>
      <c r="D4358">
        <v>1</v>
      </c>
      <c r="E4358" t="s">
        <v>284</v>
      </c>
      <c r="F4358">
        <v>2016</v>
      </c>
      <c r="G4358" t="s">
        <v>171</v>
      </c>
      <c r="H4358">
        <v>0</v>
      </c>
      <c r="I4358">
        <v>0.93846682999999997</v>
      </c>
      <c r="J4358">
        <v>1.8200000000000001E-2</v>
      </c>
      <c r="K4358">
        <v>1.42</v>
      </c>
      <c r="L4358">
        <v>0.127</v>
      </c>
      <c r="M4358">
        <v>2.6</v>
      </c>
      <c r="N4358">
        <v>8.1899999999999994E-3</v>
      </c>
      <c r="O4358" t="s">
        <v>614</v>
      </c>
      <c r="P4358">
        <v>0</v>
      </c>
      <c r="Q4358">
        <v>2142.63</v>
      </c>
      <c r="R4358">
        <v>1876</v>
      </c>
      <c r="S4358">
        <v>0</v>
      </c>
      <c r="U4358">
        <v>5671</v>
      </c>
      <c r="V4358">
        <v>0.93</v>
      </c>
      <c r="W4358">
        <v>0.95</v>
      </c>
      <c r="X4358">
        <v>-0.05</v>
      </c>
      <c r="Y4358" t="s">
        <v>77</v>
      </c>
      <c r="Z4358">
        <v>4.4800000000000004</v>
      </c>
      <c r="AA4358" t="s">
        <v>14172</v>
      </c>
      <c r="AB4358">
        <v>284.73160840000003</v>
      </c>
      <c r="AC4358" t="s">
        <v>14173</v>
      </c>
      <c r="AD4358">
        <v>49.533149000000002</v>
      </c>
      <c r="AE4358">
        <v>536.32299999999998</v>
      </c>
      <c r="AF4358">
        <v>13.863</v>
      </c>
      <c r="AG4358">
        <v>12.188000000000001</v>
      </c>
      <c r="AH4358">
        <v>13.744999999999999</v>
      </c>
    </row>
    <row r="4359" spans="1:34" x14ac:dyDescent="0.25">
      <c r="A4359" t="s">
        <v>14174</v>
      </c>
      <c r="B4359" t="s">
        <v>14175</v>
      </c>
      <c r="C4359">
        <v>1</v>
      </c>
      <c r="D4359">
        <v>1</v>
      </c>
      <c r="E4359" t="s">
        <v>284</v>
      </c>
      <c r="F4359">
        <v>2016</v>
      </c>
      <c r="G4359" t="s">
        <v>171</v>
      </c>
      <c r="H4359">
        <v>0</v>
      </c>
      <c r="I4359">
        <v>6.9336647600000001</v>
      </c>
      <c r="J4359">
        <v>7.1499999999999994E-2</v>
      </c>
      <c r="K4359">
        <v>1.38</v>
      </c>
      <c r="L4359">
        <v>0.123</v>
      </c>
      <c r="M4359">
        <v>2.48</v>
      </c>
      <c r="N4359">
        <v>7.7999999999999996E-3</v>
      </c>
      <c r="O4359" t="s">
        <v>614</v>
      </c>
      <c r="P4359">
        <v>0</v>
      </c>
      <c r="Q4359">
        <v>390.64</v>
      </c>
      <c r="R4359">
        <v>1104</v>
      </c>
      <c r="S4359">
        <v>0</v>
      </c>
      <c r="U4359">
        <v>5988</v>
      </c>
      <c r="V4359">
        <v>1.26</v>
      </c>
      <c r="W4359">
        <v>1.1100000000000001</v>
      </c>
      <c r="X4359">
        <v>7.0000000000000007E-2</v>
      </c>
      <c r="Y4359" t="s">
        <v>77</v>
      </c>
      <c r="Z4359">
        <v>4.28</v>
      </c>
      <c r="AA4359" t="s">
        <v>14176</v>
      </c>
      <c r="AB4359">
        <v>294.17108309999998</v>
      </c>
      <c r="AC4359" t="s">
        <v>14177</v>
      </c>
      <c r="AD4359">
        <v>40.055137199999997</v>
      </c>
      <c r="AE4359">
        <v>1000.28</v>
      </c>
      <c r="AF4359">
        <v>14.124000000000001</v>
      </c>
      <c r="AG4359">
        <v>12.664999999999999</v>
      </c>
      <c r="AH4359">
        <v>14.011699999999999</v>
      </c>
    </row>
    <row r="4360" spans="1:34" x14ac:dyDescent="0.25">
      <c r="A4360" t="s">
        <v>14178</v>
      </c>
      <c r="B4360" t="s">
        <v>14179</v>
      </c>
      <c r="C4360">
        <v>1</v>
      </c>
      <c r="D4360">
        <v>1</v>
      </c>
      <c r="E4360" t="s">
        <v>284</v>
      </c>
      <c r="F4360">
        <v>2016</v>
      </c>
      <c r="G4360" t="s">
        <v>171</v>
      </c>
      <c r="H4360">
        <v>0</v>
      </c>
      <c r="I4360">
        <v>61.037011700000001</v>
      </c>
      <c r="J4360">
        <v>0.33589999999999998</v>
      </c>
      <c r="K4360">
        <v>3.07</v>
      </c>
      <c r="L4360">
        <v>0.27400000000000002</v>
      </c>
      <c r="M4360">
        <v>9.64</v>
      </c>
      <c r="N4360">
        <v>3.0300000000000001E-2</v>
      </c>
      <c r="O4360" t="s">
        <v>614</v>
      </c>
      <c r="P4360">
        <v>0</v>
      </c>
      <c r="Q4360">
        <v>20</v>
      </c>
      <c r="R4360">
        <v>610</v>
      </c>
      <c r="S4360">
        <v>0</v>
      </c>
      <c r="U4360">
        <v>6167</v>
      </c>
      <c r="V4360">
        <v>1.23</v>
      </c>
      <c r="W4360">
        <v>1.1399999999999999</v>
      </c>
      <c r="X4360">
        <v>0.01</v>
      </c>
      <c r="Y4360" t="s">
        <v>77</v>
      </c>
      <c r="Z4360">
        <v>4.32</v>
      </c>
      <c r="AA4360" t="s">
        <v>14180</v>
      </c>
      <c r="AB4360">
        <v>290.66851359999998</v>
      </c>
      <c r="AC4360" t="s">
        <v>14181</v>
      </c>
      <c r="AD4360">
        <v>40.397708600000001</v>
      </c>
      <c r="AE4360">
        <v>1053.04</v>
      </c>
      <c r="AF4360">
        <v>14.292999999999999</v>
      </c>
      <c r="AG4360">
        <v>12.744999999999999</v>
      </c>
      <c r="AH4360">
        <v>14.136799999999999</v>
      </c>
    </row>
    <row r="4361" spans="1:34" x14ac:dyDescent="0.25">
      <c r="A4361" t="s">
        <v>14182</v>
      </c>
      <c r="B4361" t="s">
        <v>14183</v>
      </c>
      <c r="C4361">
        <v>1</v>
      </c>
      <c r="D4361">
        <v>1</v>
      </c>
      <c r="E4361" t="s">
        <v>284</v>
      </c>
      <c r="F4361">
        <v>2016</v>
      </c>
      <c r="G4361" t="s">
        <v>171</v>
      </c>
      <c r="H4361">
        <v>0</v>
      </c>
      <c r="I4361">
        <v>33.867853099999998</v>
      </c>
      <c r="J4361">
        <v>0.18049999999999999</v>
      </c>
      <c r="K4361">
        <v>2.34</v>
      </c>
      <c r="L4361">
        <v>0.20899999999999999</v>
      </c>
      <c r="M4361">
        <v>6.08</v>
      </c>
      <c r="N4361">
        <v>1.9099999999999999E-2</v>
      </c>
      <c r="O4361" t="s">
        <v>614</v>
      </c>
      <c r="P4361">
        <v>0</v>
      </c>
      <c r="Q4361">
        <v>5.83</v>
      </c>
      <c r="R4361">
        <v>394</v>
      </c>
      <c r="S4361">
        <v>0</v>
      </c>
      <c r="U4361">
        <v>4673</v>
      </c>
      <c r="V4361">
        <v>0.72</v>
      </c>
      <c r="W4361">
        <v>0.77</v>
      </c>
      <c r="X4361">
        <v>0.12</v>
      </c>
      <c r="Y4361" t="s">
        <v>77</v>
      </c>
      <c r="Z4361">
        <v>4.62</v>
      </c>
      <c r="AA4361" t="s">
        <v>14184</v>
      </c>
      <c r="AB4361">
        <v>290.10655809999997</v>
      </c>
      <c r="AC4361" t="s">
        <v>14185</v>
      </c>
      <c r="AD4361">
        <v>40.490624199999999</v>
      </c>
      <c r="AE4361">
        <v>611.11500000000001</v>
      </c>
      <c r="AF4361">
        <v>16.024999999999999</v>
      </c>
      <c r="AG4361">
        <v>13.339</v>
      </c>
      <c r="AH4361">
        <v>15.8155</v>
      </c>
    </row>
    <row r="4362" spans="1:34" x14ac:dyDescent="0.25">
      <c r="A4362" t="s">
        <v>14186</v>
      </c>
      <c r="B4362" t="s">
        <v>14187</v>
      </c>
      <c r="C4362">
        <v>1</v>
      </c>
      <c r="D4362">
        <v>1</v>
      </c>
      <c r="E4362" t="s">
        <v>284</v>
      </c>
      <c r="F4362">
        <v>2016</v>
      </c>
      <c r="G4362" t="s">
        <v>171</v>
      </c>
      <c r="H4362">
        <v>0</v>
      </c>
      <c r="I4362">
        <v>52.068860100000002</v>
      </c>
      <c r="J4362">
        <v>0.27389999999999998</v>
      </c>
      <c r="K4362">
        <v>2.31</v>
      </c>
      <c r="L4362">
        <v>0.20599999999999999</v>
      </c>
      <c r="M4362">
        <v>5.95</v>
      </c>
      <c r="N4362">
        <v>1.8700000000000001E-2</v>
      </c>
      <c r="O4362" t="s">
        <v>614</v>
      </c>
      <c r="P4362">
        <v>0</v>
      </c>
      <c r="Q4362">
        <v>17.88</v>
      </c>
      <c r="R4362">
        <v>524</v>
      </c>
      <c r="S4362">
        <v>0</v>
      </c>
      <c r="U4362">
        <v>5806</v>
      </c>
      <c r="V4362">
        <v>1.01</v>
      </c>
      <c r="W4362">
        <v>1.01</v>
      </c>
      <c r="X4362">
        <v>0.03</v>
      </c>
      <c r="Y4362" t="s">
        <v>77</v>
      </c>
      <c r="Z4362">
        <v>4.43</v>
      </c>
      <c r="AA4362" t="s">
        <v>14188</v>
      </c>
      <c r="AB4362">
        <v>289.67933959999999</v>
      </c>
      <c r="AC4362" t="s">
        <v>14189</v>
      </c>
      <c r="AD4362">
        <v>40.700426499999999</v>
      </c>
      <c r="AE4362">
        <v>921.36099999999999</v>
      </c>
      <c r="AF4362">
        <v>14.430999999999999</v>
      </c>
      <c r="AG4362">
        <v>12.686999999999999</v>
      </c>
      <c r="AH4362">
        <v>14.259499999999999</v>
      </c>
    </row>
    <row r="4363" spans="1:34" x14ac:dyDescent="0.25">
      <c r="A4363" t="s">
        <v>14190</v>
      </c>
      <c r="B4363" t="s">
        <v>14191</v>
      </c>
      <c r="C4363">
        <v>1</v>
      </c>
      <c r="D4363">
        <v>1</v>
      </c>
      <c r="E4363" t="s">
        <v>284</v>
      </c>
      <c r="F4363">
        <v>2016</v>
      </c>
      <c r="G4363" t="s">
        <v>171</v>
      </c>
      <c r="H4363">
        <v>0</v>
      </c>
      <c r="I4363">
        <v>9.1149903000000005</v>
      </c>
      <c r="J4363">
        <v>8.6599999999999996E-2</v>
      </c>
      <c r="K4363">
        <v>1.72</v>
      </c>
      <c r="L4363">
        <v>0.153</v>
      </c>
      <c r="M4363">
        <v>3.61</v>
      </c>
      <c r="N4363">
        <v>1.1299999999999999E-2</v>
      </c>
      <c r="O4363" t="s">
        <v>614</v>
      </c>
      <c r="P4363">
        <v>0</v>
      </c>
      <c r="Q4363">
        <v>129.53</v>
      </c>
      <c r="R4363">
        <v>906</v>
      </c>
      <c r="S4363">
        <v>0</v>
      </c>
      <c r="U4363">
        <v>5743</v>
      </c>
      <c r="V4363">
        <v>0.99</v>
      </c>
      <c r="W4363">
        <v>0.99</v>
      </c>
      <c r="X4363">
        <v>0.03</v>
      </c>
      <c r="Y4363" t="s">
        <v>77</v>
      </c>
      <c r="Z4363">
        <v>4.45</v>
      </c>
      <c r="AA4363" t="s">
        <v>14192</v>
      </c>
      <c r="AB4363">
        <v>289.38348070000001</v>
      </c>
      <c r="AC4363" t="s">
        <v>14193</v>
      </c>
      <c r="AD4363">
        <v>41.392665100000002</v>
      </c>
      <c r="AE4363">
        <v>831.68499999999995</v>
      </c>
      <c r="AF4363">
        <v>14.817</v>
      </c>
      <c r="AG4363">
        <v>13.032</v>
      </c>
      <c r="AH4363">
        <v>14.601100000000001</v>
      </c>
    </row>
    <row r="4364" spans="1:34" x14ac:dyDescent="0.25">
      <c r="A4364" t="s">
        <v>14194</v>
      </c>
      <c r="B4364" t="s">
        <v>14195</v>
      </c>
      <c r="C4364">
        <v>1</v>
      </c>
      <c r="D4364">
        <v>1</v>
      </c>
      <c r="E4364" t="s">
        <v>284</v>
      </c>
      <c r="F4364">
        <v>2016</v>
      </c>
      <c r="G4364" t="s">
        <v>171</v>
      </c>
      <c r="H4364">
        <v>0</v>
      </c>
      <c r="I4364">
        <v>3.9324612999999999</v>
      </c>
      <c r="J4364">
        <v>4.4400000000000002E-2</v>
      </c>
      <c r="K4364">
        <v>1.59</v>
      </c>
      <c r="L4364">
        <v>0.14199999999999999</v>
      </c>
      <c r="M4364">
        <v>3.15</v>
      </c>
      <c r="N4364">
        <v>9.9299999999999996E-3</v>
      </c>
      <c r="O4364" t="s">
        <v>614</v>
      </c>
      <c r="P4364">
        <v>0</v>
      </c>
      <c r="Q4364">
        <v>111.11</v>
      </c>
      <c r="R4364">
        <v>894</v>
      </c>
      <c r="S4364">
        <v>0</v>
      </c>
      <c r="U4364">
        <v>4700</v>
      </c>
      <c r="V4364">
        <v>0.7</v>
      </c>
      <c r="W4364">
        <v>0.73</v>
      </c>
      <c r="X4364">
        <v>-0.11</v>
      </c>
      <c r="Y4364" t="s">
        <v>77</v>
      </c>
      <c r="Z4364">
        <v>4.62</v>
      </c>
      <c r="AA4364" t="s">
        <v>14196</v>
      </c>
      <c r="AB4364">
        <v>289.92067600000001</v>
      </c>
      <c r="AC4364" t="s">
        <v>14197</v>
      </c>
      <c r="AD4364">
        <v>41.542775800000001</v>
      </c>
      <c r="AE4364">
        <v>508.80900000000003</v>
      </c>
      <c r="AF4364">
        <v>15.586</v>
      </c>
      <c r="AG4364">
        <v>12.933</v>
      </c>
      <c r="AH4364">
        <v>15.322699999999999</v>
      </c>
    </row>
    <row r="4365" spans="1:34" x14ac:dyDescent="0.25">
      <c r="A4365" t="s">
        <v>14198</v>
      </c>
      <c r="B4365" t="s">
        <v>14199</v>
      </c>
      <c r="C4365">
        <v>1</v>
      </c>
      <c r="D4365">
        <v>1</v>
      </c>
      <c r="E4365" t="s">
        <v>284</v>
      </c>
      <c r="F4365">
        <v>2016</v>
      </c>
      <c r="G4365" t="s">
        <v>171</v>
      </c>
      <c r="H4365">
        <v>0</v>
      </c>
      <c r="I4365">
        <v>0.92103214</v>
      </c>
      <c r="J4365">
        <v>1.9199999999999998E-2</v>
      </c>
      <c r="K4365">
        <v>1.1100000000000001</v>
      </c>
      <c r="L4365">
        <v>9.9000000000000005E-2</v>
      </c>
      <c r="M4365">
        <v>1.41</v>
      </c>
      <c r="N4365">
        <v>4.4400000000000004E-3</v>
      </c>
      <c r="O4365" t="s">
        <v>614</v>
      </c>
      <c r="P4365">
        <v>0</v>
      </c>
      <c r="Q4365">
        <v>8159.93</v>
      </c>
      <c r="R4365">
        <v>2362</v>
      </c>
      <c r="S4365">
        <v>0</v>
      </c>
      <c r="U4365">
        <v>5869</v>
      </c>
      <c r="V4365">
        <v>1.02</v>
      </c>
      <c r="W4365">
        <v>1.01</v>
      </c>
      <c r="X4365">
        <v>-0.04</v>
      </c>
      <c r="Y4365" t="s">
        <v>77</v>
      </c>
      <c r="Z4365">
        <v>4.42</v>
      </c>
      <c r="AA4365" t="s">
        <v>14200</v>
      </c>
      <c r="AB4365">
        <v>298.48110220000001</v>
      </c>
      <c r="AC4365" t="s">
        <v>14201</v>
      </c>
      <c r="AD4365">
        <v>41.615260300000003</v>
      </c>
      <c r="AE4365">
        <v>1311.23</v>
      </c>
      <c r="AF4365">
        <v>14.738</v>
      </c>
      <c r="AG4365">
        <v>12.849</v>
      </c>
      <c r="AH4365">
        <v>14.5038</v>
      </c>
    </row>
    <row r="4366" spans="1:34" x14ac:dyDescent="0.25">
      <c r="A4366" t="s">
        <v>14202</v>
      </c>
      <c r="B4366" t="s">
        <v>14203</v>
      </c>
      <c r="C4366">
        <v>1</v>
      </c>
      <c r="D4366">
        <v>2</v>
      </c>
      <c r="E4366" t="s">
        <v>284</v>
      </c>
      <c r="F4366">
        <v>2014</v>
      </c>
      <c r="G4366" t="s">
        <v>171</v>
      </c>
      <c r="H4366">
        <v>0</v>
      </c>
      <c r="I4366">
        <v>4.7267400000000004</v>
      </c>
      <c r="J4366">
        <v>5.2999999999999999E-2</v>
      </c>
      <c r="K4366">
        <v>1.569</v>
      </c>
      <c r="L4366">
        <v>0.14000000000000001</v>
      </c>
      <c r="M4366">
        <v>4.5442600000000004</v>
      </c>
      <c r="N4366">
        <v>1.43E-2</v>
      </c>
      <c r="O4366" t="s">
        <v>119</v>
      </c>
      <c r="P4366">
        <v>0</v>
      </c>
      <c r="Q4366">
        <v>283.74</v>
      </c>
      <c r="R4366">
        <v>1037</v>
      </c>
      <c r="S4366">
        <v>0</v>
      </c>
      <c r="U4366">
        <v>5669</v>
      </c>
      <c r="V4366">
        <v>0.98</v>
      </c>
      <c r="W4366">
        <v>1.0900000000000001</v>
      </c>
      <c r="X4366">
        <v>-0.18</v>
      </c>
      <c r="Y4366" t="s">
        <v>77</v>
      </c>
      <c r="Z4366">
        <v>4.47</v>
      </c>
      <c r="AA4366" t="s">
        <v>14204</v>
      </c>
      <c r="AB4366">
        <v>291.41812750000003</v>
      </c>
      <c r="AC4366" t="s">
        <v>14205</v>
      </c>
      <c r="AD4366">
        <v>38.672312400000003</v>
      </c>
      <c r="AE4366">
        <v>95.911500000000004</v>
      </c>
      <c r="AF4366">
        <v>9.9960000000000004</v>
      </c>
      <c r="AG4366">
        <v>8.3699999999999992</v>
      </c>
      <c r="AH4366">
        <v>9.8624899999999993</v>
      </c>
    </row>
    <row r="4367" spans="1:34" x14ac:dyDescent="0.25">
      <c r="A4367" t="s">
        <v>14206</v>
      </c>
      <c r="B4367" t="s">
        <v>14203</v>
      </c>
      <c r="C4367">
        <v>1</v>
      </c>
      <c r="D4367">
        <v>2</v>
      </c>
      <c r="E4367" t="s">
        <v>73</v>
      </c>
      <c r="F4367">
        <v>2014</v>
      </c>
      <c r="G4367" t="s">
        <v>94</v>
      </c>
      <c r="H4367">
        <v>0</v>
      </c>
      <c r="I4367">
        <v>1460</v>
      </c>
      <c r="M4367">
        <v>954</v>
      </c>
      <c r="N4367">
        <v>3</v>
      </c>
      <c r="O4367" t="s">
        <v>119</v>
      </c>
      <c r="S4367">
        <v>0</v>
      </c>
      <c r="U4367">
        <v>5669</v>
      </c>
      <c r="V4367">
        <v>0.92</v>
      </c>
      <c r="W4367">
        <v>0.91</v>
      </c>
      <c r="X4367">
        <v>-0.18</v>
      </c>
      <c r="Y4367" t="s">
        <v>77</v>
      </c>
      <c r="Z4367">
        <v>4.47</v>
      </c>
      <c r="AA4367" t="s">
        <v>14204</v>
      </c>
      <c r="AB4367">
        <v>291.41812750000003</v>
      </c>
      <c r="AC4367" t="s">
        <v>14205</v>
      </c>
      <c r="AD4367">
        <v>38.672312400000003</v>
      </c>
      <c r="AE4367">
        <v>95.911500000000004</v>
      </c>
      <c r="AF4367">
        <v>9.9960000000000004</v>
      </c>
      <c r="AG4367">
        <v>8.3699999999999992</v>
      </c>
      <c r="AH4367">
        <v>9.8624899999999993</v>
      </c>
    </row>
    <row r="4368" spans="1:34" x14ac:dyDescent="0.25">
      <c r="A4368" t="s">
        <v>14207</v>
      </c>
      <c r="B4368" t="s">
        <v>14208</v>
      </c>
      <c r="C4368">
        <v>1</v>
      </c>
      <c r="D4368">
        <v>1</v>
      </c>
      <c r="E4368" t="s">
        <v>284</v>
      </c>
      <c r="F4368">
        <v>2016</v>
      </c>
      <c r="G4368" t="s">
        <v>171</v>
      </c>
      <c r="H4368">
        <v>0</v>
      </c>
      <c r="I4368">
        <v>71.451777500000006</v>
      </c>
      <c r="J4368">
        <v>0.34749999999999998</v>
      </c>
      <c r="K4368">
        <v>2.13</v>
      </c>
      <c r="L4368">
        <v>0.19</v>
      </c>
      <c r="M4368">
        <v>5.18</v>
      </c>
      <c r="N4368">
        <v>1.6299999999999999E-2</v>
      </c>
      <c r="O4368" t="s">
        <v>614</v>
      </c>
      <c r="P4368">
        <v>0</v>
      </c>
      <c r="Q4368">
        <v>16.850000000000001</v>
      </c>
      <c r="R4368">
        <v>561</v>
      </c>
      <c r="S4368">
        <v>0</v>
      </c>
      <c r="U4368">
        <v>6335</v>
      </c>
      <c r="V4368">
        <v>1.4</v>
      </c>
      <c r="W4368">
        <v>1.25</v>
      </c>
      <c r="X4368">
        <v>0.04</v>
      </c>
      <c r="Y4368" t="s">
        <v>77</v>
      </c>
      <c r="Z4368">
        <v>4.24</v>
      </c>
      <c r="AA4368" t="s">
        <v>14209</v>
      </c>
      <c r="AB4368">
        <v>298.3144494</v>
      </c>
      <c r="AC4368" t="s">
        <v>14210</v>
      </c>
      <c r="AD4368">
        <v>42.247369800000001</v>
      </c>
      <c r="AE4368">
        <v>848.39599999999996</v>
      </c>
      <c r="AF4368">
        <v>13.89</v>
      </c>
      <c r="AG4368">
        <v>12.257999999999999</v>
      </c>
      <c r="AH4368">
        <v>13.762499999999999</v>
      </c>
    </row>
    <row r="4369" spans="1:34" x14ac:dyDescent="0.25">
      <c r="A4369" t="s">
        <v>14211</v>
      </c>
      <c r="B4369" t="s">
        <v>14212</v>
      </c>
      <c r="C4369">
        <v>1</v>
      </c>
      <c r="D4369">
        <v>1</v>
      </c>
      <c r="E4369" t="s">
        <v>284</v>
      </c>
      <c r="F4369">
        <v>2016</v>
      </c>
      <c r="G4369" t="s">
        <v>171</v>
      </c>
      <c r="H4369">
        <v>0</v>
      </c>
      <c r="I4369">
        <v>8.0375587700000004</v>
      </c>
      <c r="J4369">
        <v>7.1900000000000006E-2</v>
      </c>
      <c r="K4369">
        <v>1.33</v>
      </c>
      <c r="L4369">
        <v>0.11899999999999999</v>
      </c>
      <c r="M4369">
        <v>2.33</v>
      </c>
      <c r="N4369">
        <v>7.3299999999999997E-3</v>
      </c>
      <c r="O4369" t="s">
        <v>614</v>
      </c>
      <c r="P4369">
        <v>0</v>
      </c>
      <c r="Q4369">
        <v>72.44</v>
      </c>
      <c r="R4369">
        <v>744</v>
      </c>
      <c r="S4369">
        <v>0</v>
      </c>
      <c r="U4369">
        <v>5241</v>
      </c>
      <c r="V4369">
        <v>0.81</v>
      </c>
      <c r="W4369">
        <v>0.86</v>
      </c>
      <c r="X4369">
        <v>-0.01</v>
      </c>
      <c r="Y4369" t="s">
        <v>77</v>
      </c>
      <c r="Z4369">
        <v>4.55</v>
      </c>
      <c r="AA4369" t="s">
        <v>14213</v>
      </c>
      <c r="AB4369">
        <v>297.1326937</v>
      </c>
      <c r="AC4369" t="s">
        <v>14214</v>
      </c>
      <c r="AD4369">
        <v>42.768288499999997</v>
      </c>
      <c r="AE4369">
        <v>490</v>
      </c>
      <c r="AF4369">
        <v>14.643000000000001</v>
      </c>
      <c r="AG4369">
        <v>12.38</v>
      </c>
      <c r="AH4369">
        <v>14.488</v>
      </c>
    </row>
    <row r="4370" spans="1:34" x14ac:dyDescent="0.25">
      <c r="A4370" t="s">
        <v>14215</v>
      </c>
      <c r="B4370" t="s">
        <v>14216</v>
      </c>
      <c r="C4370">
        <v>1</v>
      </c>
      <c r="D4370">
        <v>1</v>
      </c>
      <c r="E4370" t="s">
        <v>284</v>
      </c>
      <c r="F4370">
        <v>2016</v>
      </c>
      <c r="G4370" t="s">
        <v>171</v>
      </c>
      <c r="H4370">
        <v>0</v>
      </c>
      <c r="I4370">
        <v>1.9214374000000001</v>
      </c>
      <c r="J4370">
        <v>2.7900000000000001E-2</v>
      </c>
      <c r="K4370">
        <v>1.37</v>
      </c>
      <c r="L4370">
        <v>0.122</v>
      </c>
      <c r="M4370">
        <v>2.4500000000000002</v>
      </c>
      <c r="N4370">
        <v>7.7099999999999998E-3</v>
      </c>
      <c r="O4370" t="s">
        <v>614</v>
      </c>
      <c r="P4370">
        <v>0</v>
      </c>
      <c r="Q4370">
        <v>562.22</v>
      </c>
      <c r="R4370">
        <v>1276</v>
      </c>
      <c r="S4370">
        <v>0</v>
      </c>
      <c r="U4370">
        <v>5331</v>
      </c>
      <c r="V4370">
        <v>0.84</v>
      </c>
      <c r="W4370">
        <v>0.87</v>
      </c>
      <c r="X4370">
        <v>-0.01</v>
      </c>
      <c r="Y4370" t="s">
        <v>77</v>
      </c>
      <c r="Z4370">
        <v>4.54</v>
      </c>
      <c r="AA4370" t="s">
        <v>14217</v>
      </c>
      <c r="AB4370">
        <v>296.95207970000001</v>
      </c>
      <c r="AC4370" t="s">
        <v>14218</v>
      </c>
      <c r="AD4370">
        <v>43.272023300000001</v>
      </c>
      <c r="AE4370">
        <v>465.61200000000002</v>
      </c>
      <c r="AF4370">
        <v>14.308</v>
      </c>
      <c r="AG4370">
        <v>12.21</v>
      </c>
      <c r="AH4370">
        <v>14.135999999999999</v>
      </c>
    </row>
    <row r="4371" spans="1:34" x14ac:dyDescent="0.25">
      <c r="A4371" t="s">
        <v>14219</v>
      </c>
      <c r="B4371" t="s">
        <v>14220</v>
      </c>
      <c r="C4371">
        <v>1</v>
      </c>
      <c r="D4371">
        <v>1</v>
      </c>
      <c r="E4371" t="s">
        <v>284</v>
      </c>
      <c r="F4371">
        <v>2016</v>
      </c>
      <c r="G4371" t="s">
        <v>171</v>
      </c>
      <c r="H4371">
        <v>0</v>
      </c>
      <c r="I4371">
        <v>14.204430090000001</v>
      </c>
      <c r="J4371">
        <v>0.1041</v>
      </c>
      <c r="K4371">
        <v>2.46</v>
      </c>
      <c r="L4371">
        <v>0.219</v>
      </c>
      <c r="M4371">
        <v>6.62</v>
      </c>
      <c r="N4371">
        <v>2.0799999999999999E-2</v>
      </c>
      <c r="O4371" t="s">
        <v>614</v>
      </c>
      <c r="P4371">
        <v>0</v>
      </c>
      <c r="Q4371">
        <v>61.32</v>
      </c>
      <c r="R4371">
        <v>602</v>
      </c>
      <c r="S4371">
        <v>0</v>
      </c>
      <c r="U4371">
        <v>5346</v>
      </c>
      <c r="V4371">
        <v>0.84</v>
      </c>
      <c r="W4371">
        <v>0.87</v>
      </c>
      <c r="X4371">
        <v>-0.02</v>
      </c>
      <c r="Y4371" t="s">
        <v>77</v>
      </c>
      <c r="Z4371">
        <v>4.54</v>
      </c>
      <c r="AA4371" t="s">
        <v>14221</v>
      </c>
      <c r="AB4371">
        <v>289.56852570000001</v>
      </c>
      <c r="AC4371" t="s">
        <v>14222</v>
      </c>
      <c r="AD4371">
        <v>43.538543799999999</v>
      </c>
      <c r="AE4371">
        <v>1017.2</v>
      </c>
      <c r="AF4371">
        <v>15.614000000000001</v>
      </c>
      <c r="AG4371">
        <v>13.582000000000001</v>
      </c>
      <c r="AH4371">
        <v>15.437900000000001</v>
      </c>
    </row>
    <row r="4372" spans="1:34" x14ac:dyDescent="0.25">
      <c r="A4372" t="s">
        <v>14223</v>
      </c>
      <c r="B4372" t="s">
        <v>14224</v>
      </c>
      <c r="C4372">
        <v>1</v>
      </c>
      <c r="D4372">
        <v>1</v>
      </c>
      <c r="E4372" t="s">
        <v>284</v>
      </c>
      <c r="F4372">
        <v>2016</v>
      </c>
      <c r="G4372" t="s">
        <v>171</v>
      </c>
      <c r="H4372">
        <v>0</v>
      </c>
      <c r="I4372">
        <v>55.673830899999999</v>
      </c>
      <c r="J4372">
        <v>0.26579999999999998</v>
      </c>
      <c r="K4372">
        <v>2.09</v>
      </c>
      <c r="L4372">
        <v>0.186</v>
      </c>
      <c r="M4372">
        <v>5.0199999999999996</v>
      </c>
      <c r="N4372">
        <v>1.5800000000000002E-2</v>
      </c>
      <c r="O4372" t="s">
        <v>614</v>
      </c>
      <c r="P4372">
        <v>0</v>
      </c>
      <c r="Q4372">
        <v>4.72</v>
      </c>
      <c r="R4372">
        <v>384</v>
      </c>
      <c r="S4372">
        <v>0</v>
      </c>
      <c r="U4372">
        <v>5001</v>
      </c>
      <c r="V4372">
        <v>0.77</v>
      </c>
      <c r="W4372">
        <v>0.81</v>
      </c>
      <c r="X4372">
        <v>0.01</v>
      </c>
      <c r="Y4372" t="s">
        <v>77</v>
      </c>
      <c r="Z4372">
        <v>4.59</v>
      </c>
      <c r="AA4372" t="s">
        <v>14225</v>
      </c>
      <c r="AB4372">
        <v>290.28844939999999</v>
      </c>
      <c r="AC4372" t="s">
        <v>14226</v>
      </c>
      <c r="AD4372">
        <v>43.755262299999998</v>
      </c>
      <c r="AE4372">
        <v>608.73800000000006</v>
      </c>
      <c r="AF4372">
        <v>15.238</v>
      </c>
      <c r="AG4372">
        <v>12.97</v>
      </c>
      <c r="AH4372">
        <v>15.0341</v>
      </c>
    </row>
    <row r="4373" spans="1:34" x14ac:dyDescent="0.25">
      <c r="A4373" t="s">
        <v>14227</v>
      </c>
      <c r="B4373" t="s">
        <v>14228</v>
      </c>
      <c r="C4373">
        <v>1</v>
      </c>
      <c r="D4373">
        <v>1</v>
      </c>
      <c r="E4373" t="s">
        <v>284</v>
      </c>
      <c r="F4373">
        <v>2016</v>
      </c>
      <c r="G4373" t="s">
        <v>171</v>
      </c>
      <c r="H4373">
        <v>0</v>
      </c>
      <c r="I4373">
        <v>4.8808385200000002</v>
      </c>
      <c r="J4373">
        <v>5.2699999999999997E-2</v>
      </c>
      <c r="K4373">
        <v>1.35</v>
      </c>
      <c r="L4373">
        <v>0.12</v>
      </c>
      <c r="M4373">
        <v>2.39</v>
      </c>
      <c r="N4373">
        <v>7.5199999999999998E-3</v>
      </c>
      <c r="O4373" t="s">
        <v>614</v>
      </c>
      <c r="P4373">
        <v>0</v>
      </c>
      <c r="Q4373">
        <v>94.61</v>
      </c>
      <c r="R4373">
        <v>879</v>
      </c>
      <c r="S4373">
        <v>0</v>
      </c>
      <c r="U4373">
        <v>4830</v>
      </c>
      <c r="V4373">
        <v>0.73</v>
      </c>
      <c r="W4373">
        <v>0.78</v>
      </c>
      <c r="X4373">
        <v>-0.01</v>
      </c>
      <c r="Y4373" t="s">
        <v>77</v>
      </c>
      <c r="Z4373">
        <v>4.6100000000000003</v>
      </c>
      <c r="AA4373" t="s">
        <v>14229</v>
      </c>
      <c r="AB4373">
        <v>295.02171929999997</v>
      </c>
      <c r="AC4373" t="s">
        <v>14230</v>
      </c>
      <c r="AD4373">
        <v>46.619201099999998</v>
      </c>
      <c r="AE4373">
        <v>471.78199999999998</v>
      </c>
      <c r="AF4373">
        <v>15.01</v>
      </c>
      <c r="AG4373">
        <v>12.62</v>
      </c>
      <c r="AH4373">
        <v>14.9002</v>
      </c>
    </row>
    <row r="4374" spans="1:34" x14ac:dyDescent="0.25">
      <c r="A4374" t="s">
        <v>14231</v>
      </c>
      <c r="B4374" t="s">
        <v>14232</v>
      </c>
      <c r="C4374">
        <v>1</v>
      </c>
      <c r="D4374">
        <v>1</v>
      </c>
      <c r="E4374" t="s">
        <v>284</v>
      </c>
      <c r="F4374">
        <v>2016</v>
      </c>
      <c r="G4374" t="s">
        <v>171</v>
      </c>
      <c r="H4374">
        <v>0</v>
      </c>
      <c r="I4374">
        <v>10.561342209999999</v>
      </c>
      <c r="J4374">
        <v>9.5399999999999999E-2</v>
      </c>
      <c r="K4374">
        <v>1.45</v>
      </c>
      <c r="L4374">
        <v>0.129</v>
      </c>
      <c r="M4374">
        <v>2.7</v>
      </c>
      <c r="N4374">
        <v>8.4899999999999993E-3</v>
      </c>
      <c r="O4374" t="s">
        <v>614</v>
      </c>
      <c r="P4374">
        <v>0</v>
      </c>
      <c r="Q4374">
        <v>133.56</v>
      </c>
      <c r="R4374">
        <v>867</v>
      </c>
      <c r="S4374">
        <v>0</v>
      </c>
      <c r="U4374">
        <v>5482</v>
      </c>
      <c r="V4374">
        <v>0.89</v>
      </c>
      <c r="W4374">
        <v>0.92</v>
      </c>
      <c r="X4374">
        <v>0.05</v>
      </c>
      <c r="Y4374" t="s">
        <v>77</v>
      </c>
      <c r="Z4374">
        <v>4.51</v>
      </c>
      <c r="AA4374" t="s">
        <v>14233</v>
      </c>
      <c r="AB4374">
        <v>293.57779579999999</v>
      </c>
      <c r="AC4374" t="s">
        <v>14234</v>
      </c>
      <c r="AD4374">
        <v>46.736295300000002</v>
      </c>
      <c r="AE4374">
        <v>823.399</v>
      </c>
      <c r="AF4374">
        <v>14.84</v>
      </c>
      <c r="AG4374">
        <v>12.817</v>
      </c>
      <c r="AH4374">
        <v>14.788600000000001</v>
      </c>
    </row>
    <row r="4375" spans="1:34" x14ac:dyDescent="0.25">
      <c r="A4375" t="s">
        <v>14235</v>
      </c>
      <c r="B4375" t="s">
        <v>14236</v>
      </c>
      <c r="C4375">
        <v>1</v>
      </c>
      <c r="D4375">
        <v>2</v>
      </c>
      <c r="E4375" t="s">
        <v>284</v>
      </c>
      <c r="F4375">
        <v>2016</v>
      </c>
      <c r="G4375" t="s">
        <v>171</v>
      </c>
      <c r="H4375">
        <v>0</v>
      </c>
      <c r="I4375">
        <v>67.668826999999993</v>
      </c>
      <c r="J4375">
        <v>0.32140000000000002</v>
      </c>
      <c r="K4375">
        <v>3.72</v>
      </c>
      <c r="L4375">
        <v>0.33200000000000002</v>
      </c>
      <c r="M4375">
        <v>13.4</v>
      </c>
      <c r="N4375">
        <v>4.2000000000000003E-2</v>
      </c>
      <c r="O4375" t="s">
        <v>614</v>
      </c>
      <c r="P4375">
        <v>0</v>
      </c>
      <c r="Q4375">
        <v>20.63</v>
      </c>
      <c r="R4375">
        <v>495</v>
      </c>
      <c r="S4375">
        <v>0</v>
      </c>
      <c r="U4375">
        <v>6095</v>
      </c>
      <c r="V4375">
        <v>1.22</v>
      </c>
      <c r="W4375">
        <v>1.1499999999999999</v>
      </c>
      <c r="X4375">
        <v>0.08</v>
      </c>
      <c r="Y4375" t="s">
        <v>77</v>
      </c>
      <c r="Z4375">
        <v>4.32</v>
      </c>
      <c r="AA4375" t="s">
        <v>14237</v>
      </c>
      <c r="AB4375">
        <v>294.16881419999999</v>
      </c>
      <c r="AC4375" t="s">
        <v>14238</v>
      </c>
      <c r="AD4375">
        <v>46.714616100000001</v>
      </c>
      <c r="AE4375">
        <v>1571.46</v>
      </c>
      <c r="AF4375">
        <v>15.404999999999999</v>
      </c>
      <c r="AG4375">
        <v>13.680999999999999</v>
      </c>
      <c r="AH4375">
        <v>15.1944</v>
      </c>
    </row>
    <row r="4376" spans="1:34" x14ac:dyDescent="0.25">
      <c r="A4376" t="s">
        <v>14239</v>
      </c>
      <c r="B4376" t="s">
        <v>14236</v>
      </c>
      <c r="C4376">
        <v>1</v>
      </c>
      <c r="D4376">
        <v>2</v>
      </c>
      <c r="E4376" t="s">
        <v>284</v>
      </c>
      <c r="F4376">
        <v>2016</v>
      </c>
      <c r="G4376" t="s">
        <v>171</v>
      </c>
      <c r="H4376">
        <v>0</v>
      </c>
      <c r="I4376">
        <v>153.34336400000001</v>
      </c>
      <c r="J4376">
        <v>0.55449999999999999</v>
      </c>
      <c r="K4376">
        <v>2.67</v>
      </c>
      <c r="L4376">
        <v>0.23799999999999999</v>
      </c>
      <c r="M4376">
        <v>7.61</v>
      </c>
      <c r="N4376">
        <v>2.3900000000000001E-2</v>
      </c>
      <c r="O4376" t="s">
        <v>614</v>
      </c>
      <c r="P4376">
        <v>0</v>
      </c>
      <c r="Q4376">
        <v>6.93</v>
      </c>
      <c r="R4376">
        <v>377</v>
      </c>
      <c r="S4376">
        <v>0</v>
      </c>
      <c r="U4376">
        <v>6095</v>
      </c>
      <c r="V4376">
        <v>1.22</v>
      </c>
      <c r="W4376">
        <v>1.1499999999999999</v>
      </c>
      <c r="X4376">
        <v>0.08</v>
      </c>
      <c r="Y4376" t="s">
        <v>77</v>
      </c>
      <c r="Z4376">
        <v>4.32</v>
      </c>
      <c r="AA4376" t="s">
        <v>14237</v>
      </c>
      <c r="AB4376">
        <v>294.16881419999999</v>
      </c>
      <c r="AC4376" t="s">
        <v>14238</v>
      </c>
      <c r="AD4376">
        <v>46.714616100000001</v>
      </c>
      <c r="AE4376">
        <v>1571.46</v>
      </c>
      <c r="AF4376">
        <v>15.404999999999999</v>
      </c>
      <c r="AG4376">
        <v>13.680999999999999</v>
      </c>
      <c r="AH4376">
        <v>15.1944</v>
      </c>
    </row>
    <row r="4377" spans="1:34" x14ac:dyDescent="0.25">
      <c r="A4377" t="s">
        <v>14240</v>
      </c>
      <c r="B4377" t="s">
        <v>14241</v>
      </c>
      <c r="C4377">
        <v>1</v>
      </c>
      <c r="D4377">
        <v>1</v>
      </c>
      <c r="E4377" t="s">
        <v>284</v>
      </c>
      <c r="F4377">
        <v>2016</v>
      </c>
      <c r="G4377" t="s">
        <v>171</v>
      </c>
      <c r="H4377">
        <v>0</v>
      </c>
      <c r="I4377">
        <v>52.6298417</v>
      </c>
      <c r="J4377">
        <v>0.26889999999999997</v>
      </c>
      <c r="K4377">
        <v>2.2200000000000002</v>
      </c>
      <c r="L4377">
        <v>0.19800000000000001</v>
      </c>
      <c r="M4377">
        <v>5.56</v>
      </c>
      <c r="N4377">
        <v>1.7500000000000002E-2</v>
      </c>
      <c r="O4377" t="s">
        <v>614</v>
      </c>
      <c r="P4377">
        <v>0</v>
      </c>
      <c r="Q4377">
        <v>8.57</v>
      </c>
      <c r="R4377">
        <v>544</v>
      </c>
      <c r="S4377">
        <v>0</v>
      </c>
      <c r="U4377">
        <v>5533</v>
      </c>
      <c r="V4377">
        <v>0.89</v>
      </c>
      <c r="W4377">
        <v>0.92</v>
      </c>
      <c r="X4377">
        <v>-0.03</v>
      </c>
      <c r="Y4377" t="s">
        <v>77</v>
      </c>
      <c r="Z4377">
        <v>4.51</v>
      </c>
      <c r="AA4377" t="s">
        <v>14242</v>
      </c>
      <c r="AB4377">
        <v>294.78905930000002</v>
      </c>
      <c r="AC4377" t="s">
        <v>14243</v>
      </c>
      <c r="AD4377">
        <v>46.983935199999998</v>
      </c>
      <c r="AE4377">
        <v>1182.05</v>
      </c>
      <c r="AF4377">
        <v>15.148</v>
      </c>
      <c r="AG4377">
        <v>13.26</v>
      </c>
    </row>
    <row r="4378" spans="1:34" x14ac:dyDescent="0.25">
      <c r="A4378" t="s">
        <v>14244</v>
      </c>
      <c r="B4378" t="s">
        <v>14245</v>
      </c>
      <c r="C4378">
        <v>1</v>
      </c>
      <c r="D4378">
        <v>1</v>
      </c>
      <c r="E4378" t="s">
        <v>284</v>
      </c>
      <c r="F4378">
        <v>2016</v>
      </c>
      <c r="G4378" t="s">
        <v>171</v>
      </c>
      <c r="H4378">
        <v>0</v>
      </c>
      <c r="I4378">
        <v>14.878296000000001</v>
      </c>
      <c r="J4378">
        <v>0.1153</v>
      </c>
      <c r="K4378">
        <v>1.75</v>
      </c>
      <c r="L4378">
        <v>0.156</v>
      </c>
      <c r="M4378">
        <v>3.71</v>
      </c>
      <c r="N4378">
        <v>1.17E-2</v>
      </c>
      <c r="O4378" t="s">
        <v>614</v>
      </c>
      <c r="P4378">
        <v>0</v>
      </c>
      <c r="Q4378">
        <v>54.19</v>
      </c>
      <c r="R4378">
        <v>692</v>
      </c>
      <c r="S4378">
        <v>0</v>
      </c>
      <c r="U4378">
        <v>5471</v>
      </c>
      <c r="V4378">
        <v>0.85</v>
      </c>
      <c r="W4378">
        <v>0.88</v>
      </c>
      <c r="X4378">
        <v>-0.12</v>
      </c>
      <c r="Y4378" t="s">
        <v>77</v>
      </c>
      <c r="Z4378">
        <v>4.54</v>
      </c>
      <c r="AA4378" t="s">
        <v>14246</v>
      </c>
      <c r="AB4378">
        <v>293.86561810000001</v>
      </c>
      <c r="AC4378" t="s">
        <v>14247</v>
      </c>
      <c r="AD4378">
        <v>47.026814799999997</v>
      </c>
      <c r="AE4378">
        <v>2093.62</v>
      </c>
      <c r="AF4378">
        <v>15.653</v>
      </c>
      <c r="AG4378">
        <v>13.762</v>
      </c>
      <c r="AH4378">
        <v>15.5197</v>
      </c>
    </row>
    <row r="4379" spans="1:34" x14ac:dyDescent="0.25">
      <c r="A4379" t="s">
        <v>14248</v>
      </c>
      <c r="B4379" t="s">
        <v>14249</v>
      </c>
      <c r="C4379">
        <v>1</v>
      </c>
      <c r="D4379">
        <v>2</v>
      </c>
      <c r="E4379" t="s">
        <v>284</v>
      </c>
      <c r="F4379">
        <v>2014</v>
      </c>
      <c r="G4379" t="s">
        <v>171</v>
      </c>
      <c r="H4379">
        <v>0</v>
      </c>
      <c r="I4379">
        <v>2.50806</v>
      </c>
      <c r="J4379">
        <v>3.1060000000000001E-2</v>
      </c>
      <c r="K4379">
        <v>3.51</v>
      </c>
      <c r="L4379">
        <v>0.313</v>
      </c>
      <c r="M4379">
        <v>10.84</v>
      </c>
      <c r="N4379">
        <v>3.4000000000000002E-2</v>
      </c>
      <c r="O4379" t="s">
        <v>119</v>
      </c>
      <c r="P4379">
        <v>0</v>
      </c>
      <c r="Q4379">
        <v>216.09</v>
      </c>
      <c r="R4379">
        <v>997</v>
      </c>
      <c r="S4379">
        <v>0</v>
      </c>
      <c r="T4379" t="s">
        <v>818</v>
      </c>
      <c r="U4379">
        <v>4781</v>
      </c>
      <c r="V4379">
        <v>0.76</v>
      </c>
      <c r="W4379">
        <v>0.81</v>
      </c>
      <c r="X4379">
        <v>0.34</v>
      </c>
      <c r="Y4379" t="s">
        <v>77</v>
      </c>
      <c r="Z4379">
        <v>4.59</v>
      </c>
      <c r="AA4379" t="s">
        <v>14250</v>
      </c>
      <c r="AB4379">
        <v>281.19473160000001</v>
      </c>
      <c r="AC4379" t="s">
        <v>14251</v>
      </c>
      <c r="AD4379">
        <v>47.497260599999997</v>
      </c>
      <c r="AE4379">
        <v>191.904</v>
      </c>
      <c r="AF4379">
        <v>13.071</v>
      </c>
      <c r="AG4379">
        <v>10.593999999999999</v>
      </c>
      <c r="AH4379">
        <v>12.8567</v>
      </c>
    </row>
    <row r="4380" spans="1:34" x14ac:dyDescent="0.25">
      <c r="A4380" t="s">
        <v>14252</v>
      </c>
      <c r="B4380" t="s">
        <v>14249</v>
      </c>
      <c r="C4380">
        <v>1</v>
      </c>
      <c r="D4380">
        <v>2</v>
      </c>
      <c r="E4380" t="s">
        <v>73</v>
      </c>
      <c r="F4380">
        <v>2014</v>
      </c>
      <c r="G4380" t="s">
        <v>94</v>
      </c>
      <c r="H4380">
        <v>0</v>
      </c>
      <c r="I4380">
        <v>820.3</v>
      </c>
      <c r="K4380">
        <v>12.5</v>
      </c>
      <c r="L4380">
        <v>1.1100000000000001</v>
      </c>
      <c r="M4380">
        <v>3126</v>
      </c>
      <c r="N4380">
        <v>9.8360000000000003</v>
      </c>
      <c r="O4380" t="s">
        <v>119</v>
      </c>
      <c r="S4380">
        <v>0</v>
      </c>
      <c r="T4380" t="s">
        <v>818</v>
      </c>
      <c r="U4380">
        <v>4781</v>
      </c>
      <c r="V4380">
        <v>0.76</v>
      </c>
      <c r="W4380">
        <v>0.81</v>
      </c>
      <c r="X4380">
        <v>0.34</v>
      </c>
      <c r="Y4380" t="s">
        <v>77</v>
      </c>
      <c r="Z4380">
        <v>4.59</v>
      </c>
      <c r="AA4380" t="s">
        <v>14250</v>
      </c>
      <c r="AB4380">
        <v>281.19473160000001</v>
      </c>
      <c r="AC4380" t="s">
        <v>14251</v>
      </c>
      <c r="AD4380">
        <v>47.497260599999997</v>
      </c>
      <c r="AE4380">
        <v>191.904</v>
      </c>
      <c r="AF4380">
        <v>13.071</v>
      </c>
      <c r="AG4380">
        <v>10.593999999999999</v>
      </c>
      <c r="AH4380">
        <v>12.8567</v>
      </c>
    </row>
    <row r="4381" spans="1:34" x14ac:dyDescent="0.25">
      <c r="A4381" t="s">
        <v>14253</v>
      </c>
      <c r="B4381" t="s">
        <v>14254</v>
      </c>
      <c r="C4381">
        <v>1</v>
      </c>
      <c r="D4381">
        <v>1</v>
      </c>
      <c r="E4381" t="s">
        <v>284</v>
      </c>
      <c r="F4381">
        <v>2016</v>
      </c>
      <c r="G4381" t="s">
        <v>171</v>
      </c>
      <c r="H4381">
        <v>0</v>
      </c>
      <c r="I4381">
        <v>59.622525699999997</v>
      </c>
      <c r="J4381">
        <v>0.30590000000000001</v>
      </c>
      <c r="K4381">
        <v>3.34</v>
      </c>
      <c r="L4381">
        <v>0.29799999999999999</v>
      </c>
      <c r="M4381">
        <v>11.1</v>
      </c>
      <c r="N4381">
        <v>3.5000000000000003E-2</v>
      </c>
      <c r="O4381" t="s">
        <v>614</v>
      </c>
      <c r="P4381">
        <v>0</v>
      </c>
      <c r="Q4381">
        <v>10.52</v>
      </c>
      <c r="R4381">
        <v>486</v>
      </c>
      <c r="S4381">
        <v>0</v>
      </c>
      <c r="U4381">
        <v>5769</v>
      </c>
      <c r="V4381">
        <v>0.96</v>
      </c>
      <c r="W4381">
        <v>0.97</v>
      </c>
      <c r="X4381">
        <v>-0.08</v>
      </c>
      <c r="Y4381" t="s">
        <v>77</v>
      </c>
      <c r="Z4381">
        <v>4.47</v>
      </c>
      <c r="AA4381" t="s">
        <v>14255</v>
      </c>
      <c r="AB4381">
        <v>294.24130530000002</v>
      </c>
      <c r="AC4381" t="s">
        <v>14256</v>
      </c>
      <c r="AD4381">
        <v>47.275964199999997</v>
      </c>
      <c r="AE4381">
        <v>1260.78</v>
      </c>
      <c r="AF4381">
        <v>15.727</v>
      </c>
      <c r="AG4381">
        <v>14.019</v>
      </c>
      <c r="AH4381">
        <v>15.4975</v>
      </c>
    </row>
    <row r="4382" spans="1:34" x14ac:dyDescent="0.25">
      <c r="A4382" t="s">
        <v>14257</v>
      </c>
      <c r="B4382" t="s">
        <v>14258</v>
      </c>
      <c r="C4382">
        <v>1</v>
      </c>
      <c r="D4382">
        <v>1</v>
      </c>
      <c r="E4382" t="s">
        <v>284</v>
      </c>
      <c r="F4382">
        <v>2016</v>
      </c>
      <c r="G4382" t="s">
        <v>171</v>
      </c>
      <c r="H4382">
        <v>0</v>
      </c>
      <c r="I4382">
        <v>17.423951979999998</v>
      </c>
      <c r="J4382">
        <v>0.13109999999999999</v>
      </c>
      <c r="K4382">
        <v>3.08</v>
      </c>
      <c r="L4382">
        <v>0.27500000000000002</v>
      </c>
      <c r="M4382">
        <v>9.69</v>
      </c>
      <c r="N4382">
        <v>3.0499999999999999E-2</v>
      </c>
      <c r="O4382" t="s">
        <v>614</v>
      </c>
      <c r="P4382">
        <v>0</v>
      </c>
      <c r="Q4382">
        <v>47.03</v>
      </c>
      <c r="R4382">
        <v>722</v>
      </c>
      <c r="S4382">
        <v>0</v>
      </c>
      <c r="U4382">
        <v>5539</v>
      </c>
      <c r="V4382">
        <v>0.86</v>
      </c>
      <c r="W4382">
        <v>0.89</v>
      </c>
      <c r="X4382">
        <v>-0.15</v>
      </c>
      <c r="Y4382" t="s">
        <v>77</v>
      </c>
      <c r="Z4382">
        <v>4.53</v>
      </c>
      <c r="AA4382" t="s">
        <v>14259</v>
      </c>
      <c r="AB4382">
        <v>294.32626169999998</v>
      </c>
      <c r="AC4382" t="s">
        <v>14260</v>
      </c>
      <c r="AD4382">
        <v>47.2175461</v>
      </c>
      <c r="AE4382">
        <v>1088.3599999999999</v>
      </c>
      <c r="AF4382">
        <v>15.803000000000001</v>
      </c>
      <c r="AG4382">
        <v>13.864000000000001</v>
      </c>
      <c r="AH4382">
        <v>15.5723</v>
      </c>
    </row>
    <row r="4383" spans="1:34" x14ac:dyDescent="0.25">
      <c r="A4383" t="s">
        <v>14261</v>
      </c>
      <c r="B4383" t="s">
        <v>14262</v>
      </c>
      <c r="C4383">
        <v>1</v>
      </c>
      <c r="D4383">
        <v>1</v>
      </c>
      <c r="E4383" t="s">
        <v>284</v>
      </c>
      <c r="F4383">
        <v>2016</v>
      </c>
      <c r="G4383" t="s">
        <v>171</v>
      </c>
      <c r="H4383">
        <v>0</v>
      </c>
      <c r="I4383">
        <v>44.964174880000002</v>
      </c>
      <c r="J4383">
        <v>0.2298</v>
      </c>
      <c r="K4383">
        <v>2.13</v>
      </c>
      <c r="L4383">
        <v>0.19</v>
      </c>
      <c r="M4383">
        <v>5.18</v>
      </c>
      <c r="N4383">
        <v>1.6299999999999999E-2</v>
      </c>
      <c r="O4383" t="s">
        <v>614</v>
      </c>
      <c r="P4383">
        <v>0</v>
      </c>
      <c r="Q4383">
        <v>4.96</v>
      </c>
      <c r="R4383">
        <v>379</v>
      </c>
      <c r="S4383">
        <v>0</v>
      </c>
      <c r="U4383">
        <v>4861</v>
      </c>
      <c r="V4383">
        <v>0.75</v>
      </c>
      <c r="W4383">
        <v>0.81</v>
      </c>
      <c r="X4383">
        <v>0.09</v>
      </c>
      <c r="Y4383" t="s">
        <v>77</v>
      </c>
      <c r="Z4383">
        <v>4.59</v>
      </c>
      <c r="AA4383" t="s">
        <v>14263</v>
      </c>
      <c r="AB4383">
        <v>294.95508089999998</v>
      </c>
      <c r="AC4383" t="s">
        <v>14264</v>
      </c>
      <c r="AD4383">
        <v>44.149951799999997</v>
      </c>
      <c r="AE4383">
        <v>216.35400000000001</v>
      </c>
      <c r="AF4383">
        <v>13.25</v>
      </c>
      <c r="AG4383">
        <v>10.842000000000001</v>
      </c>
      <c r="AH4383">
        <v>13.0663</v>
      </c>
    </row>
    <row r="4384" spans="1:34" x14ac:dyDescent="0.25">
      <c r="A4384" t="s">
        <v>14265</v>
      </c>
      <c r="B4384" t="s">
        <v>14266</v>
      </c>
      <c r="C4384">
        <v>1</v>
      </c>
      <c r="D4384">
        <v>1</v>
      </c>
      <c r="E4384" t="s">
        <v>284</v>
      </c>
      <c r="F4384">
        <v>2016</v>
      </c>
      <c r="G4384" t="s">
        <v>171</v>
      </c>
      <c r="H4384">
        <v>0</v>
      </c>
      <c r="I4384">
        <v>49.7701438</v>
      </c>
      <c r="J4384">
        <v>0.25590000000000002</v>
      </c>
      <c r="K4384">
        <v>5.93</v>
      </c>
      <c r="L4384">
        <v>0.52900000000000003</v>
      </c>
      <c r="M4384">
        <v>29.5</v>
      </c>
      <c r="N4384">
        <v>9.2799999999999994E-2</v>
      </c>
      <c r="O4384" t="s">
        <v>614</v>
      </c>
      <c r="P4384">
        <v>0</v>
      </c>
      <c r="Q4384">
        <v>10.16</v>
      </c>
      <c r="R4384">
        <v>455</v>
      </c>
      <c r="S4384">
        <v>0</v>
      </c>
      <c r="U4384">
        <v>5612</v>
      </c>
      <c r="V4384">
        <v>0.91</v>
      </c>
      <c r="W4384">
        <v>0.93</v>
      </c>
      <c r="X4384">
        <v>-7.0000000000000007E-2</v>
      </c>
      <c r="Y4384" t="s">
        <v>77</v>
      </c>
      <c r="Z4384">
        <v>4.5</v>
      </c>
      <c r="AA4384" t="s">
        <v>14267</v>
      </c>
      <c r="AB4384">
        <v>284.27393219999999</v>
      </c>
      <c r="AC4384" t="s">
        <v>14268</v>
      </c>
      <c r="AD4384">
        <v>41.534980900000001</v>
      </c>
      <c r="AE4384">
        <v>2300.5300000000002</v>
      </c>
      <c r="AF4384">
        <v>15.76</v>
      </c>
      <c r="AG4384">
        <v>13.97</v>
      </c>
      <c r="AH4384">
        <v>15.6387</v>
      </c>
    </row>
    <row r="4385" spans="1:34" x14ac:dyDescent="0.25">
      <c r="A4385" t="s">
        <v>14269</v>
      </c>
      <c r="B4385" t="s">
        <v>14270</v>
      </c>
      <c r="C4385">
        <v>1</v>
      </c>
      <c r="D4385">
        <v>1</v>
      </c>
      <c r="E4385" t="s">
        <v>284</v>
      </c>
      <c r="F4385">
        <v>2016</v>
      </c>
      <c r="G4385" t="s">
        <v>171</v>
      </c>
      <c r="H4385">
        <v>0</v>
      </c>
      <c r="I4385">
        <v>43.316773699999999</v>
      </c>
      <c r="J4385">
        <v>0.2288</v>
      </c>
      <c r="K4385">
        <v>2.63</v>
      </c>
      <c r="L4385">
        <v>0.23499999999999999</v>
      </c>
      <c r="M4385">
        <v>7.41</v>
      </c>
      <c r="N4385">
        <v>2.3300000000000001E-2</v>
      </c>
      <c r="O4385" t="s">
        <v>614</v>
      </c>
      <c r="P4385">
        <v>0</v>
      </c>
      <c r="Q4385">
        <v>20.170000000000002</v>
      </c>
      <c r="R4385">
        <v>459</v>
      </c>
      <c r="S4385">
        <v>0</v>
      </c>
      <c r="U4385">
        <v>5409</v>
      </c>
      <c r="V4385">
        <v>0.83</v>
      </c>
      <c r="W4385">
        <v>0.86</v>
      </c>
      <c r="X4385">
        <v>-0.11</v>
      </c>
      <c r="Y4385" t="s">
        <v>77</v>
      </c>
      <c r="Z4385">
        <v>4.54</v>
      </c>
      <c r="AA4385" t="s">
        <v>14271</v>
      </c>
      <c r="AB4385">
        <v>293.60129110000003</v>
      </c>
      <c r="AC4385" t="s">
        <v>14272</v>
      </c>
      <c r="AD4385">
        <v>42.379790999999997</v>
      </c>
      <c r="AE4385">
        <v>1349.43</v>
      </c>
      <c r="AF4385">
        <v>15.635999999999999</v>
      </c>
      <c r="AG4385">
        <v>13.851000000000001</v>
      </c>
      <c r="AH4385">
        <v>15.710900000000001</v>
      </c>
    </row>
    <row r="4386" spans="1:34" x14ac:dyDescent="0.25">
      <c r="A4386" t="s">
        <v>14273</v>
      </c>
      <c r="B4386" t="s">
        <v>14274</v>
      </c>
      <c r="C4386">
        <v>1</v>
      </c>
      <c r="D4386">
        <v>1</v>
      </c>
      <c r="E4386" t="s">
        <v>284</v>
      </c>
      <c r="F4386">
        <v>2016</v>
      </c>
      <c r="G4386" t="s">
        <v>171</v>
      </c>
      <c r="H4386">
        <v>0</v>
      </c>
      <c r="I4386">
        <v>31.003381399999999</v>
      </c>
      <c r="J4386">
        <v>0.20369999999999999</v>
      </c>
      <c r="K4386">
        <v>2.63</v>
      </c>
      <c r="L4386">
        <v>0.23499999999999999</v>
      </c>
      <c r="M4386">
        <v>7.41</v>
      </c>
      <c r="N4386">
        <v>2.3300000000000001E-2</v>
      </c>
      <c r="O4386" t="s">
        <v>614</v>
      </c>
      <c r="P4386">
        <v>0</v>
      </c>
      <c r="Q4386">
        <v>31.7</v>
      </c>
      <c r="R4386">
        <v>616</v>
      </c>
      <c r="S4386">
        <v>0</v>
      </c>
      <c r="U4386">
        <v>5718</v>
      </c>
      <c r="V4386">
        <v>0.97</v>
      </c>
      <c r="W4386">
        <v>0.97</v>
      </c>
      <c r="X4386">
        <v>-0.01</v>
      </c>
      <c r="Y4386" t="s">
        <v>77</v>
      </c>
      <c r="Z4386">
        <v>4.46</v>
      </c>
      <c r="AA4386" t="s">
        <v>14275</v>
      </c>
      <c r="AB4386">
        <v>291.2697354</v>
      </c>
      <c r="AC4386" t="s">
        <v>14276</v>
      </c>
      <c r="AD4386">
        <v>42.096030499999998</v>
      </c>
      <c r="AE4386">
        <v>1651.25</v>
      </c>
      <c r="AF4386">
        <v>15.599</v>
      </c>
      <c r="AG4386">
        <v>14.292999999999999</v>
      </c>
      <c r="AH4386">
        <v>15.8596</v>
      </c>
    </row>
    <row r="4387" spans="1:34" x14ac:dyDescent="0.25">
      <c r="A4387" t="s">
        <v>14277</v>
      </c>
      <c r="B4387" t="s">
        <v>14278</v>
      </c>
      <c r="C4387">
        <v>1</v>
      </c>
      <c r="D4387">
        <v>1</v>
      </c>
      <c r="E4387" t="s">
        <v>284</v>
      </c>
      <c r="F4387">
        <v>2016</v>
      </c>
      <c r="G4387" t="s">
        <v>171</v>
      </c>
      <c r="H4387">
        <v>0</v>
      </c>
      <c r="I4387">
        <v>11.791625720000001</v>
      </c>
      <c r="J4387">
        <v>0.1002</v>
      </c>
      <c r="K4387">
        <v>1.93</v>
      </c>
      <c r="L4387">
        <v>0.17199999999999999</v>
      </c>
      <c r="M4387">
        <v>4.38</v>
      </c>
      <c r="N4387">
        <v>1.38E-2</v>
      </c>
      <c r="O4387" t="s">
        <v>614</v>
      </c>
      <c r="P4387">
        <v>0</v>
      </c>
      <c r="Q4387">
        <v>124.07</v>
      </c>
      <c r="R4387">
        <v>857</v>
      </c>
      <c r="S4387">
        <v>0</v>
      </c>
      <c r="U4387">
        <v>5665</v>
      </c>
      <c r="V4387">
        <v>0.93</v>
      </c>
      <c r="W4387">
        <v>0.94</v>
      </c>
      <c r="X4387">
        <v>-0.09</v>
      </c>
      <c r="Y4387" t="s">
        <v>77</v>
      </c>
      <c r="Z4387">
        <v>4.47</v>
      </c>
      <c r="AA4387" t="s">
        <v>14279</v>
      </c>
      <c r="AB4387">
        <v>300.92955510000002</v>
      </c>
      <c r="AC4387" t="s">
        <v>14280</v>
      </c>
      <c r="AD4387">
        <v>44.028671000000003</v>
      </c>
      <c r="AE4387">
        <v>1137.29</v>
      </c>
      <c r="AF4387">
        <v>15.010999999999999</v>
      </c>
      <c r="AG4387">
        <v>13.295</v>
      </c>
      <c r="AH4387">
        <v>14.923400000000001</v>
      </c>
    </row>
    <row r="4388" spans="1:34" x14ac:dyDescent="0.25">
      <c r="A4388" t="s">
        <v>14281</v>
      </c>
      <c r="B4388" t="s">
        <v>14282</v>
      </c>
      <c r="C4388">
        <v>1</v>
      </c>
      <c r="D4388">
        <v>1</v>
      </c>
      <c r="E4388" t="s">
        <v>284</v>
      </c>
      <c r="F4388">
        <v>2016</v>
      </c>
      <c r="G4388" t="s">
        <v>171</v>
      </c>
      <c r="H4388">
        <v>0</v>
      </c>
      <c r="I4388">
        <v>26.964431699999999</v>
      </c>
      <c r="J4388">
        <v>0.17730000000000001</v>
      </c>
      <c r="K4388">
        <v>2.2799999999999998</v>
      </c>
      <c r="L4388">
        <v>0.20300000000000001</v>
      </c>
      <c r="M4388">
        <v>5.82</v>
      </c>
      <c r="N4388">
        <v>1.83E-2</v>
      </c>
      <c r="O4388" t="s">
        <v>614</v>
      </c>
      <c r="P4388">
        <v>0</v>
      </c>
      <c r="Q4388">
        <v>51.95</v>
      </c>
      <c r="R4388">
        <v>573</v>
      </c>
      <c r="S4388">
        <v>0</v>
      </c>
      <c r="U4388">
        <v>5508</v>
      </c>
      <c r="V4388">
        <v>0.87</v>
      </c>
      <c r="W4388">
        <v>0.9</v>
      </c>
      <c r="X4388">
        <v>-7.0000000000000007E-2</v>
      </c>
      <c r="Y4388" t="s">
        <v>77</v>
      </c>
      <c r="Z4388">
        <v>4.5199999999999996</v>
      </c>
      <c r="AA4388" t="s">
        <v>14283</v>
      </c>
      <c r="AB4388">
        <v>294.3667312</v>
      </c>
      <c r="AC4388" t="s">
        <v>14284</v>
      </c>
      <c r="AD4388">
        <v>42.252640800000002</v>
      </c>
      <c r="AE4388">
        <v>1730.78</v>
      </c>
      <c r="AF4388">
        <v>16.064</v>
      </c>
      <c r="AG4388">
        <v>13.972</v>
      </c>
      <c r="AH4388">
        <v>15.7517</v>
      </c>
    </row>
    <row r="4389" spans="1:34" x14ac:dyDescent="0.25">
      <c r="A4389" t="s">
        <v>14285</v>
      </c>
      <c r="B4389" t="s">
        <v>14286</v>
      </c>
      <c r="C4389">
        <v>1</v>
      </c>
      <c r="D4389">
        <v>1</v>
      </c>
      <c r="E4389" t="s">
        <v>284</v>
      </c>
      <c r="F4389">
        <v>2016</v>
      </c>
      <c r="G4389" t="s">
        <v>171</v>
      </c>
      <c r="H4389">
        <v>0</v>
      </c>
      <c r="I4389">
        <v>7.7684662199999996</v>
      </c>
      <c r="J4389">
        <v>7.4899999999999994E-2</v>
      </c>
      <c r="K4389">
        <v>1.85</v>
      </c>
      <c r="L4389">
        <v>0.16500000000000001</v>
      </c>
      <c r="M4389">
        <v>4.08</v>
      </c>
      <c r="N4389">
        <v>1.2800000000000001E-2</v>
      </c>
      <c r="O4389" t="s">
        <v>614</v>
      </c>
      <c r="P4389">
        <v>0</v>
      </c>
      <c r="Q4389">
        <v>126.2</v>
      </c>
      <c r="R4389">
        <v>841</v>
      </c>
      <c r="S4389">
        <v>0</v>
      </c>
      <c r="U4389">
        <v>5679</v>
      </c>
      <c r="V4389">
        <v>0.94</v>
      </c>
      <c r="W4389">
        <v>0.96</v>
      </c>
      <c r="X4389">
        <v>-0.02</v>
      </c>
      <c r="Y4389" t="s">
        <v>77</v>
      </c>
      <c r="Z4389">
        <v>4.47</v>
      </c>
      <c r="AA4389" t="s">
        <v>14287</v>
      </c>
      <c r="AB4389">
        <v>293.30027740000003</v>
      </c>
      <c r="AC4389" t="s">
        <v>14288</v>
      </c>
      <c r="AD4389">
        <v>41.5233244</v>
      </c>
      <c r="AE4389">
        <v>868.01700000000005</v>
      </c>
      <c r="AF4389">
        <v>14.811</v>
      </c>
      <c r="AG4389">
        <v>13.186</v>
      </c>
      <c r="AH4389">
        <v>14.7858</v>
      </c>
    </row>
    <row r="4390" spans="1:34" x14ac:dyDescent="0.25">
      <c r="A4390" t="s">
        <v>14289</v>
      </c>
      <c r="B4390" t="s">
        <v>14290</v>
      </c>
      <c r="C4390">
        <v>1</v>
      </c>
      <c r="D4390">
        <v>1</v>
      </c>
      <c r="E4390" t="s">
        <v>284</v>
      </c>
      <c r="F4390">
        <v>2016</v>
      </c>
      <c r="G4390" t="s">
        <v>171</v>
      </c>
      <c r="H4390">
        <v>0</v>
      </c>
      <c r="I4390">
        <v>8.6893072999999994</v>
      </c>
      <c r="J4390">
        <v>7.7399999999999997E-2</v>
      </c>
      <c r="K4390">
        <v>2.91</v>
      </c>
      <c r="L4390">
        <v>0.26</v>
      </c>
      <c r="M4390">
        <v>8.8000000000000007</v>
      </c>
      <c r="N4390">
        <v>2.7699999999999999E-2</v>
      </c>
      <c r="O4390" t="s">
        <v>614</v>
      </c>
      <c r="P4390">
        <v>0</v>
      </c>
      <c r="Q4390">
        <v>58.44</v>
      </c>
      <c r="R4390">
        <v>782</v>
      </c>
      <c r="S4390">
        <v>0</v>
      </c>
      <c r="U4390">
        <v>5403</v>
      </c>
      <c r="V4390">
        <v>0.86</v>
      </c>
      <c r="W4390">
        <v>0.89</v>
      </c>
      <c r="X4390">
        <v>0.01</v>
      </c>
      <c r="Y4390" t="s">
        <v>77</v>
      </c>
      <c r="Z4390">
        <v>4.53</v>
      </c>
      <c r="AA4390" t="s">
        <v>14291</v>
      </c>
      <c r="AB4390">
        <v>298.60791280000001</v>
      </c>
      <c r="AC4390" t="s">
        <v>14292</v>
      </c>
      <c r="AD4390">
        <v>46.453659999999999</v>
      </c>
      <c r="AE4390">
        <v>486.10500000000002</v>
      </c>
      <c r="AF4390">
        <v>14.718</v>
      </c>
      <c r="AG4390">
        <v>12.519</v>
      </c>
      <c r="AH4390">
        <v>14.5084</v>
      </c>
    </row>
    <row r="4391" spans="1:34" x14ac:dyDescent="0.25">
      <c r="A4391" t="s">
        <v>14293</v>
      </c>
      <c r="B4391" t="s">
        <v>14294</v>
      </c>
      <c r="C4391">
        <v>1</v>
      </c>
      <c r="D4391">
        <v>1</v>
      </c>
      <c r="E4391" t="s">
        <v>284</v>
      </c>
      <c r="F4391">
        <v>2014</v>
      </c>
      <c r="G4391" t="s">
        <v>171</v>
      </c>
      <c r="H4391">
        <v>0</v>
      </c>
      <c r="I4391">
        <v>11.523099999999999</v>
      </c>
      <c r="J4391">
        <v>0.1017</v>
      </c>
      <c r="K4391">
        <v>3.42</v>
      </c>
      <c r="L4391">
        <v>0.30499999999999999</v>
      </c>
      <c r="M4391">
        <v>13</v>
      </c>
      <c r="N4391">
        <v>4.1000000000000002E-2</v>
      </c>
      <c r="O4391" t="s">
        <v>119</v>
      </c>
      <c r="P4391">
        <v>0</v>
      </c>
      <c r="Q4391">
        <v>178.83</v>
      </c>
      <c r="R4391">
        <v>927</v>
      </c>
      <c r="S4391">
        <v>0</v>
      </c>
      <c r="U4391">
        <v>5699</v>
      </c>
      <c r="V4391">
        <v>1.41</v>
      </c>
      <c r="W4391">
        <v>1.08</v>
      </c>
      <c r="X4391">
        <v>0.3</v>
      </c>
      <c r="Y4391" t="s">
        <v>77</v>
      </c>
      <c r="Z4391">
        <v>4.17</v>
      </c>
      <c r="AA4391" t="s">
        <v>14295</v>
      </c>
      <c r="AB4391">
        <v>284.48242809999999</v>
      </c>
      <c r="AC4391" t="s">
        <v>14296</v>
      </c>
      <c r="AD4391">
        <v>44.397891000000001</v>
      </c>
      <c r="AE4391">
        <v>445.65600000000001</v>
      </c>
      <c r="AF4391">
        <v>12.382</v>
      </c>
      <c r="AG4391">
        <v>10.801</v>
      </c>
      <c r="AH4391">
        <v>12.304399999999999</v>
      </c>
    </row>
    <row r="4392" spans="1:34" x14ac:dyDescent="0.25">
      <c r="A4392" t="s">
        <v>14297</v>
      </c>
      <c r="B4392" t="s">
        <v>14298</v>
      </c>
      <c r="C4392">
        <v>1</v>
      </c>
      <c r="D4392">
        <v>1</v>
      </c>
      <c r="E4392" t="s">
        <v>284</v>
      </c>
      <c r="F4392">
        <v>2016</v>
      </c>
      <c r="G4392" t="s">
        <v>171</v>
      </c>
      <c r="H4392">
        <v>0</v>
      </c>
      <c r="I4392">
        <v>98.718040599999995</v>
      </c>
      <c r="J4392">
        <v>0.3982</v>
      </c>
      <c r="K4392">
        <v>8.98</v>
      </c>
      <c r="L4392">
        <v>0.80100000000000005</v>
      </c>
      <c r="M4392">
        <v>59.6</v>
      </c>
      <c r="N4392">
        <v>0.188</v>
      </c>
      <c r="O4392" t="s">
        <v>614</v>
      </c>
      <c r="P4392">
        <v>0</v>
      </c>
      <c r="Q4392">
        <v>3.97</v>
      </c>
      <c r="R4392">
        <v>360</v>
      </c>
      <c r="S4392">
        <v>0</v>
      </c>
      <c r="U4392">
        <v>5857</v>
      </c>
      <c r="V4392">
        <v>1.02</v>
      </c>
      <c r="W4392">
        <v>1.02</v>
      </c>
      <c r="X4392">
        <v>0.02</v>
      </c>
      <c r="Y4392" t="s">
        <v>77</v>
      </c>
      <c r="Z4392">
        <v>4.4400000000000004</v>
      </c>
      <c r="AA4392" t="s">
        <v>14299</v>
      </c>
      <c r="AB4392">
        <v>287.95657679999999</v>
      </c>
      <c r="AC4392" t="s">
        <v>14300</v>
      </c>
      <c r="AD4392">
        <v>41.130283400000003</v>
      </c>
      <c r="AE4392">
        <v>2161.6</v>
      </c>
      <c r="AF4392">
        <v>16</v>
      </c>
      <c r="AG4392">
        <v>14.138999999999999</v>
      </c>
      <c r="AH4392">
        <v>15.6813</v>
      </c>
    </row>
    <row r="4393" spans="1:34" x14ac:dyDescent="0.25">
      <c r="A4393" t="s">
        <v>14301</v>
      </c>
      <c r="B4393" t="s">
        <v>14302</v>
      </c>
      <c r="C4393">
        <v>2</v>
      </c>
      <c r="D4393">
        <v>1</v>
      </c>
      <c r="E4393" t="s">
        <v>284</v>
      </c>
      <c r="F4393">
        <v>2016</v>
      </c>
      <c r="G4393" t="s">
        <v>171</v>
      </c>
      <c r="H4393">
        <v>0</v>
      </c>
      <c r="I4393">
        <v>71.525308449999997</v>
      </c>
      <c r="J4393">
        <v>0.30909999999999999</v>
      </c>
      <c r="K4393">
        <v>5.59</v>
      </c>
      <c r="L4393">
        <v>0.499</v>
      </c>
      <c r="M4393">
        <v>26.7</v>
      </c>
      <c r="N4393">
        <v>8.3900000000000002E-2</v>
      </c>
      <c r="O4393" t="s">
        <v>614</v>
      </c>
      <c r="P4393">
        <v>0</v>
      </c>
      <c r="Q4393">
        <v>2.4700000000000002</v>
      </c>
      <c r="R4393">
        <v>340</v>
      </c>
      <c r="S4393">
        <v>0</v>
      </c>
      <c r="U4393">
        <v>4834</v>
      </c>
      <c r="V4393">
        <v>0.73</v>
      </c>
      <c r="W4393">
        <v>0.77</v>
      </c>
      <c r="X4393">
        <v>-0.01</v>
      </c>
      <c r="Y4393" t="s">
        <v>77</v>
      </c>
      <c r="Z4393">
        <v>4.5999999999999996</v>
      </c>
      <c r="AA4393" t="s">
        <v>14303</v>
      </c>
      <c r="AB4393">
        <v>287.73757940000002</v>
      </c>
      <c r="AC4393" t="s">
        <v>14304</v>
      </c>
      <c r="AD4393">
        <v>38.114648799999998</v>
      </c>
      <c r="AE4393">
        <v>382.50900000000001</v>
      </c>
      <c r="AF4393">
        <v>14.840999999999999</v>
      </c>
      <c r="AG4393">
        <v>12.250999999999999</v>
      </c>
      <c r="AH4393">
        <v>14.4908</v>
      </c>
    </row>
    <row r="4394" spans="1:34" x14ac:dyDescent="0.25">
      <c r="A4394" t="s">
        <v>14305</v>
      </c>
      <c r="B4394" t="s">
        <v>14306</v>
      </c>
      <c r="C4394">
        <v>1</v>
      </c>
      <c r="D4394">
        <v>1</v>
      </c>
      <c r="E4394" t="s">
        <v>284</v>
      </c>
      <c r="F4394">
        <v>2016</v>
      </c>
      <c r="G4394" t="s">
        <v>171</v>
      </c>
      <c r="H4394">
        <v>0</v>
      </c>
      <c r="I4394">
        <v>130.35469190000001</v>
      </c>
      <c r="J4394">
        <v>0.51829999999999998</v>
      </c>
      <c r="K4394">
        <v>7.65</v>
      </c>
      <c r="L4394">
        <v>0.68200000000000005</v>
      </c>
      <c r="M4394">
        <v>45.4</v>
      </c>
      <c r="N4394">
        <v>0.14299999999999999</v>
      </c>
      <c r="O4394" t="s">
        <v>614</v>
      </c>
      <c r="P4394">
        <v>0</v>
      </c>
      <c r="Q4394">
        <v>5.05</v>
      </c>
      <c r="R4394">
        <v>369</v>
      </c>
      <c r="S4394">
        <v>0</v>
      </c>
      <c r="U4394">
        <v>5730</v>
      </c>
      <c r="V4394">
        <v>0.99</v>
      </c>
      <c r="W4394">
        <v>1</v>
      </c>
      <c r="X4394">
        <v>0.06</v>
      </c>
      <c r="Y4394" t="s">
        <v>77</v>
      </c>
      <c r="Z4394">
        <v>4.45</v>
      </c>
      <c r="AA4394" t="s">
        <v>14307</v>
      </c>
      <c r="AB4394">
        <v>285.3718781</v>
      </c>
      <c r="AC4394" t="s">
        <v>14308</v>
      </c>
      <c r="AD4394">
        <v>41.993869699999998</v>
      </c>
      <c r="AE4394">
        <v>1304.25</v>
      </c>
      <c r="AF4394">
        <v>15.323</v>
      </c>
      <c r="AG4394">
        <v>13.662000000000001</v>
      </c>
      <c r="AH4394">
        <v>15.1882</v>
      </c>
    </row>
    <row r="4395" spans="1:34" x14ac:dyDescent="0.25">
      <c r="A4395" t="s">
        <v>14309</v>
      </c>
      <c r="B4395" t="s">
        <v>14310</v>
      </c>
      <c r="C4395">
        <v>1</v>
      </c>
      <c r="D4395">
        <v>2</v>
      </c>
      <c r="E4395" t="s">
        <v>284</v>
      </c>
      <c r="F4395">
        <v>2016</v>
      </c>
      <c r="G4395" t="s">
        <v>171</v>
      </c>
      <c r="H4395">
        <v>0</v>
      </c>
      <c r="I4395">
        <v>88.406552579999996</v>
      </c>
      <c r="J4395">
        <v>0.39200000000000002</v>
      </c>
      <c r="K4395">
        <v>4.21</v>
      </c>
      <c r="L4395">
        <v>0.376</v>
      </c>
      <c r="M4395">
        <v>16.5</v>
      </c>
      <c r="N4395">
        <v>5.1900000000000002E-2</v>
      </c>
      <c r="O4395" t="s">
        <v>614</v>
      </c>
      <c r="P4395">
        <v>0</v>
      </c>
      <c r="Q4395">
        <v>5.84</v>
      </c>
      <c r="R4395">
        <v>410</v>
      </c>
      <c r="S4395">
        <v>0</v>
      </c>
      <c r="U4395">
        <v>5416</v>
      </c>
      <c r="V4395">
        <v>0.99</v>
      </c>
      <c r="W4395">
        <v>0.95</v>
      </c>
      <c r="X4395">
        <v>0.26</v>
      </c>
      <c r="Y4395" t="s">
        <v>77</v>
      </c>
      <c r="Z4395">
        <v>4.42</v>
      </c>
      <c r="AA4395" t="s">
        <v>14311</v>
      </c>
      <c r="AB4395">
        <v>288.97162969999999</v>
      </c>
      <c r="AC4395" t="s">
        <v>14312</v>
      </c>
      <c r="AD4395">
        <v>44.624645100000002</v>
      </c>
      <c r="AE4395">
        <v>258.89299999999997</v>
      </c>
      <c r="AF4395">
        <v>11.871</v>
      </c>
      <c r="AG4395">
        <v>10.295</v>
      </c>
      <c r="AH4395">
        <v>12.1425</v>
      </c>
    </row>
    <row r="4396" spans="1:34" x14ac:dyDescent="0.25">
      <c r="A4396" t="s">
        <v>14313</v>
      </c>
      <c r="B4396" t="s">
        <v>14310</v>
      </c>
      <c r="C4396">
        <v>1</v>
      </c>
      <c r="D4396">
        <v>2</v>
      </c>
      <c r="E4396" t="s">
        <v>284</v>
      </c>
      <c r="F4396">
        <v>2016</v>
      </c>
      <c r="G4396" t="s">
        <v>171</v>
      </c>
      <c r="H4396">
        <v>0</v>
      </c>
      <c r="I4396">
        <v>9.1096711199999998</v>
      </c>
      <c r="J4396">
        <v>8.6199999999999999E-2</v>
      </c>
      <c r="K4396">
        <v>1.19</v>
      </c>
      <c r="L4396">
        <v>0.106</v>
      </c>
      <c r="M4396">
        <v>1.81</v>
      </c>
      <c r="N4396">
        <v>5.7000000000000002E-3</v>
      </c>
      <c r="O4396" t="s">
        <v>614</v>
      </c>
      <c r="P4396">
        <v>0</v>
      </c>
      <c r="Q4396">
        <v>121.04</v>
      </c>
      <c r="R4396">
        <v>873</v>
      </c>
      <c r="S4396">
        <v>0</v>
      </c>
      <c r="U4396">
        <v>5416</v>
      </c>
      <c r="V4396">
        <v>0.99</v>
      </c>
      <c r="W4396">
        <v>0.95</v>
      </c>
      <c r="X4396">
        <v>0.26</v>
      </c>
      <c r="Y4396" t="s">
        <v>77</v>
      </c>
      <c r="Z4396">
        <v>4.42</v>
      </c>
      <c r="AA4396" t="s">
        <v>14311</v>
      </c>
      <c r="AB4396">
        <v>288.97162969999999</v>
      </c>
      <c r="AC4396" t="s">
        <v>14312</v>
      </c>
      <c r="AD4396">
        <v>44.624645100000002</v>
      </c>
      <c r="AE4396">
        <v>258.89299999999997</v>
      </c>
      <c r="AF4396">
        <v>11.871</v>
      </c>
      <c r="AG4396">
        <v>10.295</v>
      </c>
      <c r="AH4396">
        <v>12.1425</v>
      </c>
    </row>
    <row r="4397" spans="1:34" x14ac:dyDescent="0.25">
      <c r="A4397" t="s">
        <v>14314</v>
      </c>
      <c r="B4397" t="s">
        <v>14315</v>
      </c>
      <c r="C4397">
        <v>1</v>
      </c>
      <c r="D4397">
        <v>1</v>
      </c>
      <c r="E4397" t="s">
        <v>284</v>
      </c>
      <c r="F4397">
        <v>2016</v>
      </c>
      <c r="G4397" t="s">
        <v>171</v>
      </c>
      <c r="H4397">
        <v>0</v>
      </c>
      <c r="I4397">
        <v>16.781766019999999</v>
      </c>
      <c r="J4397">
        <v>0.11799999999999999</v>
      </c>
      <c r="K4397">
        <v>2.3199999999999998</v>
      </c>
      <c r="L4397">
        <v>0.20699999999999999</v>
      </c>
      <c r="M4397">
        <v>5.99</v>
      </c>
      <c r="N4397">
        <v>1.89E-2</v>
      </c>
      <c r="O4397" t="s">
        <v>614</v>
      </c>
      <c r="P4397">
        <v>0</v>
      </c>
      <c r="Q4397">
        <v>21.53</v>
      </c>
      <c r="R4397">
        <v>545</v>
      </c>
      <c r="S4397">
        <v>0</v>
      </c>
      <c r="U4397">
        <v>4990</v>
      </c>
      <c r="V4397">
        <v>0.76</v>
      </c>
      <c r="W4397">
        <v>0.82</v>
      </c>
      <c r="X4397">
        <v>0.02</v>
      </c>
      <c r="Y4397" t="s">
        <v>77</v>
      </c>
      <c r="Z4397">
        <v>4.59</v>
      </c>
      <c r="AA4397" t="s">
        <v>14316</v>
      </c>
      <c r="AB4397">
        <v>295.85943179999998</v>
      </c>
      <c r="AC4397" t="s">
        <v>14317</v>
      </c>
      <c r="AD4397">
        <v>47.9396001</v>
      </c>
      <c r="AE4397">
        <v>215.81399999999999</v>
      </c>
      <c r="AF4397">
        <v>13.095000000000001</v>
      </c>
      <c r="AG4397">
        <v>10.84</v>
      </c>
      <c r="AH4397">
        <v>12.943199999999999</v>
      </c>
    </row>
    <row r="4398" spans="1:34" x14ac:dyDescent="0.25">
      <c r="A4398" t="s">
        <v>14318</v>
      </c>
      <c r="B4398" t="s">
        <v>14319</v>
      </c>
      <c r="C4398">
        <v>1</v>
      </c>
      <c r="D4398">
        <v>1</v>
      </c>
      <c r="E4398" t="s">
        <v>284</v>
      </c>
      <c r="F4398">
        <v>2016</v>
      </c>
      <c r="G4398" t="s">
        <v>171</v>
      </c>
      <c r="H4398">
        <v>0</v>
      </c>
      <c r="I4398">
        <v>14.53244172</v>
      </c>
      <c r="J4398">
        <v>0.10829999999999999</v>
      </c>
      <c r="K4398">
        <v>3.13</v>
      </c>
      <c r="L4398">
        <v>0.27900000000000003</v>
      </c>
      <c r="M4398">
        <v>9.9600000000000009</v>
      </c>
      <c r="N4398">
        <v>3.1300000000000001E-2</v>
      </c>
      <c r="O4398" t="s">
        <v>614</v>
      </c>
      <c r="P4398">
        <v>0</v>
      </c>
      <c r="Q4398">
        <v>33.090000000000003</v>
      </c>
      <c r="R4398">
        <v>664</v>
      </c>
      <c r="S4398">
        <v>0</v>
      </c>
      <c r="U4398">
        <v>5350</v>
      </c>
      <c r="V4398">
        <v>0.84</v>
      </c>
      <c r="W4398">
        <v>0.89</v>
      </c>
      <c r="X4398">
        <v>0.02</v>
      </c>
      <c r="Y4398" t="s">
        <v>77</v>
      </c>
      <c r="Z4398">
        <v>4.54</v>
      </c>
      <c r="AA4398" t="s">
        <v>14320</v>
      </c>
      <c r="AB4398">
        <v>288.47149689999998</v>
      </c>
      <c r="AC4398" t="s">
        <v>14321</v>
      </c>
      <c r="AD4398">
        <v>40.269815700000002</v>
      </c>
      <c r="AE4398">
        <v>550.38300000000004</v>
      </c>
      <c r="AF4398">
        <v>14.734</v>
      </c>
      <c r="AG4398">
        <v>12.807</v>
      </c>
      <c r="AH4398">
        <v>14.6273</v>
      </c>
    </row>
    <row r="4399" spans="1:34" x14ac:dyDescent="0.25">
      <c r="A4399" t="s">
        <v>14322</v>
      </c>
      <c r="B4399" t="s">
        <v>14323</v>
      </c>
      <c r="C4399">
        <v>1</v>
      </c>
      <c r="D4399">
        <v>1</v>
      </c>
      <c r="E4399" t="s">
        <v>284</v>
      </c>
      <c r="F4399">
        <v>2016</v>
      </c>
      <c r="G4399" t="s">
        <v>171</v>
      </c>
      <c r="H4399">
        <v>0</v>
      </c>
      <c r="I4399">
        <v>5.2486726299999997</v>
      </c>
      <c r="J4399">
        <v>5.96E-2</v>
      </c>
      <c r="K4399">
        <v>3</v>
      </c>
      <c r="L4399">
        <v>0.26800000000000002</v>
      </c>
      <c r="M4399">
        <v>9.27</v>
      </c>
      <c r="N4399">
        <v>2.92E-2</v>
      </c>
      <c r="O4399" t="s">
        <v>614</v>
      </c>
      <c r="P4399">
        <v>0</v>
      </c>
      <c r="Q4399">
        <v>307.06</v>
      </c>
      <c r="R4399">
        <v>1056</v>
      </c>
      <c r="S4399">
        <v>0</v>
      </c>
      <c r="U4399">
        <v>6040</v>
      </c>
      <c r="V4399">
        <v>1.1499999999999999</v>
      </c>
      <c r="W4399">
        <v>1.1000000000000001</v>
      </c>
      <c r="X4399">
        <v>0.02</v>
      </c>
      <c r="Y4399" t="s">
        <v>77</v>
      </c>
      <c r="Z4399">
        <v>4.3600000000000003</v>
      </c>
      <c r="AA4399" t="s">
        <v>14324</v>
      </c>
      <c r="AB4399">
        <v>292.53082890000002</v>
      </c>
      <c r="AC4399" t="s">
        <v>14325</v>
      </c>
      <c r="AD4399">
        <v>49.061655500000001</v>
      </c>
      <c r="AE4399">
        <v>544.93899999999996</v>
      </c>
      <c r="AF4399">
        <v>13.387</v>
      </c>
      <c r="AG4399">
        <v>11.958</v>
      </c>
      <c r="AH4399">
        <v>13.2889</v>
      </c>
    </row>
    <row r="4400" spans="1:34" x14ac:dyDescent="0.25">
      <c r="A4400" t="s">
        <v>14326</v>
      </c>
      <c r="B4400" t="s">
        <v>14327</v>
      </c>
      <c r="C4400">
        <v>1</v>
      </c>
      <c r="D4400">
        <v>1</v>
      </c>
      <c r="E4400" t="s">
        <v>284</v>
      </c>
      <c r="F4400">
        <v>2016</v>
      </c>
      <c r="G4400" t="s">
        <v>171</v>
      </c>
      <c r="H4400">
        <v>0</v>
      </c>
      <c r="I4400">
        <v>5.9074135400000003</v>
      </c>
      <c r="J4400">
        <v>5.5899999999999998E-2</v>
      </c>
      <c r="K4400">
        <v>5.5</v>
      </c>
      <c r="L4400">
        <v>0.49099999999999999</v>
      </c>
      <c r="M4400">
        <v>25.9</v>
      </c>
      <c r="N4400">
        <v>8.1600000000000006E-2</v>
      </c>
      <c r="O4400" t="s">
        <v>614</v>
      </c>
      <c r="P4400">
        <v>0</v>
      </c>
      <c r="Q4400">
        <v>124.91</v>
      </c>
      <c r="R4400">
        <v>769</v>
      </c>
      <c r="S4400">
        <v>0</v>
      </c>
      <c r="U4400">
        <v>4963</v>
      </c>
      <c r="V4400">
        <v>0.75</v>
      </c>
      <c r="W4400">
        <v>0.81</v>
      </c>
      <c r="X4400">
        <v>-0.01</v>
      </c>
      <c r="Y4400" t="s">
        <v>77</v>
      </c>
      <c r="Z4400">
        <v>4.5999999999999996</v>
      </c>
      <c r="AA4400" t="s">
        <v>14328</v>
      </c>
      <c r="AB4400">
        <v>290.15636330000001</v>
      </c>
      <c r="AC4400" t="s">
        <v>14329</v>
      </c>
      <c r="AD4400">
        <v>48.818970999999998</v>
      </c>
      <c r="AE4400">
        <v>824.68799999999999</v>
      </c>
      <c r="AF4400">
        <v>15.833</v>
      </c>
      <c r="AG4400">
        <v>13.452999999999999</v>
      </c>
      <c r="AH4400">
        <v>15.6906</v>
      </c>
    </row>
    <row r="4401" spans="1:34" x14ac:dyDescent="0.25">
      <c r="A4401" t="s">
        <v>14330</v>
      </c>
      <c r="B4401" t="s">
        <v>14331</v>
      </c>
      <c r="C4401">
        <v>1</v>
      </c>
      <c r="D4401">
        <v>1</v>
      </c>
      <c r="E4401" t="s">
        <v>284</v>
      </c>
      <c r="F4401">
        <v>2016</v>
      </c>
      <c r="G4401" t="s">
        <v>171</v>
      </c>
      <c r="H4401">
        <v>0</v>
      </c>
      <c r="I4401">
        <v>9.7678805000000004</v>
      </c>
      <c r="J4401">
        <v>8.5199999999999998E-2</v>
      </c>
      <c r="K4401">
        <v>2.06</v>
      </c>
      <c r="L4401">
        <v>0.184</v>
      </c>
      <c r="M4401">
        <v>4.9000000000000004</v>
      </c>
      <c r="N4401">
        <v>1.54E-2</v>
      </c>
      <c r="O4401" t="s">
        <v>614</v>
      </c>
      <c r="P4401">
        <v>0</v>
      </c>
      <c r="Q4401">
        <v>73.59</v>
      </c>
      <c r="R4401">
        <v>749</v>
      </c>
      <c r="S4401">
        <v>0</v>
      </c>
      <c r="U4401">
        <v>5421</v>
      </c>
      <c r="V4401">
        <v>0.86</v>
      </c>
      <c r="W4401">
        <v>0.91</v>
      </c>
      <c r="X4401">
        <v>0.01</v>
      </c>
      <c r="Y4401" t="s">
        <v>77</v>
      </c>
      <c r="Z4401">
        <v>4.53</v>
      </c>
      <c r="AA4401" t="s">
        <v>14332</v>
      </c>
      <c r="AB4401">
        <v>287.25665780000003</v>
      </c>
      <c r="AC4401" t="s">
        <v>14333</v>
      </c>
      <c r="AD4401">
        <v>46.066724700000002</v>
      </c>
      <c r="AE4401">
        <v>449.77300000000002</v>
      </c>
      <c r="AF4401">
        <v>13.91</v>
      </c>
      <c r="AG4401">
        <v>12.041</v>
      </c>
      <c r="AH4401">
        <v>13.729900000000001</v>
      </c>
    </row>
    <row r="4402" spans="1:34" x14ac:dyDescent="0.25">
      <c r="A4402" t="s">
        <v>14334</v>
      </c>
      <c r="B4402" t="s">
        <v>14335</v>
      </c>
      <c r="C4402">
        <v>1</v>
      </c>
      <c r="D4402">
        <v>1</v>
      </c>
      <c r="E4402" t="s">
        <v>284</v>
      </c>
      <c r="F4402">
        <v>2016</v>
      </c>
      <c r="G4402" t="s">
        <v>171</v>
      </c>
      <c r="H4402">
        <v>0</v>
      </c>
      <c r="I4402">
        <v>14.80074836</v>
      </c>
      <c r="J4402">
        <v>0.1633</v>
      </c>
      <c r="K4402">
        <v>4.38</v>
      </c>
      <c r="L4402">
        <v>0.39100000000000001</v>
      </c>
      <c r="M4402">
        <v>17.600000000000001</v>
      </c>
      <c r="N4402">
        <v>5.5500000000000001E-2</v>
      </c>
      <c r="O4402" t="s">
        <v>614</v>
      </c>
      <c r="P4402">
        <v>0</v>
      </c>
      <c r="Q4402">
        <v>165.87</v>
      </c>
      <c r="R4402">
        <v>1912</v>
      </c>
      <c r="S4402">
        <v>0</v>
      </c>
      <c r="U4402">
        <v>7005</v>
      </c>
      <c r="V4402">
        <v>2.0099999999999998</v>
      </c>
      <c r="W4402">
        <v>1.6</v>
      </c>
      <c r="X4402">
        <v>0.02</v>
      </c>
      <c r="Y4402" t="s">
        <v>77</v>
      </c>
      <c r="Z4402">
        <v>4.04</v>
      </c>
      <c r="AA4402" t="s">
        <v>14336</v>
      </c>
      <c r="AB4402">
        <v>292.17118499999998</v>
      </c>
      <c r="AC4402" t="s">
        <v>14337</v>
      </c>
      <c r="AD4402">
        <v>40.8113849</v>
      </c>
      <c r="AE4402">
        <v>807.72900000000004</v>
      </c>
      <c r="AF4402">
        <v>12.606</v>
      </c>
      <c r="AG4402">
        <v>11.544</v>
      </c>
      <c r="AH4402">
        <v>12.465999999999999</v>
      </c>
    </row>
    <row r="4403" spans="1:34" x14ac:dyDescent="0.25">
      <c r="A4403" t="s">
        <v>14338</v>
      </c>
      <c r="B4403" t="s">
        <v>14339</v>
      </c>
      <c r="C4403">
        <v>1</v>
      </c>
      <c r="D4403">
        <v>1</v>
      </c>
      <c r="E4403" t="s">
        <v>284</v>
      </c>
      <c r="F4403">
        <v>2014</v>
      </c>
      <c r="G4403" t="s">
        <v>171</v>
      </c>
      <c r="H4403">
        <v>0</v>
      </c>
      <c r="I4403">
        <v>16.238499999999998</v>
      </c>
      <c r="J4403">
        <v>0.1235</v>
      </c>
      <c r="K4403">
        <v>2.67</v>
      </c>
      <c r="L4403">
        <v>0.23799999999999999</v>
      </c>
      <c r="M4403">
        <v>8.4600000000000009</v>
      </c>
      <c r="N4403">
        <v>2.7E-2</v>
      </c>
      <c r="O4403" t="s">
        <v>119</v>
      </c>
      <c r="P4403">
        <v>0</v>
      </c>
      <c r="Q4403">
        <v>57.52</v>
      </c>
      <c r="R4403">
        <v>711</v>
      </c>
      <c r="S4403">
        <v>0</v>
      </c>
      <c r="U4403">
        <v>5690</v>
      </c>
      <c r="V4403">
        <v>1.02</v>
      </c>
      <c r="W4403">
        <v>1</v>
      </c>
      <c r="X4403">
        <v>0.04</v>
      </c>
      <c r="Y4403" t="s">
        <v>77</v>
      </c>
      <c r="Z4403">
        <v>4.42</v>
      </c>
      <c r="AA4403" t="s">
        <v>14340</v>
      </c>
      <c r="AB4403">
        <v>297.06982629999999</v>
      </c>
      <c r="AC4403" t="s">
        <v>14341</v>
      </c>
      <c r="AD4403">
        <v>40.525203900000001</v>
      </c>
      <c r="AE4403">
        <v>122.881</v>
      </c>
      <c r="AF4403">
        <v>10.568</v>
      </c>
      <c r="AG4403">
        <v>8.8680000000000003</v>
      </c>
      <c r="AH4403">
        <v>10.2971</v>
      </c>
    </row>
    <row r="4404" spans="1:34" x14ac:dyDescent="0.25">
      <c r="A4404" t="s">
        <v>14342</v>
      </c>
      <c r="B4404" t="s">
        <v>14343</v>
      </c>
      <c r="C4404">
        <v>1</v>
      </c>
      <c r="D4404">
        <v>1</v>
      </c>
      <c r="E4404" t="s">
        <v>284</v>
      </c>
      <c r="F4404">
        <v>2016</v>
      </c>
      <c r="G4404" t="s">
        <v>171</v>
      </c>
      <c r="H4404">
        <v>0</v>
      </c>
      <c r="I4404">
        <v>3.12686223</v>
      </c>
      <c r="J4404">
        <v>4.1399999999999999E-2</v>
      </c>
      <c r="K4404">
        <v>2.29</v>
      </c>
      <c r="L4404">
        <v>0.20399999999999999</v>
      </c>
      <c r="M4404">
        <v>5.86</v>
      </c>
      <c r="N4404">
        <v>1.84E-2</v>
      </c>
      <c r="O4404" t="s">
        <v>614</v>
      </c>
      <c r="P4404">
        <v>0</v>
      </c>
      <c r="Q4404">
        <v>129.22</v>
      </c>
      <c r="R4404">
        <v>1391</v>
      </c>
      <c r="S4404">
        <v>0</v>
      </c>
      <c r="U4404">
        <v>4755</v>
      </c>
      <c r="V4404">
        <v>0.72</v>
      </c>
      <c r="W4404">
        <v>0.77</v>
      </c>
      <c r="X4404">
        <v>0.02</v>
      </c>
      <c r="Y4404" t="s">
        <v>77</v>
      </c>
      <c r="Z4404">
        <v>4.6100000000000003</v>
      </c>
      <c r="AA4404" t="s">
        <v>14344</v>
      </c>
      <c r="AB4404">
        <v>281.45722169999999</v>
      </c>
      <c r="AC4404" t="s">
        <v>14345</v>
      </c>
      <c r="AD4404">
        <v>46.746553800000001</v>
      </c>
      <c r="AE4404">
        <v>284.916</v>
      </c>
      <c r="AF4404">
        <v>14.127000000000001</v>
      </c>
      <c r="AG4404">
        <v>11.618</v>
      </c>
      <c r="AH4404">
        <v>13.8413</v>
      </c>
    </row>
    <row r="4405" spans="1:34" x14ac:dyDescent="0.25">
      <c r="A4405" t="s">
        <v>14346</v>
      </c>
      <c r="B4405" t="s">
        <v>14347</v>
      </c>
      <c r="C4405">
        <v>1</v>
      </c>
      <c r="D4405">
        <v>1</v>
      </c>
      <c r="E4405" t="s">
        <v>284</v>
      </c>
      <c r="F4405">
        <v>2016</v>
      </c>
      <c r="G4405" t="s">
        <v>171</v>
      </c>
      <c r="H4405">
        <v>0</v>
      </c>
      <c r="I4405">
        <v>16.877274140000001</v>
      </c>
      <c r="J4405">
        <v>0.1245</v>
      </c>
      <c r="K4405">
        <v>2.5499999999999998</v>
      </c>
      <c r="L4405">
        <v>0.22700000000000001</v>
      </c>
      <c r="M4405">
        <v>7.04</v>
      </c>
      <c r="N4405">
        <v>2.2100000000000002E-2</v>
      </c>
      <c r="O4405" t="s">
        <v>614</v>
      </c>
      <c r="P4405">
        <v>0</v>
      </c>
      <c r="Q4405">
        <v>40.4</v>
      </c>
      <c r="R4405">
        <v>642</v>
      </c>
      <c r="S4405">
        <v>0</v>
      </c>
      <c r="U4405">
        <v>5582</v>
      </c>
      <c r="V4405">
        <v>0.9</v>
      </c>
      <c r="W4405">
        <v>0.96</v>
      </c>
      <c r="X4405">
        <v>0.05</v>
      </c>
      <c r="Y4405" t="s">
        <v>77</v>
      </c>
      <c r="Z4405">
        <v>4.51</v>
      </c>
      <c r="AA4405" t="s">
        <v>14348</v>
      </c>
      <c r="AB4405">
        <v>282.03549420000002</v>
      </c>
      <c r="AC4405" t="s">
        <v>14349</v>
      </c>
      <c r="AD4405">
        <v>43.631249099999998</v>
      </c>
      <c r="AE4405">
        <v>574.31399999999996</v>
      </c>
      <c r="AF4405">
        <v>14.204000000000001</v>
      </c>
      <c r="AG4405">
        <v>12.481999999999999</v>
      </c>
      <c r="AH4405">
        <v>14.042999999999999</v>
      </c>
    </row>
    <row r="4406" spans="1:34" x14ac:dyDescent="0.25">
      <c r="A4406" t="s">
        <v>14350</v>
      </c>
      <c r="B4406" t="s">
        <v>14351</v>
      </c>
      <c r="C4406">
        <v>1</v>
      </c>
      <c r="D4406">
        <v>1</v>
      </c>
      <c r="E4406" t="s">
        <v>284</v>
      </c>
      <c r="F4406">
        <v>2016</v>
      </c>
      <c r="G4406" t="s">
        <v>171</v>
      </c>
      <c r="H4406">
        <v>0</v>
      </c>
      <c r="I4406">
        <v>12.05707239</v>
      </c>
      <c r="J4406">
        <v>9.8400000000000001E-2</v>
      </c>
      <c r="K4406">
        <v>1.97</v>
      </c>
      <c r="L4406">
        <v>0.17599999999999999</v>
      </c>
      <c r="M4406">
        <v>4.54</v>
      </c>
      <c r="N4406">
        <v>1.43E-2</v>
      </c>
      <c r="O4406" t="s">
        <v>614</v>
      </c>
      <c r="P4406">
        <v>0</v>
      </c>
      <c r="Q4406">
        <v>53.82</v>
      </c>
      <c r="R4406">
        <v>689</v>
      </c>
      <c r="S4406">
        <v>0</v>
      </c>
      <c r="U4406">
        <v>5478</v>
      </c>
      <c r="V4406">
        <v>0.86</v>
      </c>
      <c r="W4406">
        <v>0.93</v>
      </c>
      <c r="X4406">
        <v>0.01</v>
      </c>
      <c r="Y4406" t="s">
        <v>77</v>
      </c>
      <c r="Z4406">
        <v>4.54</v>
      </c>
      <c r="AA4406" t="s">
        <v>14352</v>
      </c>
      <c r="AB4406">
        <v>295.31319059999998</v>
      </c>
      <c r="AC4406" t="s">
        <v>14353</v>
      </c>
      <c r="AD4406">
        <v>46.237502399999997</v>
      </c>
      <c r="AE4406">
        <v>411.48599999999999</v>
      </c>
      <c r="AF4406">
        <v>13.68</v>
      </c>
      <c r="AG4406">
        <v>11.904</v>
      </c>
      <c r="AH4406">
        <v>13.558</v>
      </c>
    </row>
    <row r="4407" spans="1:34" x14ac:dyDescent="0.25">
      <c r="A4407" t="s">
        <v>14354</v>
      </c>
      <c r="B4407" t="s">
        <v>14355</v>
      </c>
      <c r="C4407">
        <v>1</v>
      </c>
      <c r="D4407">
        <v>1</v>
      </c>
      <c r="E4407" t="s">
        <v>284</v>
      </c>
      <c r="F4407">
        <v>2016</v>
      </c>
      <c r="G4407" t="s">
        <v>171</v>
      </c>
      <c r="H4407">
        <v>0</v>
      </c>
      <c r="I4407">
        <v>9.9768370500000003</v>
      </c>
      <c r="J4407">
        <v>8.4900000000000003E-2</v>
      </c>
      <c r="K4407">
        <v>2.66</v>
      </c>
      <c r="L4407">
        <v>0.23699999999999999</v>
      </c>
      <c r="M4407">
        <v>7.56</v>
      </c>
      <c r="N4407">
        <v>2.3800000000000002E-2</v>
      </c>
      <c r="O4407" t="s">
        <v>614</v>
      </c>
      <c r="P4407">
        <v>0</v>
      </c>
      <c r="Q4407">
        <v>83.49</v>
      </c>
      <c r="R4407">
        <v>802</v>
      </c>
      <c r="S4407">
        <v>0</v>
      </c>
      <c r="U4407">
        <v>5461</v>
      </c>
      <c r="V4407">
        <v>0.87</v>
      </c>
      <c r="W4407">
        <v>0.91</v>
      </c>
      <c r="X4407">
        <v>-0.02</v>
      </c>
      <c r="Y4407" t="s">
        <v>77</v>
      </c>
      <c r="Z4407">
        <v>4.5199999999999996</v>
      </c>
      <c r="AA4407" t="s">
        <v>14356</v>
      </c>
      <c r="AB4407">
        <v>296.75297419999998</v>
      </c>
      <c r="AC4407" t="s">
        <v>14357</v>
      </c>
      <c r="AD4407">
        <v>45.041104900000001</v>
      </c>
      <c r="AE4407">
        <v>771.49400000000003</v>
      </c>
      <c r="AF4407">
        <v>15.090999999999999</v>
      </c>
      <c r="AG4407">
        <v>13.157999999999999</v>
      </c>
      <c r="AH4407">
        <v>14.9116</v>
      </c>
    </row>
    <row r="4408" spans="1:34" x14ac:dyDescent="0.25">
      <c r="A4408" t="s">
        <v>14358</v>
      </c>
      <c r="B4408" t="s">
        <v>14359</v>
      </c>
      <c r="C4408">
        <v>1</v>
      </c>
      <c r="D4408">
        <v>1</v>
      </c>
      <c r="E4408" t="s">
        <v>284</v>
      </c>
      <c r="F4408">
        <v>2016</v>
      </c>
      <c r="G4408" t="s">
        <v>171</v>
      </c>
      <c r="H4408">
        <v>0</v>
      </c>
      <c r="I4408">
        <v>13.5225106</v>
      </c>
      <c r="J4408">
        <v>0.10630000000000001</v>
      </c>
      <c r="K4408">
        <v>2.12</v>
      </c>
      <c r="L4408">
        <v>0.189</v>
      </c>
      <c r="M4408">
        <v>5.14</v>
      </c>
      <c r="N4408">
        <v>1.6199999999999999E-2</v>
      </c>
      <c r="O4408" t="s">
        <v>614</v>
      </c>
      <c r="P4408">
        <v>0</v>
      </c>
      <c r="Q4408">
        <v>43.92</v>
      </c>
      <c r="R4408">
        <v>652</v>
      </c>
      <c r="S4408">
        <v>0</v>
      </c>
      <c r="U4408">
        <v>5427</v>
      </c>
      <c r="V4408">
        <v>0.84</v>
      </c>
      <c r="W4408">
        <v>0.93</v>
      </c>
      <c r="X4408">
        <v>0.03</v>
      </c>
      <c r="Y4408" t="s">
        <v>77</v>
      </c>
      <c r="Z4408">
        <v>4.55</v>
      </c>
      <c r="AA4408" t="s">
        <v>14360</v>
      </c>
      <c r="AB4408">
        <v>295.30006500000002</v>
      </c>
      <c r="AC4408" t="s">
        <v>14361</v>
      </c>
      <c r="AD4408">
        <v>40.556579200000002</v>
      </c>
      <c r="AE4408">
        <v>454.62599999999998</v>
      </c>
      <c r="AF4408">
        <v>14.061</v>
      </c>
      <c r="AG4408">
        <v>12.138999999999999</v>
      </c>
      <c r="AH4408">
        <v>13.9025</v>
      </c>
    </row>
    <row r="4409" spans="1:34" x14ac:dyDescent="0.25">
      <c r="A4409" t="s">
        <v>14362</v>
      </c>
      <c r="B4409" t="s">
        <v>14363</v>
      </c>
      <c r="C4409">
        <v>1</v>
      </c>
      <c r="D4409">
        <v>1</v>
      </c>
      <c r="E4409" t="s">
        <v>284</v>
      </c>
      <c r="F4409">
        <v>2016</v>
      </c>
      <c r="G4409" t="s">
        <v>171</v>
      </c>
      <c r="H4409">
        <v>0</v>
      </c>
      <c r="I4409">
        <v>134.2527298</v>
      </c>
      <c r="J4409">
        <v>0.51200000000000001</v>
      </c>
      <c r="K4409">
        <v>3.38</v>
      </c>
      <c r="L4409">
        <v>0.30199999999999999</v>
      </c>
      <c r="M4409">
        <v>11.4</v>
      </c>
      <c r="N4409">
        <v>3.5700000000000003E-2</v>
      </c>
      <c r="O4409" t="s">
        <v>614</v>
      </c>
      <c r="P4409">
        <v>0</v>
      </c>
      <c r="Q4409">
        <v>4.9800000000000004</v>
      </c>
      <c r="R4409">
        <v>393</v>
      </c>
      <c r="S4409">
        <v>0</v>
      </c>
      <c r="U4409">
        <v>5886</v>
      </c>
      <c r="V4409">
        <v>1.1499999999999999</v>
      </c>
      <c r="W4409">
        <v>1.05</v>
      </c>
      <c r="X4409">
        <v>0.03</v>
      </c>
      <c r="Y4409" t="s">
        <v>77</v>
      </c>
      <c r="Z4409">
        <v>4.33</v>
      </c>
      <c r="AA4409" t="s">
        <v>14364</v>
      </c>
      <c r="AB4409">
        <v>298.51531690000002</v>
      </c>
      <c r="AC4409" t="s">
        <v>14365</v>
      </c>
      <c r="AD4409">
        <v>41.891230499999999</v>
      </c>
      <c r="AE4409">
        <v>582.82799999999997</v>
      </c>
      <c r="AF4409">
        <v>13.488</v>
      </c>
      <c r="AG4409">
        <v>11.91</v>
      </c>
      <c r="AH4409">
        <v>13.333399999999999</v>
      </c>
    </row>
    <row r="4410" spans="1:34" x14ac:dyDescent="0.25">
      <c r="A4410" t="s">
        <v>14366</v>
      </c>
      <c r="B4410" t="s">
        <v>14367</v>
      </c>
      <c r="C4410">
        <v>1</v>
      </c>
      <c r="D4410">
        <v>1</v>
      </c>
      <c r="E4410" t="s">
        <v>284</v>
      </c>
      <c r="F4410">
        <v>2016</v>
      </c>
      <c r="G4410" t="s">
        <v>171</v>
      </c>
      <c r="H4410">
        <v>0</v>
      </c>
      <c r="I4410">
        <v>99.747622000000007</v>
      </c>
      <c r="J4410">
        <v>0.39069999999999999</v>
      </c>
      <c r="K4410">
        <v>4.13</v>
      </c>
      <c r="L4410">
        <v>0.36799999999999999</v>
      </c>
      <c r="M4410">
        <v>16</v>
      </c>
      <c r="N4410">
        <v>5.0200000000000002E-2</v>
      </c>
      <c r="O4410" t="s">
        <v>614</v>
      </c>
      <c r="P4410">
        <v>0</v>
      </c>
      <c r="Q4410">
        <v>10.97</v>
      </c>
      <c r="R4410">
        <v>391</v>
      </c>
      <c r="S4410">
        <v>1</v>
      </c>
      <c r="U4410">
        <v>5840</v>
      </c>
      <c r="V4410">
        <v>1.02</v>
      </c>
      <c r="W4410">
        <v>1.02</v>
      </c>
      <c r="X4410">
        <v>0.04</v>
      </c>
      <c r="Y4410" t="s">
        <v>77</v>
      </c>
      <c r="Z4410">
        <v>4.43</v>
      </c>
      <c r="AA4410" t="s">
        <v>14368</v>
      </c>
      <c r="AB4410">
        <v>297.27057600000001</v>
      </c>
      <c r="AC4410" t="s">
        <v>14369</v>
      </c>
      <c r="AD4410">
        <v>50.121836500000001</v>
      </c>
      <c r="AE4410">
        <v>1027.8</v>
      </c>
      <c r="AF4410">
        <v>14.731</v>
      </c>
      <c r="AG4410">
        <v>12.744999999999999</v>
      </c>
      <c r="AH4410">
        <v>14.4435</v>
      </c>
    </row>
    <row r="4411" spans="1:34" x14ac:dyDescent="0.25">
      <c r="A4411" t="s">
        <v>14370</v>
      </c>
      <c r="B4411" t="s">
        <v>14371</v>
      </c>
      <c r="C4411">
        <v>1</v>
      </c>
      <c r="D4411">
        <v>2</v>
      </c>
      <c r="E4411" t="s">
        <v>284</v>
      </c>
      <c r="F4411">
        <v>2016</v>
      </c>
      <c r="G4411" t="s">
        <v>171</v>
      </c>
      <c r="H4411">
        <v>0</v>
      </c>
      <c r="I4411">
        <v>13.22713379</v>
      </c>
      <c r="J4411">
        <v>0.1027</v>
      </c>
      <c r="K4411">
        <v>2.35</v>
      </c>
      <c r="L4411">
        <v>0.21</v>
      </c>
      <c r="M4411">
        <v>6.12</v>
      </c>
      <c r="N4411">
        <v>1.9300000000000001E-2</v>
      </c>
      <c r="O4411" t="s">
        <v>614</v>
      </c>
      <c r="P4411">
        <v>0</v>
      </c>
      <c r="Q4411">
        <v>39.1</v>
      </c>
      <c r="R4411">
        <v>638</v>
      </c>
      <c r="S4411">
        <v>0</v>
      </c>
      <c r="U4411">
        <v>5178</v>
      </c>
      <c r="V4411">
        <v>0.8</v>
      </c>
      <c r="W4411">
        <v>0.84</v>
      </c>
      <c r="X4411">
        <v>-0.03</v>
      </c>
      <c r="Y4411" t="s">
        <v>77</v>
      </c>
      <c r="Z4411">
        <v>4.5599999999999996</v>
      </c>
      <c r="AA4411" t="s">
        <v>14372</v>
      </c>
      <c r="AB4411">
        <v>286.55801279999997</v>
      </c>
      <c r="AC4411" t="s">
        <v>14373</v>
      </c>
      <c r="AD4411">
        <v>38.405241799999999</v>
      </c>
      <c r="AE4411">
        <v>568.54600000000005</v>
      </c>
      <c r="AF4411">
        <v>14.702</v>
      </c>
      <c r="AG4411">
        <v>12.396000000000001</v>
      </c>
      <c r="AH4411">
        <v>14.4513</v>
      </c>
    </row>
    <row r="4412" spans="1:34" x14ac:dyDescent="0.25">
      <c r="A4412" t="s">
        <v>14374</v>
      </c>
      <c r="B4412" t="s">
        <v>14371</v>
      </c>
      <c r="C4412">
        <v>1</v>
      </c>
      <c r="D4412">
        <v>2</v>
      </c>
      <c r="E4412" t="s">
        <v>284</v>
      </c>
      <c r="F4412">
        <v>2016</v>
      </c>
      <c r="G4412" t="s">
        <v>171</v>
      </c>
      <c r="H4412">
        <v>0</v>
      </c>
      <c r="I4412">
        <v>198.71125019999999</v>
      </c>
      <c r="J4412">
        <v>0.62529999999999997</v>
      </c>
      <c r="K4412">
        <v>3.65</v>
      </c>
      <c r="L4412">
        <v>0.32600000000000001</v>
      </c>
      <c r="M4412">
        <v>12.9</v>
      </c>
      <c r="N4412">
        <v>4.07E-2</v>
      </c>
      <c r="O4412" t="s">
        <v>614</v>
      </c>
      <c r="P4412">
        <v>0</v>
      </c>
      <c r="Q4412">
        <v>1.05</v>
      </c>
      <c r="R4412">
        <v>258</v>
      </c>
      <c r="S4412">
        <v>0</v>
      </c>
      <c r="U4412">
        <v>5178</v>
      </c>
      <c r="V4412">
        <v>0.8</v>
      </c>
      <c r="W4412">
        <v>0.84</v>
      </c>
      <c r="X4412">
        <v>-0.03</v>
      </c>
      <c r="Y4412" t="s">
        <v>77</v>
      </c>
      <c r="Z4412">
        <v>4.5599999999999996</v>
      </c>
      <c r="AA4412" t="s">
        <v>14372</v>
      </c>
      <c r="AB4412">
        <v>286.55801279999997</v>
      </c>
      <c r="AC4412" t="s">
        <v>14373</v>
      </c>
      <c r="AD4412">
        <v>38.405241799999999</v>
      </c>
      <c r="AE4412">
        <v>568.54600000000005</v>
      </c>
      <c r="AF4412">
        <v>14.702</v>
      </c>
      <c r="AG4412">
        <v>12.396000000000001</v>
      </c>
      <c r="AH4412">
        <v>14.4513</v>
      </c>
    </row>
    <row r="4413" spans="1:34" x14ac:dyDescent="0.25">
      <c r="A4413" t="s">
        <v>14375</v>
      </c>
      <c r="B4413" t="s">
        <v>5982</v>
      </c>
      <c r="C4413">
        <v>1</v>
      </c>
      <c r="D4413">
        <v>3</v>
      </c>
      <c r="E4413" t="s">
        <v>284</v>
      </c>
      <c r="F4413">
        <v>2016</v>
      </c>
      <c r="G4413" t="s">
        <v>171</v>
      </c>
      <c r="H4413">
        <v>0</v>
      </c>
      <c r="I4413">
        <v>3.6929837299999999</v>
      </c>
      <c r="J4413">
        <v>3.8899999999999997E-2</v>
      </c>
      <c r="K4413">
        <v>2</v>
      </c>
      <c r="L4413">
        <v>0.17799999999999999</v>
      </c>
      <c r="M4413">
        <v>4.66</v>
      </c>
      <c r="N4413">
        <v>1.47E-2</v>
      </c>
      <c r="O4413" t="s">
        <v>614</v>
      </c>
      <c r="P4413">
        <v>0</v>
      </c>
      <c r="Q4413">
        <v>103.91</v>
      </c>
      <c r="R4413">
        <v>745</v>
      </c>
      <c r="S4413">
        <v>0</v>
      </c>
      <c r="U4413">
        <v>4598</v>
      </c>
      <c r="V4413">
        <v>0.7</v>
      </c>
      <c r="W4413">
        <v>0.76</v>
      </c>
      <c r="X4413">
        <v>0.13</v>
      </c>
      <c r="Y4413" t="s">
        <v>77</v>
      </c>
      <c r="Z4413">
        <v>4.63</v>
      </c>
      <c r="AA4413" t="s">
        <v>5983</v>
      </c>
      <c r="AB4413">
        <v>285.6025889</v>
      </c>
      <c r="AC4413" t="s">
        <v>5984</v>
      </c>
      <c r="AD4413">
        <v>50.112040100000002</v>
      </c>
      <c r="AE4413">
        <v>290.32400000000001</v>
      </c>
      <c r="AF4413">
        <v>14.625999999999999</v>
      </c>
      <c r="AG4413">
        <v>11.831</v>
      </c>
      <c r="AH4413">
        <v>14.2499</v>
      </c>
    </row>
    <row r="4414" spans="1:34" x14ac:dyDescent="0.25">
      <c r="A4414" t="s">
        <v>14376</v>
      </c>
      <c r="B4414" t="s">
        <v>5982</v>
      </c>
      <c r="C4414">
        <v>1</v>
      </c>
      <c r="D4414">
        <v>3</v>
      </c>
      <c r="E4414" t="s">
        <v>284</v>
      </c>
      <c r="F4414">
        <v>2016</v>
      </c>
      <c r="G4414" t="s">
        <v>171</v>
      </c>
      <c r="H4414">
        <v>0</v>
      </c>
      <c r="I4414">
        <v>5.7094049199999999</v>
      </c>
      <c r="J4414">
        <v>5.1999999999999998E-2</v>
      </c>
      <c r="K4414">
        <v>1.69</v>
      </c>
      <c r="L4414">
        <v>0.151</v>
      </c>
      <c r="M4414">
        <v>3.5</v>
      </c>
      <c r="N4414">
        <v>1.0999999999999999E-2</v>
      </c>
      <c r="O4414" t="s">
        <v>614</v>
      </c>
      <c r="P4414">
        <v>0</v>
      </c>
      <c r="Q4414">
        <v>58.15</v>
      </c>
      <c r="R4414">
        <v>644</v>
      </c>
      <c r="S4414">
        <v>0</v>
      </c>
      <c r="U4414">
        <v>4598</v>
      </c>
      <c r="V4414">
        <v>0.7</v>
      </c>
      <c r="W4414">
        <v>0.76</v>
      </c>
      <c r="X4414">
        <v>0.13</v>
      </c>
      <c r="Y4414" t="s">
        <v>77</v>
      </c>
      <c r="Z4414">
        <v>4.63</v>
      </c>
      <c r="AA4414" t="s">
        <v>5983</v>
      </c>
      <c r="AB4414">
        <v>285.6025889</v>
      </c>
      <c r="AC4414" t="s">
        <v>5984</v>
      </c>
      <c r="AD4414">
        <v>50.112040100000002</v>
      </c>
      <c r="AE4414">
        <v>290.32400000000001</v>
      </c>
      <c r="AF4414">
        <v>14.625999999999999</v>
      </c>
      <c r="AG4414">
        <v>11.831</v>
      </c>
      <c r="AH4414">
        <v>14.2499</v>
      </c>
    </row>
    <row r="4415" spans="1:34" x14ac:dyDescent="0.25">
      <c r="A4415" t="s">
        <v>14377</v>
      </c>
      <c r="B4415" t="s">
        <v>14378</v>
      </c>
      <c r="C4415">
        <v>1</v>
      </c>
      <c r="D4415">
        <v>2</v>
      </c>
      <c r="E4415" t="s">
        <v>284</v>
      </c>
      <c r="F4415">
        <v>2016</v>
      </c>
      <c r="G4415" t="s">
        <v>171</v>
      </c>
      <c r="H4415">
        <v>0</v>
      </c>
      <c r="I4415">
        <v>34.173171400000001</v>
      </c>
      <c r="J4415">
        <v>0.20269999999999999</v>
      </c>
      <c r="K4415">
        <v>2.0699999999999998</v>
      </c>
      <c r="L4415">
        <v>0.185</v>
      </c>
      <c r="M4415">
        <v>4.9400000000000004</v>
      </c>
      <c r="N4415">
        <v>1.55E-2</v>
      </c>
      <c r="O4415" t="s">
        <v>614</v>
      </c>
      <c r="P4415">
        <v>0</v>
      </c>
      <c r="Q4415">
        <v>10.17</v>
      </c>
      <c r="R4415">
        <v>465</v>
      </c>
      <c r="S4415">
        <v>0</v>
      </c>
      <c r="U4415">
        <v>5214</v>
      </c>
      <c r="V4415">
        <v>0.82</v>
      </c>
      <c r="W4415">
        <v>0.92</v>
      </c>
      <c r="X4415">
        <v>0.22</v>
      </c>
      <c r="Y4415" t="s">
        <v>77</v>
      </c>
      <c r="Z4415">
        <v>4.57</v>
      </c>
      <c r="AA4415" t="s">
        <v>14379</v>
      </c>
      <c r="AB4415">
        <v>288.37249889999998</v>
      </c>
      <c r="AC4415" t="s">
        <v>14380</v>
      </c>
      <c r="AD4415">
        <v>47.933564199999999</v>
      </c>
      <c r="AE4415">
        <v>390.35399999999998</v>
      </c>
      <c r="AF4415">
        <v>13.865</v>
      </c>
      <c r="AG4415">
        <v>11.897</v>
      </c>
      <c r="AH4415">
        <v>13.722099999999999</v>
      </c>
    </row>
    <row r="4416" spans="1:34" x14ac:dyDescent="0.25">
      <c r="A4416" t="s">
        <v>14381</v>
      </c>
      <c r="B4416" t="s">
        <v>14378</v>
      </c>
      <c r="C4416">
        <v>1</v>
      </c>
      <c r="D4416">
        <v>2</v>
      </c>
      <c r="E4416" t="s">
        <v>284</v>
      </c>
      <c r="F4416">
        <v>2016</v>
      </c>
      <c r="G4416" t="s">
        <v>171</v>
      </c>
      <c r="H4416">
        <v>0</v>
      </c>
      <c r="I4416">
        <v>1.6829346000000001</v>
      </c>
      <c r="J4416">
        <v>2.7199999999999998E-2</v>
      </c>
      <c r="K4416">
        <v>0.99</v>
      </c>
      <c r="L4416">
        <v>8.7999999999999995E-2</v>
      </c>
      <c r="M4416">
        <v>0.93700000000000006</v>
      </c>
      <c r="N4416">
        <v>2.9499999999999999E-3</v>
      </c>
      <c r="O4416" t="s">
        <v>614</v>
      </c>
      <c r="P4416">
        <v>0</v>
      </c>
      <c r="Q4416">
        <v>564.58000000000004</v>
      </c>
      <c r="R4416">
        <v>1270</v>
      </c>
      <c r="S4416">
        <v>0</v>
      </c>
      <c r="U4416">
        <v>5214</v>
      </c>
      <c r="V4416">
        <v>0.82</v>
      </c>
      <c r="W4416">
        <v>0.92</v>
      </c>
      <c r="X4416">
        <v>0.22</v>
      </c>
      <c r="Y4416" t="s">
        <v>77</v>
      </c>
      <c r="Z4416">
        <v>4.57</v>
      </c>
      <c r="AA4416" t="s">
        <v>14379</v>
      </c>
      <c r="AB4416">
        <v>288.37249889999998</v>
      </c>
      <c r="AC4416" t="s">
        <v>14380</v>
      </c>
      <c r="AD4416">
        <v>47.933564199999999</v>
      </c>
      <c r="AE4416">
        <v>390.35399999999998</v>
      </c>
      <c r="AF4416">
        <v>13.865</v>
      </c>
      <c r="AG4416">
        <v>11.897</v>
      </c>
      <c r="AH4416">
        <v>13.722099999999999</v>
      </c>
    </row>
    <row r="4417" spans="1:34" x14ac:dyDescent="0.25">
      <c r="A4417" t="s">
        <v>14382</v>
      </c>
      <c r="B4417" t="s">
        <v>14383</v>
      </c>
      <c r="C4417">
        <v>1</v>
      </c>
      <c r="D4417">
        <v>2</v>
      </c>
      <c r="E4417" t="s">
        <v>284</v>
      </c>
      <c r="F4417">
        <v>2014</v>
      </c>
      <c r="G4417" t="s">
        <v>171</v>
      </c>
      <c r="H4417">
        <v>0</v>
      </c>
      <c r="I4417">
        <v>2.5866400000000001</v>
      </c>
      <c r="J4417">
        <v>3.56E-2</v>
      </c>
      <c r="K4417">
        <v>1.48</v>
      </c>
      <c r="L4417">
        <v>0.13200000000000001</v>
      </c>
      <c r="M4417">
        <v>3.51</v>
      </c>
      <c r="N4417">
        <v>1.0999999999999999E-2</v>
      </c>
      <c r="O4417" t="s">
        <v>119</v>
      </c>
      <c r="P4417">
        <v>0</v>
      </c>
      <c r="Q4417">
        <v>767.96</v>
      </c>
      <c r="R4417">
        <v>1328</v>
      </c>
      <c r="S4417">
        <v>0</v>
      </c>
      <c r="U4417">
        <v>5779</v>
      </c>
      <c r="V4417">
        <v>0.98</v>
      </c>
      <c r="W4417">
        <v>0.94</v>
      </c>
      <c r="X4417">
        <v>-0.2</v>
      </c>
      <c r="Y4417" t="s">
        <v>77</v>
      </c>
      <c r="Z4417">
        <v>4.43</v>
      </c>
      <c r="AA4417" t="s">
        <v>14384</v>
      </c>
      <c r="AB4417">
        <v>287.32652919999998</v>
      </c>
      <c r="AC4417" t="s">
        <v>14385</v>
      </c>
      <c r="AD4417">
        <v>48.673344299999997</v>
      </c>
      <c r="AE4417">
        <v>400.90699999999998</v>
      </c>
      <c r="AF4417">
        <v>12.994</v>
      </c>
      <c r="AG4417">
        <v>11.345000000000001</v>
      </c>
      <c r="AH4417">
        <v>12.813000000000001</v>
      </c>
    </row>
    <row r="4418" spans="1:34" x14ac:dyDescent="0.25">
      <c r="A4418" t="s">
        <v>14386</v>
      </c>
      <c r="B4418" t="s">
        <v>14383</v>
      </c>
      <c r="C4418">
        <v>1</v>
      </c>
      <c r="D4418">
        <v>2</v>
      </c>
      <c r="E4418" t="s">
        <v>73</v>
      </c>
      <c r="F4418">
        <v>2014</v>
      </c>
      <c r="G4418" t="s">
        <v>94</v>
      </c>
      <c r="H4418">
        <v>0</v>
      </c>
      <c r="I4418">
        <v>789</v>
      </c>
      <c r="M4418">
        <v>344</v>
      </c>
      <c r="N4418">
        <v>1.08</v>
      </c>
      <c r="O4418" t="s">
        <v>119</v>
      </c>
      <c r="S4418">
        <v>0</v>
      </c>
      <c r="U4418">
        <v>5779</v>
      </c>
      <c r="V4418">
        <v>0.98</v>
      </c>
      <c r="W4418">
        <v>0.94</v>
      </c>
      <c r="X4418">
        <v>-0.2</v>
      </c>
      <c r="Y4418" t="s">
        <v>77</v>
      </c>
      <c r="Z4418">
        <v>4.43</v>
      </c>
      <c r="AA4418" t="s">
        <v>14384</v>
      </c>
      <c r="AB4418">
        <v>287.32652919999998</v>
      </c>
      <c r="AC4418" t="s">
        <v>14385</v>
      </c>
      <c r="AD4418">
        <v>48.673344299999997</v>
      </c>
      <c r="AE4418">
        <v>400.90699999999998</v>
      </c>
      <c r="AF4418">
        <v>12.994</v>
      </c>
      <c r="AG4418">
        <v>11.345000000000001</v>
      </c>
      <c r="AH4418">
        <v>12.813000000000001</v>
      </c>
    </row>
    <row r="4419" spans="1:34" x14ac:dyDescent="0.25">
      <c r="A4419" t="s">
        <v>14387</v>
      </c>
      <c r="B4419" t="s">
        <v>14388</v>
      </c>
      <c r="C4419">
        <v>2</v>
      </c>
      <c r="D4419">
        <v>1</v>
      </c>
      <c r="E4419" t="s">
        <v>284</v>
      </c>
      <c r="F4419">
        <v>2016</v>
      </c>
      <c r="G4419" t="s">
        <v>171</v>
      </c>
      <c r="H4419">
        <v>0</v>
      </c>
      <c r="I4419">
        <v>16.736522310000002</v>
      </c>
      <c r="J4419">
        <v>0.11070000000000001</v>
      </c>
      <c r="K4419">
        <v>2.77</v>
      </c>
      <c r="L4419">
        <v>0.247</v>
      </c>
      <c r="M4419">
        <v>8.1</v>
      </c>
      <c r="N4419">
        <v>2.5499999999999998E-2</v>
      </c>
      <c r="O4419" t="s">
        <v>614</v>
      </c>
      <c r="P4419">
        <v>0</v>
      </c>
      <c r="Q4419">
        <v>11.11</v>
      </c>
      <c r="R4419">
        <v>464</v>
      </c>
      <c r="S4419">
        <v>0</v>
      </c>
      <c r="U4419">
        <v>4511</v>
      </c>
      <c r="V4419">
        <v>0.67</v>
      </c>
      <c r="W4419">
        <v>0.7</v>
      </c>
      <c r="X4419">
        <v>-0.08</v>
      </c>
      <c r="Y4419" t="s">
        <v>77</v>
      </c>
      <c r="Z4419">
        <v>4.6399999999999997</v>
      </c>
      <c r="AA4419" t="s">
        <v>14389</v>
      </c>
      <c r="AB4419">
        <v>289.6252192</v>
      </c>
      <c r="AC4419" t="s">
        <v>14390</v>
      </c>
      <c r="AD4419">
        <v>40.708735099999998</v>
      </c>
      <c r="AE4419">
        <v>331.54500000000002</v>
      </c>
      <c r="AF4419">
        <v>15.21</v>
      </c>
      <c r="AG4419">
        <v>12.215</v>
      </c>
      <c r="AH4419">
        <v>14.8058</v>
      </c>
    </row>
    <row r="4420" spans="1:34" x14ac:dyDescent="0.25">
      <c r="A4420" t="s">
        <v>14391</v>
      </c>
      <c r="B4420" t="s">
        <v>14392</v>
      </c>
      <c r="C4420">
        <v>1</v>
      </c>
      <c r="D4420">
        <v>1</v>
      </c>
      <c r="E4420" t="s">
        <v>284</v>
      </c>
      <c r="F4420">
        <v>2016</v>
      </c>
      <c r="G4420" t="s">
        <v>171</v>
      </c>
      <c r="H4420">
        <v>0</v>
      </c>
      <c r="I4420">
        <v>9.5907071599999991</v>
      </c>
      <c r="J4420">
        <v>8.2699999999999996E-2</v>
      </c>
      <c r="K4420">
        <v>2.13</v>
      </c>
      <c r="L4420">
        <v>0.19</v>
      </c>
      <c r="M4420">
        <v>5.18</v>
      </c>
      <c r="N4420">
        <v>1.6299999999999999E-2</v>
      </c>
      <c r="O4420" t="s">
        <v>614</v>
      </c>
      <c r="P4420">
        <v>0</v>
      </c>
      <c r="Q4420">
        <v>82.77</v>
      </c>
      <c r="R4420">
        <v>1087</v>
      </c>
      <c r="S4420">
        <v>0</v>
      </c>
      <c r="U4420">
        <v>5431</v>
      </c>
      <c r="V4420">
        <v>0.85</v>
      </c>
      <c r="W4420">
        <v>0.88</v>
      </c>
      <c r="X4420">
        <v>-0.06</v>
      </c>
      <c r="Y4420" t="s">
        <v>77</v>
      </c>
      <c r="Z4420">
        <v>4.54</v>
      </c>
      <c r="AA4420" t="s">
        <v>14393</v>
      </c>
      <c r="AB4420">
        <v>284.09456990000001</v>
      </c>
      <c r="AC4420" t="s">
        <v>14394</v>
      </c>
      <c r="AD4420">
        <v>41.182813099999997</v>
      </c>
      <c r="AE4420">
        <v>338.52199999999999</v>
      </c>
      <c r="AF4420">
        <v>13.483000000000001</v>
      </c>
      <c r="AG4420">
        <v>11.422000000000001</v>
      </c>
      <c r="AH4420">
        <v>13.2181</v>
      </c>
    </row>
    <row r="4421" spans="1:34" x14ac:dyDescent="0.25">
      <c r="A4421" t="s">
        <v>14395</v>
      </c>
      <c r="B4421" t="s">
        <v>14396</v>
      </c>
      <c r="C4421">
        <v>1</v>
      </c>
      <c r="D4421">
        <v>1</v>
      </c>
      <c r="E4421" t="s">
        <v>284</v>
      </c>
      <c r="F4421">
        <v>2016</v>
      </c>
      <c r="G4421" t="s">
        <v>171</v>
      </c>
      <c r="H4421">
        <v>0</v>
      </c>
      <c r="I4421">
        <v>7.0393255300000002</v>
      </c>
      <c r="J4421">
        <v>7.3400000000000007E-2</v>
      </c>
      <c r="K4421">
        <v>4.6500000000000004</v>
      </c>
      <c r="L4421">
        <v>0.41499999999999998</v>
      </c>
      <c r="M4421">
        <v>19.5</v>
      </c>
      <c r="N4421">
        <v>6.1400000000000003E-2</v>
      </c>
      <c r="O4421" t="s">
        <v>614</v>
      </c>
      <c r="P4421">
        <v>0</v>
      </c>
      <c r="Q4421">
        <v>266.51</v>
      </c>
      <c r="R4421">
        <v>1060</v>
      </c>
      <c r="S4421">
        <v>0</v>
      </c>
      <c r="U4421">
        <v>6146</v>
      </c>
      <c r="V4421">
        <v>1.22</v>
      </c>
      <c r="W4421">
        <v>1.1499999999999999</v>
      </c>
      <c r="X4421">
        <v>0.04</v>
      </c>
      <c r="Y4421" t="s">
        <v>77</v>
      </c>
      <c r="Z4421">
        <v>4.33</v>
      </c>
      <c r="AA4421" t="s">
        <v>14397</v>
      </c>
      <c r="AB4421">
        <v>295.82867900000002</v>
      </c>
      <c r="AC4421" t="s">
        <v>14398</v>
      </c>
      <c r="AD4421">
        <v>43.425437100000003</v>
      </c>
      <c r="AE4421">
        <v>1198.03</v>
      </c>
      <c r="AF4421">
        <v>15.084</v>
      </c>
      <c r="AG4421">
        <v>13.372999999999999</v>
      </c>
      <c r="AH4421">
        <v>14.8925</v>
      </c>
    </row>
    <row r="4422" spans="1:34" x14ac:dyDescent="0.25">
      <c r="A4422" t="s">
        <v>14399</v>
      </c>
      <c r="B4422" t="s">
        <v>14400</v>
      </c>
      <c r="C4422">
        <v>1</v>
      </c>
      <c r="D4422">
        <v>1</v>
      </c>
      <c r="E4422" t="s">
        <v>284</v>
      </c>
      <c r="F4422">
        <v>2016</v>
      </c>
      <c r="G4422" t="s">
        <v>171</v>
      </c>
      <c r="H4422">
        <v>0</v>
      </c>
      <c r="I4422">
        <v>49.607733099999997</v>
      </c>
      <c r="J4422">
        <v>0.25080000000000002</v>
      </c>
      <c r="K4422">
        <v>1.96</v>
      </c>
      <c r="L4422">
        <v>0.17499999999999999</v>
      </c>
      <c r="M4422">
        <v>4.5</v>
      </c>
      <c r="N4422">
        <v>1.4200000000000001E-2</v>
      </c>
      <c r="O4422" t="s">
        <v>614</v>
      </c>
      <c r="P4422">
        <v>0</v>
      </c>
      <c r="Q4422">
        <v>7.89</v>
      </c>
      <c r="R4422">
        <v>402</v>
      </c>
      <c r="S4422">
        <v>0</v>
      </c>
      <c r="U4422">
        <v>5213</v>
      </c>
      <c r="V4422">
        <v>0.78</v>
      </c>
      <c r="W4422">
        <v>0.86</v>
      </c>
      <c r="X4422">
        <v>-0.06</v>
      </c>
      <c r="Y4422" t="s">
        <v>77</v>
      </c>
      <c r="Z4422">
        <v>4.58</v>
      </c>
      <c r="AA4422" t="s">
        <v>14401</v>
      </c>
      <c r="AB4422">
        <v>290.16532030000002</v>
      </c>
      <c r="AC4422" t="s">
        <v>14402</v>
      </c>
      <c r="AD4422">
        <v>49.923812599999998</v>
      </c>
      <c r="AE4422">
        <v>328.52</v>
      </c>
      <c r="AF4422">
        <v>13.478</v>
      </c>
      <c r="AG4422">
        <v>11.303000000000001</v>
      </c>
      <c r="AH4422">
        <v>13.234</v>
      </c>
    </row>
    <row r="4423" spans="1:34" x14ac:dyDescent="0.25">
      <c r="A4423" t="s">
        <v>14403</v>
      </c>
      <c r="B4423" t="s">
        <v>14404</v>
      </c>
      <c r="C4423">
        <v>1</v>
      </c>
      <c r="D4423">
        <v>1</v>
      </c>
      <c r="E4423" t="s">
        <v>284</v>
      </c>
      <c r="F4423">
        <v>2016</v>
      </c>
      <c r="G4423" t="s">
        <v>171</v>
      </c>
      <c r="H4423">
        <v>0</v>
      </c>
      <c r="I4423">
        <v>4.1944965099999996</v>
      </c>
      <c r="J4423">
        <v>4.19E-2</v>
      </c>
      <c r="K4423">
        <v>1.57</v>
      </c>
      <c r="L4423">
        <v>0.14000000000000001</v>
      </c>
      <c r="M4423">
        <v>3.09</v>
      </c>
      <c r="N4423">
        <v>9.7199999999999995E-3</v>
      </c>
      <c r="O4423" t="s">
        <v>614</v>
      </c>
      <c r="P4423">
        <v>0</v>
      </c>
      <c r="Q4423">
        <v>28.51</v>
      </c>
      <c r="R4423">
        <v>577</v>
      </c>
      <c r="S4423">
        <v>0</v>
      </c>
      <c r="U4423">
        <v>3687</v>
      </c>
      <c r="V4423">
        <v>0.5</v>
      </c>
      <c r="W4423">
        <v>0.52</v>
      </c>
      <c r="X4423">
        <v>7.0000000000000007E-2</v>
      </c>
      <c r="Y4423" t="s">
        <v>77</v>
      </c>
      <c r="Z4423">
        <v>4.76</v>
      </c>
      <c r="AA4423" t="s">
        <v>14405</v>
      </c>
      <c r="AB4423">
        <v>285.01310819999998</v>
      </c>
      <c r="AC4423" t="s">
        <v>14406</v>
      </c>
      <c r="AD4423">
        <v>40.2209547</v>
      </c>
      <c r="AE4423">
        <v>134.31100000000001</v>
      </c>
      <c r="AF4423">
        <v>15.295</v>
      </c>
      <c r="AG4423">
        <v>11.055999999999999</v>
      </c>
      <c r="AH4423">
        <v>14.412599999999999</v>
      </c>
    </row>
    <row r="4424" spans="1:34" x14ac:dyDescent="0.25">
      <c r="A4424" t="s">
        <v>14407</v>
      </c>
      <c r="B4424" t="s">
        <v>14408</v>
      </c>
      <c r="C4424">
        <v>1</v>
      </c>
      <c r="D4424">
        <v>1</v>
      </c>
      <c r="E4424" t="s">
        <v>284</v>
      </c>
      <c r="F4424">
        <v>2016</v>
      </c>
      <c r="G4424" t="s">
        <v>171</v>
      </c>
      <c r="H4424">
        <v>0</v>
      </c>
      <c r="I4424">
        <v>1.9703424599999999</v>
      </c>
      <c r="J4424">
        <v>3.0300000000000001E-2</v>
      </c>
      <c r="K4424">
        <v>1.48</v>
      </c>
      <c r="L4424">
        <v>0.13200000000000001</v>
      </c>
      <c r="M4424">
        <v>2.79</v>
      </c>
      <c r="N4424">
        <v>8.7899999999999992E-3</v>
      </c>
      <c r="O4424" t="s">
        <v>614</v>
      </c>
      <c r="P4424">
        <v>0</v>
      </c>
      <c r="Q4424">
        <v>328.7</v>
      </c>
      <c r="R4424">
        <v>1599</v>
      </c>
      <c r="S4424">
        <v>0</v>
      </c>
      <c r="U4424">
        <v>4897</v>
      </c>
      <c r="V4424">
        <v>0.75</v>
      </c>
      <c r="W4424">
        <v>0.8</v>
      </c>
      <c r="X4424">
        <v>7.0000000000000007E-2</v>
      </c>
      <c r="Y4424" t="s">
        <v>77</v>
      </c>
      <c r="Z4424">
        <v>4.59</v>
      </c>
      <c r="AA4424" t="s">
        <v>14409</v>
      </c>
      <c r="AB4424">
        <v>290.54851000000002</v>
      </c>
      <c r="AC4424" t="s">
        <v>14410</v>
      </c>
      <c r="AD4424">
        <v>38.495241499999999</v>
      </c>
      <c r="AE4424">
        <v>426.08800000000002</v>
      </c>
      <c r="AF4424">
        <v>14.632999999999999</v>
      </c>
      <c r="AG4424">
        <v>12.19</v>
      </c>
      <c r="AH4424">
        <v>14.4518</v>
      </c>
    </row>
    <row r="4425" spans="1:34" x14ac:dyDescent="0.25">
      <c r="A4425" t="s">
        <v>14411</v>
      </c>
      <c r="B4425" t="s">
        <v>14412</v>
      </c>
      <c r="C4425">
        <v>1</v>
      </c>
      <c r="D4425">
        <v>1</v>
      </c>
      <c r="E4425" t="s">
        <v>284</v>
      </c>
      <c r="F4425">
        <v>2016</v>
      </c>
      <c r="G4425" t="s">
        <v>171</v>
      </c>
      <c r="H4425">
        <v>0</v>
      </c>
      <c r="I4425">
        <v>105.9564148</v>
      </c>
      <c r="J4425">
        <v>0.42170000000000002</v>
      </c>
      <c r="K4425">
        <v>3.96</v>
      </c>
      <c r="L4425">
        <v>0.35299999999999998</v>
      </c>
      <c r="M4425">
        <v>14.9</v>
      </c>
      <c r="N4425">
        <v>4.6699999999999998E-2</v>
      </c>
      <c r="O4425" t="s">
        <v>614</v>
      </c>
      <c r="P4425">
        <v>0</v>
      </c>
      <c r="Q4425">
        <v>2.66</v>
      </c>
      <c r="R4425">
        <v>324</v>
      </c>
      <c r="S4425">
        <v>0</v>
      </c>
      <c r="U4425">
        <v>5232</v>
      </c>
      <c r="V4425">
        <v>0.83</v>
      </c>
      <c r="W4425">
        <v>0.87</v>
      </c>
      <c r="X4425">
        <v>7.0000000000000007E-2</v>
      </c>
      <c r="Y4425" t="s">
        <v>77</v>
      </c>
      <c r="Z4425">
        <v>4.55</v>
      </c>
      <c r="AA4425" t="s">
        <v>14413</v>
      </c>
      <c r="AB4425">
        <v>289.86962319999998</v>
      </c>
      <c r="AC4425" t="s">
        <v>14414</v>
      </c>
      <c r="AD4425">
        <v>46.729685500000002</v>
      </c>
      <c r="AE4425">
        <v>1012.41</v>
      </c>
      <c r="AF4425">
        <v>15.861000000000001</v>
      </c>
      <c r="AG4425">
        <v>13.887</v>
      </c>
      <c r="AH4425">
        <v>15.8033</v>
      </c>
    </row>
    <row r="4426" spans="1:34" x14ac:dyDescent="0.25">
      <c r="A4426" t="s">
        <v>14415</v>
      </c>
      <c r="B4426" t="s">
        <v>14416</v>
      </c>
      <c r="C4426">
        <v>1</v>
      </c>
      <c r="D4426">
        <v>1</v>
      </c>
      <c r="E4426" t="s">
        <v>284</v>
      </c>
      <c r="F4426">
        <v>2016</v>
      </c>
      <c r="G4426" t="s">
        <v>171</v>
      </c>
      <c r="H4426">
        <v>0</v>
      </c>
      <c r="I4426">
        <v>26.853283220000002</v>
      </c>
      <c r="J4426">
        <v>0.16200000000000001</v>
      </c>
      <c r="K4426">
        <v>2.62</v>
      </c>
      <c r="L4426">
        <v>0.23400000000000001</v>
      </c>
      <c r="M4426">
        <v>7.37</v>
      </c>
      <c r="N4426">
        <v>2.3199999999999998E-2</v>
      </c>
      <c r="O4426" t="s">
        <v>614</v>
      </c>
      <c r="P4426">
        <v>0</v>
      </c>
      <c r="Q4426">
        <v>13.96</v>
      </c>
      <c r="R4426">
        <v>544</v>
      </c>
      <c r="S4426">
        <v>0</v>
      </c>
      <c r="U4426">
        <v>5315</v>
      </c>
      <c r="V4426">
        <v>0.83</v>
      </c>
      <c r="W4426">
        <v>0.87</v>
      </c>
      <c r="X4426">
        <v>-0.01</v>
      </c>
      <c r="Y4426" t="s">
        <v>77</v>
      </c>
      <c r="Z4426">
        <v>4.55</v>
      </c>
      <c r="AA4426" t="s">
        <v>14417</v>
      </c>
      <c r="AB4426">
        <v>291.51619590000001</v>
      </c>
      <c r="AC4426" t="s">
        <v>14418</v>
      </c>
      <c r="AD4426">
        <v>42.248073599999998</v>
      </c>
      <c r="AE4426">
        <v>568.75099999999998</v>
      </c>
      <c r="AF4426">
        <v>14.754</v>
      </c>
      <c r="AG4426">
        <v>12.92</v>
      </c>
      <c r="AH4426">
        <v>14.823499999999999</v>
      </c>
    </row>
    <row r="4427" spans="1:34" x14ac:dyDescent="0.25">
      <c r="A4427" t="s">
        <v>14419</v>
      </c>
      <c r="B4427" t="s">
        <v>14420</v>
      </c>
      <c r="C4427">
        <v>1</v>
      </c>
      <c r="D4427">
        <v>1</v>
      </c>
      <c r="E4427" t="s">
        <v>284</v>
      </c>
      <c r="F4427">
        <v>2016</v>
      </c>
      <c r="G4427" t="s">
        <v>171</v>
      </c>
      <c r="H4427">
        <v>0</v>
      </c>
      <c r="I4427">
        <v>49.622150900000001</v>
      </c>
      <c r="J4427">
        <v>0.27260000000000001</v>
      </c>
      <c r="K4427">
        <v>2.99</v>
      </c>
      <c r="L4427">
        <v>0.26700000000000002</v>
      </c>
      <c r="M4427">
        <v>9.2200000000000006</v>
      </c>
      <c r="N4427">
        <v>2.9000000000000001E-2</v>
      </c>
      <c r="O4427" t="s">
        <v>614</v>
      </c>
      <c r="P4427">
        <v>0</v>
      </c>
      <c r="Q4427">
        <v>20.99</v>
      </c>
      <c r="R4427">
        <v>546</v>
      </c>
      <c r="S4427">
        <v>0</v>
      </c>
      <c r="U4427">
        <v>6002</v>
      </c>
      <c r="V4427">
        <v>1.0900000000000001</v>
      </c>
      <c r="W4427">
        <v>1.07</v>
      </c>
      <c r="X4427">
        <v>-0.01</v>
      </c>
      <c r="Y4427" t="s">
        <v>77</v>
      </c>
      <c r="Z4427">
        <v>4.38</v>
      </c>
      <c r="AA4427" t="s">
        <v>14421</v>
      </c>
      <c r="AB4427">
        <v>286.71071660000001</v>
      </c>
      <c r="AC4427" t="s">
        <v>14422</v>
      </c>
      <c r="AD4427">
        <v>43.043358499999997</v>
      </c>
      <c r="AE4427">
        <v>682.52200000000005</v>
      </c>
      <c r="AF4427">
        <v>13.513</v>
      </c>
      <c r="AG4427">
        <v>12.010999999999999</v>
      </c>
      <c r="AH4427">
        <v>13.3744</v>
      </c>
    </row>
    <row r="4428" spans="1:34" x14ac:dyDescent="0.25">
      <c r="A4428" t="s">
        <v>14423</v>
      </c>
      <c r="B4428" t="s">
        <v>14424</v>
      </c>
      <c r="C4428">
        <v>1</v>
      </c>
      <c r="D4428">
        <v>1</v>
      </c>
      <c r="E4428" t="s">
        <v>284</v>
      </c>
      <c r="F4428">
        <v>2016</v>
      </c>
      <c r="G4428" t="s">
        <v>171</v>
      </c>
      <c r="H4428">
        <v>0</v>
      </c>
      <c r="I4428">
        <v>8.0880135000000006</v>
      </c>
      <c r="J4428">
        <v>7.5300000000000006E-2</v>
      </c>
      <c r="K4428">
        <v>2.72</v>
      </c>
      <c r="L4428">
        <v>0.24299999999999999</v>
      </c>
      <c r="M4428">
        <v>7.85</v>
      </c>
      <c r="N4428">
        <v>2.47E-2</v>
      </c>
      <c r="O4428" t="s">
        <v>614</v>
      </c>
      <c r="P4428">
        <v>0</v>
      </c>
      <c r="Q4428">
        <v>77.84</v>
      </c>
      <c r="R4428">
        <v>792</v>
      </c>
      <c r="S4428">
        <v>0</v>
      </c>
      <c r="U4428">
        <v>5310</v>
      </c>
      <c r="V4428">
        <v>0.83</v>
      </c>
      <c r="W4428">
        <v>0.87</v>
      </c>
      <c r="X4428">
        <v>-0.02</v>
      </c>
      <c r="Y4428" t="s">
        <v>77</v>
      </c>
      <c r="Z4428">
        <v>4.54</v>
      </c>
      <c r="AA4428" t="s">
        <v>14425</v>
      </c>
      <c r="AB4428">
        <v>300.37120229999999</v>
      </c>
      <c r="AC4428" t="s">
        <v>14426</v>
      </c>
      <c r="AD4428">
        <v>46.4081872</v>
      </c>
      <c r="AE4428">
        <v>576.50300000000004</v>
      </c>
      <c r="AF4428">
        <v>14.882</v>
      </c>
      <c r="AG4428">
        <v>12.731999999999999</v>
      </c>
      <c r="AH4428">
        <v>14.625</v>
      </c>
    </row>
    <row r="4429" spans="1:34" x14ac:dyDescent="0.25">
      <c r="A4429" t="s">
        <v>14427</v>
      </c>
      <c r="B4429" t="s">
        <v>14428</v>
      </c>
      <c r="C4429">
        <v>1</v>
      </c>
      <c r="D4429">
        <v>1</v>
      </c>
      <c r="E4429" t="s">
        <v>284</v>
      </c>
      <c r="F4429">
        <v>2014</v>
      </c>
      <c r="G4429" t="s">
        <v>171</v>
      </c>
      <c r="H4429">
        <v>0</v>
      </c>
      <c r="I4429">
        <v>1.5416799999999999</v>
      </c>
      <c r="J4429">
        <v>2.5600000000000001E-2</v>
      </c>
      <c r="K4429">
        <v>1.99</v>
      </c>
      <c r="L4429">
        <v>0.17799999999999999</v>
      </c>
      <c r="M4429">
        <v>3.55</v>
      </c>
      <c r="N4429">
        <v>1.0999999999999999E-2</v>
      </c>
      <c r="O4429" t="s">
        <v>119</v>
      </c>
      <c r="P4429">
        <v>0</v>
      </c>
      <c r="Q4429">
        <v>1107.3900000000001</v>
      </c>
      <c r="R4429">
        <v>1592</v>
      </c>
      <c r="S4429">
        <v>0</v>
      </c>
      <c r="U4429">
        <v>5539</v>
      </c>
      <c r="V4429">
        <v>1.1100000000000001</v>
      </c>
      <c r="W4429">
        <v>0.99</v>
      </c>
      <c r="X4429">
        <v>0.18</v>
      </c>
      <c r="Y4429" t="s">
        <v>77</v>
      </c>
      <c r="Z4429">
        <v>4.34</v>
      </c>
      <c r="AA4429" t="s">
        <v>14429</v>
      </c>
      <c r="AB4429">
        <v>285.66169330000002</v>
      </c>
      <c r="AC4429" t="s">
        <v>14430</v>
      </c>
      <c r="AD4429">
        <v>37.964567199999998</v>
      </c>
      <c r="AE4429">
        <v>350.315</v>
      </c>
      <c r="AF4429">
        <v>12.996</v>
      </c>
      <c r="AG4429">
        <v>11.253</v>
      </c>
      <c r="AH4429">
        <v>12.869400000000001</v>
      </c>
    </row>
    <row r="4430" spans="1:34" x14ac:dyDescent="0.25">
      <c r="A4430" t="s">
        <v>14431</v>
      </c>
      <c r="B4430" t="s">
        <v>14432</v>
      </c>
      <c r="C4430">
        <v>1</v>
      </c>
      <c r="D4430">
        <v>1</v>
      </c>
      <c r="E4430" t="s">
        <v>284</v>
      </c>
      <c r="F4430">
        <v>2016</v>
      </c>
      <c r="G4430" t="s">
        <v>171</v>
      </c>
      <c r="H4430">
        <v>0</v>
      </c>
      <c r="I4430">
        <v>11.551025040000001</v>
      </c>
      <c r="J4430">
        <v>0.10050000000000001</v>
      </c>
      <c r="K4430">
        <v>2.67</v>
      </c>
      <c r="L4430">
        <v>0.23799999999999999</v>
      </c>
      <c r="M4430">
        <v>7.61</v>
      </c>
      <c r="N4430">
        <v>2.3900000000000001E-2</v>
      </c>
      <c r="O4430" t="s">
        <v>614</v>
      </c>
      <c r="P4430">
        <v>0</v>
      </c>
      <c r="Q4430">
        <v>170.14</v>
      </c>
      <c r="R4430">
        <v>845</v>
      </c>
      <c r="S4430">
        <v>0</v>
      </c>
      <c r="U4430">
        <v>5935</v>
      </c>
      <c r="V4430">
        <v>1.06</v>
      </c>
      <c r="W4430">
        <v>1.05</v>
      </c>
      <c r="X4430">
        <v>0.01</v>
      </c>
      <c r="Y4430" t="s">
        <v>77</v>
      </c>
      <c r="Z4430">
        <v>4.41</v>
      </c>
      <c r="AA4430" t="s">
        <v>14433</v>
      </c>
      <c r="AB4430">
        <v>294.61298690000001</v>
      </c>
      <c r="AC4430" t="s">
        <v>14434</v>
      </c>
      <c r="AD4430">
        <v>45.060174000000004</v>
      </c>
      <c r="AE4430">
        <v>961.46799999999996</v>
      </c>
      <c r="AF4430">
        <v>14.221</v>
      </c>
      <c r="AG4430">
        <v>12.664999999999999</v>
      </c>
      <c r="AH4430">
        <v>14.1122</v>
      </c>
    </row>
    <row r="4431" spans="1:34" x14ac:dyDescent="0.25">
      <c r="A4431" t="s">
        <v>14435</v>
      </c>
      <c r="B4431" t="s">
        <v>14436</v>
      </c>
      <c r="C4431">
        <v>1</v>
      </c>
      <c r="D4431">
        <v>1</v>
      </c>
      <c r="E4431" t="s">
        <v>284</v>
      </c>
      <c r="F4431">
        <v>2016</v>
      </c>
      <c r="G4431" t="s">
        <v>171</v>
      </c>
      <c r="H4431">
        <v>0</v>
      </c>
      <c r="I4431">
        <v>4.4697577400000004</v>
      </c>
      <c r="J4431">
        <v>5.3499999999999999E-2</v>
      </c>
      <c r="K4431">
        <v>2.31</v>
      </c>
      <c r="L4431">
        <v>0.20599999999999999</v>
      </c>
      <c r="M4431">
        <v>5.95</v>
      </c>
      <c r="N4431">
        <v>1.8700000000000001E-2</v>
      </c>
      <c r="O4431" t="s">
        <v>614</v>
      </c>
      <c r="P4431">
        <v>0</v>
      </c>
      <c r="Q4431">
        <v>337.47</v>
      </c>
      <c r="R4431">
        <v>1103</v>
      </c>
      <c r="S4431">
        <v>0</v>
      </c>
      <c r="U4431">
        <v>5718</v>
      </c>
      <c r="V4431">
        <v>0.96</v>
      </c>
      <c r="W4431">
        <v>0.98</v>
      </c>
      <c r="X4431">
        <v>0.01</v>
      </c>
      <c r="Y4431" t="s">
        <v>77</v>
      </c>
      <c r="Z4431">
        <v>4.47</v>
      </c>
      <c r="AA4431" t="s">
        <v>14437</v>
      </c>
      <c r="AB4431">
        <v>289.2489051</v>
      </c>
      <c r="AC4431" t="s">
        <v>14438</v>
      </c>
      <c r="AD4431">
        <v>47.650114100000003</v>
      </c>
      <c r="AE4431">
        <v>878.08199999999999</v>
      </c>
      <c r="AF4431">
        <v>14.875</v>
      </c>
      <c r="AG4431">
        <v>13.169</v>
      </c>
      <c r="AH4431">
        <v>14.7044</v>
      </c>
    </row>
    <row r="4432" spans="1:34" x14ac:dyDescent="0.25">
      <c r="A4432" t="s">
        <v>14439</v>
      </c>
      <c r="B4432" t="s">
        <v>14440</v>
      </c>
      <c r="C4432">
        <v>1</v>
      </c>
      <c r="D4432">
        <v>1</v>
      </c>
      <c r="E4432" t="s">
        <v>284</v>
      </c>
      <c r="F4432">
        <v>2016</v>
      </c>
      <c r="G4432" t="s">
        <v>171</v>
      </c>
      <c r="H4432">
        <v>0</v>
      </c>
      <c r="I4432">
        <v>15.7738221</v>
      </c>
      <c r="J4432">
        <v>0.12909999999999999</v>
      </c>
      <c r="K4432">
        <v>2.25</v>
      </c>
      <c r="L4432">
        <v>0.20100000000000001</v>
      </c>
      <c r="M4432">
        <v>5.69</v>
      </c>
      <c r="N4432">
        <v>1.7899999999999999E-2</v>
      </c>
      <c r="O4432" t="s">
        <v>614</v>
      </c>
      <c r="P4432">
        <v>0</v>
      </c>
      <c r="Q4432">
        <v>185.2</v>
      </c>
      <c r="R4432">
        <v>955</v>
      </c>
      <c r="S4432">
        <v>0</v>
      </c>
      <c r="U4432">
        <v>6139</v>
      </c>
      <c r="V4432">
        <v>1.29</v>
      </c>
      <c r="W4432">
        <v>1.1599999999999999</v>
      </c>
      <c r="X4432">
        <v>0.05</v>
      </c>
      <c r="Y4432" t="s">
        <v>77</v>
      </c>
      <c r="Z4432">
        <v>4.28</v>
      </c>
      <c r="AA4432" t="s">
        <v>14441</v>
      </c>
      <c r="AB4432">
        <v>288.41768029999997</v>
      </c>
      <c r="AC4432" t="s">
        <v>14442</v>
      </c>
      <c r="AD4432">
        <v>46.590453099999998</v>
      </c>
      <c r="AE4432">
        <v>801.47900000000004</v>
      </c>
      <c r="AF4432">
        <v>13.099</v>
      </c>
      <c r="AG4432">
        <v>11.895</v>
      </c>
      <c r="AH4432">
        <v>12.986800000000001</v>
      </c>
    </row>
    <row r="4433" spans="1:34" x14ac:dyDescent="0.25">
      <c r="A4433" t="s">
        <v>14443</v>
      </c>
      <c r="B4433" t="s">
        <v>14444</v>
      </c>
      <c r="C4433">
        <v>1</v>
      </c>
      <c r="D4433">
        <v>1</v>
      </c>
      <c r="E4433" t="s">
        <v>284</v>
      </c>
      <c r="F4433">
        <v>2016</v>
      </c>
      <c r="G4433" t="s">
        <v>171</v>
      </c>
      <c r="H4433">
        <v>0</v>
      </c>
      <c r="I4433">
        <v>60.0855082</v>
      </c>
      <c r="J4433">
        <v>0.31480000000000002</v>
      </c>
      <c r="K4433">
        <v>2.36</v>
      </c>
      <c r="L4433">
        <v>0.21099999999999999</v>
      </c>
      <c r="M4433">
        <v>6.17</v>
      </c>
      <c r="N4433">
        <v>1.9400000000000001E-2</v>
      </c>
      <c r="O4433" t="s">
        <v>614</v>
      </c>
      <c r="P4433">
        <v>0</v>
      </c>
      <c r="Q4433">
        <v>31</v>
      </c>
      <c r="R4433">
        <v>485</v>
      </c>
      <c r="S4433">
        <v>0</v>
      </c>
      <c r="U4433">
        <v>6052</v>
      </c>
      <c r="V4433">
        <v>1.08</v>
      </c>
      <c r="W4433">
        <v>1.1299999999999999</v>
      </c>
      <c r="X4433">
        <v>0.12</v>
      </c>
      <c r="Y4433" t="s">
        <v>77</v>
      </c>
      <c r="Z4433">
        <v>4.42</v>
      </c>
      <c r="AA4433" t="s">
        <v>14445</v>
      </c>
      <c r="AB4433">
        <v>285.1042243</v>
      </c>
      <c r="AC4433" t="s">
        <v>14446</v>
      </c>
      <c r="AD4433">
        <v>45.008074499999999</v>
      </c>
      <c r="AE4433">
        <v>714.43700000000001</v>
      </c>
      <c r="AF4433">
        <v>14.112500000000001</v>
      </c>
      <c r="AG4433">
        <v>12.169</v>
      </c>
      <c r="AH4433">
        <v>13.9863</v>
      </c>
    </row>
    <row r="4434" spans="1:34" x14ac:dyDescent="0.25">
      <c r="A4434" t="s">
        <v>14447</v>
      </c>
      <c r="B4434" t="s">
        <v>14448</v>
      </c>
      <c r="C4434">
        <v>1</v>
      </c>
      <c r="D4434">
        <v>1</v>
      </c>
      <c r="E4434" t="s">
        <v>284</v>
      </c>
      <c r="F4434">
        <v>2016</v>
      </c>
      <c r="G4434" t="s">
        <v>171</v>
      </c>
      <c r="H4434">
        <v>0</v>
      </c>
      <c r="I4434">
        <v>43.034227199999997</v>
      </c>
      <c r="J4434">
        <v>0.23269999999999999</v>
      </c>
      <c r="K4434">
        <v>2.12</v>
      </c>
      <c r="L4434">
        <v>0.189</v>
      </c>
      <c r="M4434">
        <v>5.14</v>
      </c>
      <c r="N4434">
        <v>1.6199999999999999E-2</v>
      </c>
      <c r="O4434" t="s">
        <v>614</v>
      </c>
      <c r="P4434">
        <v>0</v>
      </c>
      <c r="Q4434">
        <v>13.99</v>
      </c>
      <c r="R4434">
        <v>484</v>
      </c>
      <c r="S4434">
        <v>0</v>
      </c>
      <c r="U4434">
        <v>5610</v>
      </c>
      <c r="V4434">
        <v>0.93</v>
      </c>
      <c r="W4434">
        <v>0.96</v>
      </c>
      <c r="X4434">
        <v>0.04</v>
      </c>
      <c r="Y4434" t="s">
        <v>77</v>
      </c>
      <c r="Z4434">
        <v>4.49</v>
      </c>
      <c r="AA4434" t="s">
        <v>14449</v>
      </c>
      <c r="AB4434">
        <v>296.95885659999999</v>
      </c>
      <c r="AC4434" t="s">
        <v>14450</v>
      </c>
      <c r="AD4434">
        <v>46.394066100000003</v>
      </c>
      <c r="AE4434">
        <v>460.18799999999999</v>
      </c>
      <c r="AF4434">
        <v>13.599</v>
      </c>
      <c r="AG4434">
        <v>11.83</v>
      </c>
      <c r="AH4434">
        <v>13.467700000000001</v>
      </c>
    </row>
    <row r="4435" spans="1:34" x14ac:dyDescent="0.25">
      <c r="A4435" t="s">
        <v>14451</v>
      </c>
      <c r="B4435" t="s">
        <v>14452</v>
      </c>
      <c r="C4435">
        <v>1</v>
      </c>
      <c r="D4435">
        <v>1</v>
      </c>
      <c r="E4435" t="s">
        <v>284</v>
      </c>
      <c r="F4435">
        <v>2016</v>
      </c>
      <c r="G4435" t="s">
        <v>171</v>
      </c>
      <c r="H4435">
        <v>0</v>
      </c>
      <c r="I4435">
        <v>116.331901</v>
      </c>
      <c r="J4435">
        <v>0.4451</v>
      </c>
      <c r="K4435">
        <v>2.98</v>
      </c>
      <c r="L4435">
        <v>0.26600000000000001</v>
      </c>
      <c r="M4435">
        <v>9.17</v>
      </c>
      <c r="N4435">
        <v>2.8799999999999999E-2</v>
      </c>
      <c r="O4435" t="s">
        <v>614</v>
      </c>
      <c r="P4435">
        <v>0</v>
      </c>
      <c r="Q4435">
        <v>2.59</v>
      </c>
      <c r="R4435">
        <v>323</v>
      </c>
      <c r="S4435">
        <v>0</v>
      </c>
      <c r="U4435">
        <v>5434</v>
      </c>
      <c r="V4435">
        <v>0.85</v>
      </c>
      <c r="W4435">
        <v>0.91</v>
      </c>
      <c r="X4435">
        <v>0</v>
      </c>
      <c r="Y4435" t="s">
        <v>77</v>
      </c>
      <c r="Z4435">
        <v>4.54</v>
      </c>
      <c r="AA4435" t="s">
        <v>14453</v>
      </c>
      <c r="AB4435">
        <v>290.144339</v>
      </c>
      <c r="AC4435" t="s">
        <v>14454</v>
      </c>
      <c r="AD4435">
        <v>44.049880799999997</v>
      </c>
      <c r="AE4435">
        <v>679.36099999999999</v>
      </c>
      <c r="AF4435">
        <v>14.904</v>
      </c>
      <c r="AG4435">
        <v>13.019</v>
      </c>
      <c r="AH4435">
        <v>14.716900000000001</v>
      </c>
    </row>
    <row r="4436" spans="1:34" x14ac:dyDescent="0.25">
      <c r="A4436" t="s">
        <v>14455</v>
      </c>
      <c r="B4436" t="s">
        <v>14456</v>
      </c>
      <c r="C4436">
        <v>1</v>
      </c>
      <c r="D4436">
        <v>1</v>
      </c>
      <c r="E4436" t="s">
        <v>284</v>
      </c>
      <c r="F4436">
        <v>2016</v>
      </c>
      <c r="G4436" t="s">
        <v>171</v>
      </c>
      <c r="H4436">
        <v>0</v>
      </c>
      <c r="I4436">
        <v>56.434993800000001</v>
      </c>
      <c r="J4436">
        <v>0.27600000000000002</v>
      </c>
      <c r="K4436">
        <v>2.36</v>
      </c>
      <c r="L4436">
        <v>0.21099999999999999</v>
      </c>
      <c r="M4436">
        <v>6.17</v>
      </c>
      <c r="N4436">
        <v>1.9400000000000001E-2</v>
      </c>
      <c r="O4436" t="s">
        <v>614</v>
      </c>
      <c r="P4436">
        <v>0</v>
      </c>
      <c r="Q4436">
        <v>10.86</v>
      </c>
      <c r="R4436">
        <v>465</v>
      </c>
      <c r="S4436">
        <v>0</v>
      </c>
      <c r="U4436">
        <v>5642</v>
      </c>
      <c r="V4436">
        <v>0.98</v>
      </c>
      <c r="W4436">
        <v>0.96</v>
      </c>
      <c r="X4436">
        <v>0.04</v>
      </c>
      <c r="Y4436" t="s">
        <v>77</v>
      </c>
      <c r="Z4436">
        <v>4.43</v>
      </c>
      <c r="AA4436" t="s">
        <v>14457</v>
      </c>
      <c r="AB4436">
        <v>293.09403909999997</v>
      </c>
      <c r="AC4436" t="s">
        <v>14458</v>
      </c>
      <c r="AD4436">
        <v>42.896445700000001</v>
      </c>
      <c r="AE4436">
        <v>548.36400000000003</v>
      </c>
      <c r="AF4436">
        <v>13.69</v>
      </c>
      <c r="AG4436">
        <v>12.106999999999999</v>
      </c>
      <c r="AH4436">
        <v>13.642099999999999</v>
      </c>
    </row>
    <row r="4437" spans="1:34" x14ac:dyDescent="0.25">
      <c r="A4437" t="s">
        <v>14459</v>
      </c>
      <c r="B4437" t="s">
        <v>14460</v>
      </c>
      <c r="C4437">
        <v>1</v>
      </c>
      <c r="D4437">
        <v>1</v>
      </c>
      <c r="E4437" t="s">
        <v>284</v>
      </c>
      <c r="F4437">
        <v>2016</v>
      </c>
      <c r="G4437" t="s">
        <v>171</v>
      </c>
      <c r="H4437">
        <v>0</v>
      </c>
      <c r="I4437">
        <v>105.3033148</v>
      </c>
      <c r="J4437">
        <v>0.42380000000000001</v>
      </c>
      <c r="K4437">
        <v>3.26</v>
      </c>
      <c r="L4437">
        <v>0.29099999999999998</v>
      </c>
      <c r="M4437">
        <v>10.7</v>
      </c>
      <c r="N4437">
        <v>3.3599999999999998E-2</v>
      </c>
      <c r="O4437" t="s">
        <v>614</v>
      </c>
      <c r="P4437">
        <v>0</v>
      </c>
      <c r="Q4437">
        <v>3.85</v>
      </c>
      <c r="R4437">
        <v>351</v>
      </c>
      <c r="S4437">
        <v>0</v>
      </c>
      <c r="U4437">
        <v>5637</v>
      </c>
      <c r="V4437">
        <v>0.91</v>
      </c>
      <c r="W4437">
        <v>0.97</v>
      </c>
      <c r="X4437">
        <v>0.01</v>
      </c>
      <c r="Y4437" t="s">
        <v>77</v>
      </c>
      <c r="Z4437">
        <v>4.51</v>
      </c>
      <c r="AA4437" t="s">
        <v>14461</v>
      </c>
      <c r="AB4437">
        <v>289.41105820000001</v>
      </c>
      <c r="AC4437" t="s">
        <v>14462</v>
      </c>
      <c r="AD4437">
        <v>46.1308443</v>
      </c>
      <c r="AE4437">
        <v>914.12599999999998</v>
      </c>
      <c r="AF4437">
        <v>15.170999999999999</v>
      </c>
      <c r="AG4437">
        <v>13.375</v>
      </c>
      <c r="AH4437">
        <v>14.978899999999999</v>
      </c>
    </row>
    <row r="4438" spans="1:34" x14ac:dyDescent="0.25">
      <c r="A4438" t="s">
        <v>14463</v>
      </c>
      <c r="B4438" t="s">
        <v>14464</v>
      </c>
      <c r="C4438">
        <v>1</v>
      </c>
      <c r="D4438">
        <v>1</v>
      </c>
      <c r="E4438" t="s">
        <v>284</v>
      </c>
      <c r="F4438">
        <v>2016</v>
      </c>
      <c r="G4438" t="s">
        <v>171</v>
      </c>
      <c r="H4438">
        <v>0</v>
      </c>
      <c r="I4438">
        <v>17.760800530000001</v>
      </c>
      <c r="J4438">
        <v>0.1085</v>
      </c>
      <c r="K4438">
        <v>2.0699999999999998</v>
      </c>
      <c r="L4438">
        <v>0.185</v>
      </c>
      <c r="M4438">
        <v>4.9400000000000004</v>
      </c>
      <c r="N4438">
        <v>1.55E-2</v>
      </c>
      <c r="O4438" t="s">
        <v>614</v>
      </c>
      <c r="P4438">
        <v>0</v>
      </c>
      <c r="Q4438">
        <v>6.56</v>
      </c>
      <c r="R4438">
        <v>368</v>
      </c>
      <c r="S4438">
        <v>0</v>
      </c>
      <c r="U4438">
        <v>4005</v>
      </c>
      <c r="V4438">
        <v>0.53</v>
      </c>
      <c r="W4438">
        <v>0.55000000000000004</v>
      </c>
      <c r="X4438">
        <v>-0.32</v>
      </c>
      <c r="Y4438" t="s">
        <v>77</v>
      </c>
      <c r="Z4438">
        <v>4.7300000000000004</v>
      </c>
      <c r="AA4438" t="s">
        <v>14465</v>
      </c>
      <c r="AB4438">
        <v>290.7082585</v>
      </c>
      <c r="AC4438" t="s">
        <v>14466</v>
      </c>
      <c r="AD4438">
        <v>42.237224500000004</v>
      </c>
      <c r="AE4438">
        <v>304.88900000000001</v>
      </c>
      <c r="AF4438">
        <v>15.577999999999999</v>
      </c>
      <c r="AG4438">
        <v>12.29</v>
      </c>
      <c r="AH4438">
        <v>15.213100000000001</v>
      </c>
    </row>
    <row r="4439" spans="1:34" x14ac:dyDescent="0.25">
      <c r="A4439" t="s">
        <v>14467</v>
      </c>
      <c r="B4439" t="s">
        <v>14468</v>
      </c>
      <c r="C4439">
        <v>1</v>
      </c>
      <c r="D4439">
        <v>1</v>
      </c>
      <c r="E4439" t="s">
        <v>284</v>
      </c>
      <c r="F4439">
        <v>2016</v>
      </c>
      <c r="G4439" t="s">
        <v>171</v>
      </c>
      <c r="H4439">
        <v>0</v>
      </c>
      <c r="I4439">
        <v>7.9643153499999997</v>
      </c>
      <c r="J4439">
        <v>7.3400000000000007E-2</v>
      </c>
      <c r="K4439">
        <v>2.21</v>
      </c>
      <c r="L4439">
        <v>0.19700000000000001</v>
      </c>
      <c r="M4439">
        <v>5.52</v>
      </c>
      <c r="N4439">
        <v>1.7399999999999999E-2</v>
      </c>
      <c r="O4439" t="s">
        <v>614</v>
      </c>
      <c r="P4439">
        <v>0</v>
      </c>
      <c r="Q4439">
        <v>74.349999999999994</v>
      </c>
      <c r="R4439">
        <v>805</v>
      </c>
      <c r="S4439">
        <v>0</v>
      </c>
      <c r="U4439">
        <v>5074</v>
      </c>
      <c r="V4439">
        <v>0.78</v>
      </c>
      <c r="W4439">
        <v>0.82</v>
      </c>
      <c r="X4439">
        <v>0.01</v>
      </c>
      <c r="Y4439" t="s">
        <v>77</v>
      </c>
      <c r="Z4439">
        <v>4.58</v>
      </c>
      <c r="AA4439" t="s">
        <v>14469</v>
      </c>
      <c r="AB4439">
        <v>281.58279829999998</v>
      </c>
      <c r="AC4439" t="s">
        <v>14470</v>
      </c>
      <c r="AD4439">
        <v>47.233467400000002</v>
      </c>
      <c r="AE4439">
        <v>491.97800000000001</v>
      </c>
      <c r="AF4439">
        <v>14.717000000000001</v>
      </c>
      <c r="AG4439">
        <v>12.414999999999999</v>
      </c>
      <c r="AH4439">
        <v>14.408300000000001</v>
      </c>
    </row>
    <row r="4440" spans="1:34" x14ac:dyDescent="0.25">
      <c r="A4440" t="s">
        <v>14471</v>
      </c>
      <c r="B4440" t="s">
        <v>14472</v>
      </c>
      <c r="C4440">
        <v>2</v>
      </c>
      <c r="D4440">
        <v>1</v>
      </c>
      <c r="E4440" t="s">
        <v>284</v>
      </c>
      <c r="F4440">
        <v>2014</v>
      </c>
      <c r="G4440" t="s">
        <v>171</v>
      </c>
      <c r="H4440">
        <v>0</v>
      </c>
      <c r="I4440">
        <v>4.60358</v>
      </c>
      <c r="J4440">
        <v>5.0299999999999997E-2</v>
      </c>
      <c r="K4440">
        <v>1.48</v>
      </c>
      <c r="L4440">
        <v>0.13200000000000001</v>
      </c>
      <c r="M4440">
        <v>6.15</v>
      </c>
      <c r="N4440">
        <v>1.9E-2</v>
      </c>
      <c r="O4440" t="s">
        <v>119</v>
      </c>
      <c r="P4440">
        <v>0</v>
      </c>
      <c r="Q4440">
        <v>108.04</v>
      </c>
      <c r="R4440">
        <v>810</v>
      </c>
      <c r="S4440">
        <v>0</v>
      </c>
      <c r="U4440">
        <v>4782</v>
      </c>
      <c r="V4440">
        <v>0.73</v>
      </c>
      <c r="W4440">
        <v>0.79</v>
      </c>
      <c r="X4440">
        <v>0.18</v>
      </c>
      <c r="Y4440" t="s">
        <v>77</v>
      </c>
      <c r="Z4440">
        <v>4.6100000000000003</v>
      </c>
      <c r="AA4440" t="s">
        <v>14473</v>
      </c>
      <c r="AB4440">
        <v>297.35399940000002</v>
      </c>
      <c r="AC4440" t="s">
        <v>14474</v>
      </c>
      <c r="AD4440">
        <v>41.3000452</v>
      </c>
      <c r="AE4440">
        <v>208.369</v>
      </c>
      <c r="AF4440">
        <v>13.206</v>
      </c>
      <c r="AG4440">
        <v>10.757</v>
      </c>
      <c r="AH4440">
        <v>12.9618</v>
      </c>
    </row>
    <row r="4441" spans="1:34" x14ac:dyDescent="0.25">
      <c r="A4441" t="s">
        <v>14475</v>
      </c>
      <c r="B4441" t="s">
        <v>14476</v>
      </c>
      <c r="C4441">
        <v>1</v>
      </c>
      <c r="D4441">
        <v>2</v>
      </c>
      <c r="E4441" t="s">
        <v>284</v>
      </c>
      <c r="F4441">
        <v>2016</v>
      </c>
      <c r="G4441" t="s">
        <v>171</v>
      </c>
      <c r="H4441">
        <v>0</v>
      </c>
      <c r="I4441">
        <v>9.9172342800000006</v>
      </c>
      <c r="J4441">
        <v>8.8300000000000003E-2</v>
      </c>
      <c r="K4441">
        <v>2.6</v>
      </c>
      <c r="L4441">
        <v>0.23200000000000001</v>
      </c>
      <c r="M4441">
        <v>7.27</v>
      </c>
      <c r="N4441">
        <v>2.29E-2</v>
      </c>
      <c r="O4441" t="s">
        <v>614</v>
      </c>
      <c r="P4441">
        <v>0</v>
      </c>
      <c r="Q4441">
        <v>157.41</v>
      </c>
      <c r="R4441">
        <v>903</v>
      </c>
      <c r="S4441">
        <v>0</v>
      </c>
      <c r="U4441">
        <v>5948</v>
      </c>
      <c r="V4441">
        <v>1.08</v>
      </c>
      <c r="W4441">
        <v>1.05</v>
      </c>
      <c r="X4441">
        <v>0.01</v>
      </c>
      <c r="Y4441" t="s">
        <v>77</v>
      </c>
      <c r="Z4441">
        <v>4.3899999999999997</v>
      </c>
      <c r="AA4441" t="s">
        <v>14477</v>
      </c>
      <c r="AB4441">
        <v>297.9381813</v>
      </c>
      <c r="AC4441" t="s">
        <v>14478</v>
      </c>
      <c r="AD4441">
        <v>46.881319400000002</v>
      </c>
      <c r="AE4441">
        <v>802.16300000000001</v>
      </c>
      <c r="AF4441">
        <v>14.715999999999999</v>
      </c>
      <c r="AG4441">
        <v>12.928000000000001</v>
      </c>
      <c r="AH4441">
        <v>14.494899999999999</v>
      </c>
    </row>
    <row r="4442" spans="1:34" x14ac:dyDescent="0.25">
      <c r="A4442" t="s">
        <v>14479</v>
      </c>
      <c r="B4442" t="s">
        <v>14476</v>
      </c>
      <c r="C4442">
        <v>1</v>
      </c>
      <c r="D4442">
        <v>2</v>
      </c>
      <c r="E4442" t="s">
        <v>284</v>
      </c>
      <c r="F4442">
        <v>2016</v>
      </c>
      <c r="G4442" t="s">
        <v>171</v>
      </c>
      <c r="H4442">
        <v>0</v>
      </c>
      <c r="I4442">
        <v>0.53835431</v>
      </c>
      <c r="J4442">
        <v>1.2699999999999999E-2</v>
      </c>
      <c r="K4442">
        <v>1.53</v>
      </c>
      <c r="L4442">
        <v>0.13600000000000001</v>
      </c>
      <c r="M4442">
        <v>2.96</v>
      </c>
      <c r="N4442">
        <v>9.2999999999999992E-3</v>
      </c>
      <c r="O4442" t="s">
        <v>614</v>
      </c>
      <c r="P4442">
        <v>0</v>
      </c>
      <c r="Q4442">
        <v>7609.22</v>
      </c>
      <c r="R4442">
        <v>2386</v>
      </c>
      <c r="S4442">
        <v>0</v>
      </c>
      <c r="U4442">
        <v>5948</v>
      </c>
      <c r="V4442">
        <v>1.08</v>
      </c>
      <c r="W4442">
        <v>1.05</v>
      </c>
      <c r="X4442">
        <v>0.01</v>
      </c>
      <c r="Y4442" t="s">
        <v>77</v>
      </c>
      <c r="Z4442">
        <v>4.3899999999999997</v>
      </c>
      <c r="AA4442" t="s">
        <v>14477</v>
      </c>
      <c r="AB4442">
        <v>297.9381813</v>
      </c>
      <c r="AC4442" t="s">
        <v>14478</v>
      </c>
      <c r="AD4442">
        <v>46.881319400000002</v>
      </c>
      <c r="AE4442">
        <v>802.16300000000001</v>
      </c>
      <c r="AF4442">
        <v>14.715999999999999</v>
      </c>
      <c r="AG4442">
        <v>12.928000000000001</v>
      </c>
      <c r="AH4442">
        <v>14.494899999999999</v>
      </c>
    </row>
    <row r="4443" spans="1:34" x14ac:dyDescent="0.25">
      <c r="A4443" t="s">
        <v>14480</v>
      </c>
      <c r="B4443" t="s">
        <v>14481</v>
      </c>
      <c r="C4443">
        <v>1</v>
      </c>
      <c r="D4443">
        <v>1</v>
      </c>
      <c r="E4443" t="s">
        <v>284</v>
      </c>
      <c r="F4443">
        <v>2016</v>
      </c>
      <c r="G4443" t="s">
        <v>171</v>
      </c>
      <c r="H4443">
        <v>0</v>
      </c>
      <c r="I4443">
        <v>82.534251900000001</v>
      </c>
      <c r="J4443">
        <v>0.31040000000000001</v>
      </c>
      <c r="K4443">
        <v>2.54</v>
      </c>
      <c r="L4443">
        <v>0.22700000000000001</v>
      </c>
      <c r="M4443">
        <v>6.99</v>
      </c>
      <c r="N4443">
        <v>2.1999999999999999E-2</v>
      </c>
      <c r="O4443" t="s">
        <v>614</v>
      </c>
      <c r="P4443">
        <v>0</v>
      </c>
      <c r="Q4443">
        <v>1.37</v>
      </c>
      <c r="R4443">
        <v>260</v>
      </c>
      <c r="S4443">
        <v>0</v>
      </c>
      <c r="U4443">
        <v>4392</v>
      </c>
      <c r="V4443">
        <v>0.61</v>
      </c>
      <c r="W4443">
        <v>0.64</v>
      </c>
      <c r="X4443">
        <v>-0.25</v>
      </c>
      <c r="Y4443" t="s">
        <v>77</v>
      </c>
      <c r="Z4443">
        <v>4.67</v>
      </c>
      <c r="AA4443" t="s">
        <v>14482</v>
      </c>
      <c r="AB4443">
        <v>297.09055430000001</v>
      </c>
      <c r="AC4443" t="s">
        <v>14483</v>
      </c>
      <c r="AD4443">
        <v>49.626486700000001</v>
      </c>
      <c r="AE4443">
        <v>389.56099999999998</v>
      </c>
      <c r="AF4443">
        <v>15.625999999999999</v>
      </c>
      <c r="AG4443">
        <v>12.611000000000001</v>
      </c>
      <c r="AH4443">
        <v>15.147600000000001</v>
      </c>
    </row>
    <row r="4444" spans="1:34" x14ac:dyDescent="0.25">
      <c r="A4444" t="s">
        <v>14484</v>
      </c>
      <c r="B4444" t="s">
        <v>14485</v>
      </c>
      <c r="C4444">
        <v>1</v>
      </c>
      <c r="D4444">
        <v>1</v>
      </c>
      <c r="E4444" t="s">
        <v>284</v>
      </c>
      <c r="F4444">
        <v>2016</v>
      </c>
      <c r="G4444" t="s">
        <v>171</v>
      </c>
      <c r="H4444">
        <v>0</v>
      </c>
      <c r="I4444">
        <v>20.16034462</v>
      </c>
      <c r="J4444">
        <v>0.13389999999999999</v>
      </c>
      <c r="K4444">
        <v>1.62</v>
      </c>
      <c r="L4444">
        <v>0.14499999999999999</v>
      </c>
      <c r="M4444">
        <v>3.26</v>
      </c>
      <c r="N4444">
        <v>1.0200000000000001E-2</v>
      </c>
      <c r="O4444" t="s">
        <v>614</v>
      </c>
      <c r="P4444">
        <v>0</v>
      </c>
      <c r="Q4444">
        <v>15.29</v>
      </c>
      <c r="R4444">
        <v>510</v>
      </c>
      <c r="S4444">
        <v>0</v>
      </c>
      <c r="U4444">
        <v>4944</v>
      </c>
      <c r="V4444">
        <v>0.74</v>
      </c>
      <c r="W4444">
        <v>0.8</v>
      </c>
      <c r="X4444">
        <v>-0.04</v>
      </c>
      <c r="Y4444" t="s">
        <v>77</v>
      </c>
      <c r="Z4444">
        <v>4.5999999999999996</v>
      </c>
      <c r="AA4444" t="s">
        <v>14486</v>
      </c>
      <c r="AB4444">
        <v>284.4304085</v>
      </c>
      <c r="AC4444" t="s">
        <v>14487</v>
      </c>
      <c r="AD4444">
        <v>47.641661300000003</v>
      </c>
      <c r="AE4444">
        <v>259.63900000000001</v>
      </c>
      <c r="AF4444">
        <v>13.557</v>
      </c>
      <c r="AG4444">
        <v>11.273999999999999</v>
      </c>
      <c r="AH4444">
        <v>13.3901</v>
      </c>
    </row>
    <row r="4445" spans="1:34" x14ac:dyDescent="0.25">
      <c r="A4445" t="s">
        <v>14488</v>
      </c>
      <c r="B4445" t="s">
        <v>14489</v>
      </c>
      <c r="C4445">
        <v>1</v>
      </c>
      <c r="D4445">
        <v>1</v>
      </c>
      <c r="E4445" t="s">
        <v>284</v>
      </c>
      <c r="F4445">
        <v>2016</v>
      </c>
      <c r="G4445" t="s">
        <v>171</v>
      </c>
      <c r="H4445">
        <v>0</v>
      </c>
      <c r="I4445">
        <v>22.085575630000001</v>
      </c>
      <c r="J4445">
        <v>0.13</v>
      </c>
      <c r="K4445">
        <v>2.97</v>
      </c>
      <c r="L4445">
        <v>0.26500000000000001</v>
      </c>
      <c r="M4445">
        <v>9.11</v>
      </c>
      <c r="N4445">
        <v>2.87E-2</v>
      </c>
      <c r="O4445" t="s">
        <v>614</v>
      </c>
      <c r="P4445">
        <v>0</v>
      </c>
      <c r="Q4445">
        <v>3.95</v>
      </c>
      <c r="R4445">
        <v>352</v>
      </c>
      <c r="S4445">
        <v>0</v>
      </c>
      <c r="U4445">
        <v>3843</v>
      </c>
      <c r="V4445">
        <v>0.54</v>
      </c>
      <c r="W4445">
        <v>0.56999999999999995</v>
      </c>
      <c r="X4445">
        <v>0.03</v>
      </c>
      <c r="Y4445" t="s">
        <v>77</v>
      </c>
      <c r="Z4445">
        <v>4.72</v>
      </c>
      <c r="AA4445" t="s">
        <v>14490</v>
      </c>
      <c r="AB4445">
        <v>292.61410760000001</v>
      </c>
      <c r="AC4445" t="s">
        <v>14491</v>
      </c>
      <c r="AD4445">
        <v>44.394664400000003</v>
      </c>
      <c r="AE4445">
        <v>324.423</v>
      </c>
      <c r="AF4445">
        <v>16.608000000000001</v>
      </c>
      <c r="AG4445">
        <v>12.728999999999999</v>
      </c>
      <c r="AH4445">
        <v>15.924300000000001</v>
      </c>
    </row>
    <row r="4446" spans="1:34" x14ac:dyDescent="0.25">
      <c r="A4446" t="s">
        <v>14492</v>
      </c>
      <c r="B4446" t="s">
        <v>14493</v>
      </c>
      <c r="C4446">
        <v>1</v>
      </c>
      <c r="D4446">
        <v>1</v>
      </c>
      <c r="E4446" t="s">
        <v>284</v>
      </c>
      <c r="F4446">
        <v>2016</v>
      </c>
      <c r="G4446" t="s">
        <v>171</v>
      </c>
      <c r="H4446">
        <v>0</v>
      </c>
      <c r="I4446">
        <v>1.1511665099999999</v>
      </c>
      <c r="J4446">
        <v>1.77E-2</v>
      </c>
      <c r="K4446">
        <v>1.6</v>
      </c>
      <c r="L4446">
        <v>0.14299999999999999</v>
      </c>
      <c r="M4446">
        <v>3.19</v>
      </c>
      <c r="N4446">
        <v>0.01</v>
      </c>
      <c r="O4446" t="s">
        <v>614</v>
      </c>
      <c r="P4446">
        <v>0</v>
      </c>
      <c r="Q4446">
        <v>243.98</v>
      </c>
      <c r="R4446">
        <v>957</v>
      </c>
      <c r="S4446">
        <v>0</v>
      </c>
      <c r="U4446">
        <v>3934</v>
      </c>
      <c r="V4446">
        <v>0.54</v>
      </c>
      <c r="W4446">
        <v>0.56000000000000005</v>
      </c>
      <c r="X4446">
        <v>-0.13</v>
      </c>
      <c r="Y4446" t="s">
        <v>77</v>
      </c>
      <c r="Z4446">
        <v>4.72</v>
      </c>
      <c r="AA4446" t="s">
        <v>14494</v>
      </c>
      <c r="AB4446">
        <v>289.07207519999997</v>
      </c>
      <c r="AC4446" t="s">
        <v>14495</v>
      </c>
      <c r="AD4446">
        <v>47.406917999999997</v>
      </c>
      <c r="AE4446">
        <v>188.15799999999999</v>
      </c>
      <c r="AF4446">
        <v>15.045999999999999</v>
      </c>
      <c r="AG4446">
        <v>11.452999999999999</v>
      </c>
      <c r="AH4446">
        <v>14.465299999999999</v>
      </c>
    </row>
    <row r="4447" spans="1:34" x14ac:dyDescent="0.25">
      <c r="A4447" t="s">
        <v>14496</v>
      </c>
      <c r="B4447" t="s">
        <v>14497</v>
      </c>
      <c r="C4447">
        <v>1</v>
      </c>
      <c r="D4447">
        <v>1</v>
      </c>
      <c r="E4447" t="s">
        <v>284</v>
      </c>
      <c r="F4447">
        <v>2016</v>
      </c>
      <c r="G4447" t="s">
        <v>171</v>
      </c>
      <c r="H4447">
        <v>0</v>
      </c>
      <c r="I4447">
        <v>28.26731672</v>
      </c>
      <c r="J4447">
        <v>0.1701</v>
      </c>
      <c r="K4447">
        <v>2.7</v>
      </c>
      <c r="L4447">
        <v>0.24099999999999999</v>
      </c>
      <c r="M4447">
        <v>7.75</v>
      </c>
      <c r="N4447">
        <v>2.4400000000000002E-2</v>
      </c>
      <c r="O4447" t="s">
        <v>614</v>
      </c>
      <c r="P4447">
        <v>0</v>
      </c>
      <c r="Q4447">
        <v>11.92</v>
      </c>
      <c r="R4447">
        <v>517</v>
      </c>
      <c r="S4447">
        <v>0</v>
      </c>
      <c r="U4447">
        <v>5206</v>
      </c>
      <c r="V4447">
        <v>0.8</v>
      </c>
      <c r="W4447">
        <v>0.83</v>
      </c>
      <c r="X4447">
        <v>-7.0000000000000007E-2</v>
      </c>
      <c r="Y4447" t="s">
        <v>77</v>
      </c>
      <c r="Z4447">
        <v>4.57</v>
      </c>
      <c r="AA4447" t="s">
        <v>14498</v>
      </c>
      <c r="AB4447">
        <v>284.6157154</v>
      </c>
      <c r="AC4447" t="s">
        <v>14499</v>
      </c>
      <c r="AD4447">
        <v>39.130997999999998</v>
      </c>
      <c r="AE4447">
        <v>609.63800000000003</v>
      </c>
      <c r="AF4447">
        <v>15.173</v>
      </c>
      <c r="AG4447">
        <v>13.021000000000001</v>
      </c>
      <c r="AH4447">
        <v>14.881399999999999</v>
      </c>
    </row>
    <row r="4448" spans="1:34" x14ac:dyDescent="0.25">
      <c r="A4448" t="s">
        <v>14500</v>
      </c>
      <c r="B4448" t="s">
        <v>14501</v>
      </c>
      <c r="C4448">
        <v>1</v>
      </c>
      <c r="D4448">
        <v>1</v>
      </c>
      <c r="E4448" t="s">
        <v>284</v>
      </c>
      <c r="F4448">
        <v>2016</v>
      </c>
      <c r="G4448" t="s">
        <v>171</v>
      </c>
      <c r="H4448">
        <v>0</v>
      </c>
      <c r="I4448">
        <v>3.7705905799999999</v>
      </c>
      <c r="J4448">
        <v>4.7399999999999998E-2</v>
      </c>
      <c r="K4448">
        <v>1.98</v>
      </c>
      <c r="L4448">
        <v>0.17699999999999999</v>
      </c>
      <c r="M4448">
        <v>4.58</v>
      </c>
      <c r="N4448">
        <v>1.44E-2</v>
      </c>
      <c r="O4448" t="s">
        <v>614</v>
      </c>
      <c r="P4448">
        <v>0</v>
      </c>
      <c r="Q4448">
        <v>723.08</v>
      </c>
      <c r="R4448">
        <v>1272</v>
      </c>
      <c r="S4448">
        <v>0</v>
      </c>
      <c r="U4448">
        <v>6014</v>
      </c>
      <c r="V4448">
        <v>1.1399999999999999</v>
      </c>
      <c r="W4448">
        <v>1.0900000000000001</v>
      </c>
      <c r="X4448">
        <v>0.03</v>
      </c>
      <c r="Y4448" t="s">
        <v>77</v>
      </c>
      <c r="Z4448">
        <v>4.3600000000000003</v>
      </c>
      <c r="AA4448" t="s">
        <v>14502</v>
      </c>
      <c r="AB4448">
        <v>291.91276329999999</v>
      </c>
      <c r="AC4448" t="s">
        <v>14503</v>
      </c>
      <c r="AD4448">
        <v>41.5335891</v>
      </c>
      <c r="AE4448">
        <v>1216.58</v>
      </c>
      <c r="AF4448">
        <v>14.717000000000001</v>
      </c>
      <c r="AG4448">
        <v>13.170999999999999</v>
      </c>
      <c r="AH4448">
        <v>14.6387</v>
      </c>
    </row>
    <row r="4449" spans="1:34" x14ac:dyDescent="0.25">
      <c r="A4449" t="s">
        <v>14504</v>
      </c>
      <c r="B4449" t="s">
        <v>14505</v>
      </c>
      <c r="C4449">
        <v>1</v>
      </c>
      <c r="D4449">
        <v>1</v>
      </c>
      <c r="E4449" t="s">
        <v>284</v>
      </c>
      <c r="F4449">
        <v>2016</v>
      </c>
      <c r="G4449" t="s">
        <v>171</v>
      </c>
      <c r="H4449">
        <v>0</v>
      </c>
      <c r="I4449">
        <v>2.7073067200000001</v>
      </c>
      <c r="J4449">
        <v>3.9699999999999999E-2</v>
      </c>
      <c r="K4449">
        <v>1.36</v>
      </c>
      <c r="L4449">
        <v>0.121</v>
      </c>
      <c r="M4449">
        <v>2.42</v>
      </c>
      <c r="N4449">
        <v>7.6099999999999996E-3</v>
      </c>
      <c r="O4449" t="s">
        <v>614</v>
      </c>
      <c r="P4449">
        <v>0</v>
      </c>
      <c r="Q4449">
        <v>1900.13</v>
      </c>
      <c r="R4449">
        <v>1709</v>
      </c>
      <c r="S4449">
        <v>0</v>
      </c>
      <c r="U4449">
        <v>6150</v>
      </c>
      <c r="V4449">
        <v>1.56</v>
      </c>
      <c r="W4449">
        <v>1.22</v>
      </c>
      <c r="X4449">
        <v>0.05</v>
      </c>
      <c r="Y4449" t="s">
        <v>77</v>
      </c>
      <c r="Z4449">
        <v>4.1399999999999997</v>
      </c>
      <c r="AA4449" t="s">
        <v>14506</v>
      </c>
      <c r="AB4449">
        <v>289.23337670000001</v>
      </c>
      <c r="AC4449" t="s">
        <v>14507</v>
      </c>
      <c r="AD4449">
        <v>49.938895199999997</v>
      </c>
      <c r="AE4449">
        <v>467.56799999999998</v>
      </c>
      <c r="AF4449">
        <v>11.521000000000001</v>
      </c>
      <c r="AG4449">
        <v>10.608000000000001</v>
      </c>
      <c r="AH4449">
        <v>11.8477</v>
      </c>
    </row>
    <row r="4450" spans="1:34" x14ac:dyDescent="0.25">
      <c r="A4450" t="s">
        <v>14508</v>
      </c>
      <c r="B4450" t="s">
        <v>14509</v>
      </c>
      <c r="C4450">
        <v>1</v>
      </c>
      <c r="D4450">
        <v>1</v>
      </c>
      <c r="E4450" t="s">
        <v>284</v>
      </c>
      <c r="F4450">
        <v>2016</v>
      </c>
      <c r="G4450" t="s">
        <v>171</v>
      </c>
      <c r="H4450">
        <v>0</v>
      </c>
      <c r="I4450">
        <v>5.6537773299999996</v>
      </c>
      <c r="J4450">
        <v>6.2600000000000003E-2</v>
      </c>
      <c r="K4450">
        <v>2.3199999999999998</v>
      </c>
      <c r="L4450">
        <v>0.20699999999999999</v>
      </c>
      <c r="M4450">
        <v>5.99</v>
      </c>
      <c r="N4450">
        <v>1.89E-2</v>
      </c>
      <c r="O4450" t="s">
        <v>614</v>
      </c>
      <c r="P4450">
        <v>0</v>
      </c>
      <c r="Q4450">
        <v>409.92</v>
      </c>
      <c r="R4450">
        <v>1020</v>
      </c>
      <c r="S4450">
        <v>0</v>
      </c>
      <c r="U4450">
        <v>6058</v>
      </c>
      <c r="V4450">
        <v>1.18</v>
      </c>
      <c r="W4450">
        <v>1.1200000000000001</v>
      </c>
      <c r="X4450">
        <v>7.0000000000000007E-2</v>
      </c>
      <c r="Y4450" t="s">
        <v>77</v>
      </c>
      <c r="Z4450">
        <v>4.34</v>
      </c>
      <c r="AA4450" t="s">
        <v>14510</v>
      </c>
      <c r="AB4450">
        <v>296.75416289999998</v>
      </c>
      <c r="AC4450" t="s">
        <v>14511</v>
      </c>
      <c r="AD4450">
        <v>49.2087085</v>
      </c>
      <c r="AE4450">
        <v>986.36400000000003</v>
      </c>
      <c r="AF4450">
        <v>14.462999999999999</v>
      </c>
      <c r="AG4450">
        <v>12.888</v>
      </c>
      <c r="AH4450">
        <v>14.3408</v>
      </c>
    </row>
    <row r="4451" spans="1:34" x14ac:dyDescent="0.25">
      <c r="A4451" t="s">
        <v>14512</v>
      </c>
      <c r="B4451" t="s">
        <v>14513</v>
      </c>
      <c r="C4451">
        <v>1</v>
      </c>
      <c r="D4451">
        <v>1</v>
      </c>
      <c r="E4451" t="s">
        <v>284</v>
      </c>
      <c r="F4451">
        <v>2016</v>
      </c>
      <c r="G4451" t="s">
        <v>171</v>
      </c>
      <c r="H4451">
        <v>0</v>
      </c>
      <c r="I4451">
        <v>5.9918570200000003</v>
      </c>
      <c r="J4451">
        <v>6.8099999999999994E-2</v>
      </c>
      <c r="K4451">
        <v>2.34</v>
      </c>
      <c r="L4451">
        <v>0.20899999999999999</v>
      </c>
      <c r="M4451">
        <v>6.08</v>
      </c>
      <c r="N4451">
        <v>1.9099999999999999E-2</v>
      </c>
      <c r="O4451" t="s">
        <v>614</v>
      </c>
      <c r="P4451">
        <v>0</v>
      </c>
      <c r="Q4451">
        <v>740.17</v>
      </c>
      <c r="R4451">
        <v>1355</v>
      </c>
      <c r="S4451">
        <v>0</v>
      </c>
      <c r="U4451">
        <v>6237</v>
      </c>
      <c r="V4451">
        <v>1.65</v>
      </c>
      <c r="W4451">
        <v>1.29</v>
      </c>
      <c r="X4451">
        <v>0.05</v>
      </c>
      <c r="Y4451" t="s">
        <v>77</v>
      </c>
      <c r="Z4451">
        <v>4.1100000000000003</v>
      </c>
      <c r="AA4451" t="s">
        <v>14514</v>
      </c>
      <c r="AB4451">
        <v>299.66048649999999</v>
      </c>
      <c r="AC4451" t="s">
        <v>14515</v>
      </c>
      <c r="AD4451">
        <v>46.198467899999997</v>
      </c>
      <c r="AE4451">
        <v>545.06299999999999</v>
      </c>
      <c r="AF4451">
        <v>12.364000000000001</v>
      </c>
      <c r="AG4451">
        <v>10.916</v>
      </c>
      <c r="AH4451">
        <v>12.234299999999999</v>
      </c>
    </row>
    <row r="4452" spans="1:34" x14ac:dyDescent="0.25">
      <c r="A4452" t="s">
        <v>14516</v>
      </c>
      <c r="B4452" t="s">
        <v>14517</v>
      </c>
      <c r="C4452">
        <v>1</v>
      </c>
      <c r="D4452">
        <v>1</v>
      </c>
      <c r="E4452" t="s">
        <v>284</v>
      </c>
      <c r="F4452">
        <v>2020</v>
      </c>
      <c r="G4452" t="s">
        <v>285</v>
      </c>
      <c r="H4452">
        <v>0</v>
      </c>
      <c r="I4452">
        <v>1.4015</v>
      </c>
      <c r="J4452">
        <v>2.0910000000000002E-2</v>
      </c>
      <c r="K4452">
        <v>1.39</v>
      </c>
      <c r="L4452">
        <v>0.124</v>
      </c>
      <c r="M4452">
        <v>4.5999999999999996</v>
      </c>
      <c r="N4452">
        <v>1.447E-2</v>
      </c>
      <c r="O4452" t="s">
        <v>119</v>
      </c>
      <c r="P4452">
        <v>0.21</v>
      </c>
      <c r="Q4452">
        <v>149.37</v>
      </c>
      <c r="R4452">
        <v>965</v>
      </c>
      <c r="S4452">
        <v>0</v>
      </c>
      <c r="T4452" t="s">
        <v>1013</v>
      </c>
      <c r="U4452">
        <v>3800</v>
      </c>
      <c r="V4452">
        <v>0.6</v>
      </c>
      <c r="W4452">
        <v>0.62</v>
      </c>
      <c r="X4452">
        <v>0.04</v>
      </c>
      <c r="Y4452" t="s">
        <v>77</v>
      </c>
      <c r="Z4452">
        <v>4.04</v>
      </c>
      <c r="AA4452" t="s">
        <v>14518</v>
      </c>
      <c r="AB4452">
        <v>350.02859169999999</v>
      </c>
      <c r="AC4452" t="s">
        <v>14519</v>
      </c>
      <c r="AD4452">
        <v>-60.0657292</v>
      </c>
      <c r="AE4452">
        <v>25.1496</v>
      </c>
      <c r="AF4452">
        <v>11.005000000000001</v>
      </c>
      <c r="AG4452">
        <v>7.0819999999999999</v>
      </c>
      <c r="AH4452">
        <v>10.2316</v>
      </c>
    </row>
    <row r="4453" spans="1:34" x14ac:dyDescent="0.25">
      <c r="A4453" t="s">
        <v>14520</v>
      </c>
      <c r="B4453" t="s">
        <v>14521</v>
      </c>
      <c r="C4453">
        <v>1</v>
      </c>
      <c r="D4453">
        <v>4</v>
      </c>
      <c r="E4453" t="s">
        <v>284</v>
      </c>
      <c r="F4453">
        <v>2019</v>
      </c>
      <c r="G4453" t="s">
        <v>285</v>
      </c>
      <c r="H4453">
        <v>0</v>
      </c>
      <c r="I4453">
        <v>2.2531135999999998</v>
      </c>
      <c r="J4453">
        <v>2.1909999999999999E-2</v>
      </c>
      <c r="K4453">
        <v>0.85</v>
      </c>
      <c r="L4453">
        <v>7.5999999999999998E-2</v>
      </c>
      <c r="M4453">
        <v>0.4</v>
      </c>
      <c r="N4453">
        <v>1.2600000000000001E-3</v>
      </c>
      <c r="O4453" t="s">
        <v>119</v>
      </c>
      <c r="P4453">
        <v>0.10299999999999999</v>
      </c>
      <c r="Q4453">
        <v>24.7</v>
      </c>
      <c r="R4453">
        <v>627</v>
      </c>
      <c r="S4453">
        <v>0</v>
      </c>
      <c r="T4453" t="s">
        <v>422</v>
      </c>
      <c r="U4453">
        <v>3415</v>
      </c>
      <c r="V4453">
        <v>0.3</v>
      </c>
      <c r="W4453">
        <v>0.27</v>
      </c>
      <c r="X4453">
        <v>-0.46</v>
      </c>
      <c r="Y4453" t="s">
        <v>77</v>
      </c>
      <c r="Z4453">
        <v>4.8600000000000003</v>
      </c>
      <c r="AA4453" t="s">
        <v>14522</v>
      </c>
      <c r="AB4453">
        <v>124.5328604</v>
      </c>
      <c r="AC4453" t="s">
        <v>14523</v>
      </c>
      <c r="AD4453">
        <v>-68.314465799999994</v>
      </c>
      <c r="AE4453">
        <v>10.619400000000001</v>
      </c>
      <c r="AF4453">
        <v>11.685</v>
      </c>
      <c r="AG4453">
        <v>7.101</v>
      </c>
      <c r="AH4453">
        <v>10.5976</v>
      </c>
    </row>
    <row r="4454" spans="1:34" x14ac:dyDescent="0.25">
      <c r="A4454" t="s">
        <v>14524</v>
      </c>
      <c r="B4454" t="s">
        <v>14521</v>
      </c>
      <c r="C4454">
        <v>1</v>
      </c>
      <c r="D4454">
        <v>4</v>
      </c>
      <c r="E4454" t="s">
        <v>284</v>
      </c>
      <c r="F4454">
        <v>2019</v>
      </c>
      <c r="G4454" t="s">
        <v>285</v>
      </c>
      <c r="H4454">
        <v>0</v>
      </c>
      <c r="I4454">
        <v>3.6906777000000002</v>
      </c>
      <c r="J4454">
        <v>3.04E-2</v>
      </c>
      <c r="K4454">
        <v>1.385</v>
      </c>
      <c r="L4454">
        <v>0.124</v>
      </c>
      <c r="M4454">
        <v>2.2200000000000002</v>
      </c>
      <c r="N4454">
        <v>6.9800000000000001E-3</v>
      </c>
      <c r="O4454" t="s">
        <v>119</v>
      </c>
      <c r="P4454">
        <v>0.10299999999999999</v>
      </c>
      <c r="Q4454">
        <v>12.8</v>
      </c>
      <c r="R4454">
        <v>553</v>
      </c>
      <c r="S4454">
        <v>0</v>
      </c>
      <c r="T4454" t="s">
        <v>422</v>
      </c>
      <c r="U4454">
        <v>3415</v>
      </c>
      <c r="V4454">
        <v>0.3</v>
      </c>
      <c r="W4454">
        <v>0.27</v>
      </c>
      <c r="X4454">
        <v>-0.46</v>
      </c>
      <c r="Y4454" t="s">
        <v>77</v>
      </c>
      <c r="Z4454">
        <v>4.8600000000000003</v>
      </c>
      <c r="AA4454" t="s">
        <v>14522</v>
      </c>
      <c r="AB4454">
        <v>124.5328604</v>
      </c>
      <c r="AC4454" t="s">
        <v>14523</v>
      </c>
      <c r="AD4454">
        <v>-68.314465799999994</v>
      </c>
      <c r="AE4454">
        <v>10.619400000000001</v>
      </c>
      <c r="AF4454">
        <v>11.685</v>
      </c>
      <c r="AG4454">
        <v>7.101</v>
      </c>
      <c r="AH4454">
        <v>10.5976</v>
      </c>
    </row>
    <row r="4455" spans="1:34" x14ac:dyDescent="0.25">
      <c r="A4455" t="s">
        <v>14525</v>
      </c>
      <c r="B4455" t="s">
        <v>14521</v>
      </c>
      <c r="C4455">
        <v>1</v>
      </c>
      <c r="D4455">
        <v>4</v>
      </c>
      <c r="E4455" t="s">
        <v>284</v>
      </c>
      <c r="F4455">
        <v>2019</v>
      </c>
      <c r="G4455" t="s">
        <v>285</v>
      </c>
      <c r="H4455">
        <v>0</v>
      </c>
      <c r="I4455">
        <v>7.4507244999999998</v>
      </c>
      <c r="J4455">
        <v>4.8599999999999997E-2</v>
      </c>
      <c r="K4455">
        <v>1.5209999999999999</v>
      </c>
      <c r="L4455">
        <v>0.13600000000000001</v>
      </c>
      <c r="M4455">
        <v>1.94</v>
      </c>
      <c r="N4455">
        <v>6.1000000000000004E-3</v>
      </c>
      <c r="O4455" t="s">
        <v>119</v>
      </c>
      <c r="P4455">
        <v>7.3999999999999996E-2</v>
      </c>
      <c r="Q4455">
        <v>5.01</v>
      </c>
      <c r="R4455">
        <v>416</v>
      </c>
      <c r="S4455">
        <v>0</v>
      </c>
      <c r="T4455" t="s">
        <v>422</v>
      </c>
      <c r="U4455">
        <v>3415</v>
      </c>
      <c r="V4455">
        <v>0.3</v>
      </c>
      <c r="W4455">
        <v>0.27</v>
      </c>
      <c r="X4455">
        <v>-0.46</v>
      </c>
      <c r="Y4455" t="s">
        <v>77</v>
      </c>
      <c r="Z4455">
        <v>4.8600000000000003</v>
      </c>
      <c r="AA4455" t="s">
        <v>14522</v>
      </c>
      <c r="AB4455">
        <v>124.5328604</v>
      </c>
      <c r="AC4455" t="s">
        <v>14523</v>
      </c>
      <c r="AD4455">
        <v>-68.314465799999994</v>
      </c>
      <c r="AE4455">
        <v>10.619400000000001</v>
      </c>
      <c r="AF4455">
        <v>11.685</v>
      </c>
      <c r="AG4455">
        <v>7.101</v>
      </c>
      <c r="AH4455">
        <v>10.5976</v>
      </c>
    </row>
    <row r="4456" spans="1:34" x14ac:dyDescent="0.25">
      <c r="A4456" t="s">
        <v>14526</v>
      </c>
      <c r="B4456" t="s">
        <v>14521</v>
      </c>
      <c r="C4456">
        <v>1</v>
      </c>
      <c r="D4456">
        <v>4</v>
      </c>
      <c r="E4456" t="s">
        <v>73</v>
      </c>
      <c r="F4456">
        <v>2021</v>
      </c>
      <c r="G4456" t="s">
        <v>100</v>
      </c>
      <c r="H4456">
        <v>0</v>
      </c>
      <c r="I4456">
        <v>12.795999999999999</v>
      </c>
      <c r="J4456">
        <v>7.17E-2</v>
      </c>
      <c r="K4456">
        <v>1.56</v>
      </c>
      <c r="L4456">
        <v>0.13900000000000001</v>
      </c>
      <c r="M4456">
        <v>3.06</v>
      </c>
      <c r="N4456">
        <v>9.6299999999999997E-3</v>
      </c>
      <c r="O4456" t="s">
        <v>75</v>
      </c>
      <c r="P4456">
        <v>0.128</v>
      </c>
      <c r="R4456">
        <v>342</v>
      </c>
      <c r="S4456">
        <v>0</v>
      </c>
      <c r="T4456" t="s">
        <v>422</v>
      </c>
      <c r="U4456">
        <v>3415</v>
      </c>
      <c r="V4456">
        <v>0.3</v>
      </c>
      <c r="W4456">
        <v>0.27</v>
      </c>
      <c r="X4456">
        <v>-0.46</v>
      </c>
      <c r="Y4456" t="s">
        <v>77</v>
      </c>
      <c r="Z4456">
        <v>4.8600000000000003</v>
      </c>
      <c r="AA4456" t="s">
        <v>14522</v>
      </c>
      <c r="AB4456">
        <v>124.5328604</v>
      </c>
      <c r="AC4456" t="s">
        <v>14523</v>
      </c>
      <c r="AD4456">
        <v>-68.314465799999994</v>
      </c>
      <c r="AE4456">
        <v>10.619400000000001</v>
      </c>
      <c r="AF4456">
        <v>11.685</v>
      </c>
      <c r="AG4456">
        <v>7.101</v>
      </c>
      <c r="AH4456">
        <v>10.5976</v>
      </c>
    </row>
    <row r="4457" spans="1:34" x14ac:dyDescent="0.25">
      <c r="A4457" t="s">
        <v>14527</v>
      </c>
      <c r="B4457" t="s">
        <v>14528</v>
      </c>
      <c r="C4457">
        <v>1</v>
      </c>
      <c r="D4457">
        <v>2</v>
      </c>
      <c r="E4457" t="s">
        <v>284</v>
      </c>
      <c r="F4457">
        <v>2017</v>
      </c>
      <c r="G4457" t="s">
        <v>793</v>
      </c>
      <c r="H4457">
        <v>0</v>
      </c>
      <c r="I4457">
        <v>24.736940000000001</v>
      </c>
      <c r="J4457">
        <v>9.5699999999999993E-2</v>
      </c>
      <c r="K4457">
        <v>1.635</v>
      </c>
      <c r="L4457">
        <v>0.14599999999999999</v>
      </c>
      <c r="M4457">
        <v>6.38</v>
      </c>
      <c r="N4457">
        <v>2.0070000000000001E-2</v>
      </c>
      <c r="O4457" t="s">
        <v>119</v>
      </c>
      <c r="P4457">
        <v>9.6000000000000002E-2</v>
      </c>
      <c r="Q4457">
        <v>0.5</v>
      </c>
      <c r="R4457">
        <v>379</v>
      </c>
      <c r="S4457">
        <v>0</v>
      </c>
      <c r="T4457" t="s">
        <v>776</v>
      </c>
      <c r="U4457">
        <v>2988</v>
      </c>
      <c r="V4457">
        <v>0.21</v>
      </c>
      <c r="W4457">
        <v>0.19</v>
      </c>
      <c r="X4457">
        <v>-0.26200000000000001</v>
      </c>
      <c r="Y4457" t="s">
        <v>77</v>
      </c>
      <c r="Z4457">
        <v>5.0599999999999996</v>
      </c>
      <c r="AA4457" t="s">
        <v>14529</v>
      </c>
      <c r="AB4457">
        <v>11.248632000000001</v>
      </c>
      <c r="AC4457" t="s">
        <v>14530</v>
      </c>
      <c r="AD4457">
        <v>-15.274108500000001</v>
      </c>
      <c r="AE4457">
        <v>14.9861</v>
      </c>
      <c r="AF4457">
        <v>14.15</v>
      </c>
      <c r="AG4457">
        <v>8.8209999999999997</v>
      </c>
      <c r="AH4457">
        <v>12.6706</v>
      </c>
    </row>
    <row r="4458" spans="1:34" x14ac:dyDescent="0.25">
      <c r="A4458" t="s">
        <v>14531</v>
      </c>
      <c r="B4458" t="s">
        <v>14528</v>
      </c>
      <c r="C4458">
        <v>1</v>
      </c>
      <c r="D4458">
        <v>2</v>
      </c>
      <c r="E4458" t="s">
        <v>284</v>
      </c>
      <c r="F4458">
        <v>2018</v>
      </c>
      <c r="G4458" t="s">
        <v>100</v>
      </c>
      <c r="H4458">
        <v>0</v>
      </c>
      <c r="I4458">
        <v>3.7779199999999999</v>
      </c>
      <c r="J4458">
        <v>2.734E-2</v>
      </c>
      <c r="K4458">
        <v>1.169</v>
      </c>
      <c r="L4458">
        <v>0.104</v>
      </c>
      <c r="M4458">
        <v>1.76</v>
      </c>
      <c r="N4458">
        <v>5.5399999999999998E-3</v>
      </c>
      <c r="O4458" t="s">
        <v>119</v>
      </c>
      <c r="P4458">
        <v>0.27400000000000002</v>
      </c>
      <c r="Q4458">
        <v>6.16</v>
      </c>
      <c r="R4458">
        <v>709</v>
      </c>
      <c r="S4458">
        <v>0</v>
      </c>
      <c r="T4458" t="s">
        <v>776</v>
      </c>
      <c r="U4458">
        <v>2988</v>
      </c>
      <c r="V4458">
        <v>0.21</v>
      </c>
      <c r="W4458">
        <v>0.19</v>
      </c>
      <c r="X4458">
        <v>-0.26200000000000001</v>
      </c>
      <c r="Y4458" t="s">
        <v>77</v>
      </c>
      <c r="Z4458">
        <v>5.0599999999999996</v>
      </c>
      <c r="AA4458" t="s">
        <v>14529</v>
      </c>
      <c r="AB4458">
        <v>11.248632000000001</v>
      </c>
      <c r="AC4458" t="s">
        <v>14530</v>
      </c>
      <c r="AD4458">
        <v>-15.274108500000001</v>
      </c>
      <c r="AE4458">
        <v>14.9861</v>
      </c>
      <c r="AF4458">
        <v>14.15</v>
      </c>
      <c r="AG4458">
        <v>8.8209999999999997</v>
      </c>
      <c r="AH4458">
        <v>12.6706</v>
      </c>
    </row>
    <row r="4459" spans="1:34" x14ac:dyDescent="0.25">
      <c r="A4459" t="s">
        <v>14532</v>
      </c>
      <c r="B4459" t="s">
        <v>14533</v>
      </c>
      <c r="C4459">
        <v>1</v>
      </c>
      <c r="D4459">
        <v>1</v>
      </c>
      <c r="E4459" t="s">
        <v>284</v>
      </c>
      <c r="F4459">
        <v>2021</v>
      </c>
      <c r="G4459" t="s">
        <v>285</v>
      </c>
      <c r="H4459">
        <v>0</v>
      </c>
      <c r="I4459">
        <v>1.9495378000000001</v>
      </c>
      <c r="J4459">
        <v>1.848E-2</v>
      </c>
      <c r="K4459">
        <v>1.242</v>
      </c>
      <c r="L4459">
        <v>0.111</v>
      </c>
      <c r="M4459">
        <v>2.33</v>
      </c>
      <c r="N4459">
        <v>7.3299999999999997E-3</v>
      </c>
      <c r="O4459" t="s">
        <v>119</v>
      </c>
      <c r="Q4459">
        <v>23.37</v>
      </c>
      <c r="R4459">
        <v>595</v>
      </c>
      <c r="S4459">
        <v>0</v>
      </c>
      <c r="T4459" t="s">
        <v>14534</v>
      </c>
      <c r="U4459">
        <v>3381</v>
      </c>
      <c r="V4459">
        <v>0.25</v>
      </c>
      <c r="W4459">
        <v>0.24</v>
      </c>
      <c r="X4459">
        <v>-0.13</v>
      </c>
      <c r="Y4459" t="s">
        <v>77</v>
      </c>
      <c r="Z4459">
        <v>4.87</v>
      </c>
      <c r="AA4459" t="s">
        <v>14535</v>
      </c>
      <c r="AB4459">
        <v>44.338874300000001</v>
      </c>
      <c r="AC4459" t="s">
        <v>14536</v>
      </c>
      <c r="AD4459">
        <v>76.551404500000004</v>
      </c>
      <c r="AE4459">
        <v>18.227599999999999</v>
      </c>
      <c r="AF4459">
        <v>13.304</v>
      </c>
      <c r="AG4459">
        <v>8.7669999999999995</v>
      </c>
      <c r="AH4459">
        <v>12.2598</v>
      </c>
    </row>
    <row r="4460" spans="1:34" x14ac:dyDescent="0.25">
      <c r="A4460" t="s">
        <v>14537</v>
      </c>
      <c r="B4460" t="s">
        <v>14538</v>
      </c>
      <c r="C4460">
        <v>2</v>
      </c>
      <c r="D4460">
        <v>2</v>
      </c>
      <c r="E4460" t="s">
        <v>284</v>
      </c>
      <c r="F4460">
        <v>2021</v>
      </c>
      <c r="G4460" t="s">
        <v>285</v>
      </c>
      <c r="H4460">
        <v>0</v>
      </c>
      <c r="I4460">
        <v>0.8602322</v>
      </c>
      <c r="J4460">
        <v>1.251E-2</v>
      </c>
      <c r="K4460">
        <v>0.69599999999999995</v>
      </c>
      <c r="L4460">
        <v>6.2E-2</v>
      </c>
      <c r="M4460">
        <v>0.35</v>
      </c>
      <c r="N4460">
        <v>1.1000000000000001E-3</v>
      </c>
      <c r="O4460" t="s">
        <v>119</v>
      </c>
      <c r="P4460">
        <v>0.25</v>
      </c>
      <c r="Q4460">
        <v>93.2</v>
      </c>
      <c r="R4460">
        <v>830</v>
      </c>
      <c r="S4460">
        <v>0</v>
      </c>
      <c r="T4460" t="s">
        <v>951</v>
      </c>
      <c r="U4460">
        <v>3490</v>
      </c>
      <c r="V4460">
        <v>0.33</v>
      </c>
      <c r="W4460">
        <v>0.35</v>
      </c>
      <c r="Z4460">
        <v>4.8899999999999997</v>
      </c>
      <c r="AA4460" t="s">
        <v>14539</v>
      </c>
      <c r="AB4460">
        <v>68.178986600000002</v>
      </c>
      <c r="AC4460" t="s">
        <v>14540</v>
      </c>
      <c r="AD4460">
        <v>-39.7908744</v>
      </c>
      <c r="AE4460">
        <v>19.8782</v>
      </c>
      <c r="AF4460">
        <v>12.6</v>
      </c>
      <c r="AG4460">
        <v>8.2639999999999993</v>
      </c>
      <c r="AH4460">
        <v>11.5403</v>
      </c>
    </row>
    <row r="4461" spans="1:34" x14ac:dyDescent="0.25">
      <c r="A4461" t="s">
        <v>14541</v>
      </c>
      <c r="B4461" t="s">
        <v>14538</v>
      </c>
      <c r="C4461">
        <v>2</v>
      </c>
      <c r="D4461">
        <v>2</v>
      </c>
      <c r="E4461" t="s">
        <v>284</v>
      </c>
      <c r="F4461">
        <v>2021</v>
      </c>
      <c r="G4461" t="s">
        <v>285</v>
      </c>
      <c r="H4461">
        <v>0</v>
      </c>
      <c r="I4461">
        <v>3.6942469999999998</v>
      </c>
      <c r="J4461">
        <v>3.3099999999999997E-2</v>
      </c>
      <c r="K4461">
        <v>0.98199999999999998</v>
      </c>
      <c r="L4461">
        <v>8.7999999999999995E-2</v>
      </c>
      <c r="M4461">
        <v>1.4</v>
      </c>
      <c r="N4461">
        <v>4.4000000000000003E-3</v>
      </c>
      <c r="O4461" t="s">
        <v>119</v>
      </c>
      <c r="P4461">
        <v>0.22</v>
      </c>
      <c r="Q4461">
        <v>13.5</v>
      </c>
      <c r="R4461">
        <v>511</v>
      </c>
      <c r="S4461">
        <v>0</v>
      </c>
      <c r="T4461" t="s">
        <v>951</v>
      </c>
      <c r="U4461">
        <v>3490</v>
      </c>
      <c r="V4461">
        <v>0.33</v>
      </c>
      <c r="W4461">
        <v>0.35</v>
      </c>
      <c r="Z4461">
        <v>4.8899999999999997</v>
      </c>
      <c r="AA4461" t="s">
        <v>14539</v>
      </c>
      <c r="AB4461">
        <v>68.178986600000002</v>
      </c>
      <c r="AC4461" t="s">
        <v>14540</v>
      </c>
      <c r="AD4461">
        <v>-39.7908744</v>
      </c>
      <c r="AE4461">
        <v>19.8782</v>
      </c>
      <c r="AF4461">
        <v>12.6</v>
      </c>
      <c r="AG4461">
        <v>8.2639999999999993</v>
      </c>
      <c r="AH4461">
        <v>11.5403</v>
      </c>
    </row>
    <row r="4462" spans="1:34" x14ac:dyDescent="0.25">
      <c r="A4462" t="s">
        <v>14542</v>
      </c>
      <c r="B4462" t="s">
        <v>14543</v>
      </c>
      <c r="C4462">
        <v>1</v>
      </c>
      <c r="D4462">
        <v>1</v>
      </c>
      <c r="E4462" t="s">
        <v>284</v>
      </c>
      <c r="F4462">
        <v>2020</v>
      </c>
      <c r="G4462" t="s">
        <v>285</v>
      </c>
      <c r="H4462">
        <v>0</v>
      </c>
      <c r="I4462">
        <v>3.81433</v>
      </c>
      <c r="J4462">
        <v>4.0399999999999998E-2</v>
      </c>
      <c r="K4462">
        <v>1.0880000000000001</v>
      </c>
      <c r="L4462">
        <v>9.7000000000000003E-2</v>
      </c>
      <c r="M4462">
        <v>8.6999999999999993</v>
      </c>
      <c r="N4462">
        <v>2.7369999999999998E-2</v>
      </c>
      <c r="O4462" t="s">
        <v>119</v>
      </c>
      <c r="P4462">
        <v>0</v>
      </c>
      <c r="Q4462">
        <v>26.37</v>
      </c>
      <c r="R4462">
        <v>617</v>
      </c>
      <c r="S4462">
        <v>0</v>
      </c>
      <c r="T4462" t="s">
        <v>286</v>
      </c>
      <c r="U4462">
        <v>3643</v>
      </c>
      <c r="V4462">
        <v>0.5</v>
      </c>
      <c r="W4462">
        <v>0.5</v>
      </c>
      <c r="X4462">
        <v>-0.12</v>
      </c>
      <c r="Y4462" t="s">
        <v>77</v>
      </c>
      <c r="Z4462">
        <v>4.7699999999999996</v>
      </c>
      <c r="AA4462" t="s">
        <v>14544</v>
      </c>
      <c r="AB4462">
        <v>91.089986100000004</v>
      </c>
      <c r="AC4462" t="s">
        <v>14545</v>
      </c>
      <c r="AD4462">
        <v>-55.311537600000001</v>
      </c>
      <c r="AE4462">
        <v>29.842400000000001</v>
      </c>
      <c r="AF4462">
        <v>12.167</v>
      </c>
      <c r="AG4462">
        <v>7.9930000000000003</v>
      </c>
      <c r="AH4462">
        <v>11.2362</v>
      </c>
    </row>
    <row r="4463" spans="1:34" x14ac:dyDescent="0.25">
      <c r="A4463" t="s">
        <v>14546</v>
      </c>
      <c r="B4463" t="s">
        <v>14547</v>
      </c>
      <c r="C4463">
        <v>1</v>
      </c>
      <c r="D4463">
        <v>1</v>
      </c>
      <c r="E4463" t="s">
        <v>284</v>
      </c>
      <c r="F4463">
        <v>2019</v>
      </c>
      <c r="G4463" t="s">
        <v>285</v>
      </c>
      <c r="H4463">
        <v>0</v>
      </c>
      <c r="I4463">
        <v>0.46292913000000002</v>
      </c>
      <c r="J4463">
        <v>6.2199999999999998E-3</v>
      </c>
      <c r="K4463">
        <v>1.3029999999999999</v>
      </c>
      <c r="L4463">
        <v>0.11600000000000001</v>
      </c>
      <c r="M4463">
        <v>2.25</v>
      </c>
      <c r="N4463">
        <v>7.0800000000000004E-3</v>
      </c>
      <c r="O4463" t="s">
        <v>614</v>
      </c>
      <c r="Q4463">
        <v>70.099999999999994</v>
      </c>
      <c r="R4463">
        <v>805</v>
      </c>
      <c r="S4463">
        <v>0</v>
      </c>
      <c r="T4463" t="s">
        <v>782</v>
      </c>
      <c r="U4463">
        <v>3036</v>
      </c>
      <c r="V4463">
        <v>0.19</v>
      </c>
      <c r="W4463">
        <v>0.15</v>
      </c>
      <c r="Z4463">
        <v>5.0599999999999996</v>
      </c>
      <c r="AA4463" t="s">
        <v>14548</v>
      </c>
      <c r="AB4463">
        <v>340.49620379999999</v>
      </c>
      <c r="AC4463" t="s">
        <v>14549</v>
      </c>
      <c r="AD4463">
        <v>-69.172108100000003</v>
      </c>
      <c r="AE4463">
        <v>14.884600000000001</v>
      </c>
      <c r="AF4463">
        <v>15.24</v>
      </c>
      <c r="AG4463">
        <v>9.1450010000000006</v>
      </c>
      <c r="AH4463">
        <v>13.3925</v>
      </c>
    </row>
    <row r="4464" spans="1:34" x14ac:dyDescent="0.25">
      <c r="A4464" t="s">
        <v>14550</v>
      </c>
      <c r="B4464" t="s">
        <v>14551</v>
      </c>
      <c r="C4464">
        <v>1</v>
      </c>
      <c r="D4464">
        <v>1</v>
      </c>
      <c r="E4464" t="s">
        <v>284</v>
      </c>
      <c r="F4464">
        <v>2020</v>
      </c>
      <c r="G4464" t="s">
        <v>285</v>
      </c>
      <c r="H4464">
        <v>0</v>
      </c>
      <c r="I4464">
        <v>4.0520370000000003</v>
      </c>
      <c r="J4464">
        <v>4.1700000000000001E-2</v>
      </c>
      <c r="K4464">
        <v>4.7</v>
      </c>
      <c r="L4464">
        <v>0.41899999999999998</v>
      </c>
      <c r="M4464">
        <v>30.8</v>
      </c>
      <c r="N4464">
        <v>9.6909999999999996E-2</v>
      </c>
      <c r="O4464" t="s">
        <v>119</v>
      </c>
      <c r="P4464">
        <v>0.04</v>
      </c>
      <c r="Q4464">
        <v>38.54</v>
      </c>
      <c r="R4464">
        <v>700</v>
      </c>
      <c r="S4464">
        <v>0</v>
      </c>
      <c r="T4464" t="s">
        <v>909</v>
      </c>
      <c r="U4464">
        <v>3950</v>
      </c>
      <c r="V4464">
        <v>0.57999999999999996</v>
      </c>
      <c r="W4464">
        <v>0.59</v>
      </c>
      <c r="X4464">
        <v>0.41</v>
      </c>
      <c r="Y4464" t="s">
        <v>77</v>
      </c>
      <c r="Z4464">
        <v>4.6399999999999997</v>
      </c>
      <c r="AA4464" t="s">
        <v>14552</v>
      </c>
      <c r="AB4464">
        <v>64.190221199999996</v>
      </c>
      <c r="AC4464" t="s">
        <v>14553</v>
      </c>
      <c r="AD4464">
        <v>-12.0848643</v>
      </c>
      <c r="AE4464">
        <v>52.616</v>
      </c>
      <c r="AF4464">
        <v>12.492000000000001</v>
      </c>
      <c r="AG4464">
        <v>8.6259999999999994</v>
      </c>
      <c r="AH4464">
        <v>11.728199999999999</v>
      </c>
    </row>
    <row r="4465" spans="1:34" x14ac:dyDescent="0.25">
      <c r="A4465" t="s">
        <v>14554</v>
      </c>
      <c r="B4465" t="s">
        <v>14555</v>
      </c>
      <c r="C4465">
        <v>1</v>
      </c>
      <c r="D4465">
        <v>2</v>
      </c>
      <c r="E4465" t="s">
        <v>284</v>
      </c>
      <c r="F4465">
        <v>2019</v>
      </c>
      <c r="G4465" t="s">
        <v>285</v>
      </c>
      <c r="H4465">
        <v>0</v>
      </c>
      <c r="I4465">
        <v>0.94800499999999999</v>
      </c>
      <c r="J4465">
        <v>9.6900000000000007E-3</v>
      </c>
      <c r="K4465">
        <v>1.1200000000000001</v>
      </c>
      <c r="L4465">
        <v>0.1</v>
      </c>
      <c r="M4465">
        <v>1.46</v>
      </c>
      <c r="N4465">
        <v>4.5900000000000003E-3</v>
      </c>
      <c r="O4465" t="s">
        <v>614</v>
      </c>
      <c r="P4465">
        <v>0</v>
      </c>
      <c r="Q4465">
        <v>21.5</v>
      </c>
      <c r="R4465">
        <v>650</v>
      </c>
      <c r="S4465">
        <v>0</v>
      </c>
      <c r="T4465" t="s">
        <v>14556</v>
      </c>
      <c r="U4465">
        <v>2960</v>
      </c>
      <c r="V4465">
        <v>0.17</v>
      </c>
      <c r="W4465">
        <v>0.14000000000000001</v>
      </c>
      <c r="X4465">
        <v>-0.09</v>
      </c>
      <c r="Y4465" t="s">
        <v>77</v>
      </c>
      <c r="Z4465">
        <v>5.12</v>
      </c>
      <c r="AA4465" t="s">
        <v>14557</v>
      </c>
      <c r="AB4465">
        <v>165.69048430000001</v>
      </c>
      <c r="AC4465" t="s">
        <v>14558</v>
      </c>
      <c r="AD4465">
        <v>-16.406444499999999</v>
      </c>
      <c r="AE4465">
        <v>26.492699999999999</v>
      </c>
      <c r="AF4465">
        <v>16.91</v>
      </c>
      <c r="AG4465">
        <v>10.644</v>
      </c>
      <c r="AH4465">
        <v>15.0715</v>
      </c>
    </row>
    <row r="4466" spans="1:34" x14ac:dyDescent="0.25">
      <c r="A4466" t="s">
        <v>14559</v>
      </c>
      <c r="B4466" t="s">
        <v>14555</v>
      </c>
      <c r="C4466">
        <v>1</v>
      </c>
      <c r="D4466">
        <v>2</v>
      </c>
      <c r="E4466" t="s">
        <v>284</v>
      </c>
      <c r="F4466">
        <v>2019</v>
      </c>
      <c r="G4466" t="s">
        <v>285</v>
      </c>
      <c r="H4466">
        <v>0</v>
      </c>
      <c r="I4466">
        <v>4.9899630000000004</v>
      </c>
      <c r="J4466">
        <v>2.9392000000000001E-2</v>
      </c>
      <c r="K4466">
        <v>2.31</v>
      </c>
      <c r="L4466">
        <v>0.20599999999999999</v>
      </c>
      <c r="M4466">
        <v>5.95</v>
      </c>
      <c r="N4466">
        <v>1.8700000000000001E-2</v>
      </c>
      <c r="O4466" t="s">
        <v>614</v>
      </c>
      <c r="P4466">
        <v>0</v>
      </c>
      <c r="Q4466">
        <v>2.35</v>
      </c>
      <c r="R4466">
        <v>370</v>
      </c>
      <c r="S4466">
        <v>0</v>
      </c>
      <c r="T4466" t="s">
        <v>14556</v>
      </c>
      <c r="U4466">
        <v>2960</v>
      </c>
      <c r="V4466">
        <v>0.17</v>
      </c>
      <c r="W4466">
        <v>0.14000000000000001</v>
      </c>
      <c r="X4466">
        <v>-0.09</v>
      </c>
      <c r="Y4466" t="s">
        <v>77</v>
      </c>
      <c r="Z4466">
        <v>5.12</v>
      </c>
      <c r="AA4466" t="s">
        <v>14557</v>
      </c>
      <c r="AB4466">
        <v>165.69048430000001</v>
      </c>
      <c r="AC4466" t="s">
        <v>14558</v>
      </c>
      <c r="AD4466">
        <v>-16.406444499999999</v>
      </c>
      <c r="AE4466">
        <v>26.492699999999999</v>
      </c>
      <c r="AF4466">
        <v>16.91</v>
      </c>
      <c r="AG4466">
        <v>10.644</v>
      </c>
      <c r="AH4466">
        <v>15.0715</v>
      </c>
    </row>
    <row r="4467" spans="1:34" x14ac:dyDescent="0.25">
      <c r="A4467" t="s">
        <v>14560</v>
      </c>
      <c r="B4467" t="s">
        <v>14561</v>
      </c>
      <c r="C4467">
        <v>1</v>
      </c>
      <c r="D4467">
        <v>1</v>
      </c>
      <c r="E4467" t="s">
        <v>73</v>
      </c>
      <c r="F4467">
        <v>2019</v>
      </c>
      <c r="G4467" t="s">
        <v>396</v>
      </c>
      <c r="H4467">
        <v>0</v>
      </c>
      <c r="I4467">
        <v>14.4399</v>
      </c>
      <c r="J4467">
        <v>8.7599999999999997E-2</v>
      </c>
      <c r="K4467">
        <v>3.71</v>
      </c>
      <c r="L4467">
        <v>0.33100000000000002</v>
      </c>
      <c r="M4467">
        <v>13.3</v>
      </c>
      <c r="N4467">
        <v>4.1849999999999998E-2</v>
      </c>
      <c r="O4467" t="s">
        <v>75</v>
      </c>
      <c r="P4467">
        <v>0.183</v>
      </c>
      <c r="S4467">
        <v>0</v>
      </c>
      <c r="T4467" t="s">
        <v>853</v>
      </c>
      <c r="U4467">
        <v>3475</v>
      </c>
      <c r="V4467">
        <v>0.43</v>
      </c>
      <c r="W4467">
        <v>0.43</v>
      </c>
      <c r="X4467">
        <v>-0.05</v>
      </c>
      <c r="Y4467" t="s">
        <v>77</v>
      </c>
      <c r="Z4467">
        <v>4.95</v>
      </c>
      <c r="AA4467" t="s">
        <v>14562</v>
      </c>
      <c r="AB4467">
        <v>319.11475130000002</v>
      </c>
      <c r="AC4467" t="s">
        <v>14563</v>
      </c>
      <c r="AD4467">
        <v>2.5807711000000002</v>
      </c>
      <c r="AE4467">
        <v>17.6297</v>
      </c>
      <c r="AF4467">
        <v>11.961</v>
      </c>
      <c r="AG4467">
        <v>7.3239999999999998</v>
      </c>
      <c r="AH4467">
        <v>10.859500000000001</v>
      </c>
    </row>
    <row r="4468" spans="1:34" x14ac:dyDescent="0.25">
      <c r="A4468" t="s">
        <v>14564</v>
      </c>
      <c r="B4468" t="s">
        <v>14565</v>
      </c>
      <c r="C4468">
        <v>3</v>
      </c>
      <c r="D4468">
        <v>2</v>
      </c>
      <c r="E4468" t="s">
        <v>284</v>
      </c>
      <c r="F4468">
        <v>2019</v>
      </c>
      <c r="G4468" t="s">
        <v>285</v>
      </c>
      <c r="H4468">
        <v>0</v>
      </c>
      <c r="I4468">
        <v>5.3587657000000002</v>
      </c>
      <c r="J4468">
        <v>3.8129999999999997E-2</v>
      </c>
      <c r="K4468">
        <v>1.3049999999999999</v>
      </c>
      <c r="L4468">
        <v>0.11600000000000001</v>
      </c>
      <c r="M4468">
        <v>2.87</v>
      </c>
      <c r="N4468">
        <v>9.0299999999999998E-3</v>
      </c>
      <c r="O4468" t="s">
        <v>119</v>
      </c>
      <c r="P4468">
        <v>0.11</v>
      </c>
      <c r="Q4468">
        <v>5.4</v>
      </c>
      <c r="R4468">
        <v>424</v>
      </c>
      <c r="S4468">
        <v>0</v>
      </c>
      <c r="T4468" t="s">
        <v>1095</v>
      </c>
      <c r="U4468">
        <v>3340</v>
      </c>
      <c r="V4468">
        <v>0.27</v>
      </c>
      <c r="W4468">
        <v>0.26</v>
      </c>
      <c r="X4468">
        <v>-0.34</v>
      </c>
      <c r="Y4468" t="s">
        <v>77</v>
      </c>
      <c r="Z4468">
        <v>4.97</v>
      </c>
      <c r="AA4468" t="s">
        <v>14566</v>
      </c>
      <c r="AB4468">
        <v>45.462478099999998</v>
      </c>
      <c r="AC4468" t="s">
        <v>14567</v>
      </c>
      <c r="AD4468">
        <v>-16.594495599999998</v>
      </c>
      <c r="AE4468">
        <v>6.8692900000000003</v>
      </c>
      <c r="AF4468">
        <v>10.59</v>
      </c>
      <c r="AG4468">
        <v>6.4960000000000004</v>
      </c>
      <c r="AH4468">
        <v>10.046900000000001</v>
      </c>
    </row>
    <row r="4469" spans="1:34" x14ac:dyDescent="0.25">
      <c r="A4469" t="s">
        <v>14568</v>
      </c>
      <c r="B4469" t="s">
        <v>14565</v>
      </c>
      <c r="C4469">
        <v>3</v>
      </c>
      <c r="D4469">
        <v>2</v>
      </c>
      <c r="E4469" t="s">
        <v>284</v>
      </c>
      <c r="F4469">
        <v>2022</v>
      </c>
      <c r="G4469" t="s">
        <v>285</v>
      </c>
      <c r="H4469">
        <v>0</v>
      </c>
      <c r="I4469">
        <v>3.1239034999999999</v>
      </c>
      <c r="J4469">
        <v>2.6610000000000002E-2</v>
      </c>
      <c r="K4469">
        <v>1.147</v>
      </c>
      <c r="L4469">
        <v>0.10199999999999999</v>
      </c>
      <c r="M4469">
        <v>1.54</v>
      </c>
      <c r="N4469">
        <v>4.8500000000000001E-3</v>
      </c>
      <c r="O4469" t="s">
        <v>119</v>
      </c>
      <c r="P4469">
        <v>0.223</v>
      </c>
      <c r="Q4469">
        <v>10.9</v>
      </c>
      <c r="R4469">
        <v>508</v>
      </c>
      <c r="S4469">
        <v>0</v>
      </c>
      <c r="T4469" t="s">
        <v>1095</v>
      </c>
      <c r="U4469">
        <v>3340</v>
      </c>
      <c r="V4469">
        <v>0.27</v>
      </c>
      <c r="W4469">
        <v>0.26</v>
      </c>
      <c r="X4469">
        <v>-0.34</v>
      </c>
      <c r="Y4469" t="s">
        <v>77</v>
      </c>
      <c r="Z4469">
        <v>4.95</v>
      </c>
      <c r="AA4469" t="s">
        <v>14566</v>
      </c>
      <c r="AB4469">
        <v>45.462478099999998</v>
      </c>
      <c r="AC4469" t="s">
        <v>14567</v>
      </c>
      <c r="AD4469">
        <v>-16.594495599999998</v>
      </c>
      <c r="AE4469">
        <v>6.8692900000000003</v>
      </c>
      <c r="AF4469">
        <v>10.59</v>
      </c>
      <c r="AG4469">
        <v>6.4960000000000004</v>
      </c>
      <c r="AH4469">
        <v>10.046900000000001</v>
      </c>
    </row>
    <row r="4470" spans="1:34" x14ac:dyDescent="0.25">
      <c r="A4470" t="s">
        <v>14569</v>
      </c>
      <c r="B4470" t="s">
        <v>14570</v>
      </c>
      <c r="C4470">
        <v>2</v>
      </c>
      <c r="D4470">
        <v>2</v>
      </c>
      <c r="E4470" t="s">
        <v>284</v>
      </c>
      <c r="F4470">
        <v>2020</v>
      </c>
      <c r="G4470" t="s">
        <v>285</v>
      </c>
      <c r="H4470">
        <v>0</v>
      </c>
      <c r="I4470">
        <v>0.76844800000000002</v>
      </c>
      <c r="J4470">
        <v>1.2109999999999999E-2</v>
      </c>
      <c r="K4470">
        <v>1.3320000000000001</v>
      </c>
      <c r="L4470">
        <v>0.11899999999999999</v>
      </c>
      <c r="M4470">
        <v>2.62</v>
      </c>
      <c r="N4470">
        <v>8.2400000000000008E-3</v>
      </c>
      <c r="O4470" t="s">
        <v>119</v>
      </c>
      <c r="P4470">
        <v>0</v>
      </c>
      <c r="Q4470">
        <v>106</v>
      </c>
      <c r="R4470">
        <v>892</v>
      </c>
      <c r="S4470">
        <v>0</v>
      </c>
      <c r="T4470" t="s">
        <v>794</v>
      </c>
      <c r="U4470">
        <v>3331</v>
      </c>
      <c r="V4470">
        <v>0.37</v>
      </c>
      <c r="W4470">
        <v>0.4</v>
      </c>
      <c r="X4470">
        <v>0.28000000000000003</v>
      </c>
      <c r="Y4470" t="s">
        <v>77</v>
      </c>
      <c r="Z4470">
        <v>4.9000000000000004</v>
      </c>
      <c r="AA4470" t="s">
        <v>14571</v>
      </c>
      <c r="AB4470">
        <v>154.64490330000001</v>
      </c>
      <c r="AC4470" t="s">
        <v>14572</v>
      </c>
      <c r="AD4470">
        <v>-11.717801</v>
      </c>
      <c r="AE4470">
        <v>21.981400000000001</v>
      </c>
      <c r="AF4470">
        <v>13.14</v>
      </c>
      <c r="AG4470">
        <v>8.2040009999999999</v>
      </c>
      <c r="AH4470">
        <v>11.846500000000001</v>
      </c>
    </row>
    <row r="4471" spans="1:34" x14ac:dyDescent="0.25">
      <c r="A4471" t="s">
        <v>14573</v>
      </c>
      <c r="B4471" t="s">
        <v>14570</v>
      </c>
      <c r="C4471">
        <v>2</v>
      </c>
      <c r="D4471">
        <v>2</v>
      </c>
      <c r="E4471" t="s">
        <v>284</v>
      </c>
      <c r="F4471">
        <v>2020</v>
      </c>
      <c r="G4471" t="s">
        <v>285</v>
      </c>
      <c r="H4471">
        <v>0</v>
      </c>
      <c r="I4471">
        <v>12.251899999999999</v>
      </c>
      <c r="J4471">
        <v>7.6730000000000007E-2</v>
      </c>
      <c r="K4471">
        <v>2.2999999999999998</v>
      </c>
      <c r="L4471">
        <v>0.20499999999999999</v>
      </c>
      <c r="M4471">
        <v>8.6</v>
      </c>
      <c r="N4471">
        <v>2.7060000000000001E-2</v>
      </c>
      <c r="O4471" t="s">
        <v>119</v>
      </c>
      <c r="P4471">
        <v>0.06</v>
      </c>
      <c r="Q4471">
        <v>2.63</v>
      </c>
      <c r="R4471">
        <v>353</v>
      </c>
      <c r="S4471">
        <v>0</v>
      </c>
      <c r="T4471" t="s">
        <v>794</v>
      </c>
      <c r="U4471">
        <v>3331</v>
      </c>
      <c r="V4471">
        <v>0.37</v>
      </c>
      <c r="W4471">
        <v>0.4</v>
      </c>
      <c r="X4471">
        <v>0.28000000000000003</v>
      </c>
      <c r="Y4471" t="s">
        <v>77</v>
      </c>
      <c r="Z4471">
        <v>4.9000000000000004</v>
      </c>
      <c r="AA4471" t="s">
        <v>14571</v>
      </c>
      <c r="AB4471">
        <v>154.64490330000001</v>
      </c>
      <c r="AC4471" t="s">
        <v>14572</v>
      </c>
      <c r="AD4471">
        <v>-11.717801</v>
      </c>
      <c r="AE4471">
        <v>21.981400000000001</v>
      </c>
      <c r="AF4471">
        <v>13.14</v>
      </c>
      <c r="AG4471">
        <v>8.2040009999999999</v>
      </c>
      <c r="AH4471">
        <v>11.846500000000001</v>
      </c>
    </row>
    <row r="4472" spans="1:34" x14ac:dyDescent="0.25">
      <c r="A4472" t="s">
        <v>14574</v>
      </c>
      <c r="B4472" t="s">
        <v>14575</v>
      </c>
      <c r="C4472">
        <v>1</v>
      </c>
      <c r="D4472">
        <v>1</v>
      </c>
      <c r="E4472" t="s">
        <v>284</v>
      </c>
      <c r="F4472">
        <v>2020</v>
      </c>
      <c r="G4472" t="s">
        <v>285</v>
      </c>
      <c r="H4472">
        <v>0</v>
      </c>
      <c r="I4472">
        <v>0.79205199999999998</v>
      </c>
      <c r="J4472">
        <v>1.6789999999999999E-2</v>
      </c>
      <c r="K4472">
        <v>4.72</v>
      </c>
      <c r="L4472">
        <v>0.42099999999999999</v>
      </c>
      <c r="M4472">
        <v>29.32</v>
      </c>
      <c r="N4472">
        <v>9.2249999999999999E-2</v>
      </c>
      <c r="O4472" t="s">
        <v>119</v>
      </c>
      <c r="P4472">
        <v>0</v>
      </c>
      <c r="Q4472">
        <v>2681.61</v>
      </c>
      <c r="R4472">
        <v>1978</v>
      </c>
      <c r="S4472">
        <v>0</v>
      </c>
      <c r="T4472" t="s">
        <v>2054</v>
      </c>
      <c r="U4472">
        <v>5443</v>
      </c>
      <c r="V4472">
        <v>0.95</v>
      </c>
      <c r="W4472">
        <v>0.77</v>
      </c>
      <c r="X4472">
        <v>0.27</v>
      </c>
      <c r="Y4472" t="s">
        <v>77</v>
      </c>
      <c r="Z4472">
        <v>4.3499999999999996</v>
      </c>
      <c r="AA4472" t="s">
        <v>14576</v>
      </c>
      <c r="AB4472">
        <v>358.6688767</v>
      </c>
      <c r="AC4472" t="s">
        <v>14577</v>
      </c>
      <c r="AD4472">
        <v>-37.628223699999999</v>
      </c>
      <c r="AE4472">
        <v>80.437299999999993</v>
      </c>
      <c r="AF4472">
        <v>9.7899999999999991</v>
      </c>
      <c r="AG4472">
        <v>8.016</v>
      </c>
      <c r="AH4472">
        <v>9.6000599999999991</v>
      </c>
    </row>
    <row r="4473" spans="1:34" x14ac:dyDescent="0.25">
      <c r="A4473" t="s">
        <v>14578</v>
      </c>
      <c r="B4473" t="s">
        <v>14579</v>
      </c>
      <c r="C4473">
        <v>1</v>
      </c>
      <c r="D4473">
        <v>2</v>
      </c>
      <c r="E4473" t="s">
        <v>117</v>
      </c>
      <c r="F4473">
        <v>2015</v>
      </c>
      <c r="G4473" t="s">
        <v>14580</v>
      </c>
      <c r="H4473">
        <v>1</v>
      </c>
      <c r="J4473">
        <v>14.7</v>
      </c>
      <c r="O4473" t="s">
        <v>75</v>
      </c>
      <c r="S4473">
        <v>0</v>
      </c>
      <c r="U4473">
        <v>4194</v>
      </c>
      <c r="V4473">
        <v>1.61</v>
      </c>
      <c r="X4473">
        <v>0.26</v>
      </c>
      <c r="Y4473" t="s">
        <v>77</v>
      </c>
      <c r="Z4473">
        <v>3.65</v>
      </c>
      <c r="AA4473" t="s">
        <v>14581</v>
      </c>
      <c r="AB4473">
        <v>69.824179099999995</v>
      </c>
      <c r="AC4473" t="s">
        <v>14582</v>
      </c>
      <c r="AD4473">
        <v>22.350866199999999</v>
      </c>
      <c r="AE4473">
        <v>158.15199999999999</v>
      </c>
      <c r="AF4473">
        <v>12.025</v>
      </c>
      <c r="AG4473">
        <v>8.1630000000000003</v>
      </c>
      <c r="AH4473">
        <v>11.588699999999999</v>
      </c>
    </row>
    <row r="4474" spans="1:34" x14ac:dyDescent="0.25">
      <c r="A4474" t="s">
        <v>14583</v>
      </c>
      <c r="B4474" t="s">
        <v>14579</v>
      </c>
      <c r="C4474">
        <v>1</v>
      </c>
      <c r="D4474">
        <v>2</v>
      </c>
      <c r="E4474" t="s">
        <v>117</v>
      </c>
      <c r="F4474">
        <v>2015</v>
      </c>
      <c r="G4474" t="s">
        <v>14580</v>
      </c>
      <c r="H4474">
        <v>1</v>
      </c>
      <c r="J4474">
        <v>18.600000000000001</v>
      </c>
      <c r="O4474" t="s">
        <v>75</v>
      </c>
      <c r="S4474">
        <v>0</v>
      </c>
      <c r="U4474">
        <v>4194</v>
      </c>
      <c r="V4474">
        <v>1.61</v>
      </c>
      <c r="X4474">
        <v>0.26</v>
      </c>
      <c r="Y4474" t="s">
        <v>77</v>
      </c>
      <c r="Z4474">
        <v>3.65</v>
      </c>
      <c r="AA4474" t="s">
        <v>14581</v>
      </c>
      <c r="AB4474">
        <v>69.824179099999995</v>
      </c>
      <c r="AC4474" t="s">
        <v>14582</v>
      </c>
      <c r="AD4474">
        <v>22.350866199999999</v>
      </c>
      <c r="AE4474">
        <v>158.15199999999999</v>
      </c>
      <c r="AF4474">
        <v>12.025</v>
      </c>
      <c r="AG4474">
        <v>8.1630000000000003</v>
      </c>
      <c r="AH4474">
        <v>11.588699999999999</v>
      </c>
    </row>
    <row r="4475" spans="1:34" x14ac:dyDescent="0.25">
      <c r="A4475" t="s">
        <v>14584</v>
      </c>
      <c r="B4475" t="s">
        <v>14585</v>
      </c>
      <c r="C4475">
        <v>1</v>
      </c>
      <c r="D4475">
        <v>1</v>
      </c>
      <c r="E4475" t="s">
        <v>284</v>
      </c>
      <c r="F4475">
        <v>2007</v>
      </c>
      <c r="G4475" t="s">
        <v>100</v>
      </c>
      <c r="H4475">
        <v>0</v>
      </c>
      <c r="I4475">
        <v>3.91405</v>
      </c>
      <c r="J4475">
        <v>4.6399999999999997E-2</v>
      </c>
      <c r="K4475">
        <v>9.9760000000000009</v>
      </c>
      <c r="L4475">
        <v>0.89</v>
      </c>
      <c r="M4475">
        <v>257.43099999999998</v>
      </c>
      <c r="N4475">
        <v>0.81</v>
      </c>
      <c r="O4475" t="s">
        <v>119</v>
      </c>
      <c r="P4475">
        <v>0</v>
      </c>
      <c r="S4475">
        <v>0</v>
      </c>
      <c r="U4475">
        <v>5000</v>
      </c>
      <c r="V4475">
        <v>0.82</v>
      </c>
      <c r="W4475">
        <v>0.87</v>
      </c>
      <c r="Z4475">
        <v>4.96</v>
      </c>
      <c r="AA4475" t="s">
        <v>14586</v>
      </c>
      <c r="AB4475">
        <v>232.5774696</v>
      </c>
      <c r="AC4475" t="s">
        <v>14587</v>
      </c>
      <c r="AD4475">
        <v>-42.979946099999999</v>
      </c>
      <c r="AE4475">
        <v>773.40899999999999</v>
      </c>
      <c r="AF4475">
        <v>19.620200000000001</v>
      </c>
      <c r="AG4475">
        <v>15.068</v>
      </c>
      <c r="AH4475">
        <v>18.765000000000001</v>
      </c>
    </row>
    <row r="4476" spans="1:34" x14ac:dyDescent="0.25">
      <c r="A4476" t="s">
        <v>14588</v>
      </c>
      <c r="B4476" t="s">
        <v>14589</v>
      </c>
      <c r="C4476">
        <v>1</v>
      </c>
      <c r="D4476">
        <v>1</v>
      </c>
      <c r="E4476" t="s">
        <v>284</v>
      </c>
      <c r="F4476">
        <v>2017</v>
      </c>
      <c r="G4476" t="s">
        <v>100</v>
      </c>
      <c r="H4476">
        <v>0</v>
      </c>
      <c r="I4476">
        <v>2.1487799999999999</v>
      </c>
      <c r="J4476">
        <v>4.2999999999999997E-2</v>
      </c>
      <c r="K4476">
        <v>16.814</v>
      </c>
      <c r="L4476">
        <v>1.5</v>
      </c>
      <c r="M4476">
        <v>1175.971</v>
      </c>
      <c r="N4476">
        <v>3.7</v>
      </c>
      <c r="O4476" t="s">
        <v>119</v>
      </c>
      <c r="P4476">
        <v>0</v>
      </c>
      <c r="R4476">
        <v>2570</v>
      </c>
      <c r="S4476">
        <v>0</v>
      </c>
      <c r="T4476" t="s">
        <v>14590</v>
      </c>
      <c r="U4476">
        <v>7554</v>
      </c>
      <c r="V4476">
        <v>2.1</v>
      </c>
      <c r="W4476">
        <v>1.72</v>
      </c>
      <c r="X4476">
        <v>0</v>
      </c>
      <c r="Y4476" t="s">
        <v>77</v>
      </c>
      <c r="Z4476">
        <v>4</v>
      </c>
      <c r="AA4476" t="s">
        <v>14591</v>
      </c>
      <c r="AB4476">
        <v>317.5515264</v>
      </c>
      <c r="AC4476" t="s">
        <v>14592</v>
      </c>
      <c r="AD4476">
        <v>10.7388967</v>
      </c>
      <c r="AE4476">
        <v>182.273</v>
      </c>
      <c r="AF4476">
        <v>8.2799999999999994</v>
      </c>
      <c r="AG4476">
        <v>7.74</v>
      </c>
      <c r="AH4476">
        <v>8.2424300000000006</v>
      </c>
    </row>
    <row r="4477" spans="1:34" x14ac:dyDescent="0.25">
      <c r="A4477" t="s">
        <v>14593</v>
      </c>
      <c r="B4477" t="s">
        <v>14594</v>
      </c>
      <c r="C4477">
        <v>2</v>
      </c>
      <c r="D4477">
        <v>1</v>
      </c>
      <c r="E4477" t="s">
        <v>284</v>
      </c>
      <c r="F4477">
        <v>2020</v>
      </c>
      <c r="G4477" t="s">
        <v>100</v>
      </c>
      <c r="H4477">
        <v>0</v>
      </c>
      <c r="I4477">
        <v>2.8240599999999998</v>
      </c>
      <c r="J4477">
        <v>4.7E-2</v>
      </c>
      <c r="K4477">
        <v>17.149999999999999</v>
      </c>
      <c r="L4477">
        <v>1.53</v>
      </c>
      <c r="M4477">
        <v>985.27300000000002</v>
      </c>
      <c r="N4477">
        <v>3.1</v>
      </c>
      <c r="O4477" t="s">
        <v>119</v>
      </c>
      <c r="P4477">
        <v>0</v>
      </c>
      <c r="R4477">
        <v>2100</v>
      </c>
      <c r="S4477">
        <v>0</v>
      </c>
      <c r="T4477" t="s">
        <v>14595</v>
      </c>
      <c r="U4477">
        <v>7800</v>
      </c>
      <c r="V4477">
        <v>1.92</v>
      </c>
      <c r="W4477">
        <v>1.75</v>
      </c>
      <c r="X4477">
        <v>0</v>
      </c>
      <c r="Y4477" t="s">
        <v>77</v>
      </c>
      <c r="Z4477">
        <v>4.0999999999999996</v>
      </c>
      <c r="AA4477" t="s">
        <v>14596</v>
      </c>
      <c r="AB4477">
        <v>147.5800667</v>
      </c>
      <c r="AC4477" t="s">
        <v>14597</v>
      </c>
      <c r="AD4477">
        <v>-66.113925300000005</v>
      </c>
      <c r="AE4477">
        <v>170.696</v>
      </c>
      <c r="AF4477">
        <v>8.1910000000000007</v>
      </c>
      <c r="AG4477">
        <v>7.75</v>
      </c>
      <c r="AH4477">
        <v>8.1740100000000009</v>
      </c>
    </row>
    <row r="4478" spans="1:34" x14ac:dyDescent="0.25">
      <c r="A4478" t="s">
        <v>14598</v>
      </c>
      <c r="B4478" t="s">
        <v>14599</v>
      </c>
      <c r="C4478">
        <v>1</v>
      </c>
      <c r="D4478">
        <v>1</v>
      </c>
      <c r="E4478" t="s">
        <v>5834</v>
      </c>
      <c r="F4478">
        <v>2008</v>
      </c>
      <c r="G4478" t="s">
        <v>14600</v>
      </c>
      <c r="H4478">
        <v>0</v>
      </c>
      <c r="J4478">
        <v>0.62</v>
      </c>
      <c r="K4478">
        <v>1.63</v>
      </c>
      <c r="L4478">
        <v>0.14599999999999999</v>
      </c>
      <c r="M4478">
        <v>3.3</v>
      </c>
      <c r="N4478">
        <v>0.01</v>
      </c>
      <c r="O4478" t="s">
        <v>119</v>
      </c>
      <c r="S4478">
        <v>0</v>
      </c>
      <c r="W4478">
        <v>0.06</v>
      </c>
      <c r="AA4478" t="s">
        <v>14601</v>
      </c>
      <c r="AB4478">
        <v>272.01582500000001</v>
      </c>
      <c r="AC4478" t="s">
        <v>14602</v>
      </c>
      <c r="AD4478">
        <v>-27.150075000000001</v>
      </c>
      <c r="AE4478">
        <v>1000</v>
      </c>
    </row>
    <row r="4479" spans="1:34" x14ac:dyDescent="0.25">
      <c r="A4479" t="s">
        <v>14603</v>
      </c>
      <c r="B4479" t="s">
        <v>14604</v>
      </c>
      <c r="C4479">
        <v>1</v>
      </c>
      <c r="D4479">
        <v>1</v>
      </c>
      <c r="E4479" t="s">
        <v>5834</v>
      </c>
      <c r="F4479">
        <v>2008</v>
      </c>
      <c r="G4479" t="s">
        <v>14600</v>
      </c>
      <c r="H4479">
        <v>0</v>
      </c>
      <c r="J4479">
        <v>6.5</v>
      </c>
      <c r="K4479">
        <v>13.9</v>
      </c>
      <c r="L4479">
        <v>1.24</v>
      </c>
      <c r="M4479">
        <v>260</v>
      </c>
      <c r="N4479">
        <v>0.83</v>
      </c>
      <c r="O4479" t="s">
        <v>119</v>
      </c>
      <c r="R4479">
        <v>103</v>
      </c>
      <c r="S4479">
        <v>0</v>
      </c>
      <c r="W4479">
        <v>0.3</v>
      </c>
      <c r="AA4479" t="s">
        <v>14605</v>
      </c>
      <c r="AB4479">
        <v>272.42491699999999</v>
      </c>
      <c r="AC4479" t="s">
        <v>14606</v>
      </c>
      <c r="AD4479">
        <v>-29.224152799999999</v>
      </c>
      <c r="AE4479">
        <v>5800</v>
      </c>
    </row>
    <row r="4480" spans="1:34" x14ac:dyDescent="0.25">
      <c r="A4480" t="s">
        <v>14607</v>
      </c>
      <c r="B4480" t="s">
        <v>14608</v>
      </c>
      <c r="C4480">
        <v>1</v>
      </c>
      <c r="D4480">
        <v>1</v>
      </c>
      <c r="E4480" t="s">
        <v>5834</v>
      </c>
      <c r="F4480">
        <v>2009</v>
      </c>
      <c r="G4480" t="s">
        <v>14600</v>
      </c>
      <c r="H4480">
        <v>0</v>
      </c>
      <c r="J4480">
        <v>1.1000000000000001</v>
      </c>
      <c r="K4480">
        <v>5.18</v>
      </c>
      <c r="L4480">
        <v>0.46200000000000002</v>
      </c>
      <c r="M4480">
        <v>23.4</v>
      </c>
      <c r="N4480">
        <v>7.3599999999999999E-2</v>
      </c>
      <c r="O4480" t="s">
        <v>119</v>
      </c>
      <c r="S4480">
        <v>0</v>
      </c>
      <c r="W4480">
        <v>0.21</v>
      </c>
      <c r="AA4480" t="s">
        <v>14609</v>
      </c>
      <c r="AB4480">
        <v>268.560542</v>
      </c>
      <c r="AC4480" t="s">
        <v>14610</v>
      </c>
      <c r="AD4480">
        <v>-34.778052799999998</v>
      </c>
      <c r="AE4480">
        <v>7700</v>
      </c>
    </row>
    <row r="4481" spans="1:33" x14ac:dyDescent="0.25">
      <c r="A4481" t="s">
        <v>14611</v>
      </c>
      <c r="B4481" t="s">
        <v>14612</v>
      </c>
      <c r="C4481">
        <v>1</v>
      </c>
      <c r="D4481">
        <v>1</v>
      </c>
      <c r="E4481" t="s">
        <v>5834</v>
      </c>
      <c r="F4481">
        <v>2013</v>
      </c>
      <c r="G4481" t="s">
        <v>14600</v>
      </c>
      <c r="H4481">
        <v>0</v>
      </c>
      <c r="J4481">
        <v>2.7</v>
      </c>
      <c r="K4481">
        <v>13</v>
      </c>
      <c r="L4481">
        <v>1.1599999999999999</v>
      </c>
      <c r="M4481">
        <v>1300</v>
      </c>
      <c r="N4481">
        <v>4.0999999999999996</v>
      </c>
      <c r="O4481" t="s">
        <v>119</v>
      </c>
      <c r="S4481">
        <v>0</v>
      </c>
      <c r="T4481" t="s">
        <v>1199</v>
      </c>
      <c r="W4481">
        <v>0.56000000000000005</v>
      </c>
      <c r="AA4481" t="s">
        <v>14613</v>
      </c>
      <c r="AB4481">
        <v>269.70600000000002</v>
      </c>
      <c r="AC4481" t="s">
        <v>14614</v>
      </c>
      <c r="AD4481">
        <v>-30.196930600000002</v>
      </c>
      <c r="AE4481">
        <v>3300</v>
      </c>
    </row>
    <row r="4482" spans="1:33" x14ac:dyDescent="0.25">
      <c r="A4482" t="s">
        <v>14615</v>
      </c>
      <c r="B4482" t="s">
        <v>14616</v>
      </c>
      <c r="C4482">
        <v>1</v>
      </c>
      <c r="D4482">
        <v>1</v>
      </c>
      <c r="E4482" t="s">
        <v>5834</v>
      </c>
      <c r="F4482">
        <v>2011</v>
      </c>
      <c r="G4482" t="s">
        <v>14600</v>
      </c>
      <c r="H4482">
        <v>0</v>
      </c>
      <c r="I4482">
        <v>2800</v>
      </c>
      <c r="J4482">
        <v>3.2</v>
      </c>
      <c r="K4482">
        <v>3.21</v>
      </c>
      <c r="L4482">
        <v>0.28599999999999998</v>
      </c>
      <c r="M4482">
        <v>10.4</v>
      </c>
      <c r="N4482">
        <v>3.27E-2</v>
      </c>
      <c r="O4482" t="s">
        <v>119</v>
      </c>
      <c r="S4482">
        <v>0</v>
      </c>
      <c r="W4482">
        <v>0.56000000000000005</v>
      </c>
      <c r="AA4482" t="s">
        <v>14617</v>
      </c>
      <c r="AB4482">
        <v>267.00812500000001</v>
      </c>
      <c r="AC4482" t="s">
        <v>14618</v>
      </c>
      <c r="AD4482">
        <v>-35.005411100000003</v>
      </c>
      <c r="AE4482">
        <v>3040</v>
      </c>
    </row>
    <row r="4483" spans="1:33" x14ac:dyDescent="0.25">
      <c r="A4483" t="s">
        <v>14619</v>
      </c>
      <c r="B4483" t="s">
        <v>14620</v>
      </c>
      <c r="C4483">
        <v>1</v>
      </c>
      <c r="D4483">
        <v>1</v>
      </c>
      <c r="E4483" t="s">
        <v>5834</v>
      </c>
      <c r="F4483">
        <v>2010</v>
      </c>
      <c r="G4483" t="s">
        <v>14600</v>
      </c>
      <c r="H4483">
        <v>0</v>
      </c>
      <c r="J4483">
        <v>2.0299999999999998</v>
      </c>
      <c r="K4483">
        <v>9.64</v>
      </c>
      <c r="L4483">
        <v>0.86</v>
      </c>
      <c r="M4483">
        <v>67.3</v>
      </c>
      <c r="N4483">
        <v>0.21199999999999999</v>
      </c>
      <c r="O4483" t="s">
        <v>119</v>
      </c>
      <c r="S4483">
        <v>0</v>
      </c>
      <c r="W4483">
        <v>0.52</v>
      </c>
      <c r="AA4483" t="s">
        <v>14621</v>
      </c>
      <c r="AB4483">
        <v>271.74220800000001</v>
      </c>
      <c r="AC4483" t="s">
        <v>14622</v>
      </c>
      <c r="AD4483">
        <v>-26.8196917</v>
      </c>
      <c r="AE4483">
        <v>7050</v>
      </c>
      <c r="AG4483">
        <v>19.98</v>
      </c>
    </row>
    <row r="4484" spans="1:33" x14ac:dyDescent="0.25">
      <c r="A4484" t="s">
        <v>14623</v>
      </c>
      <c r="B4484" t="s">
        <v>14624</v>
      </c>
      <c r="C4484">
        <v>1</v>
      </c>
      <c r="D4484">
        <v>1</v>
      </c>
      <c r="E4484" t="s">
        <v>5834</v>
      </c>
      <c r="F4484">
        <v>2010</v>
      </c>
      <c r="G4484" t="s">
        <v>14600</v>
      </c>
      <c r="H4484">
        <v>0</v>
      </c>
      <c r="I4484">
        <v>1980</v>
      </c>
      <c r="J4484">
        <v>1.8</v>
      </c>
      <c r="K4484">
        <v>13.2</v>
      </c>
      <c r="L4484">
        <v>1.18</v>
      </c>
      <c r="M4484">
        <v>830</v>
      </c>
      <c r="N4484">
        <v>2.6</v>
      </c>
      <c r="O4484" t="s">
        <v>119</v>
      </c>
      <c r="S4484">
        <v>0</v>
      </c>
      <c r="W4484">
        <v>0.19</v>
      </c>
      <c r="AA4484" t="s">
        <v>14625</v>
      </c>
      <c r="AB4484">
        <v>268.46162500000003</v>
      </c>
      <c r="AC4484" t="s">
        <v>14626</v>
      </c>
      <c r="AD4484">
        <v>-33.990333300000003</v>
      </c>
      <c r="AE4484">
        <v>5690</v>
      </c>
    </row>
    <row r="4485" spans="1:33" x14ac:dyDescent="0.25">
      <c r="A4485" t="s">
        <v>14627</v>
      </c>
      <c r="B4485" t="s">
        <v>14628</v>
      </c>
      <c r="C4485">
        <v>1</v>
      </c>
      <c r="D4485">
        <v>1</v>
      </c>
      <c r="E4485" t="s">
        <v>5834</v>
      </c>
      <c r="F4485">
        <v>2012</v>
      </c>
      <c r="G4485" t="s">
        <v>14600</v>
      </c>
      <c r="H4485">
        <v>0</v>
      </c>
      <c r="J4485">
        <v>1.21</v>
      </c>
      <c r="K4485">
        <v>12.4</v>
      </c>
      <c r="L4485">
        <v>1.1100000000000001</v>
      </c>
      <c r="M4485">
        <v>3500</v>
      </c>
      <c r="N4485">
        <v>11</v>
      </c>
      <c r="O4485" t="s">
        <v>119</v>
      </c>
      <c r="S4485">
        <v>0</v>
      </c>
      <c r="W4485">
        <v>0.16</v>
      </c>
      <c r="AA4485" t="s">
        <v>14629</v>
      </c>
      <c r="AB4485">
        <v>272.547258</v>
      </c>
      <c r="AC4485" t="s">
        <v>14630</v>
      </c>
      <c r="AD4485">
        <v>-26.5229319</v>
      </c>
      <c r="AE4485">
        <v>2800</v>
      </c>
    </row>
    <row r="4486" spans="1:33" x14ac:dyDescent="0.25">
      <c r="A4486" t="s">
        <v>14631</v>
      </c>
      <c r="B4486" t="s">
        <v>14632</v>
      </c>
      <c r="C4486">
        <v>1</v>
      </c>
      <c r="D4486">
        <v>1</v>
      </c>
      <c r="E4486" t="s">
        <v>5834</v>
      </c>
      <c r="F4486">
        <v>2018</v>
      </c>
      <c r="G4486" t="s">
        <v>14600</v>
      </c>
      <c r="H4486">
        <v>0</v>
      </c>
      <c r="J4486">
        <v>2.42</v>
      </c>
      <c r="K4486">
        <v>14.2</v>
      </c>
      <c r="L4486">
        <v>1.27</v>
      </c>
      <c r="M4486">
        <v>170</v>
      </c>
      <c r="N4486">
        <v>0.54</v>
      </c>
      <c r="O4486" t="s">
        <v>119</v>
      </c>
      <c r="S4486">
        <v>0</v>
      </c>
      <c r="W4486">
        <v>0.57999999999999996</v>
      </c>
      <c r="AA4486" t="s">
        <v>14633</v>
      </c>
      <c r="AB4486">
        <v>271.95697000000001</v>
      </c>
      <c r="AC4486" t="s">
        <v>14634</v>
      </c>
      <c r="AD4486">
        <v>-25.344638799999998</v>
      </c>
      <c r="AE4486">
        <v>3500</v>
      </c>
      <c r="AF4486">
        <v>24.3</v>
      </c>
      <c r="AG4486">
        <v>18.3</v>
      </c>
    </row>
    <row r="4487" spans="1:33" x14ac:dyDescent="0.25">
      <c r="A4487" t="s">
        <v>14635</v>
      </c>
      <c r="B4487" t="s">
        <v>14636</v>
      </c>
      <c r="C4487">
        <v>1</v>
      </c>
      <c r="D4487">
        <v>1</v>
      </c>
      <c r="E4487" t="s">
        <v>5834</v>
      </c>
      <c r="F4487">
        <v>2013</v>
      </c>
      <c r="G4487" t="s">
        <v>14600</v>
      </c>
      <c r="H4487">
        <v>0</v>
      </c>
      <c r="J4487">
        <v>0.92</v>
      </c>
      <c r="K4487">
        <v>2.99</v>
      </c>
      <c r="L4487">
        <v>0.26600000000000001</v>
      </c>
      <c r="M4487">
        <v>9.1999999999999993</v>
      </c>
      <c r="N4487">
        <v>2.9000000000000001E-2</v>
      </c>
      <c r="O4487" t="s">
        <v>119</v>
      </c>
      <c r="S4487">
        <v>0</v>
      </c>
      <c r="W4487">
        <v>0.11</v>
      </c>
      <c r="AA4487" t="s">
        <v>14637</v>
      </c>
      <c r="AB4487">
        <v>269.49633299999999</v>
      </c>
      <c r="AC4487" t="s">
        <v>14638</v>
      </c>
      <c r="AD4487">
        <v>-30.715174999999999</v>
      </c>
      <c r="AE4487">
        <v>810</v>
      </c>
      <c r="AG4487">
        <v>18.760000000000002</v>
      </c>
    </row>
    <row r="4488" spans="1:33" x14ac:dyDescent="0.25">
      <c r="A4488" t="s">
        <v>14639</v>
      </c>
      <c r="B4488" t="s">
        <v>14640</v>
      </c>
      <c r="C4488">
        <v>1</v>
      </c>
      <c r="D4488">
        <v>1</v>
      </c>
      <c r="E4488" t="s">
        <v>5834</v>
      </c>
      <c r="F4488">
        <v>2015</v>
      </c>
      <c r="G4488" t="s">
        <v>14600</v>
      </c>
      <c r="H4488">
        <v>0</v>
      </c>
      <c r="J4488">
        <v>1.72</v>
      </c>
      <c r="K4488">
        <v>11.1</v>
      </c>
      <c r="L4488">
        <v>0.99399999999999999</v>
      </c>
      <c r="M4488">
        <v>86</v>
      </c>
      <c r="N4488">
        <v>0.27</v>
      </c>
      <c r="O4488" t="s">
        <v>119</v>
      </c>
      <c r="S4488">
        <v>0</v>
      </c>
      <c r="W4488">
        <v>0.18</v>
      </c>
      <c r="AA4488" t="s">
        <v>14641</v>
      </c>
      <c r="AB4488">
        <v>271.30391700000001</v>
      </c>
      <c r="AC4488" t="s">
        <v>14642</v>
      </c>
      <c r="AD4488">
        <v>-27.293233300000001</v>
      </c>
      <c r="AE4488">
        <v>6430</v>
      </c>
    </row>
    <row r="4489" spans="1:33" x14ac:dyDescent="0.25">
      <c r="A4489" t="s">
        <v>14643</v>
      </c>
      <c r="B4489" t="s">
        <v>14644</v>
      </c>
      <c r="C4489">
        <v>1</v>
      </c>
      <c r="D4489">
        <v>1</v>
      </c>
      <c r="E4489" t="s">
        <v>5834</v>
      </c>
      <c r="F4489">
        <v>2012</v>
      </c>
      <c r="G4489" t="s">
        <v>14600</v>
      </c>
      <c r="H4489">
        <v>0</v>
      </c>
      <c r="J4489">
        <v>2</v>
      </c>
      <c r="K4489">
        <v>13.6</v>
      </c>
      <c r="L4489">
        <v>1.21</v>
      </c>
      <c r="M4489">
        <v>480</v>
      </c>
      <c r="N4489">
        <v>1.5</v>
      </c>
      <c r="O4489" t="s">
        <v>119</v>
      </c>
      <c r="S4489">
        <v>0</v>
      </c>
      <c r="U4489">
        <v>5950</v>
      </c>
      <c r="W4489">
        <v>0.67</v>
      </c>
      <c r="AA4489" t="s">
        <v>14645</v>
      </c>
      <c r="AB4489">
        <v>271.53100599999999</v>
      </c>
      <c r="AC4489" t="s">
        <v>14646</v>
      </c>
      <c r="AD4489">
        <v>-31.454477300000001</v>
      </c>
      <c r="AE4489">
        <v>2300</v>
      </c>
    </row>
    <row r="4490" spans="1:33" x14ac:dyDescent="0.25">
      <c r="A4490" t="s">
        <v>14647</v>
      </c>
      <c r="B4490" t="s">
        <v>14648</v>
      </c>
      <c r="C4490">
        <v>1</v>
      </c>
      <c r="D4490">
        <v>1</v>
      </c>
      <c r="E4490" t="s">
        <v>5834</v>
      </c>
      <c r="F4490">
        <v>2016</v>
      </c>
      <c r="G4490" t="s">
        <v>14600</v>
      </c>
      <c r="H4490">
        <v>0</v>
      </c>
      <c r="J4490">
        <v>4.1399999999999997</v>
      </c>
      <c r="K4490">
        <v>5.99</v>
      </c>
      <c r="L4490">
        <v>0.53500000000000003</v>
      </c>
      <c r="M4490">
        <v>30</v>
      </c>
      <c r="N4490">
        <v>0.09</v>
      </c>
      <c r="O4490" t="s">
        <v>119</v>
      </c>
      <c r="S4490">
        <v>0</v>
      </c>
      <c r="W4490">
        <v>0.75</v>
      </c>
      <c r="AA4490" t="s">
        <v>14649</v>
      </c>
      <c r="AB4490">
        <v>270.85399999999998</v>
      </c>
      <c r="AC4490" t="s">
        <v>14650</v>
      </c>
      <c r="AD4490">
        <v>-29.2134167</v>
      </c>
      <c r="AE4490">
        <v>7380</v>
      </c>
      <c r="AG4490">
        <v>19</v>
      </c>
    </row>
    <row r="4491" spans="1:33" x14ac:dyDescent="0.25">
      <c r="A4491" t="s">
        <v>14651</v>
      </c>
      <c r="B4491" t="s">
        <v>14652</v>
      </c>
      <c r="C4491">
        <v>1</v>
      </c>
      <c r="D4491">
        <v>1</v>
      </c>
      <c r="E4491" t="s">
        <v>5834</v>
      </c>
      <c r="F4491">
        <v>2014</v>
      </c>
      <c r="G4491" t="s">
        <v>14600</v>
      </c>
      <c r="H4491">
        <v>0</v>
      </c>
      <c r="J4491">
        <v>0.95</v>
      </c>
      <c r="K4491">
        <v>4.29</v>
      </c>
      <c r="L4491">
        <v>0.38300000000000001</v>
      </c>
      <c r="M4491">
        <v>17</v>
      </c>
      <c r="N4491">
        <v>5.2999999999999999E-2</v>
      </c>
      <c r="O4491" t="s">
        <v>119</v>
      </c>
      <c r="S4491">
        <v>0</v>
      </c>
      <c r="W4491">
        <v>0.11</v>
      </c>
      <c r="AA4491" t="s">
        <v>14653</v>
      </c>
      <c r="AB4491">
        <v>270.09783299999998</v>
      </c>
      <c r="AC4491" t="s">
        <v>14654</v>
      </c>
      <c r="AD4491">
        <v>-31.2452583</v>
      </c>
      <c r="AE4491">
        <v>7200</v>
      </c>
    </row>
    <row r="4492" spans="1:33" x14ac:dyDescent="0.25">
      <c r="A4492" t="s">
        <v>14655</v>
      </c>
      <c r="B4492" t="s">
        <v>14656</v>
      </c>
      <c r="C4492">
        <v>1</v>
      </c>
      <c r="D4492">
        <v>1</v>
      </c>
      <c r="E4492" t="s">
        <v>5834</v>
      </c>
      <c r="F4492">
        <v>2018</v>
      </c>
      <c r="G4492" t="s">
        <v>14600</v>
      </c>
      <c r="H4492">
        <v>0</v>
      </c>
      <c r="J4492">
        <v>0.69</v>
      </c>
      <c r="K4492">
        <v>4.43</v>
      </c>
      <c r="L4492">
        <v>0.39600000000000002</v>
      </c>
      <c r="M4492">
        <v>18</v>
      </c>
      <c r="N4492">
        <v>5.7000000000000002E-2</v>
      </c>
      <c r="O4492" t="s">
        <v>119</v>
      </c>
      <c r="S4492">
        <v>0</v>
      </c>
      <c r="W4492">
        <v>0.15</v>
      </c>
      <c r="AA4492" t="s">
        <v>14657</v>
      </c>
      <c r="AB4492">
        <v>268.86788899999999</v>
      </c>
      <c r="AC4492" t="s">
        <v>14658</v>
      </c>
      <c r="AD4492">
        <v>-29.170665700000001</v>
      </c>
      <c r="AE4492">
        <v>4400</v>
      </c>
      <c r="AG4492">
        <v>23.4</v>
      </c>
    </row>
    <row r="4493" spans="1:33" x14ac:dyDescent="0.25">
      <c r="A4493" t="s">
        <v>14659</v>
      </c>
      <c r="B4493" t="s">
        <v>14660</v>
      </c>
      <c r="C4493">
        <v>1</v>
      </c>
      <c r="D4493">
        <v>1</v>
      </c>
      <c r="E4493" t="s">
        <v>5834</v>
      </c>
      <c r="F4493">
        <v>2012</v>
      </c>
      <c r="G4493" t="s">
        <v>14600</v>
      </c>
      <c r="H4493">
        <v>0</v>
      </c>
      <c r="I4493">
        <v>3000</v>
      </c>
      <c r="J4493">
        <v>1.1000000000000001</v>
      </c>
      <c r="K4493">
        <v>12.9</v>
      </c>
      <c r="L4493">
        <v>1.1499999999999999</v>
      </c>
      <c r="M4493">
        <v>1500</v>
      </c>
      <c r="N4493">
        <v>4.8</v>
      </c>
      <c r="O4493" t="s">
        <v>119</v>
      </c>
      <c r="S4493">
        <v>0</v>
      </c>
      <c r="W4493">
        <v>0.86</v>
      </c>
      <c r="AA4493" t="s">
        <v>14661</v>
      </c>
      <c r="AB4493">
        <v>268.91395799999998</v>
      </c>
      <c r="AC4493" t="s">
        <v>14662</v>
      </c>
      <c r="AD4493">
        <v>-28.476847200000002</v>
      </c>
      <c r="AE4493">
        <v>7720</v>
      </c>
    </row>
    <row r="4494" spans="1:33" x14ac:dyDescent="0.25">
      <c r="A4494" t="s">
        <v>14663</v>
      </c>
      <c r="B4494" t="s">
        <v>14664</v>
      </c>
      <c r="C4494">
        <v>1</v>
      </c>
      <c r="D4494">
        <v>1</v>
      </c>
      <c r="E4494" t="s">
        <v>5834</v>
      </c>
      <c r="F4494">
        <v>2013</v>
      </c>
      <c r="G4494" t="s">
        <v>14600</v>
      </c>
      <c r="H4494">
        <v>0</v>
      </c>
      <c r="J4494">
        <v>4.3</v>
      </c>
      <c r="K4494">
        <v>12.4</v>
      </c>
      <c r="L4494">
        <v>1.1100000000000001</v>
      </c>
      <c r="M4494">
        <v>3690</v>
      </c>
      <c r="N4494">
        <v>11.6</v>
      </c>
      <c r="O4494" t="s">
        <v>119</v>
      </c>
      <c r="S4494">
        <v>0</v>
      </c>
      <c r="W4494">
        <v>0.39</v>
      </c>
      <c r="AA4494" t="s">
        <v>14665</v>
      </c>
      <c r="AB4494">
        <v>271.22333300000003</v>
      </c>
      <c r="AC4494" t="s">
        <v>14666</v>
      </c>
      <c r="AD4494">
        <v>-27.2209444</v>
      </c>
      <c r="AE4494">
        <v>7560</v>
      </c>
    </row>
    <row r="4495" spans="1:33" x14ac:dyDescent="0.25">
      <c r="A4495" t="s">
        <v>14667</v>
      </c>
      <c r="B4495" t="s">
        <v>14668</v>
      </c>
      <c r="C4495">
        <v>1</v>
      </c>
      <c r="D4495">
        <v>1</v>
      </c>
      <c r="E4495" t="s">
        <v>5834</v>
      </c>
      <c r="F4495">
        <v>2017</v>
      </c>
      <c r="G4495" t="s">
        <v>100</v>
      </c>
      <c r="H4495">
        <v>0</v>
      </c>
      <c r="J4495">
        <v>10.199999999999999</v>
      </c>
      <c r="K4495">
        <v>12.6</v>
      </c>
      <c r="L4495">
        <v>1.1200000000000001</v>
      </c>
      <c r="M4495">
        <v>2700</v>
      </c>
      <c r="N4495">
        <v>8.4</v>
      </c>
      <c r="O4495" t="s">
        <v>119</v>
      </c>
      <c r="S4495">
        <v>0</v>
      </c>
      <c r="W4495">
        <v>0.49</v>
      </c>
      <c r="AA4495" t="s">
        <v>14669</v>
      </c>
      <c r="AB4495">
        <v>270.44296300000002</v>
      </c>
      <c r="AC4495" t="s">
        <v>14670</v>
      </c>
      <c r="AD4495">
        <v>-29.108778000000001</v>
      </c>
      <c r="AE4495">
        <v>5300</v>
      </c>
    </row>
    <row r="4496" spans="1:33" x14ac:dyDescent="0.25">
      <c r="A4496" t="s">
        <v>14671</v>
      </c>
      <c r="B4496" t="s">
        <v>14672</v>
      </c>
      <c r="C4496">
        <v>1</v>
      </c>
      <c r="D4496">
        <v>1</v>
      </c>
      <c r="E4496" t="s">
        <v>5834</v>
      </c>
      <c r="F4496">
        <v>2017</v>
      </c>
      <c r="G4496" t="s">
        <v>14600</v>
      </c>
      <c r="H4496">
        <v>0</v>
      </c>
      <c r="J4496">
        <v>0.9</v>
      </c>
      <c r="K4496">
        <v>2.48</v>
      </c>
      <c r="L4496">
        <v>0.221</v>
      </c>
      <c r="M4496">
        <v>6.7</v>
      </c>
      <c r="N4496">
        <v>2.1100000000000001E-2</v>
      </c>
      <c r="O4496" t="s">
        <v>119</v>
      </c>
      <c r="S4496">
        <v>0</v>
      </c>
      <c r="W4496">
        <v>0.1</v>
      </c>
      <c r="AA4496" t="s">
        <v>14673</v>
      </c>
      <c r="AB4496">
        <v>268.14309700000001</v>
      </c>
      <c r="AC4496" t="s">
        <v>14674</v>
      </c>
      <c r="AD4496">
        <v>-32.0400925</v>
      </c>
      <c r="AE4496">
        <v>7210</v>
      </c>
      <c r="AG4496">
        <v>23.93</v>
      </c>
    </row>
    <row r="4497" spans="1:34" x14ac:dyDescent="0.25">
      <c r="A4497" t="s">
        <v>14675</v>
      </c>
      <c r="B4497" t="s">
        <v>14676</v>
      </c>
      <c r="C4497">
        <v>1</v>
      </c>
      <c r="D4497">
        <v>1</v>
      </c>
      <c r="E4497" t="s">
        <v>5834</v>
      </c>
      <c r="F4497">
        <v>2014</v>
      </c>
      <c r="G4497" t="s">
        <v>14600</v>
      </c>
      <c r="H4497">
        <v>0</v>
      </c>
      <c r="J4497">
        <v>3.03</v>
      </c>
      <c r="K4497">
        <v>13.2</v>
      </c>
      <c r="L4497">
        <v>1.18</v>
      </c>
      <c r="M4497">
        <v>871</v>
      </c>
      <c r="N4497">
        <v>2.74</v>
      </c>
      <c r="O4497" t="s">
        <v>119</v>
      </c>
      <c r="S4497">
        <v>0</v>
      </c>
      <c r="W4497">
        <v>0.88</v>
      </c>
      <c r="AA4497" t="s">
        <v>14677</v>
      </c>
      <c r="AB4497">
        <v>270.98541699999998</v>
      </c>
      <c r="AC4497" t="s">
        <v>14678</v>
      </c>
      <c r="AD4497">
        <v>-29.544722199999999</v>
      </c>
      <c r="AE4497">
        <v>6720</v>
      </c>
    </row>
    <row r="4498" spans="1:34" x14ac:dyDescent="0.25">
      <c r="A4498" t="s">
        <v>14679</v>
      </c>
      <c r="B4498" t="s">
        <v>14680</v>
      </c>
      <c r="C4498">
        <v>1</v>
      </c>
      <c r="D4498">
        <v>1</v>
      </c>
      <c r="E4498" t="s">
        <v>5834</v>
      </c>
      <c r="F4498">
        <v>2016</v>
      </c>
      <c r="G4498" t="s">
        <v>14600</v>
      </c>
      <c r="H4498">
        <v>0</v>
      </c>
      <c r="J4498">
        <v>0.93</v>
      </c>
      <c r="K4498">
        <v>1.62</v>
      </c>
      <c r="L4498">
        <v>0.14399999999999999</v>
      </c>
      <c r="M4498">
        <v>3.24</v>
      </c>
      <c r="N4498">
        <v>1.0200000000000001E-2</v>
      </c>
      <c r="O4498" t="s">
        <v>119</v>
      </c>
      <c r="S4498">
        <v>0</v>
      </c>
      <c r="W4498">
        <v>0.02</v>
      </c>
      <c r="AA4498" t="s">
        <v>14681</v>
      </c>
      <c r="AB4498">
        <v>272.01925699999998</v>
      </c>
      <c r="AC4498" t="s">
        <v>14682</v>
      </c>
      <c r="AD4498">
        <v>-29.731582599999999</v>
      </c>
      <c r="AE4498">
        <v>850</v>
      </c>
    </row>
    <row r="4499" spans="1:34" x14ac:dyDescent="0.25">
      <c r="A4499" t="s">
        <v>14683</v>
      </c>
      <c r="B4499" t="s">
        <v>14684</v>
      </c>
      <c r="C4499">
        <v>1</v>
      </c>
      <c r="D4499">
        <v>1</v>
      </c>
      <c r="E4499" t="s">
        <v>5834</v>
      </c>
      <c r="F4499">
        <v>2018</v>
      </c>
      <c r="G4499" t="s">
        <v>14600</v>
      </c>
      <c r="H4499">
        <v>0</v>
      </c>
      <c r="J4499">
        <v>0.24</v>
      </c>
      <c r="K4499">
        <v>6.42</v>
      </c>
      <c r="L4499">
        <v>0.57199999999999995</v>
      </c>
      <c r="M4499">
        <v>33.700000000000003</v>
      </c>
      <c r="N4499">
        <v>0.106</v>
      </c>
      <c r="O4499" t="s">
        <v>119</v>
      </c>
      <c r="S4499">
        <v>0</v>
      </c>
      <c r="W4499">
        <v>0.01</v>
      </c>
      <c r="AA4499" t="s">
        <v>14685</v>
      </c>
      <c r="AB4499">
        <v>271.94869999999997</v>
      </c>
      <c r="AC4499" t="s">
        <v>14686</v>
      </c>
      <c r="AD4499">
        <v>-28.170278499999998</v>
      </c>
      <c r="AE4499">
        <v>7100</v>
      </c>
    </row>
    <row r="4500" spans="1:34" x14ac:dyDescent="0.25">
      <c r="A4500" t="s">
        <v>14687</v>
      </c>
      <c r="B4500" t="s">
        <v>14688</v>
      </c>
      <c r="C4500">
        <v>1</v>
      </c>
      <c r="D4500">
        <v>1</v>
      </c>
      <c r="E4500" t="s">
        <v>5834</v>
      </c>
      <c r="F4500">
        <v>2017</v>
      </c>
      <c r="G4500" t="s">
        <v>14600</v>
      </c>
      <c r="H4500">
        <v>0</v>
      </c>
      <c r="J4500">
        <v>1.39</v>
      </c>
      <c r="K4500">
        <v>13.2</v>
      </c>
      <c r="L4500">
        <v>1.18</v>
      </c>
      <c r="M4500">
        <v>890</v>
      </c>
      <c r="N4500">
        <v>2.8</v>
      </c>
      <c r="O4500" t="s">
        <v>119</v>
      </c>
      <c r="S4500">
        <v>0</v>
      </c>
      <c r="W4500">
        <v>0.28999999999999998</v>
      </c>
      <c r="AA4500" t="s">
        <v>14689</v>
      </c>
      <c r="AB4500">
        <v>271.47375499999998</v>
      </c>
      <c r="AC4500" t="s">
        <v>14690</v>
      </c>
      <c r="AD4500">
        <v>-27.7142868</v>
      </c>
      <c r="AE4500">
        <v>6500</v>
      </c>
    </row>
    <row r="4501" spans="1:34" x14ac:dyDescent="0.25">
      <c r="A4501" t="s">
        <v>14691</v>
      </c>
      <c r="B4501" t="s">
        <v>14692</v>
      </c>
      <c r="C4501">
        <v>1</v>
      </c>
      <c r="D4501">
        <v>1</v>
      </c>
      <c r="E4501" t="s">
        <v>5834</v>
      </c>
      <c r="F4501">
        <v>2018</v>
      </c>
      <c r="G4501" t="s">
        <v>14600</v>
      </c>
      <c r="H4501">
        <v>0</v>
      </c>
      <c r="J4501">
        <v>0.95</v>
      </c>
      <c r="K4501">
        <v>14.1</v>
      </c>
      <c r="L4501">
        <v>1.26</v>
      </c>
      <c r="M4501">
        <v>200</v>
      </c>
      <c r="N4501">
        <v>0.62</v>
      </c>
      <c r="O4501" t="s">
        <v>119</v>
      </c>
      <c r="S4501">
        <v>0</v>
      </c>
      <c r="W4501">
        <v>0.15</v>
      </c>
      <c r="AA4501" t="s">
        <v>14693</v>
      </c>
      <c r="AB4501">
        <v>268.74221799999998</v>
      </c>
      <c r="AC4501" t="s">
        <v>14694</v>
      </c>
      <c r="AD4501">
        <v>-29.750463499999999</v>
      </c>
      <c r="AE4501">
        <v>6800</v>
      </c>
    </row>
    <row r="4502" spans="1:34" x14ac:dyDescent="0.25">
      <c r="A4502" t="s">
        <v>14695</v>
      </c>
      <c r="B4502" t="s">
        <v>14696</v>
      </c>
      <c r="C4502">
        <v>1</v>
      </c>
      <c r="D4502">
        <v>1</v>
      </c>
      <c r="E4502" t="s">
        <v>5834</v>
      </c>
      <c r="F4502">
        <v>2012</v>
      </c>
      <c r="G4502" t="s">
        <v>14600</v>
      </c>
      <c r="H4502">
        <v>0</v>
      </c>
      <c r="J4502">
        <v>8.3000000000000007</v>
      </c>
      <c r="K4502">
        <v>13</v>
      </c>
      <c r="L4502">
        <v>1.1599999999999999</v>
      </c>
      <c r="M4502">
        <v>1200</v>
      </c>
      <c r="N4502">
        <v>3.7</v>
      </c>
      <c r="O4502" t="s">
        <v>119</v>
      </c>
      <c r="S4502">
        <v>0</v>
      </c>
      <c r="W4502">
        <v>0.75</v>
      </c>
      <c r="AA4502" t="s">
        <v>14697</v>
      </c>
      <c r="AB4502">
        <v>261.79250000000002</v>
      </c>
      <c r="AC4502" t="s">
        <v>14698</v>
      </c>
      <c r="AD4502">
        <v>-29.793972199999999</v>
      </c>
      <c r="AE4502">
        <v>5100</v>
      </c>
    </row>
    <row r="4503" spans="1:34" x14ac:dyDescent="0.25">
      <c r="A4503" t="s">
        <v>14699</v>
      </c>
      <c r="B4503" t="s">
        <v>14700</v>
      </c>
      <c r="C4503">
        <v>1</v>
      </c>
      <c r="D4503">
        <v>1</v>
      </c>
      <c r="E4503" t="s">
        <v>5834</v>
      </c>
      <c r="F4503">
        <v>2019</v>
      </c>
      <c r="G4503" t="s">
        <v>14600</v>
      </c>
      <c r="H4503">
        <v>0</v>
      </c>
      <c r="J4503">
        <v>0.48</v>
      </c>
      <c r="K4503">
        <v>14.1</v>
      </c>
      <c r="L4503">
        <v>1.26</v>
      </c>
      <c r="M4503">
        <v>190</v>
      </c>
      <c r="N4503">
        <v>0.6</v>
      </c>
      <c r="O4503" t="s">
        <v>119</v>
      </c>
      <c r="S4503">
        <v>0</v>
      </c>
      <c r="W4503">
        <v>0.03</v>
      </c>
      <c r="AA4503" t="s">
        <v>14701</v>
      </c>
      <c r="AB4503">
        <v>269.37595829999998</v>
      </c>
      <c r="AC4503" t="s">
        <v>14702</v>
      </c>
      <c r="AD4503">
        <v>-29.7365639</v>
      </c>
      <c r="AE4503">
        <v>7120</v>
      </c>
      <c r="AF4503">
        <v>44.61</v>
      </c>
      <c r="AG4503">
        <v>33.11</v>
      </c>
    </row>
    <row r="4504" spans="1:34" x14ac:dyDescent="0.25">
      <c r="A4504" t="s">
        <v>14703</v>
      </c>
      <c r="B4504" t="s">
        <v>14704</v>
      </c>
      <c r="C4504">
        <v>2</v>
      </c>
      <c r="D4504">
        <v>1</v>
      </c>
      <c r="E4504" t="s">
        <v>170</v>
      </c>
      <c r="F4504">
        <v>2017</v>
      </c>
      <c r="G4504" t="s">
        <v>100</v>
      </c>
      <c r="H4504">
        <v>0</v>
      </c>
      <c r="I4504">
        <v>760</v>
      </c>
      <c r="J4504">
        <v>1.613</v>
      </c>
      <c r="K4504">
        <v>12</v>
      </c>
      <c r="L4504">
        <v>1.07</v>
      </c>
      <c r="M4504">
        <v>7532.5709999999999</v>
      </c>
      <c r="N4504">
        <v>23.7</v>
      </c>
      <c r="O4504" t="s">
        <v>119</v>
      </c>
      <c r="S4504">
        <v>0</v>
      </c>
      <c r="W4504">
        <v>1.98</v>
      </c>
      <c r="AA4504" t="s">
        <v>14705</v>
      </c>
      <c r="AB4504">
        <v>255.52725219999999</v>
      </c>
      <c r="AC4504" t="s">
        <v>14706</v>
      </c>
      <c r="AD4504">
        <v>-29.945583299999999</v>
      </c>
    </row>
    <row r="4505" spans="1:34" x14ac:dyDescent="0.25">
      <c r="A4505" t="s">
        <v>14707</v>
      </c>
      <c r="B4505" t="s">
        <v>14708</v>
      </c>
      <c r="C4505">
        <v>1</v>
      </c>
      <c r="D4505">
        <v>1</v>
      </c>
      <c r="E4505" t="s">
        <v>73</v>
      </c>
      <c r="F4505">
        <v>2014</v>
      </c>
      <c r="G4505" t="s">
        <v>100</v>
      </c>
      <c r="H4505">
        <v>0</v>
      </c>
      <c r="I4505">
        <v>121.71</v>
      </c>
      <c r="J4505">
        <v>0.53</v>
      </c>
      <c r="K4505">
        <v>12.7</v>
      </c>
      <c r="L4505">
        <v>1.1299999999999999</v>
      </c>
      <c r="M4505">
        <v>2126.2827000000002</v>
      </c>
      <c r="N4505">
        <v>6.69</v>
      </c>
      <c r="O4505" t="s">
        <v>75</v>
      </c>
      <c r="P4505">
        <v>0.35</v>
      </c>
      <c r="S4505">
        <v>0</v>
      </c>
      <c r="T4505" t="s">
        <v>107</v>
      </c>
      <c r="U4505">
        <v>4284</v>
      </c>
      <c r="V4505">
        <v>39.590000000000003</v>
      </c>
      <c r="W4505">
        <v>9.06</v>
      </c>
      <c r="X4505">
        <v>-0.02</v>
      </c>
      <c r="Y4505" t="s">
        <v>77</v>
      </c>
      <c r="Z4505">
        <v>2.2000000000000002</v>
      </c>
      <c r="AA4505" t="s">
        <v>14709</v>
      </c>
      <c r="AB4505">
        <v>132.48669570000001</v>
      </c>
      <c r="AC4505" t="s">
        <v>14710</v>
      </c>
      <c r="AD4505">
        <v>11.692484500000001</v>
      </c>
      <c r="AE4505">
        <v>817.19200000000001</v>
      </c>
      <c r="AF4505">
        <v>9.6159999999999997</v>
      </c>
      <c r="AG4505">
        <v>6.6929999999999996</v>
      </c>
      <c r="AH4505">
        <v>9.4037400000000009</v>
      </c>
    </row>
    <row r="4506" spans="1:34" x14ac:dyDescent="0.25">
      <c r="A4506" t="s">
        <v>14711</v>
      </c>
      <c r="B4506" t="s">
        <v>14712</v>
      </c>
      <c r="C4506">
        <v>1</v>
      </c>
      <c r="D4506">
        <v>1</v>
      </c>
      <c r="E4506" t="s">
        <v>73</v>
      </c>
      <c r="F4506">
        <v>2017</v>
      </c>
      <c r="G4506" t="s">
        <v>100</v>
      </c>
      <c r="H4506">
        <v>0</v>
      </c>
      <c r="I4506">
        <v>511.21</v>
      </c>
      <c r="K4506">
        <v>13.3</v>
      </c>
      <c r="L4506">
        <v>1.19</v>
      </c>
      <c r="M4506">
        <v>692.86940000000004</v>
      </c>
      <c r="N4506">
        <v>2.1800000000000002</v>
      </c>
      <c r="O4506" t="s">
        <v>75</v>
      </c>
      <c r="P4506">
        <v>0.16</v>
      </c>
      <c r="S4506">
        <v>0</v>
      </c>
      <c r="T4506" t="s">
        <v>83</v>
      </c>
      <c r="U4506">
        <v>4200</v>
      </c>
      <c r="V4506">
        <v>21.02</v>
      </c>
      <c r="W4506">
        <v>1.37</v>
      </c>
      <c r="X4506">
        <v>-0.02</v>
      </c>
      <c r="Y4506" t="s">
        <v>200</v>
      </c>
      <c r="Z4506">
        <v>1.8</v>
      </c>
      <c r="AA4506" t="s">
        <v>14713</v>
      </c>
      <c r="AB4506">
        <v>132.82280850000001</v>
      </c>
      <c r="AC4506" t="s">
        <v>14714</v>
      </c>
      <c r="AD4506">
        <v>11.7562959</v>
      </c>
      <c r="AE4506">
        <v>821.91800000000001</v>
      </c>
      <c r="AF4506">
        <v>9.8140000000000001</v>
      </c>
      <c r="AG4506">
        <v>6.4939999999999998</v>
      </c>
      <c r="AH4506">
        <v>9.2528600000000001</v>
      </c>
    </row>
    <row r="4507" spans="1:34" x14ac:dyDescent="0.25">
      <c r="A4507" t="s">
        <v>14715</v>
      </c>
      <c r="B4507" t="s">
        <v>14716</v>
      </c>
      <c r="C4507">
        <v>1</v>
      </c>
      <c r="D4507">
        <v>1</v>
      </c>
      <c r="E4507" t="s">
        <v>73</v>
      </c>
      <c r="F4507">
        <v>2014</v>
      </c>
      <c r="G4507" t="s">
        <v>100</v>
      </c>
      <c r="H4507">
        <v>0</v>
      </c>
      <c r="I4507">
        <v>6.9589999999999996</v>
      </c>
      <c r="K4507">
        <v>12.3</v>
      </c>
      <c r="L4507">
        <v>1.1000000000000001</v>
      </c>
      <c r="M4507">
        <v>101.7056</v>
      </c>
      <c r="N4507">
        <v>0.32</v>
      </c>
      <c r="O4507" t="s">
        <v>75</v>
      </c>
      <c r="P4507">
        <v>0.3</v>
      </c>
      <c r="S4507">
        <v>0</v>
      </c>
      <c r="T4507" t="s">
        <v>236</v>
      </c>
      <c r="U4507">
        <v>5780</v>
      </c>
      <c r="V4507">
        <v>0.99</v>
      </c>
      <c r="W4507">
        <v>1.01</v>
      </c>
      <c r="X4507">
        <v>2.3E-2</v>
      </c>
      <c r="Y4507" t="s">
        <v>77</v>
      </c>
      <c r="Z4507">
        <v>4.4400000000000004</v>
      </c>
      <c r="AA4507" t="s">
        <v>14717</v>
      </c>
      <c r="AB4507">
        <v>132.75330769999999</v>
      </c>
      <c r="AC4507" t="s">
        <v>14718</v>
      </c>
      <c r="AD4507">
        <v>11.814653699999999</v>
      </c>
      <c r="AE4507">
        <v>872.92</v>
      </c>
      <c r="AF4507">
        <v>14.569000000000001</v>
      </c>
      <c r="AG4507">
        <v>12.965</v>
      </c>
      <c r="AH4507">
        <v>14.4666</v>
      </c>
    </row>
    <row r="4508" spans="1:34" x14ac:dyDescent="0.25">
      <c r="A4508" t="s">
        <v>14719</v>
      </c>
      <c r="B4508" t="s">
        <v>14720</v>
      </c>
      <c r="C4508">
        <v>1</v>
      </c>
      <c r="D4508">
        <v>1</v>
      </c>
      <c r="E4508" t="s">
        <v>73</v>
      </c>
      <c r="F4508">
        <v>2014</v>
      </c>
      <c r="G4508" t="s">
        <v>100</v>
      </c>
      <c r="H4508">
        <v>0</v>
      </c>
      <c r="I4508">
        <v>5.1180000000000003</v>
      </c>
      <c r="K4508">
        <v>14</v>
      </c>
      <c r="L4508">
        <v>1.25</v>
      </c>
      <c r="M4508">
        <v>127.13200000000001</v>
      </c>
      <c r="N4508">
        <v>0.4</v>
      </c>
      <c r="O4508" t="s">
        <v>75</v>
      </c>
      <c r="P4508">
        <v>0.28000000000000003</v>
      </c>
      <c r="S4508">
        <v>0</v>
      </c>
      <c r="T4508" t="s">
        <v>236</v>
      </c>
      <c r="U4508">
        <v>5725</v>
      </c>
      <c r="V4508">
        <v>0.89</v>
      </c>
      <c r="W4508">
        <v>0.96</v>
      </c>
      <c r="X4508">
        <v>0.03</v>
      </c>
      <c r="Y4508" t="s">
        <v>77</v>
      </c>
      <c r="Z4508">
        <v>4.57</v>
      </c>
      <c r="AA4508" t="s">
        <v>14721</v>
      </c>
      <c r="AB4508">
        <v>132.75313070000001</v>
      </c>
      <c r="AC4508" t="s">
        <v>14722</v>
      </c>
      <c r="AD4508">
        <v>11.8865128</v>
      </c>
      <c r="AE4508">
        <v>914.221</v>
      </c>
      <c r="AF4508">
        <v>14.683999999999999</v>
      </c>
      <c r="AG4508">
        <v>13.105</v>
      </c>
      <c r="AH4508">
        <v>14.620100000000001</v>
      </c>
    </row>
    <row r="4509" spans="1:34" x14ac:dyDescent="0.25">
      <c r="A4509" t="s">
        <v>14723</v>
      </c>
      <c r="B4509" t="s">
        <v>14724</v>
      </c>
      <c r="C4509">
        <v>1</v>
      </c>
      <c r="D4509">
        <v>1</v>
      </c>
      <c r="E4509" t="s">
        <v>73</v>
      </c>
      <c r="F4509">
        <v>2016</v>
      </c>
      <c r="G4509" t="s">
        <v>363</v>
      </c>
      <c r="H4509">
        <v>0</v>
      </c>
      <c r="I4509">
        <v>4.0869999999999997</v>
      </c>
      <c r="K4509">
        <v>14.3</v>
      </c>
      <c r="L4509">
        <v>1.27</v>
      </c>
      <c r="M4509">
        <v>146.20179999999999</v>
      </c>
      <c r="N4509">
        <v>0.46</v>
      </c>
      <c r="O4509" t="s">
        <v>75</v>
      </c>
      <c r="P4509">
        <v>0.15</v>
      </c>
      <c r="S4509">
        <v>0</v>
      </c>
      <c r="T4509" t="s">
        <v>454</v>
      </c>
      <c r="U4509">
        <v>6165</v>
      </c>
      <c r="V4509">
        <v>1.22</v>
      </c>
      <c r="W4509">
        <v>1.1399999999999999</v>
      </c>
      <c r="X4509">
        <v>-4.5999999999999999E-2</v>
      </c>
      <c r="Y4509" t="s">
        <v>200</v>
      </c>
      <c r="Z4509">
        <v>4.3</v>
      </c>
      <c r="AA4509" t="s">
        <v>14725</v>
      </c>
      <c r="AB4509">
        <v>132.82930809999999</v>
      </c>
      <c r="AC4509" t="s">
        <v>14726</v>
      </c>
      <c r="AD4509">
        <v>11.6710271</v>
      </c>
      <c r="AE4509">
        <v>830.822</v>
      </c>
      <c r="AF4509">
        <v>13.699</v>
      </c>
      <c r="AG4509">
        <v>12.337</v>
      </c>
      <c r="AH4509">
        <v>13.588800000000001</v>
      </c>
    </row>
    <row r="4510" spans="1:34" x14ac:dyDescent="0.25">
      <c r="A4510" t="s">
        <v>14727</v>
      </c>
      <c r="B4510" t="s">
        <v>14728</v>
      </c>
      <c r="C4510">
        <v>1</v>
      </c>
      <c r="D4510">
        <v>1</v>
      </c>
      <c r="E4510" t="s">
        <v>284</v>
      </c>
      <c r="F4510">
        <v>2017</v>
      </c>
      <c r="G4510" t="s">
        <v>142</v>
      </c>
      <c r="H4510">
        <v>0</v>
      </c>
      <c r="I4510">
        <v>2.6472980000000002</v>
      </c>
      <c r="J4510">
        <v>3.2599999999999997E-2</v>
      </c>
      <c r="K4510">
        <v>14.907999999999999</v>
      </c>
      <c r="L4510">
        <v>1.33</v>
      </c>
      <c r="M4510">
        <v>258.07796000000002</v>
      </c>
      <c r="N4510">
        <v>0.81200000000000006</v>
      </c>
      <c r="O4510" t="s">
        <v>119</v>
      </c>
      <c r="P4510">
        <v>1.6E-2</v>
      </c>
      <c r="Q4510">
        <v>65.3</v>
      </c>
      <c r="R4510">
        <v>790</v>
      </c>
      <c r="S4510">
        <v>0</v>
      </c>
      <c r="T4510" t="s">
        <v>582</v>
      </c>
      <c r="U4510">
        <v>3916</v>
      </c>
      <c r="V4510">
        <v>0.56999999999999995</v>
      </c>
      <c r="W4510">
        <v>0.62</v>
      </c>
      <c r="X4510">
        <v>0</v>
      </c>
      <c r="Y4510" t="s">
        <v>200</v>
      </c>
      <c r="Z4510">
        <v>4.71</v>
      </c>
      <c r="AA4510" t="s">
        <v>14729</v>
      </c>
      <c r="AB4510">
        <v>82.714213400000006</v>
      </c>
      <c r="AC4510" t="s">
        <v>14730</v>
      </c>
      <c r="AD4510">
        <v>-36.630981200000001</v>
      </c>
      <c r="AE4510">
        <v>218.12100000000001</v>
      </c>
      <c r="AF4510">
        <v>15.667</v>
      </c>
      <c r="AG4510">
        <v>11.936</v>
      </c>
      <c r="AH4510">
        <v>14.866099999999999</v>
      </c>
    </row>
    <row r="4511" spans="1:34" x14ac:dyDescent="0.25">
      <c r="A4511" t="s">
        <v>14731</v>
      </c>
      <c r="B4511" t="s">
        <v>14732</v>
      </c>
      <c r="C4511">
        <v>1</v>
      </c>
      <c r="D4511">
        <v>1</v>
      </c>
      <c r="E4511" t="s">
        <v>284</v>
      </c>
      <c r="F4511">
        <v>2020</v>
      </c>
      <c r="G4511" t="s">
        <v>142</v>
      </c>
      <c r="H4511">
        <v>0</v>
      </c>
      <c r="I4511">
        <v>0.76689439999999998</v>
      </c>
      <c r="J4511">
        <v>1.43E-2</v>
      </c>
      <c r="K4511">
        <v>13.507</v>
      </c>
      <c r="L4511">
        <v>1.2050000000000001</v>
      </c>
      <c r="M4511">
        <v>687.14846</v>
      </c>
      <c r="N4511">
        <v>2.1619999999999999</v>
      </c>
      <c r="O4511" t="s">
        <v>119</v>
      </c>
      <c r="P4511">
        <v>0</v>
      </c>
      <c r="R4511">
        <v>1332</v>
      </c>
      <c r="S4511">
        <v>0</v>
      </c>
      <c r="T4511" t="s">
        <v>391</v>
      </c>
      <c r="U4511">
        <v>4600</v>
      </c>
      <c r="V4511">
        <v>0.7</v>
      </c>
      <c r="W4511">
        <v>0.7</v>
      </c>
      <c r="X4511">
        <v>-0.02</v>
      </c>
      <c r="Y4511" t="s">
        <v>200</v>
      </c>
      <c r="Z4511">
        <v>4.59</v>
      </c>
      <c r="AA4511" t="s">
        <v>14733</v>
      </c>
      <c r="AB4511">
        <v>91.872280099999998</v>
      </c>
      <c r="AC4511" t="s">
        <v>14734</v>
      </c>
      <c r="AD4511">
        <v>-25.594896299999998</v>
      </c>
      <c r="AE4511">
        <v>324.69865040000002</v>
      </c>
      <c r="AF4511">
        <v>14.506</v>
      </c>
      <c r="AG4511">
        <v>11.728</v>
      </c>
      <c r="AH4511">
        <v>14.260400000000001</v>
      </c>
    </row>
    <row r="4512" spans="1:34" x14ac:dyDescent="0.25">
      <c r="A4512" t="s">
        <v>14735</v>
      </c>
      <c r="B4512" t="s">
        <v>14736</v>
      </c>
      <c r="C4512">
        <v>1</v>
      </c>
      <c r="D4512">
        <v>1</v>
      </c>
      <c r="E4512" t="s">
        <v>284</v>
      </c>
      <c r="F4512">
        <v>2020</v>
      </c>
      <c r="G4512" t="s">
        <v>285</v>
      </c>
      <c r="H4512">
        <v>0</v>
      </c>
      <c r="I4512">
        <v>35.455329999999996</v>
      </c>
      <c r="J4512">
        <v>0.20100000000000001</v>
      </c>
      <c r="K4512">
        <v>9.1579999999999995</v>
      </c>
      <c r="L4512">
        <v>0.81699999999999995</v>
      </c>
      <c r="M4512">
        <v>109.33351999999999</v>
      </c>
      <c r="N4512">
        <v>0.34399999999999997</v>
      </c>
      <c r="O4512" t="s">
        <v>119</v>
      </c>
      <c r="P4512">
        <v>0.13</v>
      </c>
      <c r="Q4512">
        <v>33.159999999999997</v>
      </c>
      <c r="R4512">
        <v>435</v>
      </c>
      <c r="S4512">
        <v>0</v>
      </c>
      <c r="T4512" t="s">
        <v>1199</v>
      </c>
      <c r="U4512">
        <v>5050</v>
      </c>
      <c r="V4512">
        <v>0.83</v>
      </c>
      <c r="W4512">
        <v>0.86</v>
      </c>
      <c r="X4512">
        <v>0.22</v>
      </c>
      <c r="Y4512" t="s">
        <v>77</v>
      </c>
      <c r="Z4512">
        <v>4.5</v>
      </c>
      <c r="AA4512" t="s">
        <v>14737</v>
      </c>
      <c r="AB4512">
        <v>23.521449700000002</v>
      </c>
      <c r="AC4512" t="s">
        <v>14738</v>
      </c>
      <c r="AD4512">
        <v>-14.419149300000001</v>
      </c>
      <c r="AE4512">
        <v>190.422</v>
      </c>
      <c r="AF4512">
        <v>12.456</v>
      </c>
      <c r="AG4512">
        <v>10.315</v>
      </c>
      <c r="AH4512">
        <v>12.189500000000001</v>
      </c>
    </row>
    <row r="4513" spans="1:34" x14ac:dyDescent="0.25">
      <c r="A4513" t="s">
        <v>14739</v>
      </c>
      <c r="B4513" t="s">
        <v>14740</v>
      </c>
      <c r="C4513">
        <v>1</v>
      </c>
      <c r="D4513">
        <v>1</v>
      </c>
      <c r="E4513" t="s">
        <v>284</v>
      </c>
      <c r="F4513">
        <v>2020</v>
      </c>
      <c r="G4513" t="s">
        <v>142</v>
      </c>
      <c r="H4513">
        <v>0</v>
      </c>
      <c r="I4513">
        <v>7.5328059999999999</v>
      </c>
      <c r="J4513">
        <v>7.5700000000000003E-2</v>
      </c>
      <c r="K4513">
        <v>11.747</v>
      </c>
      <c r="L4513">
        <v>1.048</v>
      </c>
      <c r="M4513">
        <v>66.108639999999994</v>
      </c>
      <c r="N4513">
        <v>0.20799999999999999</v>
      </c>
      <c r="O4513" t="s">
        <v>119</v>
      </c>
      <c r="P4513">
        <v>0</v>
      </c>
      <c r="Q4513">
        <v>416</v>
      </c>
      <c r="R4513">
        <v>1257</v>
      </c>
      <c r="S4513">
        <v>0</v>
      </c>
      <c r="T4513" t="s">
        <v>322</v>
      </c>
      <c r="U4513">
        <v>5690</v>
      </c>
      <c r="V4513">
        <v>1.59</v>
      </c>
      <c r="W4513">
        <v>1.02</v>
      </c>
      <c r="X4513">
        <v>-0.03</v>
      </c>
      <c r="Y4513" t="s">
        <v>77</v>
      </c>
      <c r="Z4513">
        <v>4.04</v>
      </c>
      <c r="AA4513" t="s">
        <v>14741</v>
      </c>
      <c r="AB4513">
        <v>176.24994179999999</v>
      </c>
      <c r="AC4513" t="s">
        <v>14742</v>
      </c>
      <c r="AD4513">
        <v>-35.640563</v>
      </c>
      <c r="AE4513">
        <v>446.44200000000001</v>
      </c>
      <c r="AF4513">
        <v>12.382</v>
      </c>
      <c r="AG4513">
        <v>10.587999999999999</v>
      </c>
      <c r="AH4513">
        <v>12.1279</v>
      </c>
    </row>
    <row r="4514" spans="1:34" x14ac:dyDescent="0.25">
      <c r="A4514" t="s">
        <v>14743</v>
      </c>
      <c r="B4514" t="s">
        <v>14744</v>
      </c>
      <c r="C4514">
        <v>1</v>
      </c>
      <c r="D4514">
        <v>1</v>
      </c>
      <c r="E4514" t="s">
        <v>284</v>
      </c>
      <c r="F4514">
        <v>2021</v>
      </c>
      <c r="G4514" t="s">
        <v>142</v>
      </c>
      <c r="H4514">
        <v>0</v>
      </c>
      <c r="I4514">
        <v>4.119027</v>
      </c>
      <c r="J4514">
        <v>5.4899999999999997E-2</v>
      </c>
      <c r="K4514">
        <v>12.801</v>
      </c>
      <c r="L4514">
        <v>1.1419999999999999</v>
      </c>
      <c r="M4514">
        <v>1538.2972</v>
      </c>
      <c r="N4514">
        <v>4.84</v>
      </c>
      <c r="O4514" t="s">
        <v>119</v>
      </c>
      <c r="P4514">
        <v>8.5999999999999993E-2</v>
      </c>
      <c r="Q4514">
        <v>1096</v>
      </c>
      <c r="R4514">
        <v>1605</v>
      </c>
      <c r="S4514">
        <v>0</v>
      </c>
      <c r="U4514">
        <v>5819</v>
      </c>
      <c r="V4514">
        <v>1.79</v>
      </c>
      <c r="W4514">
        <v>1.3</v>
      </c>
      <c r="X4514">
        <v>0.25</v>
      </c>
      <c r="Y4514" t="s">
        <v>77</v>
      </c>
      <c r="Z4514">
        <v>4.04</v>
      </c>
      <c r="AA4514" t="s">
        <v>14745</v>
      </c>
      <c r="AB4514">
        <v>176.24023260000001</v>
      </c>
      <c r="AC4514" t="s">
        <v>14746</v>
      </c>
      <c r="AD4514">
        <v>-38.139715799999998</v>
      </c>
      <c r="AE4514">
        <v>647.59500000000003</v>
      </c>
      <c r="AF4514">
        <v>12.744</v>
      </c>
      <c r="AG4514">
        <v>11.141</v>
      </c>
      <c r="AH4514">
        <v>12.569100000000001</v>
      </c>
    </row>
    <row r="4515" spans="1:34" x14ac:dyDescent="0.25">
      <c r="A4515" t="s">
        <v>14747</v>
      </c>
      <c r="B4515" t="s">
        <v>14748</v>
      </c>
      <c r="C4515">
        <v>2</v>
      </c>
      <c r="D4515">
        <v>1</v>
      </c>
      <c r="E4515" t="s">
        <v>284</v>
      </c>
      <c r="F4515">
        <v>2021</v>
      </c>
      <c r="G4515" t="s">
        <v>142</v>
      </c>
      <c r="H4515">
        <v>0</v>
      </c>
      <c r="I4515">
        <v>3.5357173</v>
      </c>
      <c r="J4515">
        <v>4.0300000000000002E-2</v>
      </c>
      <c r="K4515">
        <v>4.9770000000000003</v>
      </c>
      <c r="L4515">
        <v>0.44400000000000001</v>
      </c>
      <c r="M4515">
        <v>29.240359999999999</v>
      </c>
      <c r="N4515">
        <v>9.1999999999999998E-2</v>
      </c>
      <c r="O4515" t="s">
        <v>119</v>
      </c>
      <c r="P4515">
        <v>0</v>
      </c>
      <c r="R4515">
        <v>1143</v>
      </c>
      <c r="S4515">
        <v>0</v>
      </c>
      <c r="T4515" t="s">
        <v>437</v>
      </c>
      <c r="U4515">
        <v>5187</v>
      </c>
      <c r="V4515">
        <v>0.84</v>
      </c>
      <c r="W4515">
        <v>0.9</v>
      </c>
      <c r="X4515">
        <v>0.1</v>
      </c>
      <c r="Y4515" t="s">
        <v>77</v>
      </c>
      <c r="Z4515">
        <v>4.2</v>
      </c>
      <c r="AA4515" t="s">
        <v>14749</v>
      </c>
      <c r="AB4515">
        <v>328.51747990000001</v>
      </c>
      <c r="AC4515" t="s">
        <v>14750</v>
      </c>
      <c r="AD4515">
        <v>-38.3774193</v>
      </c>
      <c r="AE4515">
        <v>322.14800000000002</v>
      </c>
      <c r="AF4515">
        <v>13.268000000000001</v>
      </c>
      <c r="AG4515">
        <v>11.305</v>
      </c>
      <c r="AH4515">
        <v>13.098599999999999</v>
      </c>
    </row>
    <row r="4516" spans="1:34" x14ac:dyDescent="0.25">
      <c r="A4516" t="s">
        <v>14751</v>
      </c>
      <c r="B4516" t="s">
        <v>14752</v>
      </c>
      <c r="C4516">
        <v>1</v>
      </c>
      <c r="D4516">
        <v>1</v>
      </c>
      <c r="E4516" t="s">
        <v>284</v>
      </c>
      <c r="F4516">
        <v>2021</v>
      </c>
      <c r="G4516" t="s">
        <v>142</v>
      </c>
      <c r="H4516">
        <v>0</v>
      </c>
      <c r="I4516">
        <v>3.27623</v>
      </c>
      <c r="J4516">
        <v>4.41E-2</v>
      </c>
      <c r="K4516">
        <v>12.33</v>
      </c>
      <c r="L4516">
        <v>1.1000000000000001</v>
      </c>
      <c r="M4516">
        <v>238.68913000000001</v>
      </c>
      <c r="N4516">
        <v>0.751</v>
      </c>
      <c r="O4516" t="s">
        <v>119</v>
      </c>
      <c r="P4516">
        <v>0</v>
      </c>
      <c r="Q4516">
        <v>425</v>
      </c>
      <c r="R4516">
        <v>1146</v>
      </c>
      <c r="S4516">
        <v>0</v>
      </c>
      <c r="T4516" t="s">
        <v>609</v>
      </c>
      <c r="U4516">
        <v>5600</v>
      </c>
      <c r="V4516">
        <v>0.95</v>
      </c>
      <c r="W4516">
        <v>0.99</v>
      </c>
      <c r="X4516">
        <v>0.15</v>
      </c>
      <c r="Y4516" t="s">
        <v>77</v>
      </c>
      <c r="Z4516">
        <v>4.4000000000000004</v>
      </c>
      <c r="AA4516" t="s">
        <v>14753</v>
      </c>
      <c r="AB4516">
        <v>73.355310099999997</v>
      </c>
      <c r="AC4516" t="s">
        <v>14754</v>
      </c>
      <c r="AD4516">
        <v>-32.800348399999997</v>
      </c>
      <c r="AE4516">
        <v>786.48500000000001</v>
      </c>
      <c r="AF4516">
        <v>14.669</v>
      </c>
      <c r="AG4516">
        <v>12.907</v>
      </c>
      <c r="AH4516">
        <v>14.4299</v>
      </c>
    </row>
    <row r="4517" spans="1:34" x14ac:dyDescent="0.25">
      <c r="A4517" t="s">
        <v>14755</v>
      </c>
      <c r="B4517" t="s">
        <v>14756</v>
      </c>
      <c r="C4517">
        <v>1</v>
      </c>
      <c r="D4517">
        <v>1</v>
      </c>
      <c r="E4517" t="s">
        <v>284</v>
      </c>
      <c r="F4517">
        <v>2021</v>
      </c>
      <c r="G4517" t="s">
        <v>142</v>
      </c>
      <c r="H4517">
        <v>0</v>
      </c>
      <c r="I4517">
        <v>4.8453200000000001</v>
      </c>
      <c r="J4517">
        <v>5.2299999999999999E-2</v>
      </c>
      <c r="K4517">
        <v>14.571999999999999</v>
      </c>
      <c r="L4517">
        <v>1.3</v>
      </c>
      <c r="M4517">
        <v>211.99154999999999</v>
      </c>
      <c r="N4517">
        <v>0.66700000000000004</v>
      </c>
      <c r="O4517" t="s">
        <v>119</v>
      </c>
      <c r="P4517">
        <v>0</v>
      </c>
      <c r="Q4517">
        <v>480</v>
      </c>
      <c r="R4517">
        <v>1177</v>
      </c>
      <c r="S4517">
        <v>0</v>
      </c>
      <c r="T4517" t="s">
        <v>2054</v>
      </c>
      <c r="U4517">
        <v>5550</v>
      </c>
      <c r="V4517">
        <v>1.21</v>
      </c>
      <c r="W4517">
        <v>1</v>
      </c>
      <c r="X4517">
        <v>0.35</v>
      </c>
      <c r="Y4517" t="s">
        <v>77</v>
      </c>
      <c r="Z4517">
        <v>4.3499999999999996</v>
      </c>
      <c r="AA4517" t="s">
        <v>14757</v>
      </c>
      <c r="AB4517">
        <v>58.263929900000001</v>
      </c>
      <c r="AC4517" t="s">
        <v>14758</v>
      </c>
      <c r="AD4517">
        <v>-30.804640500000001</v>
      </c>
      <c r="AE4517">
        <v>898.16800000000001</v>
      </c>
      <c r="AF4517">
        <v>14.529</v>
      </c>
      <c r="AG4517">
        <v>12.647</v>
      </c>
      <c r="AH4517">
        <v>14.2311</v>
      </c>
    </row>
    <row r="4518" spans="1:34" x14ac:dyDescent="0.25">
      <c r="A4518" t="s">
        <v>14759</v>
      </c>
      <c r="B4518" t="s">
        <v>14760</v>
      </c>
      <c r="C4518">
        <v>1</v>
      </c>
      <c r="D4518">
        <v>1</v>
      </c>
      <c r="E4518" t="s">
        <v>284</v>
      </c>
      <c r="F4518">
        <v>2021</v>
      </c>
      <c r="G4518" t="s">
        <v>142</v>
      </c>
      <c r="H4518">
        <v>0</v>
      </c>
      <c r="I4518">
        <v>3.2425299999999999</v>
      </c>
      <c r="J4518">
        <v>3.9100000000000003E-2</v>
      </c>
      <c r="K4518">
        <v>13.898999999999999</v>
      </c>
      <c r="L4518">
        <v>1.24</v>
      </c>
      <c r="M4518">
        <v>242.82089999999999</v>
      </c>
      <c r="N4518">
        <v>0.76400000000000001</v>
      </c>
      <c r="O4518" t="s">
        <v>119</v>
      </c>
      <c r="P4518">
        <v>0</v>
      </c>
      <c r="Q4518">
        <v>1160</v>
      </c>
      <c r="R4518">
        <v>1457</v>
      </c>
      <c r="S4518">
        <v>0</v>
      </c>
      <c r="T4518" t="s">
        <v>1915</v>
      </c>
      <c r="U4518">
        <v>5650</v>
      </c>
      <c r="V4518">
        <v>1.34</v>
      </c>
      <c r="W4518">
        <v>1.02</v>
      </c>
      <c r="X4518">
        <v>0.15</v>
      </c>
      <c r="Y4518" t="s">
        <v>77</v>
      </c>
      <c r="Z4518">
        <v>4</v>
      </c>
      <c r="AA4518" t="s">
        <v>14761</v>
      </c>
      <c r="AB4518">
        <v>72.9005729</v>
      </c>
      <c r="AC4518" t="s">
        <v>14762</v>
      </c>
      <c r="AD4518">
        <v>-34.226212799999999</v>
      </c>
      <c r="AE4518">
        <v>1040.28</v>
      </c>
      <c r="AF4518">
        <v>14.412000000000001</v>
      </c>
      <c r="AG4518">
        <v>12.724</v>
      </c>
      <c r="AH4518">
        <v>14.2136</v>
      </c>
    </row>
    <row r="4519" spans="1:34" x14ac:dyDescent="0.25">
      <c r="A4519" t="s">
        <v>14763</v>
      </c>
      <c r="B4519" t="s">
        <v>14764</v>
      </c>
      <c r="C4519">
        <v>1</v>
      </c>
      <c r="D4519">
        <v>1</v>
      </c>
      <c r="E4519" t="s">
        <v>284</v>
      </c>
      <c r="F4519">
        <v>2021</v>
      </c>
      <c r="G4519" t="s">
        <v>142</v>
      </c>
      <c r="H4519">
        <v>0</v>
      </c>
      <c r="I4519">
        <v>3.05125</v>
      </c>
      <c r="J4519">
        <v>4.48E-2</v>
      </c>
      <c r="K4519">
        <v>13.563000000000001</v>
      </c>
      <c r="L4519">
        <v>1.21</v>
      </c>
      <c r="M4519">
        <v>129.99181999999999</v>
      </c>
      <c r="N4519">
        <v>0.40899999999999997</v>
      </c>
      <c r="O4519" t="s">
        <v>119</v>
      </c>
      <c r="P4519">
        <v>0</v>
      </c>
      <c r="Q4519">
        <v>845</v>
      </c>
      <c r="R4519">
        <v>1381</v>
      </c>
      <c r="S4519">
        <v>0</v>
      </c>
      <c r="T4519" t="s">
        <v>236</v>
      </c>
      <c r="U4519">
        <v>5610</v>
      </c>
      <c r="V4519">
        <v>1.39</v>
      </c>
      <c r="W4519">
        <v>1</v>
      </c>
      <c r="X4519">
        <v>0.15</v>
      </c>
      <c r="Y4519" t="s">
        <v>77</v>
      </c>
      <c r="Z4519">
        <v>4.16</v>
      </c>
      <c r="AA4519" t="s">
        <v>14765</v>
      </c>
      <c r="AB4519">
        <v>180.54621929999999</v>
      </c>
      <c r="AC4519" t="s">
        <v>14766</v>
      </c>
      <c r="AD4519">
        <v>-35.5486091</v>
      </c>
      <c r="AE4519">
        <v>1096.19</v>
      </c>
      <c r="AF4519">
        <v>14.587999999999999</v>
      </c>
      <c r="AG4519">
        <v>12.87</v>
      </c>
      <c r="AH4519">
        <v>14.3896</v>
      </c>
    </row>
    <row r="4520" spans="1:34" x14ac:dyDescent="0.25">
      <c r="A4520" t="s">
        <v>14767</v>
      </c>
      <c r="B4520" t="s">
        <v>14768</v>
      </c>
      <c r="C4520">
        <v>1</v>
      </c>
      <c r="D4520">
        <v>1</v>
      </c>
      <c r="E4520" t="s">
        <v>284</v>
      </c>
      <c r="F4520">
        <v>2018</v>
      </c>
      <c r="G4520" t="s">
        <v>142</v>
      </c>
      <c r="H4520">
        <v>0</v>
      </c>
      <c r="I4520">
        <v>4.511164</v>
      </c>
      <c r="J4520">
        <v>6.3E-2</v>
      </c>
      <c r="K4520">
        <v>17.878</v>
      </c>
      <c r="L4520">
        <v>1.595</v>
      </c>
      <c r="M4520">
        <v>235.1942</v>
      </c>
      <c r="N4520">
        <v>0.74</v>
      </c>
      <c r="O4520" t="s">
        <v>119</v>
      </c>
      <c r="P4520">
        <v>0</v>
      </c>
      <c r="R4520">
        <v>1468</v>
      </c>
      <c r="S4520">
        <v>0</v>
      </c>
      <c r="T4520" t="s">
        <v>595</v>
      </c>
      <c r="U4520">
        <v>6478</v>
      </c>
      <c r="V4520">
        <v>1.7</v>
      </c>
      <c r="W4520">
        <v>1.64</v>
      </c>
      <c r="X4520">
        <v>-0.06</v>
      </c>
      <c r="Y4520" t="s">
        <v>77</v>
      </c>
      <c r="Z4520">
        <v>4.2</v>
      </c>
      <c r="AA4520" t="s">
        <v>14769</v>
      </c>
      <c r="AB4520">
        <v>215.12276170000001</v>
      </c>
      <c r="AC4520" t="s">
        <v>14770</v>
      </c>
      <c r="AD4520">
        <v>-31.2020698</v>
      </c>
      <c r="AE4520">
        <v>356.39100000000002</v>
      </c>
      <c r="AF4520">
        <v>10.789</v>
      </c>
      <c r="AG4520">
        <v>9.7989999999999995</v>
      </c>
      <c r="AH4520">
        <v>10.8605</v>
      </c>
    </row>
    <row r="4521" spans="1:34" x14ac:dyDescent="0.25">
      <c r="A4521" t="s">
        <v>14771</v>
      </c>
      <c r="B4521" t="s">
        <v>14772</v>
      </c>
      <c r="C4521">
        <v>2</v>
      </c>
      <c r="D4521">
        <v>1</v>
      </c>
      <c r="E4521" t="s">
        <v>284</v>
      </c>
      <c r="F4521">
        <v>2018</v>
      </c>
      <c r="G4521" t="s">
        <v>142</v>
      </c>
      <c r="H4521">
        <v>0</v>
      </c>
      <c r="I4521">
        <v>1.6753728000000001</v>
      </c>
      <c r="J4521">
        <v>2.3E-2</v>
      </c>
      <c r="K4521">
        <v>16.588999999999999</v>
      </c>
      <c r="L4521">
        <v>1.48</v>
      </c>
      <c r="M4521">
        <v>756.43539999999996</v>
      </c>
      <c r="N4521">
        <v>2.38</v>
      </c>
      <c r="O4521" t="s">
        <v>119</v>
      </c>
      <c r="S4521">
        <v>0</v>
      </c>
      <c r="T4521" t="s">
        <v>609</v>
      </c>
      <c r="U4521">
        <v>5600</v>
      </c>
      <c r="V4521">
        <v>0.93</v>
      </c>
      <c r="W4521">
        <v>1.02</v>
      </c>
      <c r="X4521">
        <v>0.12</v>
      </c>
      <c r="Y4521" t="s">
        <v>77</v>
      </c>
      <c r="Z4521">
        <v>4.45</v>
      </c>
      <c r="AA4521" t="s">
        <v>14773</v>
      </c>
      <c r="AB4521">
        <v>94.444759500000004</v>
      </c>
      <c r="AC4521" t="s">
        <v>14774</v>
      </c>
      <c r="AD4521">
        <v>-35.706364000000001</v>
      </c>
      <c r="AE4521">
        <v>743.97199999999998</v>
      </c>
      <c r="AF4521">
        <v>14.669</v>
      </c>
      <c r="AG4521">
        <v>12.814</v>
      </c>
      <c r="AH4521">
        <v>14.4878</v>
      </c>
    </row>
    <row r="4522" spans="1:34" x14ac:dyDescent="0.25">
      <c r="A4522" t="s">
        <v>14775</v>
      </c>
      <c r="B4522" t="s">
        <v>14776</v>
      </c>
      <c r="C4522">
        <v>1</v>
      </c>
      <c r="D4522">
        <v>1</v>
      </c>
      <c r="E4522" t="s">
        <v>284</v>
      </c>
      <c r="F4522">
        <v>2019</v>
      </c>
      <c r="G4522" t="s">
        <v>142</v>
      </c>
      <c r="H4522">
        <v>0</v>
      </c>
      <c r="I4522">
        <v>1.3373508000000001</v>
      </c>
      <c r="J4522">
        <v>1.9E-2</v>
      </c>
      <c r="K4522">
        <v>3.18</v>
      </c>
      <c r="L4522">
        <v>0.28399999999999997</v>
      </c>
      <c r="M4522">
        <v>20.6</v>
      </c>
      <c r="N4522">
        <v>6.4810000000000006E-2</v>
      </c>
      <c r="O4522" t="s">
        <v>119</v>
      </c>
      <c r="P4522">
        <v>0</v>
      </c>
      <c r="R4522">
        <v>1650</v>
      </c>
      <c r="S4522">
        <v>0</v>
      </c>
      <c r="U4522">
        <v>5143</v>
      </c>
      <c r="V4522">
        <v>0.84</v>
      </c>
      <c r="W4522">
        <v>0.75</v>
      </c>
      <c r="X4522">
        <v>-0.28000000000000003</v>
      </c>
      <c r="Y4522" t="s">
        <v>200</v>
      </c>
      <c r="Z4522">
        <v>4.5</v>
      </c>
      <c r="AA4522" t="s">
        <v>14777</v>
      </c>
      <c r="AB4522">
        <v>89.5988945</v>
      </c>
      <c r="AC4522" t="s">
        <v>14778</v>
      </c>
      <c r="AD4522">
        <v>-30.811799199999999</v>
      </c>
      <c r="AE4522">
        <v>280.55500000000001</v>
      </c>
      <c r="AF4522">
        <v>13.138</v>
      </c>
      <c r="AG4522">
        <v>11.073</v>
      </c>
      <c r="AH4522">
        <v>12.9092</v>
      </c>
    </row>
    <row r="4523" spans="1:34" x14ac:dyDescent="0.25">
      <c r="A4523" t="s">
        <v>14779</v>
      </c>
      <c r="B4523" t="s">
        <v>14780</v>
      </c>
      <c r="C4523">
        <v>1</v>
      </c>
      <c r="D4523">
        <v>1</v>
      </c>
      <c r="E4523" t="s">
        <v>284</v>
      </c>
      <c r="F4523">
        <v>2019</v>
      </c>
      <c r="G4523" t="s">
        <v>142</v>
      </c>
      <c r="H4523">
        <v>0</v>
      </c>
      <c r="I4523">
        <v>3.3569865999999999</v>
      </c>
      <c r="J4523">
        <v>3.8199999999999998E-2</v>
      </c>
      <c r="K4523">
        <v>12.733000000000001</v>
      </c>
      <c r="L4523">
        <v>1.1359999999999999</v>
      </c>
      <c r="M4523">
        <v>72.783069999999995</v>
      </c>
      <c r="N4523">
        <v>0.22900000000000001</v>
      </c>
      <c r="O4523" t="s">
        <v>119</v>
      </c>
      <c r="P4523">
        <v>0</v>
      </c>
      <c r="R4523">
        <v>952</v>
      </c>
      <c r="S4523">
        <v>0</v>
      </c>
      <c r="T4523" t="s">
        <v>279</v>
      </c>
      <c r="U4523">
        <v>4987</v>
      </c>
      <c r="V4523">
        <v>0.74</v>
      </c>
      <c r="W4523">
        <v>0.66</v>
      </c>
      <c r="X4523">
        <v>0.12</v>
      </c>
      <c r="Y4523" t="s">
        <v>77</v>
      </c>
      <c r="Z4523">
        <v>4.5199999999999996</v>
      </c>
      <c r="AA4523" t="s">
        <v>14781</v>
      </c>
      <c r="AB4523">
        <v>221.05826920000001</v>
      </c>
      <c r="AC4523" t="s">
        <v>14782</v>
      </c>
      <c r="AD4523">
        <v>5.6053734999999998</v>
      </c>
      <c r="AE4523">
        <v>306.779</v>
      </c>
      <c r="AF4523">
        <v>13.789</v>
      </c>
      <c r="AG4523">
        <v>11.612</v>
      </c>
      <c r="AH4523">
        <v>13.526</v>
      </c>
    </row>
    <row r="4524" spans="1:34" x14ac:dyDescent="0.25">
      <c r="A4524" t="s">
        <v>14783</v>
      </c>
      <c r="B4524" t="s">
        <v>14784</v>
      </c>
      <c r="C4524">
        <v>1</v>
      </c>
      <c r="D4524">
        <v>1</v>
      </c>
      <c r="E4524" t="s">
        <v>284</v>
      </c>
      <c r="F4524">
        <v>2019</v>
      </c>
      <c r="G4524" t="s">
        <v>142</v>
      </c>
      <c r="H4524">
        <v>0</v>
      </c>
      <c r="I4524">
        <v>0.88205900000000004</v>
      </c>
      <c r="J4524">
        <v>1.677E-2</v>
      </c>
      <c r="K4524">
        <v>14.863</v>
      </c>
      <c r="L4524">
        <v>1.3260000000000001</v>
      </c>
      <c r="M4524">
        <v>425.57436999999999</v>
      </c>
      <c r="N4524">
        <v>1.339</v>
      </c>
      <c r="O4524" t="s">
        <v>119</v>
      </c>
      <c r="P4524">
        <v>0</v>
      </c>
      <c r="R4524">
        <v>1284</v>
      </c>
      <c r="S4524">
        <v>0</v>
      </c>
      <c r="U4524">
        <v>4730</v>
      </c>
      <c r="V4524">
        <v>0.75</v>
      </c>
      <c r="W4524">
        <v>0.77</v>
      </c>
      <c r="X4524">
        <v>0.11</v>
      </c>
      <c r="Y4524" t="s">
        <v>77</v>
      </c>
      <c r="Z4524">
        <v>4.7</v>
      </c>
      <c r="AA4524" t="s">
        <v>14785</v>
      </c>
      <c r="AB4524">
        <v>75.795382000000004</v>
      </c>
      <c r="AC4524" t="s">
        <v>14786</v>
      </c>
      <c r="AD4524">
        <v>-30.399461200000001</v>
      </c>
      <c r="AE4524">
        <v>308.262</v>
      </c>
      <c r="AF4524">
        <v>14.237</v>
      </c>
      <c r="AG4524">
        <v>11.65</v>
      </c>
      <c r="AH4524">
        <v>13.817500000000001</v>
      </c>
    </row>
    <row r="4525" spans="1:34" x14ac:dyDescent="0.25">
      <c r="A4525" t="s">
        <v>14787</v>
      </c>
      <c r="B4525" t="s">
        <v>14788</v>
      </c>
      <c r="C4525">
        <v>1</v>
      </c>
      <c r="D4525">
        <v>1</v>
      </c>
      <c r="E4525" t="s">
        <v>284</v>
      </c>
      <c r="F4525">
        <v>2019</v>
      </c>
      <c r="G4525" t="s">
        <v>142</v>
      </c>
      <c r="H4525">
        <v>0</v>
      </c>
      <c r="I4525">
        <v>2.4996999999999998</v>
      </c>
      <c r="J4525">
        <v>3.5000000000000003E-2</v>
      </c>
      <c r="K4525">
        <v>12.218</v>
      </c>
      <c r="L4525">
        <v>1.0900000000000001</v>
      </c>
      <c r="M4525">
        <v>295.58190000000002</v>
      </c>
      <c r="N4525">
        <v>0.93</v>
      </c>
      <c r="O4525" t="s">
        <v>119</v>
      </c>
      <c r="P4525">
        <v>0.01</v>
      </c>
      <c r="Q4525">
        <v>503</v>
      </c>
      <c r="R4525">
        <v>1345</v>
      </c>
      <c r="S4525">
        <v>0</v>
      </c>
      <c r="T4525" t="s">
        <v>95</v>
      </c>
      <c r="U4525">
        <v>5241</v>
      </c>
      <c r="V4525">
        <v>0.98</v>
      </c>
      <c r="W4525">
        <v>0.89</v>
      </c>
      <c r="X4525">
        <v>0.24</v>
      </c>
      <c r="Y4525" t="s">
        <v>77</v>
      </c>
      <c r="Z4525">
        <v>4.41</v>
      </c>
      <c r="AA4525" t="s">
        <v>14789</v>
      </c>
      <c r="AB4525">
        <v>328.97592059999999</v>
      </c>
      <c r="AC4525" t="s">
        <v>14790</v>
      </c>
      <c r="AD4525">
        <v>-14.0684399</v>
      </c>
      <c r="AE4525">
        <v>428.976</v>
      </c>
      <c r="AF4525">
        <v>13.69</v>
      </c>
      <c r="AG4525">
        <v>11.641999999999999</v>
      </c>
      <c r="AH4525">
        <v>13.4954</v>
      </c>
    </row>
    <row r="4526" spans="1:34" x14ac:dyDescent="0.25">
      <c r="A4526" t="s">
        <v>14791</v>
      </c>
      <c r="B4526" t="s">
        <v>14792</v>
      </c>
      <c r="C4526">
        <v>1</v>
      </c>
      <c r="D4526">
        <v>1</v>
      </c>
      <c r="E4526" t="s">
        <v>284</v>
      </c>
      <c r="F4526">
        <v>2019</v>
      </c>
      <c r="G4526" t="s">
        <v>142</v>
      </c>
      <c r="H4526">
        <v>0</v>
      </c>
      <c r="I4526">
        <v>4.43527</v>
      </c>
      <c r="J4526">
        <v>5.8000000000000003E-2</v>
      </c>
      <c r="K4526">
        <v>11.994</v>
      </c>
      <c r="L4526">
        <v>1.07</v>
      </c>
      <c r="M4526">
        <v>921.70699999999999</v>
      </c>
      <c r="N4526">
        <v>2.9</v>
      </c>
      <c r="O4526" t="s">
        <v>119</v>
      </c>
      <c r="P4526">
        <v>0.06</v>
      </c>
      <c r="Q4526">
        <v>729</v>
      </c>
      <c r="R4526">
        <v>1448</v>
      </c>
      <c r="S4526">
        <v>0</v>
      </c>
      <c r="T4526" t="s">
        <v>587</v>
      </c>
      <c r="U4526">
        <v>6330</v>
      </c>
      <c r="V4526">
        <v>1.38</v>
      </c>
      <c r="W4526">
        <v>1.34</v>
      </c>
      <c r="X4526">
        <v>0.31</v>
      </c>
      <c r="Y4526" t="s">
        <v>77</v>
      </c>
      <c r="Z4526">
        <v>4.37</v>
      </c>
      <c r="AA4526" t="s">
        <v>14793</v>
      </c>
      <c r="AB4526">
        <v>141.92064350000001</v>
      </c>
      <c r="AC4526" t="s">
        <v>14794</v>
      </c>
      <c r="AD4526">
        <v>-19.3476477</v>
      </c>
      <c r="AE4526">
        <v>609.12800000000004</v>
      </c>
      <c r="AF4526">
        <v>12.868</v>
      </c>
      <c r="AG4526">
        <v>11.452</v>
      </c>
      <c r="AH4526">
        <v>12.6547</v>
      </c>
    </row>
    <row r="4527" spans="1:34" x14ac:dyDescent="0.25">
      <c r="A4527" t="s">
        <v>14795</v>
      </c>
      <c r="B4527" t="s">
        <v>14796</v>
      </c>
      <c r="C4527">
        <v>2</v>
      </c>
      <c r="D4527">
        <v>2</v>
      </c>
      <c r="E4527" t="s">
        <v>170</v>
      </c>
      <c r="F4527">
        <v>2010</v>
      </c>
      <c r="G4527" t="s">
        <v>100</v>
      </c>
      <c r="H4527">
        <v>0</v>
      </c>
      <c r="I4527">
        <v>5573.55</v>
      </c>
      <c r="J4527">
        <v>5.35</v>
      </c>
      <c r="K4527">
        <v>12.6</v>
      </c>
      <c r="L4527">
        <v>1.1299999999999999</v>
      </c>
      <c r="M4527">
        <v>2329.6</v>
      </c>
      <c r="N4527">
        <v>7.33</v>
      </c>
      <c r="O4527" t="s">
        <v>119</v>
      </c>
      <c r="P4527">
        <v>0.08</v>
      </c>
      <c r="S4527">
        <v>0</v>
      </c>
      <c r="T4527" t="s">
        <v>14797</v>
      </c>
      <c r="U4527">
        <v>57000</v>
      </c>
      <c r="W4527">
        <v>0.54</v>
      </c>
      <c r="AA4527" t="s">
        <v>14798</v>
      </c>
      <c r="AB4527">
        <v>238.2337015</v>
      </c>
      <c r="AC4527" t="s">
        <v>14799</v>
      </c>
      <c r="AD4527">
        <v>12.912087100000001</v>
      </c>
      <c r="AE4527">
        <v>515.81799999999998</v>
      </c>
      <c r="AF4527">
        <v>16.943000000000001</v>
      </c>
      <c r="AG4527">
        <v>16.167999999999999</v>
      </c>
      <c r="AH4527">
        <v>16.590499999999999</v>
      </c>
    </row>
    <row r="4528" spans="1:34" x14ac:dyDescent="0.25">
      <c r="A4528" t="s">
        <v>14800</v>
      </c>
      <c r="B4528" t="s">
        <v>14796</v>
      </c>
      <c r="C4528">
        <v>2</v>
      </c>
      <c r="D4528">
        <v>2</v>
      </c>
      <c r="E4528" t="s">
        <v>170</v>
      </c>
      <c r="F4528">
        <v>2010</v>
      </c>
      <c r="G4528" t="s">
        <v>100</v>
      </c>
      <c r="H4528">
        <v>0</v>
      </c>
      <c r="I4528">
        <v>2883.5</v>
      </c>
      <c r="J4528">
        <v>3.43</v>
      </c>
      <c r="K4528">
        <v>13.3</v>
      </c>
      <c r="L4528">
        <v>1.19</v>
      </c>
      <c r="M4528">
        <v>731</v>
      </c>
      <c r="N4528">
        <v>2.2999999999999998</v>
      </c>
      <c r="O4528" t="s">
        <v>119</v>
      </c>
      <c r="P4528">
        <v>0.19</v>
      </c>
      <c r="S4528">
        <v>0</v>
      </c>
      <c r="T4528" t="s">
        <v>14797</v>
      </c>
      <c r="U4528">
        <v>57000</v>
      </c>
      <c r="W4528">
        <v>0.54</v>
      </c>
      <c r="AA4528" t="s">
        <v>14798</v>
      </c>
      <c r="AB4528">
        <v>238.2337015</v>
      </c>
      <c r="AC4528" t="s">
        <v>14799</v>
      </c>
      <c r="AD4528">
        <v>12.912087100000001</v>
      </c>
      <c r="AE4528">
        <v>515.81799999999998</v>
      </c>
      <c r="AF4528">
        <v>16.943000000000001</v>
      </c>
      <c r="AG4528">
        <v>16.167999999999999</v>
      </c>
      <c r="AH4528">
        <v>16.590499999999999</v>
      </c>
    </row>
    <row r="4529" spans="1:34" x14ac:dyDescent="0.25">
      <c r="A4529" t="s">
        <v>14801</v>
      </c>
      <c r="B4529" t="s">
        <v>14802</v>
      </c>
      <c r="C4529">
        <v>2</v>
      </c>
      <c r="D4529">
        <v>1</v>
      </c>
      <c r="E4529" t="s">
        <v>170</v>
      </c>
      <c r="F4529">
        <v>2019</v>
      </c>
      <c r="G4529" t="s">
        <v>100</v>
      </c>
      <c r="H4529">
        <v>0</v>
      </c>
      <c r="I4529">
        <v>3225</v>
      </c>
      <c r="J4529">
        <v>3.12</v>
      </c>
      <c r="K4529">
        <v>12.3</v>
      </c>
      <c r="L4529">
        <v>1.1000000000000001</v>
      </c>
      <c r="M4529">
        <v>4497.2945</v>
      </c>
      <c r="N4529">
        <v>14.15</v>
      </c>
      <c r="O4529" t="s">
        <v>75</v>
      </c>
      <c r="P4529">
        <v>0.12</v>
      </c>
      <c r="S4529">
        <v>0</v>
      </c>
      <c r="U4529">
        <v>40000</v>
      </c>
      <c r="V4529">
        <v>0.19</v>
      </c>
      <c r="W4529">
        <v>0.42</v>
      </c>
      <c r="Z4529">
        <v>5.5</v>
      </c>
      <c r="AA4529" t="s">
        <v>14803</v>
      </c>
      <c r="AB4529">
        <v>305.00194599999998</v>
      </c>
      <c r="AC4529" t="s">
        <v>14804</v>
      </c>
      <c r="AD4529">
        <v>4.6323714999999996</v>
      </c>
      <c r="AE4529">
        <v>820.87699999999995</v>
      </c>
      <c r="AF4529">
        <v>13.295999999999999</v>
      </c>
      <c r="AG4529">
        <v>13.945</v>
      </c>
      <c r="AH4529">
        <v>13.245200000000001</v>
      </c>
    </row>
    <row r="4530" spans="1:34" x14ac:dyDescent="0.25">
      <c r="A4530" t="s">
        <v>14805</v>
      </c>
      <c r="B4530" t="s">
        <v>14806</v>
      </c>
      <c r="C4530">
        <v>2</v>
      </c>
      <c r="D4530">
        <v>2</v>
      </c>
      <c r="E4530" t="s">
        <v>170</v>
      </c>
      <c r="F4530">
        <v>2011</v>
      </c>
      <c r="G4530" t="s">
        <v>100</v>
      </c>
      <c r="H4530">
        <v>0</v>
      </c>
      <c r="I4530">
        <v>3160</v>
      </c>
      <c r="J4530">
        <v>3.3</v>
      </c>
      <c r="K4530">
        <v>13.3</v>
      </c>
      <c r="L4530">
        <v>1.19</v>
      </c>
      <c r="M4530">
        <v>730.97799999999995</v>
      </c>
      <c r="N4530">
        <v>2.2999999999999998</v>
      </c>
      <c r="O4530" t="s">
        <v>119</v>
      </c>
      <c r="P4530">
        <v>0.15</v>
      </c>
      <c r="S4530">
        <v>0</v>
      </c>
      <c r="U4530">
        <v>32780</v>
      </c>
      <c r="V4530">
        <v>0.15</v>
      </c>
      <c r="W4530">
        <v>0.46</v>
      </c>
      <c r="Z4530">
        <v>5.74</v>
      </c>
      <c r="AA4530" t="s">
        <v>14807</v>
      </c>
      <c r="AB4530">
        <v>204.70058470000001</v>
      </c>
      <c r="AC4530" t="s">
        <v>14808</v>
      </c>
      <c r="AD4530">
        <v>-2.0303873000000001</v>
      </c>
      <c r="AE4530">
        <v>544.024</v>
      </c>
      <c r="AF4530">
        <v>13.496</v>
      </c>
      <c r="AG4530">
        <v>14.635</v>
      </c>
      <c r="AH4530">
        <v>13.394299999999999</v>
      </c>
    </row>
    <row r="4531" spans="1:34" x14ac:dyDescent="0.25">
      <c r="A4531" t="s">
        <v>14809</v>
      </c>
      <c r="B4531" t="s">
        <v>14806</v>
      </c>
      <c r="C4531">
        <v>2</v>
      </c>
      <c r="D4531">
        <v>2</v>
      </c>
      <c r="E4531" t="s">
        <v>170</v>
      </c>
      <c r="F4531">
        <v>2019</v>
      </c>
      <c r="G4531" t="s">
        <v>14810</v>
      </c>
      <c r="H4531">
        <v>0</v>
      </c>
      <c r="I4531">
        <v>8799</v>
      </c>
      <c r="K4531">
        <v>12.8</v>
      </c>
      <c r="L4531">
        <v>1.1399999999999999</v>
      </c>
      <c r="M4531">
        <v>1760.7782</v>
      </c>
      <c r="N4531">
        <v>5.54</v>
      </c>
      <c r="O4531" t="s">
        <v>75</v>
      </c>
      <c r="P4531">
        <v>0.15</v>
      </c>
      <c r="S4531">
        <v>0</v>
      </c>
      <c r="U4531">
        <v>32780</v>
      </c>
      <c r="V4531">
        <v>0.15</v>
      </c>
      <c r="W4531">
        <v>0.46</v>
      </c>
      <c r="Z4531">
        <v>5.74</v>
      </c>
      <c r="AA4531" t="s">
        <v>14807</v>
      </c>
      <c r="AB4531">
        <v>204.70058470000001</v>
      </c>
      <c r="AC4531" t="s">
        <v>14808</v>
      </c>
      <c r="AD4531">
        <v>-2.0303873000000001</v>
      </c>
      <c r="AE4531">
        <v>544.024</v>
      </c>
      <c r="AF4531">
        <v>13.496</v>
      </c>
      <c r="AG4531">
        <v>14.635</v>
      </c>
      <c r="AH4531">
        <v>13.394299999999999</v>
      </c>
    </row>
    <row r="4532" spans="1:34" x14ac:dyDescent="0.25">
      <c r="A4532" t="s">
        <v>14811</v>
      </c>
      <c r="B4532" t="s">
        <v>14812</v>
      </c>
      <c r="C4532">
        <v>1</v>
      </c>
      <c r="D4532">
        <v>1</v>
      </c>
      <c r="E4532" t="s">
        <v>5834</v>
      </c>
      <c r="F4532">
        <v>2004</v>
      </c>
      <c r="G4532" t="s">
        <v>14813</v>
      </c>
      <c r="H4532">
        <v>0</v>
      </c>
      <c r="J4532">
        <v>4.3</v>
      </c>
      <c r="K4532">
        <v>13.2</v>
      </c>
      <c r="L4532">
        <v>1.18</v>
      </c>
      <c r="M4532">
        <v>830</v>
      </c>
      <c r="N4532">
        <v>2.6</v>
      </c>
      <c r="O4532" t="s">
        <v>119</v>
      </c>
      <c r="S4532">
        <v>0</v>
      </c>
      <c r="T4532" t="s">
        <v>1497</v>
      </c>
      <c r="W4532">
        <v>0.63</v>
      </c>
      <c r="AA4532" t="s">
        <v>14814</v>
      </c>
      <c r="AB4532">
        <v>271.31812500000001</v>
      </c>
      <c r="AC4532" t="s">
        <v>14815</v>
      </c>
      <c r="AD4532">
        <v>-28.895</v>
      </c>
      <c r="AE4532">
        <v>5800</v>
      </c>
    </row>
    <row r="4533" spans="1:34" x14ac:dyDescent="0.25">
      <c r="A4533" t="s">
        <v>14816</v>
      </c>
      <c r="B4533" t="s">
        <v>14817</v>
      </c>
      <c r="C4533">
        <v>1</v>
      </c>
      <c r="D4533">
        <v>1</v>
      </c>
      <c r="E4533" t="s">
        <v>5834</v>
      </c>
      <c r="F4533">
        <v>2005</v>
      </c>
      <c r="G4533" t="s">
        <v>14813</v>
      </c>
      <c r="H4533">
        <v>0</v>
      </c>
      <c r="J4533">
        <v>3.6</v>
      </c>
      <c r="K4533">
        <v>13</v>
      </c>
      <c r="L4533">
        <v>1.1599999999999999</v>
      </c>
      <c r="M4533">
        <v>1200</v>
      </c>
      <c r="N4533">
        <v>3.8</v>
      </c>
      <c r="O4533" t="s">
        <v>119</v>
      </c>
      <c r="R4533">
        <v>55</v>
      </c>
      <c r="S4533">
        <v>0</v>
      </c>
      <c r="W4533">
        <v>0.46</v>
      </c>
      <c r="AA4533" t="s">
        <v>14818</v>
      </c>
      <c r="AB4533">
        <v>267.540708</v>
      </c>
      <c r="AC4533" t="s">
        <v>14819</v>
      </c>
      <c r="AD4533">
        <v>-34.6731944</v>
      </c>
      <c r="AE4533">
        <v>3200</v>
      </c>
    </row>
    <row r="4534" spans="1:34" x14ac:dyDescent="0.25">
      <c r="A4534" t="s">
        <v>14820</v>
      </c>
      <c r="B4534" t="s">
        <v>14821</v>
      </c>
      <c r="C4534">
        <v>1</v>
      </c>
      <c r="D4534">
        <v>1</v>
      </c>
      <c r="E4534" t="s">
        <v>5834</v>
      </c>
      <c r="F4534">
        <v>2006</v>
      </c>
      <c r="G4534" t="s">
        <v>14813</v>
      </c>
      <c r="H4534">
        <v>0</v>
      </c>
      <c r="J4534">
        <v>3.5</v>
      </c>
      <c r="K4534">
        <v>3.84</v>
      </c>
      <c r="L4534">
        <v>0.34300000000000003</v>
      </c>
      <c r="M4534">
        <v>14.1</v>
      </c>
      <c r="N4534">
        <v>4.4400000000000002E-2</v>
      </c>
      <c r="O4534" t="s">
        <v>119</v>
      </c>
      <c r="S4534">
        <v>0</v>
      </c>
      <c r="T4534" t="s">
        <v>3064</v>
      </c>
      <c r="W4534">
        <v>0.69</v>
      </c>
      <c r="AA4534" t="s">
        <v>14822</v>
      </c>
      <c r="AB4534">
        <v>271.52216700000002</v>
      </c>
      <c r="AC4534" t="s">
        <v>14823</v>
      </c>
      <c r="AD4534">
        <v>-30.732638900000001</v>
      </c>
      <c r="AE4534">
        <v>4100</v>
      </c>
      <c r="AF4534">
        <v>22.783000000000001</v>
      </c>
    </row>
    <row r="4535" spans="1:34" x14ac:dyDescent="0.25">
      <c r="A4535" t="s">
        <v>14824</v>
      </c>
      <c r="B4535" t="s">
        <v>14825</v>
      </c>
      <c r="C4535">
        <v>1</v>
      </c>
      <c r="D4535">
        <v>1</v>
      </c>
      <c r="E4535" t="s">
        <v>5834</v>
      </c>
      <c r="F4535">
        <v>2005</v>
      </c>
      <c r="G4535" t="s">
        <v>14813</v>
      </c>
      <c r="H4535">
        <v>0</v>
      </c>
      <c r="I4535">
        <v>3285</v>
      </c>
      <c r="J4535">
        <v>2.6</v>
      </c>
      <c r="K4535">
        <v>2.21</v>
      </c>
      <c r="L4535">
        <v>0.19700000000000001</v>
      </c>
      <c r="M4535">
        <v>5.5</v>
      </c>
      <c r="N4535">
        <v>1.7000000000000001E-2</v>
      </c>
      <c r="O4535" t="s">
        <v>119</v>
      </c>
      <c r="R4535">
        <v>50</v>
      </c>
      <c r="S4535">
        <v>0</v>
      </c>
      <c r="W4535">
        <v>0.22</v>
      </c>
      <c r="AA4535" t="s">
        <v>14826</v>
      </c>
      <c r="AB4535">
        <v>268.57995799999998</v>
      </c>
      <c r="AC4535" t="s">
        <v>14827</v>
      </c>
      <c r="AD4535">
        <v>-30.3773056</v>
      </c>
      <c r="AE4535">
        <v>6600</v>
      </c>
    </row>
    <row r="4536" spans="1:34" x14ac:dyDescent="0.25">
      <c r="A4536" t="s">
        <v>14828</v>
      </c>
      <c r="B4536" t="s">
        <v>14829</v>
      </c>
      <c r="C4536">
        <v>1</v>
      </c>
      <c r="D4536">
        <v>2</v>
      </c>
      <c r="E4536" t="s">
        <v>5834</v>
      </c>
      <c r="F4536">
        <v>2008</v>
      </c>
      <c r="G4536" t="s">
        <v>14813</v>
      </c>
      <c r="H4536">
        <v>0</v>
      </c>
      <c r="I4536">
        <v>1788.5</v>
      </c>
      <c r="J4536">
        <v>2.2999999999999998</v>
      </c>
      <c r="K4536">
        <v>14</v>
      </c>
      <c r="L4536">
        <v>1.25</v>
      </c>
      <c r="M4536">
        <v>231</v>
      </c>
      <c r="N4536">
        <v>0.72699999999999998</v>
      </c>
      <c r="O4536" t="s">
        <v>119</v>
      </c>
      <c r="R4536">
        <v>82</v>
      </c>
      <c r="S4536">
        <v>0</v>
      </c>
      <c r="W4536">
        <v>0.51</v>
      </c>
      <c r="AA4536" t="s">
        <v>14830</v>
      </c>
      <c r="AB4536">
        <v>268.14379200000002</v>
      </c>
      <c r="AC4536" t="s">
        <v>14831</v>
      </c>
      <c r="AD4536">
        <v>-30.087777800000001</v>
      </c>
      <c r="AE4536">
        <v>1510</v>
      </c>
    </row>
    <row r="4537" spans="1:34" x14ac:dyDescent="0.25">
      <c r="A4537" t="s">
        <v>14832</v>
      </c>
      <c r="B4537" t="s">
        <v>14829</v>
      </c>
      <c r="C4537">
        <v>1</v>
      </c>
      <c r="D4537">
        <v>2</v>
      </c>
      <c r="E4537" t="s">
        <v>5834</v>
      </c>
      <c r="F4537">
        <v>2008</v>
      </c>
      <c r="G4537" t="s">
        <v>14813</v>
      </c>
      <c r="H4537">
        <v>0</v>
      </c>
      <c r="I4537">
        <v>4927.5</v>
      </c>
      <c r="J4537">
        <v>4.5</v>
      </c>
      <c r="K4537">
        <v>11.1</v>
      </c>
      <c r="L4537">
        <v>0.99399999999999999</v>
      </c>
      <c r="M4537">
        <v>86</v>
      </c>
      <c r="N4537">
        <v>0.27</v>
      </c>
      <c r="O4537" t="s">
        <v>119</v>
      </c>
      <c r="P4537">
        <v>0.15</v>
      </c>
      <c r="R4537">
        <v>59</v>
      </c>
      <c r="S4537">
        <v>0</v>
      </c>
      <c r="W4537">
        <v>0.51</v>
      </c>
      <c r="AA4537" t="s">
        <v>14830</v>
      </c>
      <c r="AB4537">
        <v>268.14379200000002</v>
      </c>
      <c r="AC4537" t="s">
        <v>14831</v>
      </c>
      <c r="AD4537">
        <v>-30.087777800000001</v>
      </c>
      <c r="AE4537">
        <v>1510</v>
      </c>
    </row>
    <row r="4538" spans="1:34" x14ac:dyDescent="0.25">
      <c r="A4538" t="s">
        <v>14833</v>
      </c>
      <c r="B4538" t="s">
        <v>14834</v>
      </c>
      <c r="C4538">
        <v>2</v>
      </c>
      <c r="D4538">
        <v>1</v>
      </c>
      <c r="E4538" t="s">
        <v>5834</v>
      </c>
      <c r="F4538">
        <v>2016</v>
      </c>
      <c r="G4538" t="s">
        <v>14813</v>
      </c>
      <c r="H4538">
        <v>0</v>
      </c>
      <c r="I4538">
        <v>2557</v>
      </c>
      <c r="J4538">
        <v>2.59</v>
      </c>
      <c r="K4538">
        <v>10.7</v>
      </c>
      <c r="L4538">
        <v>0.95199999999999996</v>
      </c>
      <c r="M4538">
        <v>80</v>
      </c>
      <c r="N4538">
        <v>0.25170999999999999</v>
      </c>
      <c r="O4538" t="s">
        <v>119</v>
      </c>
      <c r="S4538">
        <v>0</v>
      </c>
      <c r="T4538" t="s">
        <v>823</v>
      </c>
      <c r="W4538">
        <v>0.41</v>
      </c>
      <c r="AA4538" t="s">
        <v>14835</v>
      </c>
      <c r="AB4538">
        <v>271.35180700000001</v>
      </c>
      <c r="AC4538" t="s">
        <v>14836</v>
      </c>
      <c r="AD4538">
        <v>-26.4219437</v>
      </c>
      <c r="AE4538">
        <v>2760</v>
      </c>
      <c r="AF4538">
        <v>24.73</v>
      </c>
    </row>
    <row r="4539" spans="1:34" x14ac:dyDescent="0.25">
      <c r="A4539" t="s">
        <v>14837</v>
      </c>
      <c r="B4539" t="s">
        <v>14838</v>
      </c>
      <c r="C4539">
        <v>1</v>
      </c>
      <c r="D4539">
        <v>1</v>
      </c>
      <c r="E4539" t="s">
        <v>5834</v>
      </c>
      <c r="F4539">
        <v>2009</v>
      </c>
      <c r="G4539" t="s">
        <v>14813</v>
      </c>
      <c r="H4539">
        <v>0</v>
      </c>
      <c r="J4539">
        <v>2.8</v>
      </c>
      <c r="K4539">
        <v>4.72</v>
      </c>
      <c r="L4539">
        <v>0.42099999999999999</v>
      </c>
      <c r="M4539">
        <v>20</v>
      </c>
      <c r="N4539">
        <v>0.06</v>
      </c>
      <c r="O4539" t="s">
        <v>119</v>
      </c>
      <c r="S4539">
        <v>0</v>
      </c>
      <c r="W4539">
        <v>0.64</v>
      </c>
      <c r="AA4539" t="s">
        <v>14839</v>
      </c>
      <c r="AB4539">
        <v>269.10816699999998</v>
      </c>
      <c r="AC4539" t="s">
        <v>14840</v>
      </c>
      <c r="AD4539">
        <v>-32.237416699999997</v>
      </c>
      <c r="AE4539">
        <v>5900</v>
      </c>
      <c r="AF4539">
        <v>17.71</v>
      </c>
    </row>
    <row r="4540" spans="1:34" x14ac:dyDescent="0.25">
      <c r="A4540" t="s">
        <v>14841</v>
      </c>
      <c r="B4540" t="s">
        <v>14842</v>
      </c>
      <c r="C4540">
        <v>2</v>
      </c>
      <c r="D4540">
        <v>1</v>
      </c>
      <c r="E4540" t="s">
        <v>5834</v>
      </c>
      <c r="F4540">
        <v>2014</v>
      </c>
      <c r="G4540" t="s">
        <v>14813</v>
      </c>
      <c r="H4540">
        <v>0</v>
      </c>
      <c r="J4540">
        <v>15</v>
      </c>
      <c r="K4540">
        <v>8.74</v>
      </c>
      <c r="L4540">
        <v>0.78</v>
      </c>
      <c r="M4540">
        <v>57</v>
      </c>
      <c r="N4540">
        <v>0.18</v>
      </c>
      <c r="O4540" t="s">
        <v>119</v>
      </c>
      <c r="S4540">
        <v>0</v>
      </c>
      <c r="W4540">
        <v>0.71</v>
      </c>
      <c r="AA4540" t="s">
        <v>14843</v>
      </c>
      <c r="AB4540">
        <v>267.540708</v>
      </c>
      <c r="AC4540" t="s">
        <v>14844</v>
      </c>
      <c r="AD4540">
        <v>-34.6731944</v>
      </c>
      <c r="AE4540">
        <v>8100</v>
      </c>
    </row>
    <row r="4541" spans="1:34" x14ac:dyDescent="0.25">
      <c r="A4541" t="s">
        <v>14845</v>
      </c>
      <c r="B4541" t="s">
        <v>14846</v>
      </c>
      <c r="C4541">
        <v>1</v>
      </c>
      <c r="D4541">
        <v>1</v>
      </c>
      <c r="E4541" t="s">
        <v>5834</v>
      </c>
      <c r="F4541">
        <v>2014</v>
      </c>
      <c r="G4541" t="s">
        <v>14813</v>
      </c>
      <c r="H4541">
        <v>0</v>
      </c>
      <c r="J4541">
        <v>1.7</v>
      </c>
      <c r="K4541">
        <v>12.9</v>
      </c>
      <c r="L4541">
        <v>1.1499999999999999</v>
      </c>
      <c r="M4541">
        <v>1500</v>
      </c>
      <c r="N4541">
        <v>4.5999999999999996</v>
      </c>
      <c r="O4541" t="s">
        <v>119</v>
      </c>
      <c r="S4541">
        <v>0</v>
      </c>
      <c r="W4541">
        <v>0.37</v>
      </c>
      <c r="AA4541" t="s">
        <v>14847</v>
      </c>
      <c r="AB4541">
        <v>269.78670799999998</v>
      </c>
      <c r="AC4541" t="s">
        <v>14848</v>
      </c>
      <c r="AD4541">
        <v>-30.759472200000001</v>
      </c>
      <c r="AE4541">
        <v>6800</v>
      </c>
    </row>
    <row r="4542" spans="1:34" x14ac:dyDescent="0.25">
      <c r="A4542" t="s">
        <v>14849</v>
      </c>
      <c r="B4542" t="s">
        <v>14850</v>
      </c>
      <c r="C4542">
        <v>1</v>
      </c>
      <c r="D4542">
        <v>1</v>
      </c>
      <c r="E4542" t="s">
        <v>5834</v>
      </c>
      <c r="F4542">
        <v>2018</v>
      </c>
      <c r="G4542" t="s">
        <v>14813</v>
      </c>
      <c r="H4542">
        <v>0</v>
      </c>
      <c r="J4542">
        <v>8</v>
      </c>
      <c r="K4542">
        <v>9.01</v>
      </c>
      <c r="L4542">
        <v>0.80400000000000005</v>
      </c>
      <c r="M4542">
        <v>60</v>
      </c>
      <c r="N4542">
        <v>0.19</v>
      </c>
      <c r="O4542" t="s">
        <v>119</v>
      </c>
      <c r="S4542">
        <v>0</v>
      </c>
      <c r="W4542">
        <v>0.41</v>
      </c>
      <c r="AA4542" t="s">
        <v>14851</v>
      </c>
      <c r="AB4542">
        <v>269.31573500000002</v>
      </c>
      <c r="AC4542" t="s">
        <v>14852</v>
      </c>
      <c r="AD4542">
        <v>-28.233861900000001</v>
      </c>
      <c r="AE4542">
        <v>6100</v>
      </c>
    </row>
    <row r="4543" spans="1:34" x14ac:dyDescent="0.25">
      <c r="A4543" t="s">
        <v>14853</v>
      </c>
      <c r="B4543" t="s">
        <v>14854</v>
      </c>
      <c r="C4543">
        <v>1</v>
      </c>
      <c r="D4543">
        <v>1</v>
      </c>
      <c r="E4543" t="s">
        <v>5834</v>
      </c>
      <c r="F4543">
        <v>2012</v>
      </c>
      <c r="G4543" t="s">
        <v>14813</v>
      </c>
      <c r="H4543">
        <v>0</v>
      </c>
      <c r="J4543">
        <v>2.72</v>
      </c>
      <c r="K4543">
        <v>14.2</v>
      </c>
      <c r="L4543">
        <v>1.27</v>
      </c>
      <c r="M4543">
        <v>170</v>
      </c>
      <c r="N4543">
        <v>0.53</v>
      </c>
      <c r="O4543" t="s">
        <v>119</v>
      </c>
      <c r="S4543">
        <v>0</v>
      </c>
      <c r="T4543" t="s">
        <v>823</v>
      </c>
      <c r="W4543">
        <v>0.26</v>
      </c>
      <c r="AA4543" t="s">
        <v>14855</v>
      </c>
      <c r="AB4543">
        <v>264.55908299999999</v>
      </c>
      <c r="AC4543" t="s">
        <v>14856</v>
      </c>
      <c r="AD4543">
        <v>-27.136138899999999</v>
      </c>
      <c r="AE4543">
        <v>2570</v>
      </c>
    </row>
    <row r="4544" spans="1:34" x14ac:dyDescent="0.25">
      <c r="A4544" t="s">
        <v>14857</v>
      </c>
      <c r="B4544" t="s">
        <v>14858</v>
      </c>
      <c r="C4544">
        <v>1</v>
      </c>
      <c r="D4544">
        <v>1</v>
      </c>
      <c r="E4544" t="s">
        <v>5834</v>
      </c>
      <c r="F4544">
        <v>2015</v>
      </c>
      <c r="G4544" t="s">
        <v>14813</v>
      </c>
      <c r="H4544">
        <v>0</v>
      </c>
      <c r="J4544">
        <v>1.89</v>
      </c>
      <c r="K4544">
        <v>13.9</v>
      </c>
      <c r="L4544">
        <v>1.24</v>
      </c>
      <c r="M4544">
        <v>280</v>
      </c>
      <c r="N4544">
        <v>0.88</v>
      </c>
      <c r="O4544" t="s">
        <v>119</v>
      </c>
      <c r="S4544">
        <v>0</v>
      </c>
      <c r="W4544">
        <v>0.21</v>
      </c>
      <c r="AA4544" t="s">
        <v>14859</v>
      </c>
      <c r="AB4544">
        <v>269.44883299999998</v>
      </c>
      <c r="AC4544" t="s">
        <v>14860</v>
      </c>
      <c r="AD4544">
        <v>-27.394527799999999</v>
      </c>
      <c r="AE4544">
        <v>4380</v>
      </c>
    </row>
    <row r="4545" spans="1:33" x14ac:dyDescent="0.25">
      <c r="A4545" t="s">
        <v>14861</v>
      </c>
      <c r="B4545" t="s">
        <v>14862</v>
      </c>
      <c r="C4545">
        <v>1</v>
      </c>
      <c r="D4545">
        <v>2</v>
      </c>
      <c r="E4545" t="s">
        <v>5834</v>
      </c>
      <c r="F4545">
        <v>2012</v>
      </c>
      <c r="G4545" t="s">
        <v>14813</v>
      </c>
      <c r="H4545">
        <v>0</v>
      </c>
      <c r="J4545">
        <v>4</v>
      </c>
      <c r="K4545">
        <v>7.72</v>
      </c>
      <c r="L4545">
        <v>0.68799999999999994</v>
      </c>
      <c r="M4545">
        <v>46.1</v>
      </c>
      <c r="N4545">
        <v>0.14499999999999999</v>
      </c>
      <c r="O4545" t="s">
        <v>119</v>
      </c>
      <c r="S4545">
        <v>0</v>
      </c>
      <c r="T4545" t="s">
        <v>236</v>
      </c>
      <c r="W4545">
        <v>1.06</v>
      </c>
      <c r="AA4545" t="s">
        <v>14863</v>
      </c>
      <c r="AB4545">
        <v>263.57791700000001</v>
      </c>
      <c r="AC4545" t="s">
        <v>14864</v>
      </c>
      <c r="AD4545">
        <v>-27.142749999999999</v>
      </c>
      <c r="AE4545">
        <v>4019</v>
      </c>
      <c r="AF4545">
        <v>20.66</v>
      </c>
    </row>
    <row r="4546" spans="1:33" x14ac:dyDescent="0.25">
      <c r="A4546" t="s">
        <v>14865</v>
      </c>
      <c r="B4546" t="s">
        <v>14862</v>
      </c>
      <c r="C4546">
        <v>1</v>
      </c>
      <c r="D4546">
        <v>2</v>
      </c>
      <c r="E4546" t="s">
        <v>5834</v>
      </c>
      <c r="F4546">
        <v>2012</v>
      </c>
      <c r="G4546" t="s">
        <v>14813</v>
      </c>
      <c r="H4546">
        <v>0</v>
      </c>
      <c r="J4546">
        <v>4.8</v>
      </c>
      <c r="K4546">
        <v>13.9</v>
      </c>
      <c r="L4546">
        <v>1.24</v>
      </c>
      <c r="M4546">
        <v>270</v>
      </c>
      <c r="N4546">
        <v>0.86</v>
      </c>
      <c r="O4546" t="s">
        <v>119</v>
      </c>
      <c r="S4546">
        <v>0</v>
      </c>
      <c r="T4546" t="s">
        <v>236</v>
      </c>
      <c r="W4546">
        <v>1.06</v>
      </c>
      <c r="AA4546" t="s">
        <v>14863</v>
      </c>
      <c r="AB4546">
        <v>263.57791700000001</v>
      </c>
      <c r="AC4546" t="s">
        <v>14864</v>
      </c>
      <c r="AD4546">
        <v>-27.142749999999999</v>
      </c>
      <c r="AE4546">
        <v>4019</v>
      </c>
      <c r="AF4546">
        <v>20.66</v>
      </c>
    </row>
    <row r="4547" spans="1:33" x14ac:dyDescent="0.25">
      <c r="A4547" t="s">
        <v>14866</v>
      </c>
      <c r="B4547" t="s">
        <v>14867</v>
      </c>
      <c r="C4547">
        <v>1</v>
      </c>
      <c r="D4547">
        <v>1</v>
      </c>
      <c r="E4547" t="s">
        <v>5834</v>
      </c>
      <c r="F4547">
        <v>2013</v>
      </c>
      <c r="G4547" t="s">
        <v>14813</v>
      </c>
      <c r="H4547">
        <v>0</v>
      </c>
      <c r="J4547">
        <v>0.87</v>
      </c>
      <c r="K4547">
        <v>13.4</v>
      </c>
      <c r="L4547">
        <v>1.2</v>
      </c>
      <c r="M4547">
        <v>588</v>
      </c>
      <c r="N4547">
        <v>1.85</v>
      </c>
      <c r="O4547" t="s">
        <v>119</v>
      </c>
      <c r="S4547">
        <v>0</v>
      </c>
      <c r="W4547">
        <v>0.02</v>
      </c>
      <c r="AA4547" t="s">
        <v>14868</v>
      </c>
      <c r="AB4547">
        <v>265.69487500000002</v>
      </c>
      <c r="AC4547" t="s">
        <v>14869</v>
      </c>
      <c r="AD4547">
        <v>-24.260999999999999</v>
      </c>
      <c r="AE4547">
        <v>1760</v>
      </c>
    </row>
    <row r="4548" spans="1:33" x14ac:dyDescent="0.25">
      <c r="A4548" t="s">
        <v>14870</v>
      </c>
      <c r="B4548" t="s">
        <v>14871</v>
      </c>
      <c r="C4548">
        <v>1</v>
      </c>
      <c r="D4548">
        <v>1</v>
      </c>
      <c r="E4548" t="s">
        <v>5834</v>
      </c>
      <c r="F4548">
        <v>2013</v>
      </c>
      <c r="G4548" t="s">
        <v>14813</v>
      </c>
      <c r="H4548">
        <v>0</v>
      </c>
      <c r="J4548">
        <v>3.45</v>
      </c>
      <c r="K4548">
        <v>13.2</v>
      </c>
      <c r="L4548">
        <v>1.18</v>
      </c>
      <c r="M4548">
        <v>868</v>
      </c>
      <c r="N4548">
        <v>2.73</v>
      </c>
      <c r="O4548" t="s">
        <v>119</v>
      </c>
      <c r="S4548">
        <v>0</v>
      </c>
      <c r="W4548">
        <v>0.44</v>
      </c>
      <c r="AA4548" t="s">
        <v>14872</v>
      </c>
      <c r="AB4548">
        <v>268.32570800000002</v>
      </c>
      <c r="AC4548" t="s">
        <v>14873</v>
      </c>
      <c r="AD4548">
        <v>-30.471166700000001</v>
      </c>
      <c r="AE4548">
        <v>4970</v>
      </c>
    </row>
    <row r="4549" spans="1:33" x14ac:dyDescent="0.25">
      <c r="A4549" t="s">
        <v>14874</v>
      </c>
      <c r="B4549" t="s">
        <v>14875</v>
      </c>
      <c r="C4549">
        <v>1</v>
      </c>
      <c r="D4549">
        <v>1</v>
      </c>
      <c r="E4549" t="s">
        <v>5834</v>
      </c>
      <c r="F4549">
        <v>2015</v>
      </c>
      <c r="G4549" t="s">
        <v>14813</v>
      </c>
      <c r="H4549">
        <v>0</v>
      </c>
      <c r="J4549">
        <v>0.74</v>
      </c>
      <c r="K4549">
        <v>13.6</v>
      </c>
      <c r="L4549">
        <v>1.21</v>
      </c>
      <c r="M4549">
        <v>120</v>
      </c>
      <c r="N4549">
        <v>0.39</v>
      </c>
      <c r="O4549" t="s">
        <v>119</v>
      </c>
      <c r="S4549">
        <v>0</v>
      </c>
      <c r="W4549">
        <v>0.34</v>
      </c>
      <c r="AA4549" t="s">
        <v>14876</v>
      </c>
      <c r="AB4549">
        <v>271.4905</v>
      </c>
      <c r="AC4549" t="s">
        <v>14877</v>
      </c>
      <c r="AD4549">
        <v>-27.712</v>
      </c>
      <c r="AE4549">
        <v>1300</v>
      </c>
    </row>
    <row r="4550" spans="1:33" x14ac:dyDescent="0.25">
      <c r="A4550" t="s">
        <v>14878</v>
      </c>
      <c r="B4550" t="s">
        <v>14879</v>
      </c>
      <c r="C4550">
        <v>1</v>
      </c>
      <c r="D4550">
        <v>1</v>
      </c>
      <c r="E4550" t="s">
        <v>5834</v>
      </c>
      <c r="F4550">
        <v>2016</v>
      </c>
      <c r="G4550" t="s">
        <v>14813</v>
      </c>
      <c r="H4550">
        <v>0</v>
      </c>
      <c r="J4550">
        <v>1.6</v>
      </c>
      <c r="K4550">
        <v>14.3</v>
      </c>
      <c r="L4550">
        <v>1.27</v>
      </c>
      <c r="M4550">
        <v>150</v>
      </c>
      <c r="N4550">
        <v>0.47</v>
      </c>
      <c r="O4550" t="s">
        <v>119</v>
      </c>
      <c r="S4550">
        <v>0</v>
      </c>
      <c r="T4550" t="s">
        <v>137</v>
      </c>
      <c r="W4550">
        <v>0.28999999999999998</v>
      </c>
      <c r="AA4550" t="s">
        <v>14880</v>
      </c>
      <c r="AB4550">
        <v>268.96829200000002</v>
      </c>
      <c r="AC4550" t="s">
        <v>14881</v>
      </c>
      <c r="AD4550">
        <v>-29.818527799999998</v>
      </c>
      <c r="AE4550">
        <v>6700</v>
      </c>
    </row>
    <row r="4551" spans="1:33" x14ac:dyDescent="0.25">
      <c r="A4551" t="s">
        <v>14882</v>
      </c>
      <c r="B4551" t="s">
        <v>14883</v>
      </c>
      <c r="C4551">
        <v>1</v>
      </c>
      <c r="D4551">
        <v>1</v>
      </c>
      <c r="E4551" t="s">
        <v>5834</v>
      </c>
      <c r="F4551">
        <v>2020</v>
      </c>
      <c r="G4551" t="s">
        <v>14813</v>
      </c>
      <c r="H4551">
        <v>0</v>
      </c>
      <c r="J4551">
        <v>4.43</v>
      </c>
      <c r="K4551">
        <v>8.39</v>
      </c>
      <c r="L4551">
        <v>0.748</v>
      </c>
      <c r="M4551">
        <v>53.1</v>
      </c>
      <c r="N4551">
        <v>0.16700000000000001</v>
      </c>
      <c r="O4551" t="s">
        <v>119</v>
      </c>
      <c r="S4551">
        <v>0</v>
      </c>
      <c r="W4551">
        <v>0.4</v>
      </c>
      <c r="AA4551" t="s">
        <v>14884</v>
      </c>
      <c r="AB4551">
        <v>273.003083</v>
      </c>
      <c r="AC4551" t="s">
        <v>14885</v>
      </c>
      <c r="AD4551">
        <v>-25.711611099999999</v>
      </c>
      <c r="AE4551">
        <v>6320</v>
      </c>
    </row>
    <row r="4552" spans="1:33" x14ac:dyDescent="0.25">
      <c r="A4552" t="s">
        <v>14886</v>
      </c>
      <c r="B4552" t="s">
        <v>14887</v>
      </c>
      <c r="C4552">
        <v>1</v>
      </c>
      <c r="D4552">
        <v>1</v>
      </c>
      <c r="E4552" t="s">
        <v>5834</v>
      </c>
      <c r="F4552">
        <v>2016</v>
      </c>
      <c r="G4552" t="s">
        <v>14813</v>
      </c>
      <c r="H4552">
        <v>0</v>
      </c>
      <c r="J4552">
        <v>2.6</v>
      </c>
      <c r="K4552">
        <v>6.56</v>
      </c>
      <c r="L4552">
        <v>0.58499999999999996</v>
      </c>
      <c r="M4552">
        <v>35</v>
      </c>
      <c r="N4552">
        <v>0.11</v>
      </c>
      <c r="O4552" t="s">
        <v>119</v>
      </c>
      <c r="S4552">
        <v>0</v>
      </c>
      <c r="T4552" t="s">
        <v>137</v>
      </c>
      <c r="W4552">
        <v>0.56999999999999995</v>
      </c>
      <c r="AA4552" t="s">
        <v>14888</v>
      </c>
      <c r="AB4552">
        <v>272.01925699999998</v>
      </c>
      <c r="AC4552" t="s">
        <v>14889</v>
      </c>
      <c r="AD4552">
        <v>-29.731582599999999</v>
      </c>
      <c r="AE4552">
        <v>2600</v>
      </c>
    </row>
    <row r="4553" spans="1:33" x14ac:dyDescent="0.25">
      <c r="A4553" t="s">
        <v>14890</v>
      </c>
      <c r="B4553" t="s">
        <v>14891</v>
      </c>
      <c r="C4553">
        <v>1</v>
      </c>
      <c r="D4553">
        <v>1</v>
      </c>
      <c r="E4553" t="s">
        <v>5834</v>
      </c>
      <c r="F4553">
        <v>2014</v>
      </c>
      <c r="G4553" t="s">
        <v>14813</v>
      </c>
      <c r="H4553">
        <v>0</v>
      </c>
      <c r="J4553">
        <v>0.8</v>
      </c>
      <c r="K4553">
        <v>12.3</v>
      </c>
      <c r="L4553">
        <v>1.1000000000000001</v>
      </c>
      <c r="M4553">
        <v>4100</v>
      </c>
      <c r="N4553">
        <v>13</v>
      </c>
      <c r="O4553" t="s">
        <v>119</v>
      </c>
      <c r="S4553">
        <v>0</v>
      </c>
      <c r="W4553">
        <v>0.1</v>
      </c>
      <c r="AA4553" t="s">
        <v>14892</v>
      </c>
      <c r="AB4553">
        <v>268.02949999999998</v>
      </c>
      <c r="AC4553" t="s">
        <v>14893</v>
      </c>
      <c r="AD4553">
        <v>-31.6905833</v>
      </c>
      <c r="AE4553">
        <v>3040</v>
      </c>
    </row>
    <row r="4554" spans="1:33" x14ac:dyDescent="0.25">
      <c r="A4554" t="s">
        <v>14894</v>
      </c>
      <c r="B4554" t="s">
        <v>14895</v>
      </c>
      <c r="C4554">
        <v>1</v>
      </c>
      <c r="D4554">
        <v>1</v>
      </c>
      <c r="E4554" t="s">
        <v>5834</v>
      </c>
      <c r="F4554">
        <v>2017</v>
      </c>
      <c r="G4554" t="s">
        <v>14813</v>
      </c>
      <c r="H4554">
        <v>0</v>
      </c>
      <c r="J4554">
        <v>3.6</v>
      </c>
      <c r="K4554">
        <v>11.6</v>
      </c>
      <c r="L4554">
        <v>1.03</v>
      </c>
      <c r="M4554">
        <v>92</v>
      </c>
      <c r="N4554">
        <v>0.28999999999999998</v>
      </c>
      <c r="O4554" t="s">
        <v>119</v>
      </c>
      <c r="S4554">
        <v>0</v>
      </c>
      <c r="W4554">
        <v>0.54</v>
      </c>
      <c r="AA4554" t="s">
        <v>14896</v>
      </c>
      <c r="AB4554">
        <v>269.76461799999998</v>
      </c>
      <c r="AC4554" t="s">
        <v>14897</v>
      </c>
      <c r="AD4554">
        <v>-28.421028100000001</v>
      </c>
      <c r="AE4554">
        <v>3900</v>
      </c>
    </row>
    <row r="4555" spans="1:33" x14ac:dyDescent="0.25">
      <c r="A4555" t="s">
        <v>14898</v>
      </c>
      <c r="B4555" t="s">
        <v>14899</v>
      </c>
      <c r="C4555">
        <v>2</v>
      </c>
      <c r="D4555">
        <v>1</v>
      </c>
      <c r="E4555" t="s">
        <v>5834</v>
      </c>
      <c r="F4555">
        <v>2014</v>
      </c>
      <c r="G4555" t="s">
        <v>14813</v>
      </c>
      <c r="H4555">
        <v>0</v>
      </c>
      <c r="J4555">
        <v>0.70199999999999996</v>
      </c>
      <c r="K4555">
        <v>1.1599999999999999</v>
      </c>
      <c r="L4555">
        <v>0.104</v>
      </c>
      <c r="M4555">
        <v>1.66</v>
      </c>
      <c r="N4555">
        <v>5.2199999999999998E-3</v>
      </c>
      <c r="O4555" t="s">
        <v>119</v>
      </c>
      <c r="S4555">
        <v>0</v>
      </c>
      <c r="W4555">
        <v>0.11</v>
      </c>
      <c r="AA4555" t="s">
        <v>14900</v>
      </c>
      <c r="AB4555">
        <v>268.03120799999999</v>
      </c>
      <c r="AC4555" t="s">
        <v>14901</v>
      </c>
      <c r="AD4555">
        <v>-29.846111100000002</v>
      </c>
      <c r="AE4555">
        <v>911</v>
      </c>
    </row>
    <row r="4556" spans="1:33" x14ac:dyDescent="0.25">
      <c r="A4556" t="s">
        <v>14902</v>
      </c>
      <c r="B4556" t="s">
        <v>14903</v>
      </c>
      <c r="C4556">
        <v>1</v>
      </c>
      <c r="D4556">
        <v>1</v>
      </c>
      <c r="E4556" t="s">
        <v>5834</v>
      </c>
      <c r="F4556">
        <v>2019</v>
      </c>
      <c r="G4556" t="s">
        <v>14813</v>
      </c>
      <c r="H4556">
        <v>0</v>
      </c>
      <c r="J4556">
        <v>0.39</v>
      </c>
      <c r="K4556">
        <v>12.5</v>
      </c>
      <c r="L4556">
        <v>1.1200000000000001</v>
      </c>
      <c r="M4556">
        <v>3020</v>
      </c>
      <c r="N4556">
        <v>9.51</v>
      </c>
      <c r="O4556" t="s">
        <v>119</v>
      </c>
      <c r="S4556">
        <v>0</v>
      </c>
      <c r="W4556">
        <v>0.28999999999999998</v>
      </c>
      <c r="AA4556" t="s">
        <v>14904</v>
      </c>
      <c r="AB4556">
        <v>268.88324999999998</v>
      </c>
      <c r="AC4556" t="s">
        <v>14905</v>
      </c>
      <c r="AD4556">
        <v>-29.2538333</v>
      </c>
      <c r="AE4556">
        <v>3220</v>
      </c>
      <c r="AF4556">
        <v>26.42</v>
      </c>
      <c r="AG4556">
        <v>19.64</v>
      </c>
    </row>
    <row r="4557" spans="1:33" x14ac:dyDescent="0.25">
      <c r="A4557" t="s">
        <v>14906</v>
      </c>
      <c r="B4557" t="s">
        <v>14907</v>
      </c>
      <c r="C4557">
        <v>1</v>
      </c>
      <c r="D4557">
        <v>1</v>
      </c>
      <c r="E4557" t="s">
        <v>5834</v>
      </c>
      <c r="F4557">
        <v>2017</v>
      </c>
      <c r="G4557" t="s">
        <v>14813</v>
      </c>
      <c r="H4557">
        <v>0</v>
      </c>
      <c r="J4557">
        <v>2.6</v>
      </c>
      <c r="K4557">
        <v>14.1</v>
      </c>
      <c r="L4557">
        <v>1.26</v>
      </c>
      <c r="M4557">
        <v>200</v>
      </c>
      <c r="N4557">
        <v>0.64</v>
      </c>
      <c r="O4557" t="s">
        <v>119</v>
      </c>
      <c r="S4557">
        <v>0</v>
      </c>
      <c r="W4557">
        <v>0.46</v>
      </c>
      <c r="AA4557" t="s">
        <v>14908</v>
      </c>
      <c r="AB4557">
        <v>268.12655599999999</v>
      </c>
      <c r="AC4557" t="s">
        <v>14909</v>
      </c>
      <c r="AD4557">
        <v>-30.292694099999999</v>
      </c>
      <c r="AE4557">
        <v>6300</v>
      </c>
    </row>
    <row r="4558" spans="1:33" x14ac:dyDescent="0.25">
      <c r="A4558" t="s">
        <v>14910</v>
      </c>
      <c r="B4558" t="s">
        <v>14911</v>
      </c>
      <c r="C4558">
        <v>1</v>
      </c>
      <c r="D4558">
        <v>1</v>
      </c>
      <c r="E4558" t="s">
        <v>5834</v>
      </c>
      <c r="F4558">
        <v>2018</v>
      </c>
      <c r="G4558" t="s">
        <v>14813</v>
      </c>
      <c r="H4558">
        <v>0</v>
      </c>
      <c r="J4558">
        <v>1.8</v>
      </c>
      <c r="K4558">
        <v>13.2</v>
      </c>
      <c r="L4558">
        <v>1.18</v>
      </c>
      <c r="M4558">
        <v>860</v>
      </c>
      <c r="N4558">
        <v>2.7</v>
      </c>
      <c r="O4558" t="s">
        <v>119</v>
      </c>
      <c r="S4558">
        <v>0</v>
      </c>
      <c r="W4558">
        <v>0.33</v>
      </c>
      <c r="AA4558" t="s">
        <v>14912</v>
      </c>
      <c r="AB4558">
        <v>268.40948500000002</v>
      </c>
      <c r="AC4558" t="s">
        <v>14913</v>
      </c>
      <c r="AD4558">
        <v>-28.895271300000001</v>
      </c>
      <c r="AE4558">
        <v>6900</v>
      </c>
    </row>
    <row r="4559" spans="1:33" x14ac:dyDescent="0.25">
      <c r="A4559" t="s">
        <v>14914</v>
      </c>
      <c r="B4559" t="s">
        <v>14915</v>
      </c>
      <c r="C4559">
        <v>1</v>
      </c>
      <c r="D4559">
        <v>1</v>
      </c>
      <c r="E4559" t="s">
        <v>5834</v>
      </c>
      <c r="F4559">
        <v>2015</v>
      </c>
      <c r="G4559" t="s">
        <v>14813</v>
      </c>
      <c r="H4559">
        <v>0</v>
      </c>
      <c r="J4559">
        <v>3.11</v>
      </c>
      <c r="K4559">
        <v>14.2</v>
      </c>
      <c r="L4559">
        <v>1.27</v>
      </c>
      <c r="M4559">
        <v>160</v>
      </c>
      <c r="N4559">
        <v>0.51</v>
      </c>
      <c r="O4559" t="s">
        <v>119</v>
      </c>
      <c r="S4559">
        <v>0</v>
      </c>
      <c r="W4559">
        <v>0.71</v>
      </c>
      <c r="AA4559" t="s">
        <v>14916</v>
      </c>
      <c r="AB4559">
        <v>270.62170800000001</v>
      </c>
      <c r="AC4559" t="s">
        <v>14917</v>
      </c>
      <c r="AD4559">
        <v>-28.396249999999998</v>
      </c>
      <c r="AE4559">
        <v>4100</v>
      </c>
    </row>
    <row r="4560" spans="1:33" x14ac:dyDescent="0.25">
      <c r="A4560" t="s">
        <v>14918</v>
      </c>
      <c r="B4560" t="s">
        <v>14919</v>
      </c>
      <c r="C4560">
        <v>1</v>
      </c>
      <c r="D4560">
        <v>1</v>
      </c>
      <c r="E4560" t="s">
        <v>5834</v>
      </c>
      <c r="F4560">
        <v>2022</v>
      </c>
      <c r="G4560" t="s">
        <v>14813</v>
      </c>
      <c r="H4560">
        <v>0</v>
      </c>
      <c r="J4560">
        <v>3.49</v>
      </c>
      <c r="K4560">
        <v>14.1</v>
      </c>
      <c r="L4560">
        <v>1.26</v>
      </c>
      <c r="M4560">
        <v>181.16219000000001</v>
      </c>
      <c r="N4560">
        <v>0.56999999999999995</v>
      </c>
      <c r="O4560" t="s">
        <v>119</v>
      </c>
      <c r="S4560">
        <v>0</v>
      </c>
      <c r="T4560" t="s">
        <v>823</v>
      </c>
      <c r="W4560">
        <v>0.52</v>
      </c>
      <c r="AA4560" t="s">
        <v>14920</v>
      </c>
      <c r="AB4560">
        <v>266.96116669999998</v>
      </c>
      <c r="AC4560" t="s">
        <v>14921</v>
      </c>
      <c r="AD4560">
        <v>-33.935044400000002</v>
      </c>
      <c r="AE4560">
        <v>7730</v>
      </c>
      <c r="AG4560">
        <v>19.920000000000002</v>
      </c>
    </row>
    <row r="4561" spans="1:33" x14ac:dyDescent="0.25">
      <c r="A4561" t="s">
        <v>14922</v>
      </c>
      <c r="B4561" t="s">
        <v>14923</v>
      </c>
      <c r="C4561">
        <v>1</v>
      </c>
      <c r="D4561">
        <v>1</v>
      </c>
      <c r="E4561" t="s">
        <v>5834</v>
      </c>
      <c r="F4561">
        <v>2016</v>
      </c>
      <c r="G4561" t="s">
        <v>14813</v>
      </c>
      <c r="H4561">
        <v>0</v>
      </c>
      <c r="J4561">
        <v>4.4000000000000004</v>
      </c>
      <c r="K4561">
        <v>13.1</v>
      </c>
      <c r="L4561">
        <v>1.17</v>
      </c>
      <c r="M4561">
        <v>982</v>
      </c>
      <c r="N4561">
        <v>3.09</v>
      </c>
      <c r="O4561" t="s">
        <v>119</v>
      </c>
      <c r="S4561">
        <v>0</v>
      </c>
      <c r="W4561">
        <v>0.62</v>
      </c>
      <c r="AA4561" t="s">
        <v>14924</v>
      </c>
      <c r="AB4561">
        <v>268.102081</v>
      </c>
      <c r="AC4561" t="s">
        <v>14925</v>
      </c>
      <c r="AD4561">
        <v>-30.548389400000001</v>
      </c>
      <c r="AE4561">
        <v>2220</v>
      </c>
    </row>
    <row r="4562" spans="1:33" x14ac:dyDescent="0.25">
      <c r="A4562" t="s">
        <v>14926</v>
      </c>
      <c r="B4562" t="s">
        <v>14927</v>
      </c>
      <c r="C4562">
        <v>1</v>
      </c>
      <c r="D4562">
        <v>2</v>
      </c>
      <c r="E4562" t="s">
        <v>5834</v>
      </c>
      <c r="F4562">
        <v>2018</v>
      </c>
      <c r="G4562" t="s">
        <v>14813</v>
      </c>
      <c r="H4562">
        <v>0</v>
      </c>
      <c r="J4562">
        <v>1.5</v>
      </c>
      <c r="K4562">
        <v>8.59</v>
      </c>
      <c r="L4562">
        <v>0.76600000000000001</v>
      </c>
      <c r="M4562">
        <v>55.3</v>
      </c>
      <c r="N4562">
        <v>0.17399999999999999</v>
      </c>
      <c r="O4562" t="s">
        <v>119</v>
      </c>
      <c r="S4562">
        <v>0</v>
      </c>
      <c r="W4562">
        <v>0.4</v>
      </c>
      <c r="AA4562" t="s">
        <v>14928</v>
      </c>
      <c r="AB4562">
        <v>268.75238000000002</v>
      </c>
      <c r="AC4562" t="s">
        <v>14929</v>
      </c>
      <c r="AD4562">
        <v>-31.4690552</v>
      </c>
      <c r="AE4562">
        <v>6400</v>
      </c>
    </row>
    <row r="4563" spans="1:33" x14ac:dyDescent="0.25">
      <c r="A4563" t="s">
        <v>14930</v>
      </c>
      <c r="B4563" t="s">
        <v>14927</v>
      </c>
      <c r="C4563">
        <v>1</v>
      </c>
      <c r="D4563">
        <v>2</v>
      </c>
      <c r="E4563" t="s">
        <v>5834</v>
      </c>
      <c r="F4563">
        <v>2018</v>
      </c>
      <c r="G4563" t="s">
        <v>14813</v>
      </c>
      <c r="H4563">
        <v>0</v>
      </c>
      <c r="J4563">
        <v>1.7</v>
      </c>
      <c r="K4563">
        <v>11</v>
      </c>
      <c r="L4563">
        <v>0.97799999999999998</v>
      </c>
      <c r="M4563">
        <v>83.7</v>
      </c>
      <c r="N4563">
        <v>0.26300000000000001</v>
      </c>
      <c r="O4563" t="s">
        <v>119</v>
      </c>
      <c r="S4563">
        <v>0</v>
      </c>
      <c r="W4563">
        <v>0.4</v>
      </c>
      <c r="AA4563" t="s">
        <v>14928</v>
      </c>
      <c r="AB4563">
        <v>268.75238000000002</v>
      </c>
      <c r="AC4563" t="s">
        <v>14929</v>
      </c>
      <c r="AD4563">
        <v>-31.4690552</v>
      </c>
      <c r="AE4563">
        <v>6400</v>
      </c>
    </row>
    <row r="4564" spans="1:33" x14ac:dyDescent="0.25">
      <c r="A4564" t="s">
        <v>14931</v>
      </c>
      <c r="B4564" t="s">
        <v>14932</v>
      </c>
      <c r="C4564">
        <v>1</v>
      </c>
      <c r="D4564">
        <v>1</v>
      </c>
      <c r="E4564" t="s">
        <v>5834</v>
      </c>
      <c r="F4564">
        <v>2016</v>
      </c>
      <c r="G4564" t="s">
        <v>14813</v>
      </c>
      <c r="H4564">
        <v>0</v>
      </c>
      <c r="J4564">
        <v>1.75</v>
      </c>
      <c r="K4564">
        <v>14.2</v>
      </c>
      <c r="L4564">
        <v>1.26</v>
      </c>
      <c r="M4564">
        <v>180</v>
      </c>
      <c r="N4564">
        <v>0.56000000000000005</v>
      </c>
      <c r="O4564" t="s">
        <v>119</v>
      </c>
      <c r="S4564">
        <v>0</v>
      </c>
      <c r="W4564">
        <v>0.51</v>
      </c>
      <c r="AA4564" t="s">
        <v>14933</v>
      </c>
      <c r="AB4564">
        <v>269.408997</v>
      </c>
      <c r="AC4564" t="s">
        <v>14934</v>
      </c>
      <c r="AD4564">
        <v>-28.9631577</v>
      </c>
      <c r="AE4564">
        <v>6860</v>
      </c>
    </row>
    <row r="4565" spans="1:33" x14ac:dyDescent="0.25">
      <c r="A4565" t="s">
        <v>14935</v>
      </c>
      <c r="B4565" t="s">
        <v>14936</v>
      </c>
      <c r="C4565">
        <v>1</v>
      </c>
      <c r="D4565">
        <v>1</v>
      </c>
      <c r="E4565" t="s">
        <v>5834</v>
      </c>
      <c r="F4565">
        <v>2016</v>
      </c>
      <c r="G4565" t="s">
        <v>14813</v>
      </c>
      <c r="H4565">
        <v>0</v>
      </c>
      <c r="J4565">
        <v>0.73</v>
      </c>
      <c r="K4565">
        <v>14</v>
      </c>
      <c r="L4565">
        <v>1.25</v>
      </c>
      <c r="M4565">
        <v>230</v>
      </c>
      <c r="N4565">
        <v>0.72</v>
      </c>
      <c r="O4565" t="s">
        <v>119</v>
      </c>
      <c r="S4565">
        <v>0</v>
      </c>
      <c r="W4565">
        <v>0.1</v>
      </c>
      <c r="AA4565" t="s">
        <v>14937</v>
      </c>
      <c r="AB4565">
        <v>269.66253699999999</v>
      </c>
      <c r="AC4565" t="s">
        <v>14938</v>
      </c>
      <c r="AD4565">
        <v>-28.031694399999999</v>
      </c>
      <c r="AE4565">
        <v>8200</v>
      </c>
    </row>
    <row r="4566" spans="1:33" x14ac:dyDescent="0.25">
      <c r="A4566" t="s">
        <v>14939</v>
      </c>
      <c r="B4566" t="s">
        <v>14940</v>
      </c>
      <c r="C4566">
        <v>1</v>
      </c>
      <c r="D4566">
        <v>1</v>
      </c>
      <c r="E4566" t="s">
        <v>5834</v>
      </c>
      <c r="F4566">
        <v>2016</v>
      </c>
      <c r="G4566" t="s">
        <v>5835</v>
      </c>
      <c r="H4566">
        <v>0</v>
      </c>
      <c r="J4566">
        <v>1.6</v>
      </c>
      <c r="K4566">
        <v>13.1</v>
      </c>
      <c r="L4566">
        <v>1.17</v>
      </c>
      <c r="M4566">
        <v>1100</v>
      </c>
      <c r="N4566">
        <v>3.4</v>
      </c>
      <c r="O4566" t="s">
        <v>119</v>
      </c>
      <c r="S4566">
        <v>0</v>
      </c>
      <c r="W4566">
        <v>0.3</v>
      </c>
      <c r="AA4566" t="s">
        <v>14941</v>
      </c>
      <c r="AB4566">
        <v>270.18433299999998</v>
      </c>
      <c r="AC4566" t="s">
        <v>14942</v>
      </c>
      <c r="AD4566">
        <v>-28.6608889</v>
      </c>
      <c r="AE4566">
        <v>1200</v>
      </c>
      <c r="AG4566">
        <v>17.45</v>
      </c>
    </row>
    <row r="4567" spans="1:33" x14ac:dyDescent="0.25">
      <c r="A4567" t="s">
        <v>14943</v>
      </c>
      <c r="B4567" t="s">
        <v>14944</v>
      </c>
      <c r="C4567">
        <v>1</v>
      </c>
      <c r="D4567">
        <v>1</v>
      </c>
      <c r="E4567" t="s">
        <v>5834</v>
      </c>
      <c r="F4567">
        <v>2016</v>
      </c>
      <c r="G4567" t="s">
        <v>14813</v>
      </c>
      <c r="H4567">
        <v>0</v>
      </c>
      <c r="J4567">
        <v>2.7</v>
      </c>
      <c r="K4567">
        <v>4.8600000000000003</v>
      </c>
      <c r="L4567">
        <v>0.433</v>
      </c>
      <c r="M4567">
        <v>21</v>
      </c>
      <c r="N4567">
        <v>6.6000000000000003E-2</v>
      </c>
      <c r="O4567" t="s">
        <v>119</v>
      </c>
      <c r="S4567">
        <v>0</v>
      </c>
      <c r="W4567">
        <v>0.38</v>
      </c>
      <c r="AA4567" t="s">
        <v>14945</v>
      </c>
      <c r="AB4567">
        <v>268.75425000000001</v>
      </c>
      <c r="AC4567" t="s">
        <v>14946</v>
      </c>
      <c r="AD4567">
        <v>-29.047111099999999</v>
      </c>
      <c r="AE4567">
        <v>3300</v>
      </c>
    </row>
    <row r="4568" spans="1:33" x14ac:dyDescent="0.25">
      <c r="A4568" t="s">
        <v>14947</v>
      </c>
      <c r="B4568" t="s">
        <v>14948</v>
      </c>
      <c r="C4568">
        <v>1</v>
      </c>
      <c r="D4568">
        <v>1</v>
      </c>
      <c r="E4568" t="s">
        <v>5834</v>
      </c>
      <c r="F4568">
        <v>2019</v>
      </c>
      <c r="G4568" t="s">
        <v>14813</v>
      </c>
      <c r="H4568">
        <v>0</v>
      </c>
      <c r="J4568">
        <v>2.0699999999999998</v>
      </c>
      <c r="K4568">
        <v>13.2</v>
      </c>
      <c r="L4568">
        <v>1.18</v>
      </c>
      <c r="M4568">
        <v>807</v>
      </c>
      <c r="N4568">
        <v>2.54</v>
      </c>
      <c r="O4568" t="s">
        <v>119</v>
      </c>
      <c r="S4568">
        <v>0</v>
      </c>
      <c r="W4568">
        <v>0.34</v>
      </c>
      <c r="AA4568" t="s">
        <v>14949</v>
      </c>
      <c r="AB4568">
        <v>271.20504169999998</v>
      </c>
      <c r="AC4568" t="s">
        <v>14950</v>
      </c>
      <c r="AD4568">
        <v>-32.633027800000001</v>
      </c>
      <c r="AE4568">
        <v>4230</v>
      </c>
    </row>
    <row r="4569" spans="1:33" x14ac:dyDescent="0.25">
      <c r="A4569" t="s">
        <v>14951</v>
      </c>
      <c r="B4569" t="s">
        <v>14952</v>
      </c>
      <c r="C4569">
        <v>1</v>
      </c>
      <c r="D4569">
        <v>1</v>
      </c>
      <c r="E4569" t="s">
        <v>5834</v>
      </c>
      <c r="F4569">
        <v>2019</v>
      </c>
      <c r="G4569" t="s">
        <v>14813</v>
      </c>
      <c r="H4569">
        <v>0</v>
      </c>
      <c r="J4569">
        <v>2.62</v>
      </c>
      <c r="K4569">
        <v>4.42</v>
      </c>
      <c r="L4569">
        <v>0.39400000000000002</v>
      </c>
      <c r="M4569">
        <v>17.899999999999999</v>
      </c>
      <c r="N4569">
        <v>5.6300000000000003E-2</v>
      </c>
      <c r="O4569" t="s">
        <v>119</v>
      </c>
      <c r="S4569">
        <v>0</v>
      </c>
      <c r="W4569">
        <v>0.55000000000000004</v>
      </c>
      <c r="AA4569" t="s">
        <v>14953</v>
      </c>
      <c r="AB4569">
        <v>268.15879169999999</v>
      </c>
      <c r="AC4569" t="s">
        <v>14954</v>
      </c>
      <c r="AD4569">
        <v>-28.5519167</v>
      </c>
      <c r="AE4569">
        <v>6700</v>
      </c>
      <c r="AG4569">
        <v>20.3</v>
      </c>
    </row>
    <row r="4570" spans="1:33" x14ac:dyDescent="0.25">
      <c r="A4570" t="s">
        <v>14955</v>
      </c>
      <c r="B4570" t="s">
        <v>14956</v>
      </c>
      <c r="C4570">
        <v>1</v>
      </c>
      <c r="D4570">
        <v>1</v>
      </c>
      <c r="E4570" t="s">
        <v>5834</v>
      </c>
      <c r="F4570">
        <v>2020</v>
      </c>
      <c r="G4570" t="s">
        <v>14813</v>
      </c>
      <c r="H4570">
        <v>0</v>
      </c>
      <c r="J4570">
        <v>0.85</v>
      </c>
      <c r="K4570">
        <v>14.3</v>
      </c>
      <c r="L4570">
        <v>1.28</v>
      </c>
      <c r="M4570">
        <v>138</v>
      </c>
      <c r="N4570">
        <v>0.433</v>
      </c>
      <c r="O4570" t="s">
        <v>119</v>
      </c>
      <c r="S4570">
        <v>0</v>
      </c>
      <c r="W4570">
        <v>0.08</v>
      </c>
      <c r="AA4570" t="s">
        <v>14957</v>
      </c>
      <c r="AB4570">
        <v>268.79899999999998</v>
      </c>
      <c r="AC4570" t="s">
        <v>14958</v>
      </c>
      <c r="AD4570">
        <v>-28.862749999999998</v>
      </c>
      <c r="AE4570">
        <v>7070</v>
      </c>
    </row>
    <row r="4571" spans="1:33" x14ac:dyDescent="0.25">
      <c r="A4571" t="s">
        <v>14959</v>
      </c>
      <c r="B4571" t="s">
        <v>14960</v>
      </c>
      <c r="C4571">
        <v>1</v>
      </c>
      <c r="D4571">
        <v>1</v>
      </c>
      <c r="E4571" t="s">
        <v>5834</v>
      </c>
      <c r="F4571">
        <v>2017</v>
      </c>
      <c r="G4571" t="s">
        <v>14813</v>
      </c>
      <c r="H4571">
        <v>0</v>
      </c>
      <c r="J4571">
        <v>5.4</v>
      </c>
      <c r="K4571">
        <v>13</v>
      </c>
      <c r="L4571">
        <v>1.1599999999999999</v>
      </c>
      <c r="M4571">
        <v>1300</v>
      </c>
      <c r="N4571">
        <v>4.0999999999999996</v>
      </c>
      <c r="O4571" t="s">
        <v>119</v>
      </c>
      <c r="S4571">
        <v>0</v>
      </c>
      <c r="W4571">
        <v>0.13</v>
      </c>
      <c r="AA4571" t="s">
        <v>14961</v>
      </c>
      <c r="AB4571">
        <v>269.89541600000001</v>
      </c>
      <c r="AC4571" t="s">
        <v>14962</v>
      </c>
      <c r="AD4571">
        <v>-31.818611099999998</v>
      </c>
      <c r="AE4571">
        <v>6500</v>
      </c>
    </row>
    <row r="4572" spans="1:33" x14ac:dyDescent="0.25">
      <c r="A4572" t="s">
        <v>14963</v>
      </c>
      <c r="B4572" t="s">
        <v>14964</v>
      </c>
      <c r="C4572">
        <v>2</v>
      </c>
      <c r="D4572">
        <v>1</v>
      </c>
      <c r="E4572" t="s">
        <v>5834</v>
      </c>
      <c r="F4572">
        <v>2017</v>
      </c>
      <c r="G4572" t="s">
        <v>14813</v>
      </c>
      <c r="H4572">
        <v>0</v>
      </c>
      <c r="J4572">
        <v>6.4</v>
      </c>
      <c r="K4572">
        <v>13</v>
      </c>
      <c r="L4572">
        <v>1.1599999999999999</v>
      </c>
      <c r="M4572">
        <v>1330</v>
      </c>
      <c r="N4572">
        <v>4.18</v>
      </c>
      <c r="O4572" t="s">
        <v>119</v>
      </c>
      <c r="S4572">
        <v>0</v>
      </c>
      <c r="W4572">
        <v>0.72</v>
      </c>
      <c r="AA4572" t="s">
        <v>14965</v>
      </c>
      <c r="AB4572">
        <v>269.26040599999999</v>
      </c>
      <c r="AC4572" t="s">
        <v>14966</v>
      </c>
      <c r="AD4572">
        <v>-28.116167099999998</v>
      </c>
      <c r="AE4572">
        <v>3410</v>
      </c>
    </row>
    <row r="4573" spans="1:33" x14ac:dyDescent="0.25">
      <c r="A4573" t="s">
        <v>14967</v>
      </c>
      <c r="B4573" t="s">
        <v>14968</v>
      </c>
      <c r="C4573">
        <v>1</v>
      </c>
      <c r="D4573">
        <v>1</v>
      </c>
      <c r="E4573" t="s">
        <v>5834</v>
      </c>
      <c r="F4573">
        <v>2019</v>
      </c>
      <c r="G4573" t="s">
        <v>14813</v>
      </c>
      <c r="H4573">
        <v>0</v>
      </c>
      <c r="J4573">
        <v>1.7</v>
      </c>
      <c r="K4573">
        <v>14.3</v>
      </c>
      <c r="L4573">
        <v>1.28</v>
      </c>
      <c r="M4573">
        <v>140</v>
      </c>
      <c r="N4573">
        <v>0.43</v>
      </c>
      <c r="O4573" t="s">
        <v>119</v>
      </c>
      <c r="S4573">
        <v>0</v>
      </c>
      <c r="W4573">
        <v>0.3</v>
      </c>
      <c r="AA4573" t="s">
        <v>14969</v>
      </c>
      <c r="AB4573">
        <v>273.2045</v>
      </c>
      <c r="AC4573" t="s">
        <v>14970</v>
      </c>
      <c r="AD4573">
        <v>-27.012638899999999</v>
      </c>
      <c r="AE4573">
        <v>3730</v>
      </c>
    </row>
    <row r="4574" spans="1:33" x14ac:dyDescent="0.25">
      <c r="A4574" t="s">
        <v>14971</v>
      </c>
      <c r="B4574" t="s">
        <v>14972</v>
      </c>
      <c r="C4574">
        <v>1</v>
      </c>
      <c r="D4574">
        <v>1</v>
      </c>
      <c r="E4574" t="s">
        <v>5834</v>
      </c>
      <c r="F4574">
        <v>2017</v>
      </c>
      <c r="G4574" t="s">
        <v>14813</v>
      </c>
      <c r="H4574">
        <v>0</v>
      </c>
      <c r="I4574">
        <v>1224</v>
      </c>
      <c r="J4574">
        <v>2.17</v>
      </c>
      <c r="K4574">
        <v>12.3</v>
      </c>
      <c r="L4574">
        <v>1.1000000000000001</v>
      </c>
      <c r="M4574">
        <v>4253</v>
      </c>
      <c r="N4574">
        <v>13.38</v>
      </c>
      <c r="O4574" t="s">
        <v>119</v>
      </c>
      <c r="S4574">
        <v>0</v>
      </c>
      <c r="W4574">
        <v>0.88</v>
      </c>
      <c r="AA4574" t="s">
        <v>14973</v>
      </c>
      <c r="AB4574">
        <v>269.71792599999998</v>
      </c>
      <c r="AC4574" t="s">
        <v>14974</v>
      </c>
      <c r="AD4574">
        <v>-27.613555900000001</v>
      </c>
      <c r="AE4574">
        <v>6770</v>
      </c>
    </row>
    <row r="4575" spans="1:33" x14ac:dyDescent="0.25">
      <c r="A4575" t="s">
        <v>14975</v>
      </c>
      <c r="B4575" t="s">
        <v>14976</v>
      </c>
      <c r="C4575">
        <v>1</v>
      </c>
      <c r="D4575">
        <v>1</v>
      </c>
      <c r="E4575" t="s">
        <v>5834</v>
      </c>
      <c r="F4575">
        <v>2017</v>
      </c>
      <c r="G4575" t="s">
        <v>14813</v>
      </c>
      <c r="H4575">
        <v>0</v>
      </c>
      <c r="J4575">
        <v>1.1599999999999999</v>
      </c>
      <c r="K4575">
        <v>1.1100000000000001</v>
      </c>
      <c r="L4575">
        <v>9.9000000000000005E-2</v>
      </c>
      <c r="M4575">
        <v>1.43</v>
      </c>
      <c r="N4575">
        <v>4.4999999999999997E-3</v>
      </c>
      <c r="O4575" t="s">
        <v>119</v>
      </c>
      <c r="S4575">
        <v>0</v>
      </c>
      <c r="W4575">
        <v>0.08</v>
      </c>
      <c r="AA4575" t="s">
        <v>14977</v>
      </c>
      <c r="AB4575">
        <v>268.84793100000002</v>
      </c>
      <c r="AC4575" t="s">
        <v>14978</v>
      </c>
      <c r="AD4575">
        <v>-30.207250599999998</v>
      </c>
      <c r="AE4575">
        <v>3910</v>
      </c>
    </row>
    <row r="4576" spans="1:33" x14ac:dyDescent="0.25">
      <c r="A4576" t="s">
        <v>14979</v>
      </c>
      <c r="B4576" t="s">
        <v>14980</v>
      </c>
      <c r="C4576">
        <v>1</v>
      </c>
      <c r="D4576">
        <v>1</v>
      </c>
      <c r="E4576" t="s">
        <v>5834</v>
      </c>
      <c r="F4576">
        <v>2020</v>
      </c>
      <c r="G4576" t="s">
        <v>14813</v>
      </c>
      <c r="H4576">
        <v>0</v>
      </c>
      <c r="J4576">
        <v>3.4</v>
      </c>
      <c r="K4576">
        <v>13.9</v>
      </c>
      <c r="L4576">
        <v>1.24</v>
      </c>
      <c r="M4576">
        <v>250</v>
      </c>
      <c r="N4576">
        <v>0.79</v>
      </c>
      <c r="O4576" t="s">
        <v>119</v>
      </c>
      <c r="S4576">
        <v>0</v>
      </c>
      <c r="W4576">
        <v>0.1</v>
      </c>
      <c r="AA4576" t="s">
        <v>14981</v>
      </c>
      <c r="AB4576">
        <v>265.59712500000001</v>
      </c>
      <c r="AC4576" t="s">
        <v>14982</v>
      </c>
      <c r="AD4576">
        <v>-33.759777800000002</v>
      </c>
    </row>
    <row r="4577" spans="1:32" x14ac:dyDescent="0.25">
      <c r="A4577" t="s">
        <v>14983</v>
      </c>
      <c r="B4577" t="s">
        <v>14984</v>
      </c>
      <c r="C4577">
        <v>1</v>
      </c>
      <c r="D4577">
        <v>1</v>
      </c>
      <c r="E4577" t="s">
        <v>5834</v>
      </c>
      <c r="F4577">
        <v>2018</v>
      </c>
      <c r="G4577" t="s">
        <v>14813</v>
      </c>
      <c r="H4577">
        <v>0</v>
      </c>
      <c r="J4577">
        <v>3.9129999999999998</v>
      </c>
      <c r="K4577">
        <v>1.62</v>
      </c>
      <c r="L4577">
        <v>0.14499999999999999</v>
      </c>
      <c r="M4577">
        <v>3.2690000000000001</v>
      </c>
      <c r="N4577">
        <v>1.0290000000000001E-2</v>
      </c>
      <c r="O4577" t="s">
        <v>119</v>
      </c>
      <c r="S4577">
        <v>0</v>
      </c>
      <c r="W4577">
        <v>0.4</v>
      </c>
      <c r="AA4577" t="s">
        <v>14985</v>
      </c>
      <c r="AB4577">
        <v>267.97061200000002</v>
      </c>
      <c r="AC4577" t="s">
        <v>14986</v>
      </c>
      <c r="AD4577">
        <v>-29.271360399999999</v>
      </c>
      <c r="AE4577">
        <v>4705</v>
      </c>
    </row>
    <row r="4578" spans="1:32" x14ac:dyDescent="0.25">
      <c r="A4578" t="s">
        <v>14987</v>
      </c>
      <c r="B4578" t="s">
        <v>14988</v>
      </c>
      <c r="C4578">
        <v>1</v>
      </c>
      <c r="D4578">
        <v>1</v>
      </c>
      <c r="E4578" t="s">
        <v>5834</v>
      </c>
      <c r="F4578">
        <v>2018</v>
      </c>
      <c r="G4578" t="s">
        <v>14813</v>
      </c>
      <c r="H4578">
        <v>0</v>
      </c>
      <c r="J4578">
        <v>2.4239999999999999</v>
      </c>
      <c r="K4578">
        <v>14</v>
      </c>
      <c r="L4578">
        <v>1.25</v>
      </c>
      <c r="M4578">
        <v>127</v>
      </c>
      <c r="N4578">
        <v>0.40100000000000002</v>
      </c>
      <c r="O4578" t="s">
        <v>119</v>
      </c>
      <c r="S4578">
        <v>0</v>
      </c>
      <c r="W4578">
        <v>0.25</v>
      </c>
      <c r="AA4578" t="s">
        <v>14989</v>
      </c>
      <c r="AB4578">
        <v>269.32940669999999</v>
      </c>
      <c r="AC4578" t="s">
        <v>14990</v>
      </c>
      <c r="AD4578">
        <v>-31.951723099999999</v>
      </c>
      <c r="AE4578">
        <v>5915</v>
      </c>
    </row>
    <row r="4579" spans="1:32" x14ac:dyDescent="0.25">
      <c r="A4579" t="s">
        <v>14991</v>
      </c>
      <c r="B4579" t="s">
        <v>14992</v>
      </c>
      <c r="C4579">
        <v>1</v>
      </c>
      <c r="D4579">
        <v>1</v>
      </c>
      <c r="E4579" t="s">
        <v>5834</v>
      </c>
      <c r="F4579">
        <v>2020</v>
      </c>
      <c r="G4579" t="s">
        <v>14813</v>
      </c>
      <c r="H4579">
        <v>0</v>
      </c>
      <c r="J4579">
        <v>3.5</v>
      </c>
      <c r="K4579">
        <v>14.2</v>
      </c>
      <c r="L4579">
        <v>1.27</v>
      </c>
      <c r="M4579">
        <v>130</v>
      </c>
      <c r="N4579">
        <v>0.41</v>
      </c>
      <c r="O4579" t="s">
        <v>119</v>
      </c>
      <c r="S4579">
        <v>0</v>
      </c>
      <c r="W4579">
        <v>0.56000000000000005</v>
      </c>
      <c r="AA4579" t="s">
        <v>14993</v>
      </c>
      <c r="AB4579">
        <v>268.99966699999999</v>
      </c>
      <c r="AC4579" t="s">
        <v>14994</v>
      </c>
      <c r="AD4579">
        <v>-29.863138899999999</v>
      </c>
      <c r="AE4579">
        <v>5200</v>
      </c>
      <c r="AF4579">
        <v>26.1</v>
      </c>
    </row>
    <row r="4580" spans="1:32" x14ac:dyDescent="0.25">
      <c r="A4580" t="s">
        <v>14995</v>
      </c>
      <c r="B4580" t="s">
        <v>14996</v>
      </c>
      <c r="C4580">
        <v>1</v>
      </c>
      <c r="D4580">
        <v>1</v>
      </c>
      <c r="E4580" t="s">
        <v>5834</v>
      </c>
      <c r="F4580">
        <v>2018</v>
      </c>
      <c r="G4580" t="s">
        <v>14813</v>
      </c>
      <c r="H4580">
        <v>0</v>
      </c>
      <c r="J4580">
        <v>1.8</v>
      </c>
      <c r="K4580">
        <v>2.95</v>
      </c>
      <c r="L4580">
        <v>0.26300000000000001</v>
      </c>
      <c r="M4580">
        <v>9</v>
      </c>
      <c r="N4580">
        <v>2.8000000000000001E-2</v>
      </c>
      <c r="O4580" t="s">
        <v>119</v>
      </c>
      <c r="S4580">
        <v>0</v>
      </c>
      <c r="W4580">
        <v>0.2</v>
      </c>
      <c r="AA4580" t="s">
        <v>14997</v>
      </c>
      <c r="AB4580">
        <v>269.04888899999997</v>
      </c>
      <c r="AC4580" t="s">
        <v>14998</v>
      </c>
      <c r="AD4580">
        <v>-30.5283604</v>
      </c>
      <c r="AE4580">
        <v>5800</v>
      </c>
    </row>
    <row r="4581" spans="1:32" x14ac:dyDescent="0.25">
      <c r="A4581" t="s">
        <v>14999</v>
      </c>
      <c r="B4581" t="s">
        <v>15000</v>
      </c>
      <c r="C4581">
        <v>1</v>
      </c>
      <c r="D4581">
        <v>1</v>
      </c>
      <c r="E4581" t="s">
        <v>5834</v>
      </c>
      <c r="F4581">
        <v>2020</v>
      </c>
      <c r="G4581" t="s">
        <v>14813</v>
      </c>
      <c r="H4581">
        <v>0</v>
      </c>
      <c r="J4581">
        <v>4.0599999999999996</v>
      </c>
      <c r="K4581">
        <v>14.2</v>
      </c>
      <c r="L4581">
        <v>1.27</v>
      </c>
      <c r="M4581">
        <v>160</v>
      </c>
      <c r="N4581">
        <v>0.51</v>
      </c>
      <c r="O4581" t="s">
        <v>119</v>
      </c>
      <c r="S4581">
        <v>0</v>
      </c>
      <c r="W4581">
        <v>0.7</v>
      </c>
      <c r="AA4581" t="s">
        <v>15001</v>
      </c>
      <c r="AB4581">
        <v>267.89166699999998</v>
      </c>
      <c r="AC4581" t="s">
        <v>15002</v>
      </c>
      <c r="AD4581">
        <v>-30.9465556</v>
      </c>
      <c r="AE4581">
        <v>3950</v>
      </c>
    </row>
    <row r="4582" spans="1:32" x14ac:dyDescent="0.25">
      <c r="A4582" t="s">
        <v>15003</v>
      </c>
      <c r="B4582" t="s">
        <v>15004</v>
      </c>
      <c r="C4582">
        <v>1</v>
      </c>
      <c r="D4582">
        <v>1</v>
      </c>
      <c r="E4582" t="s">
        <v>5834</v>
      </c>
      <c r="F4582">
        <v>2020</v>
      </c>
      <c r="G4582" t="s">
        <v>14813</v>
      </c>
      <c r="H4582">
        <v>0</v>
      </c>
      <c r="J4582">
        <v>3.92</v>
      </c>
      <c r="K4582">
        <v>12.8</v>
      </c>
      <c r="L4582">
        <v>1.1399999999999999</v>
      </c>
      <c r="M4582">
        <v>1760</v>
      </c>
      <c r="N4582">
        <v>5.53</v>
      </c>
      <c r="O4582" t="s">
        <v>119</v>
      </c>
      <c r="S4582">
        <v>0</v>
      </c>
      <c r="W4582">
        <v>0.55000000000000004</v>
      </c>
      <c r="AA4582" t="s">
        <v>15005</v>
      </c>
      <c r="AB4582">
        <v>269.53354200000001</v>
      </c>
      <c r="AC4582" t="s">
        <v>15006</v>
      </c>
      <c r="AD4582">
        <v>-27.144222200000002</v>
      </c>
      <c r="AE4582">
        <v>5670</v>
      </c>
    </row>
    <row r="4583" spans="1:32" x14ac:dyDescent="0.25">
      <c r="A4583" t="s">
        <v>15007</v>
      </c>
      <c r="B4583" t="s">
        <v>15008</v>
      </c>
      <c r="C4583">
        <v>1</v>
      </c>
      <c r="D4583">
        <v>1</v>
      </c>
      <c r="E4583" t="s">
        <v>5834</v>
      </c>
      <c r="F4583">
        <v>2021</v>
      </c>
      <c r="G4583" t="s">
        <v>14813</v>
      </c>
      <c r="H4583">
        <v>0</v>
      </c>
      <c r="J4583">
        <v>2.73</v>
      </c>
      <c r="K4583">
        <v>13.1</v>
      </c>
      <c r="L4583">
        <v>1.17</v>
      </c>
      <c r="M4583">
        <v>959.84178999999995</v>
      </c>
      <c r="N4583">
        <v>3.02</v>
      </c>
      <c r="O4583" t="s">
        <v>119</v>
      </c>
      <c r="S4583">
        <v>0</v>
      </c>
      <c r="W4583">
        <v>0.45</v>
      </c>
      <c r="AA4583" t="s">
        <v>15009</v>
      </c>
      <c r="AB4583">
        <v>263.96424999999999</v>
      </c>
      <c r="AC4583" t="s">
        <v>15010</v>
      </c>
      <c r="AD4583">
        <v>-29.585861099999999</v>
      </c>
      <c r="AE4583">
        <v>7250</v>
      </c>
    </row>
    <row r="4584" spans="1:32" x14ac:dyDescent="0.25">
      <c r="A4584" t="s">
        <v>15011</v>
      </c>
      <c r="B4584" t="s">
        <v>15012</v>
      </c>
      <c r="C4584">
        <v>1</v>
      </c>
      <c r="D4584">
        <v>1</v>
      </c>
      <c r="E4584" t="s">
        <v>5834</v>
      </c>
      <c r="F4584">
        <v>2018</v>
      </c>
      <c r="G4584" t="s">
        <v>14813</v>
      </c>
      <c r="H4584">
        <v>0</v>
      </c>
      <c r="J4584">
        <v>1.02</v>
      </c>
      <c r="K4584">
        <v>13.5</v>
      </c>
      <c r="L4584">
        <v>1.21</v>
      </c>
      <c r="M4584">
        <v>505</v>
      </c>
      <c r="N4584">
        <v>1.59</v>
      </c>
      <c r="O4584" t="s">
        <v>119</v>
      </c>
      <c r="S4584">
        <v>0</v>
      </c>
      <c r="W4584">
        <v>0.21</v>
      </c>
      <c r="AA4584" t="s">
        <v>15013</v>
      </c>
      <c r="AB4584">
        <v>266.88305700000001</v>
      </c>
      <c r="AC4584" t="s">
        <v>15014</v>
      </c>
      <c r="AD4584">
        <v>-24.522666900000001</v>
      </c>
    </row>
    <row r="4585" spans="1:32" x14ac:dyDescent="0.25">
      <c r="A4585" t="s">
        <v>15015</v>
      </c>
      <c r="B4585" t="s">
        <v>15016</v>
      </c>
      <c r="C4585">
        <v>1</v>
      </c>
      <c r="D4585">
        <v>1</v>
      </c>
      <c r="E4585" t="s">
        <v>5834</v>
      </c>
      <c r="F4585">
        <v>2020</v>
      </c>
      <c r="G4585" t="s">
        <v>14813</v>
      </c>
      <c r="H4585">
        <v>0</v>
      </c>
      <c r="J4585">
        <v>3.04</v>
      </c>
      <c r="K4585">
        <v>12.4</v>
      </c>
      <c r="L4585">
        <v>1.1100000000000001</v>
      </c>
      <c r="M4585">
        <v>3585</v>
      </c>
      <c r="N4585">
        <v>11.28</v>
      </c>
      <c r="O4585" t="s">
        <v>119</v>
      </c>
      <c r="S4585">
        <v>0</v>
      </c>
      <c r="W4585">
        <v>0.81</v>
      </c>
      <c r="AA4585" t="s">
        <v>15017</v>
      </c>
      <c r="AB4585">
        <v>269.154875</v>
      </c>
      <c r="AC4585" t="s">
        <v>15018</v>
      </c>
      <c r="AD4585">
        <v>-30.311416699999999</v>
      </c>
      <c r="AE4585">
        <v>3930</v>
      </c>
    </row>
    <row r="4586" spans="1:32" x14ac:dyDescent="0.25">
      <c r="A4586" t="s">
        <v>15019</v>
      </c>
      <c r="B4586" t="s">
        <v>15020</v>
      </c>
      <c r="C4586">
        <v>1</v>
      </c>
      <c r="D4586">
        <v>1</v>
      </c>
      <c r="E4586" t="s">
        <v>5834</v>
      </c>
      <c r="F4586">
        <v>2018</v>
      </c>
      <c r="G4586" t="s">
        <v>14813</v>
      </c>
      <c r="H4586">
        <v>0</v>
      </c>
      <c r="J4586">
        <v>1.18</v>
      </c>
      <c r="K4586">
        <v>1.94</v>
      </c>
      <c r="L4586">
        <v>0.17299999999999999</v>
      </c>
      <c r="M4586">
        <v>4.43</v>
      </c>
      <c r="N4586">
        <v>1.3939999999999999E-2</v>
      </c>
      <c r="O4586" t="s">
        <v>119</v>
      </c>
      <c r="S4586">
        <v>0</v>
      </c>
      <c r="W4586">
        <v>0.23</v>
      </c>
      <c r="AA4586" t="s">
        <v>15021</v>
      </c>
      <c r="AB4586">
        <v>268.28046669999998</v>
      </c>
      <c r="AC4586" t="s">
        <v>15022</v>
      </c>
      <c r="AD4586">
        <v>-30.245658299999999</v>
      </c>
      <c r="AE4586">
        <v>860</v>
      </c>
    </row>
    <row r="4587" spans="1:32" x14ac:dyDescent="0.25">
      <c r="A4587" t="s">
        <v>15023</v>
      </c>
      <c r="B4587" t="s">
        <v>15024</v>
      </c>
      <c r="C4587">
        <v>1</v>
      </c>
      <c r="D4587">
        <v>1</v>
      </c>
      <c r="E4587" t="s">
        <v>5834</v>
      </c>
      <c r="F4587">
        <v>2018</v>
      </c>
      <c r="G4587" t="s">
        <v>14813</v>
      </c>
      <c r="H4587">
        <v>0</v>
      </c>
      <c r="J4587">
        <v>0.59</v>
      </c>
      <c r="K4587">
        <v>14</v>
      </c>
      <c r="L4587">
        <v>1.25</v>
      </c>
      <c r="M4587">
        <v>240</v>
      </c>
      <c r="N4587">
        <v>0.75</v>
      </c>
      <c r="O4587" t="s">
        <v>119</v>
      </c>
      <c r="S4587">
        <v>0</v>
      </c>
      <c r="W4587">
        <v>0.04</v>
      </c>
      <c r="AA4587" t="s">
        <v>15025</v>
      </c>
      <c r="AB4587">
        <v>270.319366</v>
      </c>
      <c r="AC4587" t="s">
        <v>15026</v>
      </c>
      <c r="AD4587">
        <v>-28.461971299999998</v>
      </c>
      <c r="AE4587">
        <v>7490</v>
      </c>
    </row>
    <row r="4588" spans="1:32" x14ac:dyDescent="0.25">
      <c r="A4588" t="s">
        <v>15027</v>
      </c>
      <c r="B4588" t="s">
        <v>15028</v>
      </c>
      <c r="C4588">
        <v>1</v>
      </c>
      <c r="D4588">
        <v>1</v>
      </c>
      <c r="E4588" t="s">
        <v>5834</v>
      </c>
      <c r="F4588">
        <v>2022</v>
      </c>
      <c r="G4588" t="s">
        <v>14813</v>
      </c>
      <c r="H4588">
        <v>0</v>
      </c>
      <c r="J4588">
        <v>1.8</v>
      </c>
      <c r="K4588">
        <v>2.41</v>
      </c>
      <c r="L4588">
        <v>0.215</v>
      </c>
      <c r="M4588">
        <v>6.4</v>
      </c>
      <c r="N4588">
        <v>2.0140000000000002E-2</v>
      </c>
      <c r="O4588" t="s">
        <v>119</v>
      </c>
      <c r="S4588">
        <v>0</v>
      </c>
      <c r="W4588">
        <v>0.1</v>
      </c>
      <c r="AA4588" t="s">
        <v>15029</v>
      </c>
      <c r="AB4588">
        <v>268.68074999999999</v>
      </c>
      <c r="AC4588" t="s">
        <v>15030</v>
      </c>
      <c r="AD4588">
        <v>-28.7392778</v>
      </c>
      <c r="AE4588">
        <v>7700</v>
      </c>
    </row>
    <row r="4589" spans="1:32" x14ac:dyDescent="0.25">
      <c r="A4589" t="s">
        <v>15031</v>
      </c>
      <c r="B4589" t="s">
        <v>15032</v>
      </c>
      <c r="C4589">
        <v>1</v>
      </c>
      <c r="D4589">
        <v>1</v>
      </c>
      <c r="E4589" t="s">
        <v>5834</v>
      </c>
      <c r="F4589">
        <v>2020</v>
      </c>
      <c r="G4589" t="s">
        <v>14813</v>
      </c>
      <c r="H4589">
        <v>0</v>
      </c>
      <c r="J4589">
        <v>1.0640000000000001</v>
      </c>
      <c r="K4589">
        <v>2.37</v>
      </c>
      <c r="L4589">
        <v>0.21199999999999999</v>
      </c>
      <c r="M4589">
        <v>6.2279999999999998</v>
      </c>
      <c r="N4589">
        <v>1.9599999999999999E-2</v>
      </c>
      <c r="O4589" t="s">
        <v>119</v>
      </c>
      <c r="S4589">
        <v>0</v>
      </c>
      <c r="W4589">
        <v>0.2</v>
      </c>
      <c r="AA4589" t="s">
        <v>15033</v>
      </c>
      <c r="AB4589">
        <v>269.98341670000002</v>
      </c>
      <c r="AC4589" t="s">
        <v>15034</v>
      </c>
      <c r="AD4589">
        <v>-28.99775</v>
      </c>
      <c r="AE4589">
        <v>773</v>
      </c>
    </row>
    <row r="4590" spans="1:32" x14ac:dyDescent="0.25">
      <c r="A4590" t="s">
        <v>15035</v>
      </c>
      <c r="B4590" t="s">
        <v>15036</v>
      </c>
      <c r="C4590">
        <v>1</v>
      </c>
      <c r="D4590">
        <v>1</v>
      </c>
      <c r="E4590" t="s">
        <v>5834</v>
      </c>
      <c r="F4590">
        <v>2021</v>
      </c>
      <c r="G4590" t="s">
        <v>14813</v>
      </c>
      <c r="H4590">
        <v>0</v>
      </c>
      <c r="J4590">
        <v>2.72</v>
      </c>
      <c r="K4590">
        <v>12.3</v>
      </c>
      <c r="L4590">
        <v>1.1000000000000001</v>
      </c>
      <c r="M4590">
        <v>101.70509</v>
      </c>
      <c r="N4590">
        <v>0.32</v>
      </c>
      <c r="O4590" t="s">
        <v>119</v>
      </c>
      <c r="S4590">
        <v>0</v>
      </c>
      <c r="W4590">
        <v>0.25</v>
      </c>
      <c r="AA4590" t="s">
        <v>15037</v>
      </c>
      <c r="AB4590">
        <v>269.01841669999999</v>
      </c>
      <c r="AC4590" t="s">
        <v>15038</v>
      </c>
      <c r="AD4590">
        <v>-27.9871111</v>
      </c>
      <c r="AE4590">
        <v>7060</v>
      </c>
    </row>
    <row r="4591" spans="1:32" x14ac:dyDescent="0.25">
      <c r="A4591" t="s">
        <v>15039</v>
      </c>
      <c r="B4591" t="s">
        <v>15040</v>
      </c>
      <c r="C4591">
        <v>1</v>
      </c>
      <c r="D4591">
        <v>1</v>
      </c>
      <c r="E4591" t="s">
        <v>5834</v>
      </c>
      <c r="F4591">
        <v>2019</v>
      </c>
      <c r="G4591" t="s">
        <v>14813</v>
      </c>
      <c r="H4591">
        <v>0</v>
      </c>
      <c r="J4591">
        <v>0.97</v>
      </c>
      <c r="K4591">
        <v>3.81</v>
      </c>
      <c r="L4591">
        <v>0.34</v>
      </c>
      <c r="M4591">
        <v>13.93</v>
      </c>
      <c r="N4591">
        <v>4.3830000000000001E-2</v>
      </c>
      <c r="O4591" t="s">
        <v>119</v>
      </c>
      <c r="S4591">
        <v>0</v>
      </c>
      <c r="W4591">
        <v>0.23</v>
      </c>
      <c r="AA4591" t="s">
        <v>15041</v>
      </c>
      <c r="AB4591">
        <v>269.05554169999999</v>
      </c>
      <c r="AC4591" t="s">
        <v>15042</v>
      </c>
      <c r="AD4591">
        <v>-29.199083300000002</v>
      </c>
      <c r="AE4591">
        <v>5650</v>
      </c>
    </row>
    <row r="4592" spans="1:32" x14ac:dyDescent="0.25">
      <c r="A4592" t="s">
        <v>15043</v>
      </c>
      <c r="B4592" t="s">
        <v>15044</v>
      </c>
      <c r="C4592">
        <v>1</v>
      </c>
      <c r="D4592">
        <v>1</v>
      </c>
      <c r="E4592" t="s">
        <v>5834</v>
      </c>
      <c r="F4592">
        <v>2020</v>
      </c>
      <c r="G4592" t="s">
        <v>14813</v>
      </c>
      <c r="H4592">
        <v>0</v>
      </c>
      <c r="J4592">
        <v>0.63</v>
      </c>
      <c r="K4592">
        <v>1.82</v>
      </c>
      <c r="L4592">
        <v>0.16200000000000001</v>
      </c>
      <c r="M4592">
        <v>3.96</v>
      </c>
      <c r="N4592">
        <v>1.2500000000000001E-2</v>
      </c>
      <c r="O4592" t="s">
        <v>119</v>
      </c>
      <c r="S4592">
        <v>0</v>
      </c>
      <c r="W4592">
        <v>0.12</v>
      </c>
      <c r="AA4592" t="s">
        <v>15045</v>
      </c>
      <c r="AB4592">
        <v>268.751125</v>
      </c>
      <c r="AC4592" t="s">
        <v>15046</v>
      </c>
      <c r="AD4592">
        <v>-32.016530600000003</v>
      </c>
      <c r="AE4592">
        <v>7580</v>
      </c>
    </row>
    <row r="4593" spans="1:34" x14ac:dyDescent="0.25">
      <c r="A4593" t="s">
        <v>15047</v>
      </c>
      <c r="B4593" t="s">
        <v>15048</v>
      </c>
      <c r="C4593">
        <v>1</v>
      </c>
      <c r="D4593">
        <v>1</v>
      </c>
      <c r="E4593" t="s">
        <v>5834</v>
      </c>
      <c r="F4593">
        <v>2019</v>
      </c>
      <c r="G4593" t="s">
        <v>14813</v>
      </c>
      <c r="H4593">
        <v>0</v>
      </c>
      <c r="I4593">
        <v>5480</v>
      </c>
      <c r="J4593">
        <v>5</v>
      </c>
      <c r="K4593">
        <v>12.9</v>
      </c>
      <c r="L4593">
        <v>1.1499999999999999</v>
      </c>
      <c r="M4593">
        <v>1500</v>
      </c>
      <c r="N4593">
        <v>4.8</v>
      </c>
      <c r="O4593" t="s">
        <v>119</v>
      </c>
      <c r="P4593">
        <v>0</v>
      </c>
      <c r="S4593">
        <v>0</v>
      </c>
      <c r="T4593" t="s">
        <v>1484</v>
      </c>
      <c r="U4593">
        <v>5912</v>
      </c>
      <c r="W4593">
        <v>1</v>
      </c>
      <c r="X4593">
        <v>-0.24</v>
      </c>
      <c r="Y4593" t="s">
        <v>77</v>
      </c>
      <c r="Z4593">
        <v>4.5</v>
      </c>
      <c r="AA4593" t="s">
        <v>15049</v>
      </c>
      <c r="AB4593">
        <v>272.17695830000002</v>
      </c>
      <c r="AC4593" t="s">
        <v>15050</v>
      </c>
      <c r="AD4593">
        <v>-29.8358056</v>
      </c>
      <c r="AE4593">
        <v>3200</v>
      </c>
      <c r="AF4593">
        <v>18.21</v>
      </c>
    </row>
    <row r="4594" spans="1:34" x14ac:dyDescent="0.25">
      <c r="A4594" t="s">
        <v>15051</v>
      </c>
      <c r="B4594" t="s">
        <v>15052</v>
      </c>
      <c r="C4594">
        <v>1</v>
      </c>
      <c r="D4594">
        <v>1</v>
      </c>
      <c r="E4594" t="s">
        <v>5834</v>
      </c>
      <c r="F4594">
        <v>2021</v>
      </c>
      <c r="G4594" t="s">
        <v>14813</v>
      </c>
      <c r="H4594">
        <v>0</v>
      </c>
      <c r="J4594">
        <v>3.59</v>
      </c>
      <c r="K4594">
        <v>13.6</v>
      </c>
      <c r="L4594">
        <v>1.22</v>
      </c>
      <c r="M4594">
        <v>425.89006999999998</v>
      </c>
      <c r="N4594">
        <v>1.34</v>
      </c>
      <c r="O4594" t="s">
        <v>119</v>
      </c>
      <c r="S4594">
        <v>0</v>
      </c>
      <c r="W4594">
        <v>0.54</v>
      </c>
      <c r="AA4594" t="s">
        <v>15053</v>
      </c>
      <c r="AB4594">
        <v>268.17479170000001</v>
      </c>
      <c r="AC4594" t="s">
        <v>15054</v>
      </c>
      <c r="AD4594">
        <v>-32.309249999999999</v>
      </c>
      <c r="AE4594">
        <v>6500</v>
      </c>
    </row>
    <row r="4595" spans="1:34" x14ac:dyDescent="0.25">
      <c r="A4595" t="s">
        <v>15055</v>
      </c>
      <c r="B4595" t="s">
        <v>15056</v>
      </c>
      <c r="C4595">
        <v>1</v>
      </c>
      <c r="D4595">
        <v>2</v>
      </c>
      <c r="E4595" t="s">
        <v>5834</v>
      </c>
      <c r="F4595">
        <v>2019</v>
      </c>
      <c r="G4595" t="s">
        <v>14813</v>
      </c>
      <c r="H4595">
        <v>0</v>
      </c>
      <c r="J4595">
        <v>1.8</v>
      </c>
      <c r="K4595">
        <v>13.5</v>
      </c>
      <c r="L4595">
        <v>1.2</v>
      </c>
      <c r="M4595">
        <v>570</v>
      </c>
      <c r="N4595">
        <v>1.8</v>
      </c>
      <c r="O4595" t="s">
        <v>119</v>
      </c>
      <c r="S4595">
        <v>0</v>
      </c>
      <c r="W4595">
        <v>0.18</v>
      </c>
      <c r="AA4595" t="s">
        <v>15057</v>
      </c>
      <c r="AB4595">
        <v>269.01400000000001</v>
      </c>
      <c r="AC4595" t="s">
        <v>15058</v>
      </c>
      <c r="AD4595">
        <v>-29.0828889</v>
      </c>
      <c r="AE4595">
        <v>7100</v>
      </c>
    </row>
    <row r="4596" spans="1:34" x14ac:dyDescent="0.25">
      <c r="A4596" t="s">
        <v>15059</v>
      </c>
      <c r="B4596" t="s">
        <v>15056</v>
      </c>
      <c r="C4596">
        <v>1</v>
      </c>
      <c r="D4596">
        <v>2</v>
      </c>
      <c r="E4596" t="s">
        <v>5834</v>
      </c>
      <c r="F4596">
        <v>2019</v>
      </c>
      <c r="G4596" t="s">
        <v>14813</v>
      </c>
      <c r="H4596">
        <v>0</v>
      </c>
      <c r="J4596">
        <v>0.8</v>
      </c>
      <c r="K4596">
        <v>13.2</v>
      </c>
      <c r="L4596">
        <v>1.18</v>
      </c>
      <c r="M4596">
        <v>890</v>
      </c>
      <c r="N4596">
        <v>2.8</v>
      </c>
      <c r="O4596" t="s">
        <v>119</v>
      </c>
      <c r="S4596">
        <v>0</v>
      </c>
      <c r="W4596">
        <v>0.18</v>
      </c>
      <c r="AA4596" t="s">
        <v>15057</v>
      </c>
      <c r="AB4596">
        <v>269.01400000000001</v>
      </c>
      <c r="AC4596" t="s">
        <v>15058</v>
      </c>
      <c r="AD4596">
        <v>-29.0828889</v>
      </c>
      <c r="AE4596">
        <v>7100</v>
      </c>
    </row>
    <row r="4597" spans="1:34" x14ac:dyDescent="0.25">
      <c r="A4597" t="s">
        <v>15060</v>
      </c>
      <c r="B4597" t="s">
        <v>15061</v>
      </c>
      <c r="C4597">
        <v>1</v>
      </c>
      <c r="D4597">
        <v>1</v>
      </c>
      <c r="E4597" t="s">
        <v>5834</v>
      </c>
      <c r="F4597">
        <v>2021</v>
      </c>
      <c r="G4597" t="s">
        <v>14813</v>
      </c>
      <c r="H4597">
        <v>0</v>
      </c>
      <c r="J4597">
        <v>1.54</v>
      </c>
      <c r="K4597">
        <v>2.83</v>
      </c>
      <c r="L4597">
        <v>0.253</v>
      </c>
      <c r="M4597">
        <v>8.4</v>
      </c>
      <c r="N4597">
        <v>2.6429999999999999E-2</v>
      </c>
      <c r="O4597" t="s">
        <v>119</v>
      </c>
      <c r="S4597">
        <v>0</v>
      </c>
      <c r="W4597">
        <v>0.37</v>
      </c>
      <c r="AA4597" t="s">
        <v>15062</v>
      </c>
      <c r="AB4597">
        <v>269.79275000000001</v>
      </c>
      <c r="AC4597" t="s">
        <v>15063</v>
      </c>
      <c r="AD4597">
        <v>-27.835083300000001</v>
      </c>
      <c r="AE4597">
        <v>7400</v>
      </c>
      <c r="AF4597">
        <v>29.3</v>
      </c>
      <c r="AG4597">
        <v>20.8</v>
      </c>
    </row>
    <row r="4598" spans="1:34" x14ac:dyDescent="0.25">
      <c r="A4598" t="s">
        <v>15064</v>
      </c>
      <c r="B4598" t="s">
        <v>15065</v>
      </c>
      <c r="C4598">
        <v>1</v>
      </c>
      <c r="D4598">
        <v>1</v>
      </c>
      <c r="E4598" t="s">
        <v>5834</v>
      </c>
      <c r="F4598">
        <v>2020</v>
      </c>
      <c r="G4598" t="s">
        <v>14813</v>
      </c>
      <c r="H4598">
        <v>0</v>
      </c>
      <c r="J4598">
        <v>4.51</v>
      </c>
      <c r="K4598">
        <v>14.1</v>
      </c>
      <c r="L4598">
        <v>1.25</v>
      </c>
      <c r="M4598">
        <v>210</v>
      </c>
      <c r="N4598">
        <v>0.67</v>
      </c>
      <c r="O4598" t="s">
        <v>119</v>
      </c>
      <c r="S4598">
        <v>0</v>
      </c>
      <c r="W4598">
        <v>1.1100000000000001</v>
      </c>
      <c r="AA4598" t="s">
        <v>15066</v>
      </c>
      <c r="AB4598">
        <v>269.69341700000001</v>
      </c>
      <c r="AC4598" t="s">
        <v>15067</v>
      </c>
      <c r="AD4598">
        <v>-27.617944399999999</v>
      </c>
      <c r="AE4598">
        <v>2510</v>
      </c>
    </row>
    <row r="4599" spans="1:34" x14ac:dyDescent="0.25">
      <c r="A4599" t="s">
        <v>15068</v>
      </c>
      <c r="B4599" t="s">
        <v>15069</v>
      </c>
      <c r="C4599">
        <v>1</v>
      </c>
      <c r="D4599">
        <v>1</v>
      </c>
      <c r="E4599" t="s">
        <v>5834</v>
      </c>
      <c r="F4599">
        <v>2021</v>
      </c>
      <c r="G4599" t="s">
        <v>14813</v>
      </c>
      <c r="H4599">
        <v>0</v>
      </c>
      <c r="J4599">
        <v>3.3</v>
      </c>
      <c r="K4599">
        <v>14</v>
      </c>
      <c r="L4599">
        <v>1.25</v>
      </c>
      <c r="M4599">
        <v>240</v>
      </c>
      <c r="N4599">
        <v>0.77</v>
      </c>
      <c r="O4599" t="s">
        <v>119</v>
      </c>
      <c r="S4599">
        <v>0</v>
      </c>
      <c r="W4599">
        <v>0.43</v>
      </c>
      <c r="AA4599" t="s">
        <v>15070</v>
      </c>
      <c r="AB4599">
        <v>265.54870799999998</v>
      </c>
      <c r="AC4599" t="s">
        <v>15071</v>
      </c>
      <c r="AD4599">
        <v>-26.1378889</v>
      </c>
      <c r="AE4599">
        <v>6220</v>
      </c>
    </row>
    <row r="4600" spans="1:34" x14ac:dyDescent="0.25">
      <c r="A4600" t="s">
        <v>15072</v>
      </c>
      <c r="B4600" t="s">
        <v>15073</v>
      </c>
      <c r="C4600">
        <v>2</v>
      </c>
      <c r="D4600">
        <v>1</v>
      </c>
      <c r="E4600" t="s">
        <v>5834</v>
      </c>
      <c r="F4600">
        <v>2020</v>
      </c>
      <c r="G4600" t="s">
        <v>14813</v>
      </c>
      <c r="H4600">
        <v>0</v>
      </c>
      <c r="J4600">
        <v>2.8</v>
      </c>
      <c r="K4600">
        <v>12.9</v>
      </c>
      <c r="L4600">
        <v>1.1499999999999999</v>
      </c>
      <c r="M4600">
        <v>1400</v>
      </c>
      <c r="N4600">
        <v>4.4000000000000004</v>
      </c>
      <c r="O4600" t="s">
        <v>119</v>
      </c>
      <c r="S4600">
        <v>0</v>
      </c>
      <c r="W4600">
        <v>0.42</v>
      </c>
      <c r="AA4600" t="s">
        <v>15074</v>
      </c>
      <c r="AB4600">
        <v>269.95604200000002</v>
      </c>
      <c r="AC4600" t="s">
        <v>15075</v>
      </c>
      <c r="AD4600">
        <v>-28.528638900000001</v>
      </c>
      <c r="AE4600">
        <v>7600</v>
      </c>
    </row>
    <row r="4601" spans="1:34" x14ac:dyDescent="0.25">
      <c r="A4601" t="s">
        <v>15076</v>
      </c>
      <c r="B4601" t="s">
        <v>15077</v>
      </c>
      <c r="C4601">
        <v>1</v>
      </c>
      <c r="D4601">
        <v>1</v>
      </c>
      <c r="E4601" t="s">
        <v>5834</v>
      </c>
      <c r="F4601">
        <v>2021</v>
      </c>
      <c r="G4601" t="s">
        <v>14813</v>
      </c>
      <c r="H4601">
        <v>0</v>
      </c>
      <c r="J4601">
        <v>2.8</v>
      </c>
      <c r="K4601">
        <v>12.7</v>
      </c>
      <c r="L4601">
        <v>1.1399999999999999</v>
      </c>
      <c r="M4601">
        <v>1976.8926899999999</v>
      </c>
      <c r="N4601">
        <v>6.22</v>
      </c>
      <c r="O4601" t="s">
        <v>119</v>
      </c>
      <c r="S4601">
        <v>0</v>
      </c>
      <c r="W4601">
        <v>0.59</v>
      </c>
      <c r="AA4601" t="s">
        <v>15078</v>
      </c>
      <c r="AB4601">
        <v>266.67945830000002</v>
      </c>
      <c r="AC4601" t="s">
        <v>15079</v>
      </c>
      <c r="AD4601">
        <v>-23.584311100000001</v>
      </c>
      <c r="AE4601">
        <v>5830</v>
      </c>
    </row>
    <row r="4602" spans="1:34" x14ac:dyDescent="0.25">
      <c r="A4602" t="s">
        <v>15080</v>
      </c>
      <c r="B4602" t="s">
        <v>15081</v>
      </c>
      <c r="C4602">
        <v>2</v>
      </c>
      <c r="D4602">
        <v>1</v>
      </c>
      <c r="E4602" t="s">
        <v>5834</v>
      </c>
      <c r="F4602">
        <v>2021</v>
      </c>
      <c r="G4602" t="s">
        <v>14813</v>
      </c>
      <c r="H4602">
        <v>0</v>
      </c>
      <c r="J4602">
        <v>1.23</v>
      </c>
      <c r="K4602">
        <v>14.2</v>
      </c>
      <c r="L4602">
        <v>1.27</v>
      </c>
      <c r="M4602">
        <v>162.09249</v>
      </c>
      <c r="N4602">
        <v>0.51</v>
      </c>
      <c r="O4602" t="s">
        <v>119</v>
      </c>
      <c r="S4602">
        <v>0</v>
      </c>
      <c r="W4602">
        <v>0.27</v>
      </c>
      <c r="AA4602" t="s">
        <v>15082</v>
      </c>
      <c r="AB4602">
        <v>264.0267083</v>
      </c>
      <c r="AC4602" t="s">
        <v>15083</v>
      </c>
      <c r="AD4602">
        <v>-26.145988899999999</v>
      </c>
      <c r="AE4602">
        <v>6980</v>
      </c>
    </row>
    <row r="4603" spans="1:34" x14ac:dyDescent="0.25">
      <c r="A4603" t="s">
        <v>15084</v>
      </c>
      <c r="B4603" t="s">
        <v>15085</v>
      </c>
      <c r="C4603">
        <v>1</v>
      </c>
      <c r="D4603">
        <v>1</v>
      </c>
      <c r="E4603" t="s">
        <v>5834</v>
      </c>
      <c r="F4603">
        <v>2021</v>
      </c>
      <c r="G4603" t="s">
        <v>14813</v>
      </c>
      <c r="H4603">
        <v>0</v>
      </c>
      <c r="J4603">
        <v>2.65</v>
      </c>
      <c r="K4603">
        <v>12.3</v>
      </c>
      <c r="L4603">
        <v>1.1000000000000001</v>
      </c>
      <c r="M4603">
        <v>4513.16338</v>
      </c>
      <c r="N4603">
        <v>14.2</v>
      </c>
      <c r="O4603" t="s">
        <v>119</v>
      </c>
      <c r="S4603">
        <v>0</v>
      </c>
      <c r="W4603">
        <v>0.8</v>
      </c>
      <c r="AA4603" t="s">
        <v>15086</v>
      </c>
      <c r="AB4603">
        <v>267.91325000000001</v>
      </c>
      <c r="AC4603" t="s">
        <v>15087</v>
      </c>
      <c r="AD4603">
        <v>-29.611000000000001</v>
      </c>
      <c r="AE4603">
        <v>3630</v>
      </c>
    </row>
    <row r="4604" spans="1:34" x14ac:dyDescent="0.25">
      <c r="A4604" t="s">
        <v>15088</v>
      </c>
      <c r="B4604" t="s">
        <v>15089</v>
      </c>
      <c r="C4604">
        <v>1</v>
      </c>
      <c r="D4604">
        <v>1</v>
      </c>
      <c r="E4604" t="s">
        <v>5834</v>
      </c>
      <c r="F4604">
        <v>2021</v>
      </c>
      <c r="G4604" t="s">
        <v>14813</v>
      </c>
      <c r="H4604">
        <v>0</v>
      </c>
      <c r="J4604">
        <v>1.9</v>
      </c>
      <c r="K4604">
        <v>1.39</v>
      </c>
      <c r="L4604">
        <v>0.124</v>
      </c>
      <c r="M4604">
        <v>2.5</v>
      </c>
      <c r="N4604">
        <v>7.8700000000000003E-3</v>
      </c>
      <c r="O4604" t="s">
        <v>119</v>
      </c>
      <c r="S4604">
        <v>0</v>
      </c>
      <c r="W4604">
        <v>0.5</v>
      </c>
      <c r="AA4604" t="s">
        <v>15090</v>
      </c>
      <c r="AB4604">
        <v>274.0142917</v>
      </c>
      <c r="AC4604" t="s">
        <v>15091</v>
      </c>
      <c r="AD4604">
        <v>-25.774666700000001</v>
      </c>
      <c r="AE4604">
        <v>980</v>
      </c>
    </row>
    <row r="4605" spans="1:34" x14ac:dyDescent="0.25">
      <c r="A4605" t="s">
        <v>15092</v>
      </c>
      <c r="B4605" t="s">
        <v>15093</v>
      </c>
      <c r="C4605">
        <v>1</v>
      </c>
      <c r="D4605">
        <v>1</v>
      </c>
      <c r="E4605" t="s">
        <v>284</v>
      </c>
      <c r="F4605">
        <v>2004</v>
      </c>
      <c r="G4605" t="s">
        <v>14813</v>
      </c>
      <c r="H4605">
        <v>0</v>
      </c>
      <c r="I4605">
        <v>3.1012780000000002</v>
      </c>
      <c r="J4605">
        <v>4.3400000000000001E-2</v>
      </c>
      <c r="K4605">
        <v>14.010999999999999</v>
      </c>
      <c r="L4605">
        <v>1.25</v>
      </c>
      <c r="M4605">
        <v>197.04599999999999</v>
      </c>
      <c r="N4605">
        <v>0.62</v>
      </c>
      <c r="O4605" t="s">
        <v>119</v>
      </c>
      <c r="P4605">
        <v>0.82</v>
      </c>
      <c r="R4605">
        <v>1702</v>
      </c>
      <c r="S4605">
        <v>0</v>
      </c>
      <c r="T4605" t="s">
        <v>463</v>
      </c>
      <c r="U4605">
        <v>5950</v>
      </c>
      <c r="V4605">
        <v>1.17</v>
      </c>
      <c r="W4605">
        <v>1.1399999999999999</v>
      </c>
      <c r="X4605">
        <v>0.28000000000000003</v>
      </c>
      <c r="Y4605" t="s">
        <v>77</v>
      </c>
      <c r="Z4605">
        <v>4.18</v>
      </c>
      <c r="AA4605" t="s">
        <v>15094</v>
      </c>
      <c r="AB4605">
        <v>267.86774830000002</v>
      </c>
      <c r="AC4605" t="s">
        <v>15095</v>
      </c>
      <c r="AD4605">
        <v>-29.876475800000001</v>
      </c>
      <c r="AE4605">
        <v>1344.97</v>
      </c>
      <c r="AF4605">
        <v>16.006</v>
      </c>
      <c r="AG4605">
        <v>12.856</v>
      </c>
      <c r="AH4605">
        <v>15.6845</v>
      </c>
    </row>
    <row r="4606" spans="1:34" x14ac:dyDescent="0.25">
      <c r="A4606" t="s">
        <v>15096</v>
      </c>
      <c r="B4606" t="s">
        <v>15097</v>
      </c>
      <c r="C4606">
        <v>1</v>
      </c>
      <c r="D4606">
        <v>1</v>
      </c>
      <c r="E4606" t="s">
        <v>284</v>
      </c>
      <c r="F4606">
        <v>2004</v>
      </c>
      <c r="G4606" t="s">
        <v>14813</v>
      </c>
      <c r="H4606">
        <v>0</v>
      </c>
      <c r="I4606">
        <v>4.0144463000000004</v>
      </c>
      <c r="J4606">
        <v>4.7300000000000002E-2</v>
      </c>
      <c r="K4606">
        <v>11.422000000000001</v>
      </c>
      <c r="L4606">
        <v>1.0189999999999999</v>
      </c>
      <c r="M4606">
        <v>174.79900000000001</v>
      </c>
      <c r="N4606">
        <v>0.55000000000000004</v>
      </c>
      <c r="O4606" t="s">
        <v>119</v>
      </c>
      <c r="P4606">
        <v>0.54</v>
      </c>
      <c r="R4606">
        <v>1019</v>
      </c>
      <c r="S4606">
        <v>0</v>
      </c>
      <c r="T4606" t="s">
        <v>279</v>
      </c>
      <c r="U4606">
        <v>5040</v>
      </c>
      <c r="V4606">
        <v>0.83</v>
      </c>
      <c r="W4606">
        <v>0.82</v>
      </c>
      <c r="X4606">
        <v>0.19</v>
      </c>
      <c r="Z4606">
        <v>4.54</v>
      </c>
      <c r="AA4606" t="s">
        <v>15098</v>
      </c>
      <c r="AB4606">
        <v>163.32411500000001</v>
      </c>
      <c r="AC4606" t="s">
        <v>15099</v>
      </c>
      <c r="AD4606">
        <v>-61.405697600000003</v>
      </c>
      <c r="AE4606">
        <v>1068.33</v>
      </c>
      <c r="AF4606">
        <v>16.707000000000001</v>
      </c>
      <c r="AG4606">
        <v>14.112</v>
      </c>
      <c r="AH4606">
        <v>16.527699999999999</v>
      </c>
    </row>
    <row r="4607" spans="1:34" x14ac:dyDescent="0.25">
      <c r="A4607" t="s">
        <v>15100</v>
      </c>
      <c r="B4607" t="s">
        <v>15101</v>
      </c>
      <c r="C4607">
        <v>1</v>
      </c>
      <c r="D4607">
        <v>1</v>
      </c>
      <c r="E4607" t="s">
        <v>284</v>
      </c>
      <c r="F4607">
        <v>2004</v>
      </c>
      <c r="G4607" t="s">
        <v>14813</v>
      </c>
      <c r="H4607">
        <v>0</v>
      </c>
      <c r="I4607">
        <v>1.4324752000000001</v>
      </c>
      <c r="J4607">
        <v>2.2890000000000001E-2</v>
      </c>
      <c r="K4607">
        <v>12.250999999999999</v>
      </c>
      <c r="L4607">
        <v>1.093</v>
      </c>
      <c r="M4607">
        <v>400.44900000000001</v>
      </c>
      <c r="N4607">
        <v>1.26</v>
      </c>
      <c r="O4607" t="s">
        <v>119</v>
      </c>
      <c r="P4607">
        <v>0.15</v>
      </c>
      <c r="R4607">
        <v>1342</v>
      </c>
      <c r="S4607">
        <v>0</v>
      </c>
      <c r="T4607" t="s">
        <v>2059</v>
      </c>
      <c r="U4607">
        <v>4790</v>
      </c>
      <c r="V4607">
        <v>0.77</v>
      </c>
      <c r="W4607">
        <v>0.78</v>
      </c>
      <c r="X4607">
        <v>0.09</v>
      </c>
      <c r="Z4607">
        <v>4.55</v>
      </c>
      <c r="AA4607" t="s">
        <v>15102</v>
      </c>
      <c r="AB4607">
        <v>163.10103549999999</v>
      </c>
      <c r="AC4607" t="s">
        <v>15103</v>
      </c>
      <c r="AD4607">
        <v>-61.446859099999998</v>
      </c>
      <c r="AE4607">
        <v>566.45899999999995</v>
      </c>
      <c r="AF4607">
        <v>15.8485</v>
      </c>
      <c r="AH4607">
        <v>15.443</v>
      </c>
    </row>
    <row r="4608" spans="1:34" x14ac:dyDescent="0.25">
      <c r="A4608" t="s">
        <v>15104</v>
      </c>
      <c r="B4608" t="s">
        <v>15105</v>
      </c>
      <c r="C4608">
        <v>1</v>
      </c>
      <c r="D4608">
        <v>1</v>
      </c>
      <c r="E4608" t="s">
        <v>284</v>
      </c>
      <c r="F4608">
        <v>2004</v>
      </c>
      <c r="G4608" t="s">
        <v>14813</v>
      </c>
      <c r="H4608">
        <v>0</v>
      </c>
      <c r="I4608">
        <v>1.6898679999999999</v>
      </c>
      <c r="J4608">
        <v>3.0349999999999999E-2</v>
      </c>
      <c r="K4608">
        <v>13.45</v>
      </c>
      <c r="L4608">
        <v>1.2</v>
      </c>
      <c r="M4608">
        <v>375.02</v>
      </c>
      <c r="N4608">
        <v>1.18</v>
      </c>
      <c r="O4608" t="s">
        <v>119</v>
      </c>
      <c r="P4608">
        <v>0.6</v>
      </c>
      <c r="R4608">
        <v>2013</v>
      </c>
      <c r="S4608">
        <v>0</v>
      </c>
      <c r="T4608" t="s">
        <v>595</v>
      </c>
      <c r="U4608">
        <v>6210</v>
      </c>
      <c r="V4608">
        <v>1.32</v>
      </c>
      <c r="W4608">
        <v>1.3</v>
      </c>
      <c r="X4608">
        <v>0.37</v>
      </c>
      <c r="Y4608" t="s">
        <v>77</v>
      </c>
      <c r="Z4608">
        <v>4.3099999999999996</v>
      </c>
      <c r="AA4608" t="s">
        <v>15106</v>
      </c>
      <c r="AB4608">
        <v>162.64409330000001</v>
      </c>
      <c r="AC4608" t="s">
        <v>15107</v>
      </c>
      <c r="AD4608">
        <v>-61.957247600000002</v>
      </c>
      <c r="AE4608">
        <v>2012.62</v>
      </c>
      <c r="AF4608">
        <v>16.536000000000001</v>
      </c>
      <c r="AG4608">
        <v>14.99</v>
      </c>
      <c r="AH4608">
        <v>16.488299999999999</v>
      </c>
    </row>
    <row r="4609" spans="1:34" x14ac:dyDescent="0.25">
      <c r="A4609" t="s">
        <v>15108</v>
      </c>
      <c r="B4609" t="s">
        <v>15109</v>
      </c>
      <c r="C4609">
        <v>1</v>
      </c>
      <c r="D4609">
        <v>1</v>
      </c>
      <c r="E4609" t="s">
        <v>284</v>
      </c>
      <c r="F4609">
        <v>2007</v>
      </c>
      <c r="G4609" t="s">
        <v>14813</v>
      </c>
      <c r="H4609">
        <v>0</v>
      </c>
      <c r="I4609">
        <v>3.9790999999999999</v>
      </c>
      <c r="J4609">
        <v>5.0999999999999997E-2</v>
      </c>
      <c r="K4609">
        <v>12.666</v>
      </c>
      <c r="L4609">
        <v>1.1299999999999999</v>
      </c>
      <c r="M4609">
        <v>320.995</v>
      </c>
      <c r="N4609">
        <v>1.01</v>
      </c>
      <c r="O4609" t="s">
        <v>119</v>
      </c>
      <c r="P4609">
        <v>0</v>
      </c>
      <c r="R4609">
        <v>1550</v>
      </c>
      <c r="S4609">
        <v>0</v>
      </c>
      <c r="U4609">
        <v>5924</v>
      </c>
      <c r="V4609">
        <v>1.1399999999999999</v>
      </c>
      <c r="W4609">
        <v>1.1399999999999999</v>
      </c>
      <c r="X4609">
        <v>0.37</v>
      </c>
      <c r="Z4609">
        <v>4.1399999999999997</v>
      </c>
      <c r="AA4609" t="s">
        <v>15110</v>
      </c>
      <c r="AB4609">
        <v>167.32792280000001</v>
      </c>
      <c r="AC4609" t="s">
        <v>15111</v>
      </c>
      <c r="AD4609">
        <v>-61.095262400000003</v>
      </c>
      <c r="AE4609">
        <v>2501.75</v>
      </c>
      <c r="AF4609">
        <v>16.919499999999999</v>
      </c>
      <c r="AG4609">
        <v>14.737</v>
      </c>
      <c r="AH4609">
        <v>16.6783</v>
      </c>
    </row>
    <row r="4610" spans="1:34" x14ac:dyDescent="0.25">
      <c r="A4610" t="s">
        <v>15112</v>
      </c>
      <c r="B4610" t="s">
        <v>15113</v>
      </c>
      <c r="C4610">
        <v>1</v>
      </c>
      <c r="D4610">
        <v>1</v>
      </c>
      <c r="E4610" t="s">
        <v>284</v>
      </c>
      <c r="F4610">
        <v>2007</v>
      </c>
      <c r="G4610" t="s">
        <v>14813</v>
      </c>
      <c r="H4610">
        <v>0</v>
      </c>
      <c r="I4610">
        <v>3.6772399999999998</v>
      </c>
      <c r="J4610">
        <v>5.0999999999999997E-2</v>
      </c>
      <c r="K4610">
        <v>15.244</v>
      </c>
      <c r="L4610">
        <v>1.36</v>
      </c>
      <c r="M4610">
        <v>327.351</v>
      </c>
      <c r="N4610">
        <v>1.03</v>
      </c>
      <c r="O4610" t="s">
        <v>119</v>
      </c>
      <c r="P4610">
        <v>0</v>
      </c>
      <c r="R4610">
        <v>1686</v>
      </c>
      <c r="S4610">
        <v>0</v>
      </c>
      <c r="U4610">
        <v>6325</v>
      </c>
      <c r="V4610">
        <v>1.64</v>
      </c>
      <c r="W4610">
        <v>1.33</v>
      </c>
      <c r="X4610">
        <v>0.11</v>
      </c>
      <c r="Z4610">
        <v>4.17</v>
      </c>
      <c r="AA4610" t="s">
        <v>15114</v>
      </c>
      <c r="AB4610">
        <v>160.05982359999999</v>
      </c>
      <c r="AC4610" t="s">
        <v>15115</v>
      </c>
      <c r="AD4610">
        <v>-62.455535300000001</v>
      </c>
      <c r="AE4610">
        <v>1515.26</v>
      </c>
      <c r="AF4610">
        <v>15.364000000000001</v>
      </c>
      <c r="AG4610">
        <v>13.379</v>
      </c>
      <c r="AH4610">
        <v>15.0702</v>
      </c>
    </row>
    <row r="4611" spans="1:34" x14ac:dyDescent="0.25">
      <c r="A4611" t="s">
        <v>15116</v>
      </c>
      <c r="B4611" t="s">
        <v>15117</v>
      </c>
      <c r="C4611">
        <v>1</v>
      </c>
      <c r="D4611">
        <v>1</v>
      </c>
      <c r="E4611" t="s">
        <v>284</v>
      </c>
      <c r="F4611">
        <v>2002</v>
      </c>
      <c r="G4611" t="s">
        <v>14813</v>
      </c>
      <c r="H4611">
        <v>0</v>
      </c>
      <c r="I4611">
        <v>1.2119188999999999</v>
      </c>
      <c r="J4611">
        <v>2.383E-2</v>
      </c>
      <c r="K4611">
        <v>15.278</v>
      </c>
      <c r="L4611">
        <v>1.363</v>
      </c>
      <c r="M4611">
        <v>441.77</v>
      </c>
      <c r="N4611">
        <v>1.39</v>
      </c>
      <c r="O4611" t="s">
        <v>119</v>
      </c>
      <c r="P4611">
        <v>0.67</v>
      </c>
      <c r="R4611">
        <v>2212</v>
      </c>
      <c r="S4611">
        <v>0</v>
      </c>
      <c r="T4611" t="s">
        <v>587</v>
      </c>
      <c r="U4611">
        <v>6050</v>
      </c>
      <c r="V4611">
        <v>1.74</v>
      </c>
      <c r="W4611">
        <v>1.17</v>
      </c>
      <c r="X4611">
        <v>0.25</v>
      </c>
      <c r="Y4611" t="s">
        <v>77</v>
      </c>
      <c r="Z4611">
        <v>4.09</v>
      </c>
      <c r="AA4611" t="s">
        <v>15118</v>
      </c>
      <c r="AB4611">
        <v>269.14795830000003</v>
      </c>
      <c r="AC4611" t="s">
        <v>15119</v>
      </c>
      <c r="AD4611">
        <v>-29.539222200000001</v>
      </c>
      <c r="AE4611">
        <v>282.83913869999998</v>
      </c>
      <c r="AF4611">
        <v>15.3</v>
      </c>
      <c r="AH4611">
        <v>16.0931</v>
      </c>
    </row>
    <row r="4612" spans="1:34" x14ac:dyDescent="0.25">
      <c r="A4612" t="s">
        <v>15120</v>
      </c>
      <c r="B4612" t="s">
        <v>15121</v>
      </c>
      <c r="C4612">
        <v>1</v>
      </c>
      <c r="D4612">
        <v>1</v>
      </c>
      <c r="E4612" t="s">
        <v>284</v>
      </c>
      <c r="F4612">
        <v>2008</v>
      </c>
      <c r="G4612" t="s">
        <v>14813</v>
      </c>
      <c r="H4612">
        <v>0</v>
      </c>
      <c r="I4612">
        <v>2.4855334999999998</v>
      </c>
      <c r="J4612">
        <v>3.0800000000000001E-2</v>
      </c>
      <c r="K4612">
        <v>18.045999999999999</v>
      </c>
      <c r="L4612">
        <v>1.61</v>
      </c>
      <c r="M4612">
        <v>1430.175</v>
      </c>
      <c r="N4612">
        <v>4.5</v>
      </c>
      <c r="O4612" t="s">
        <v>119</v>
      </c>
      <c r="R4612">
        <v>2034</v>
      </c>
      <c r="S4612">
        <v>0</v>
      </c>
      <c r="U4612">
        <v>6933</v>
      </c>
      <c r="V4612">
        <v>1.53</v>
      </c>
      <c r="W4612">
        <v>1.52</v>
      </c>
      <c r="X4612">
        <v>-0.05</v>
      </c>
      <c r="Y4612" t="s">
        <v>77</v>
      </c>
      <c r="Z4612">
        <v>4.24</v>
      </c>
      <c r="AA4612" t="s">
        <v>15122</v>
      </c>
      <c r="AB4612">
        <v>166.97987929999999</v>
      </c>
      <c r="AC4612" t="s">
        <v>15123</v>
      </c>
      <c r="AD4612">
        <v>-61.146249599999997</v>
      </c>
      <c r="AE4612">
        <v>1627.63</v>
      </c>
      <c r="AF4612">
        <v>14.718</v>
      </c>
      <c r="AG4612">
        <v>13.117000000000001</v>
      </c>
      <c r="AH4612">
        <v>14.563700000000001</v>
      </c>
    </row>
    <row r="4613" spans="1:34" x14ac:dyDescent="0.25">
      <c r="A4613" t="s">
        <v>15124</v>
      </c>
      <c r="B4613" t="s">
        <v>15125</v>
      </c>
      <c r="C4613">
        <v>1</v>
      </c>
      <c r="D4613">
        <v>1</v>
      </c>
      <c r="E4613" t="s">
        <v>117</v>
      </c>
      <c r="F4613">
        <v>2006</v>
      </c>
      <c r="G4613" t="s">
        <v>118</v>
      </c>
      <c r="H4613">
        <v>0</v>
      </c>
      <c r="I4613">
        <v>7300000</v>
      </c>
      <c r="J4613">
        <v>243</v>
      </c>
      <c r="K4613">
        <v>12.3</v>
      </c>
      <c r="L4613">
        <v>1.1000000000000001</v>
      </c>
      <c r="M4613">
        <v>4449.62</v>
      </c>
      <c r="N4613">
        <v>14</v>
      </c>
      <c r="O4613" t="s">
        <v>119</v>
      </c>
      <c r="R4613">
        <v>2175</v>
      </c>
      <c r="S4613">
        <v>0</v>
      </c>
      <c r="T4613" t="s">
        <v>15126</v>
      </c>
      <c r="U4613">
        <v>2375</v>
      </c>
      <c r="V4613">
        <v>0.23</v>
      </c>
      <c r="W4613">
        <v>0.02</v>
      </c>
      <c r="Z4613">
        <v>4.25</v>
      </c>
      <c r="AA4613" t="s">
        <v>15127</v>
      </c>
      <c r="AB4613">
        <v>245.604961</v>
      </c>
      <c r="AC4613" t="s">
        <v>15128</v>
      </c>
      <c r="AD4613">
        <v>-24.087221899999999</v>
      </c>
      <c r="AE4613">
        <v>136.165592</v>
      </c>
      <c r="AG4613">
        <v>13.423</v>
      </c>
      <c r="AH4613">
        <v>18.911999999999999</v>
      </c>
    </row>
    <row r="4614" spans="1:34" x14ac:dyDescent="0.25">
      <c r="A4614" t="s">
        <v>15129</v>
      </c>
      <c r="B4614" t="s">
        <v>15130</v>
      </c>
      <c r="C4614">
        <v>1</v>
      </c>
      <c r="D4614">
        <v>2</v>
      </c>
      <c r="E4614" t="s">
        <v>117</v>
      </c>
      <c r="F4614">
        <v>2018</v>
      </c>
      <c r="G4614" t="s">
        <v>142</v>
      </c>
      <c r="H4614">
        <v>0</v>
      </c>
      <c r="I4614">
        <v>43500</v>
      </c>
      <c r="J4614">
        <v>20</v>
      </c>
      <c r="K4614">
        <v>30.488</v>
      </c>
      <c r="L4614">
        <v>2.72</v>
      </c>
      <c r="M4614">
        <v>953.49</v>
      </c>
      <c r="N4614">
        <v>3</v>
      </c>
      <c r="O4614" t="s">
        <v>119</v>
      </c>
      <c r="P4614">
        <v>0.19</v>
      </c>
      <c r="R4614">
        <v>1204</v>
      </c>
      <c r="S4614">
        <v>0</v>
      </c>
      <c r="T4614" t="s">
        <v>416</v>
      </c>
      <c r="U4614">
        <v>3972</v>
      </c>
      <c r="V4614">
        <v>1.26</v>
      </c>
      <c r="W4614">
        <v>0.76</v>
      </c>
      <c r="X4614">
        <v>-0.11</v>
      </c>
      <c r="Y4614" t="s">
        <v>77</v>
      </c>
      <c r="Z4614">
        <v>3.68</v>
      </c>
      <c r="AA4614" t="s">
        <v>15131</v>
      </c>
      <c r="AB4614">
        <v>212.04214020000001</v>
      </c>
      <c r="AC4614" t="s">
        <v>15132</v>
      </c>
      <c r="AD4614">
        <v>-41.3980405</v>
      </c>
      <c r="AE4614">
        <v>113.06399999999999</v>
      </c>
      <c r="AF4614">
        <v>12.032</v>
      </c>
      <c r="AG4614">
        <v>8.5419999999999998</v>
      </c>
      <c r="AH4614">
        <v>11.5848</v>
      </c>
    </row>
    <row r="4615" spans="1:34" x14ac:dyDescent="0.25">
      <c r="A4615" t="s">
        <v>15133</v>
      </c>
      <c r="B4615" t="s">
        <v>15130</v>
      </c>
      <c r="C4615">
        <v>1</v>
      </c>
      <c r="D4615">
        <v>2</v>
      </c>
      <c r="E4615" t="s">
        <v>117</v>
      </c>
      <c r="F4615">
        <v>2019</v>
      </c>
      <c r="G4615" t="s">
        <v>15134</v>
      </c>
      <c r="H4615">
        <v>0</v>
      </c>
      <c r="J4615">
        <v>34</v>
      </c>
      <c r="K4615">
        <v>22.866</v>
      </c>
      <c r="L4615">
        <v>2.04</v>
      </c>
      <c r="M4615">
        <v>635.66</v>
      </c>
      <c r="N4615">
        <v>2</v>
      </c>
      <c r="O4615" t="s">
        <v>119</v>
      </c>
      <c r="P4615">
        <v>0.11</v>
      </c>
      <c r="R4615">
        <v>995</v>
      </c>
      <c r="S4615">
        <v>0</v>
      </c>
      <c r="T4615" t="s">
        <v>416</v>
      </c>
      <c r="U4615">
        <v>3972</v>
      </c>
      <c r="V4615">
        <v>1.06</v>
      </c>
      <c r="W4615">
        <v>0.76</v>
      </c>
      <c r="X4615">
        <v>-0.11</v>
      </c>
      <c r="Y4615" t="s">
        <v>77</v>
      </c>
      <c r="Z4615">
        <v>3.68</v>
      </c>
      <c r="AA4615" t="s">
        <v>15131</v>
      </c>
      <c r="AB4615">
        <v>212.04214020000001</v>
      </c>
      <c r="AC4615" t="s">
        <v>15132</v>
      </c>
      <c r="AD4615">
        <v>-41.3980405</v>
      </c>
      <c r="AE4615">
        <v>113.06399999999999</v>
      </c>
      <c r="AF4615">
        <v>12.032</v>
      </c>
      <c r="AG4615">
        <v>8.5419999999999998</v>
      </c>
      <c r="AH4615">
        <v>11.5848</v>
      </c>
    </row>
    <row r="4616" spans="1:34" x14ac:dyDescent="0.25">
      <c r="A4616" t="s">
        <v>15135</v>
      </c>
      <c r="B4616" t="s">
        <v>15136</v>
      </c>
      <c r="C4616">
        <v>4</v>
      </c>
      <c r="D4616">
        <v>1</v>
      </c>
      <c r="E4616" t="s">
        <v>284</v>
      </c>
      <c r="F4616">
        <v>2012</v>
      </c>
      <c r="G4616" t="s">
        <v>171</v>
      </c>
      <c r="H4616">
        <v>0</v>
      </c>
      <c r="I4616">
        <v>138.31700000000001</v>
      </c>
      <c r="J4616">
        <v>0.65200000000000002</v>
      </c>
      <c r="K4616">
        <v>6.18</v>
      </c>
      <c r="L4616">
        <v>0.55100000000000005</v>
      </c>
      <c r="M4616">
        <v>169</v>
      </c>
      <c r="N4616">
        <v>0.53100000000000003</v>
      </c>
      <c r="O4616" t="s">
        <v>119</v>
      </c>
      <c r="P4616">
        <v>7.0199999999999999E-2</v>
      </c>
      <c r="R4616">
        <v>481</v>
      </c>
      <c r="S4616">
        <v>0</v>
      </c>
      <c r="T4616" t="s">
        <v>1305</v>
      </c>
      <c r="U4616">
        <v>6407</v>
      </c>
      <c r="V4616">
        <v>1.73</v>
      </c>
      <c r="W4616">
        <v>1.53</v>
      </c>
      <c r="X4616">
        <v>0.21</v>
      </c>
      <c r="Y4616" t="s">
        <v>77</v>
      </c>
      <c r="Z4616">
        <v>4.1399999999999997</v>
      </c>
      <c r="AA4616" t="s">
        <v>15137</v>
      </c>
      <c r="AB4616">
        <v>298.21506410000001</v>
      </c>
      <c r="AC4616" t="s">
        <v>15138</v>
      </c>
      <c r="AD4616">
        <v>39.955086299999998</v>
      </c>
      <c r="AE4616">
        <v>1033.1600000000001</v>
      </c>
      <c r="AF4616">
        <v>13.840999999999999</v>
      </c>
      <c r="AG4616">
        <v>12.395</v>
      </c>
      <c r="AH4616">
        <v>13.6988</v>
      </c>
    </row>
    <row r="4617" spans="1:34" x14ac:dyDescent="0.25">
      <c r="A4617" t="s">
        <v>15139</v>
      </c>
      <c r="B4617" t="s">
        <v>15140</v>
      </c>
      <c r="C4617">
        <v>1</v>
      </c>
      <c r="D4617">
        <v>1</v>
      </c>
      <c r="E4617" t="s">
        <v>284</v>
      </c>
      <c r="F4617">
        <v>2013</v>
      </c>
      <c r="G4617" t="s">
        <v>171</v>
      </c>
      <c r="H4617">
        <v>0</v>
      </c>
      <c r="I4617">
        <v>282.52550000000002</v>
      </c>
      <c r="J4617">
        <v>0.82799999999999996</v>
      </c>
      <c r="K4617">
        <v>10.119999999999999</v>
      </c>
      <c r="L4617">
        <v>0.90300000000000002</v>
      </c>
      <c r="M4617">
        <v>25426.400000000001</v>
      </c>
      <c r="N4617">
        <v>80</v>
      </c>
      <c r="O4617" t="s">
        <v>119</v>
      </c>
      <c r="P4617">
        <v>0.41</v>
      </c>
      <c r="Q4617">
        <v>1.21</v>
      </c>
      <c r="R4617">
        <v>281</v>
      </c>
      <c r="S4617">
        <v>0</v>
      </c>
      <c r="U4617">
        <v>5629</v>
      </c>
      <c r="V4617">
        <v>1</v>
      </c>
      <c r="W4617">
        <v>0.94</v>
      </c>
      <c r="X4617">
        <v>-7.8E-2</v>
      </c>
      <c r="Y4617" t="s">
        <v>77</v>
      </c>
      <c r="Z4617">
        <v>4.41</v>
      </c>
      <c r="AA4617" t="s">
        <v>15141</v>
      </c>
      <c r="AB4617">
        <v>289.76362119999999</v>
      </c>
      <c r="AC4617" t="s">
        <v>15142</v>
      </c>
      <c r="AD4617">
        <v>51.962682999999998</v>
      </c>
      <c r="AE4617">
        <v>343.863</v>
      </c>
      <c r="AF4617">
        <v>12.645</v>
      </c>
      <c r="AG4617">
        <v>11.116</v>
      </c>
      <c r="AH4617">
        <v>12.581099999999999</v>
      </c>
    </row>
    <row r="4618" spans="1:34" x14ac:dyDescent="0.25">
      <c r="A4618" t="s">
        <v>15143</v>
      </c>
      <c r="B4618" t="s">
        <v>15144</v>
      </c>
      <c r="C4618">
        <v>1</v>
      </c>
      <c r="D4618">
        <v>1</v>
      </c>
      <c r="E4618" t="s">
        <v>284</v>
      </c>
      <c r="F4618">
        <v>2013</v>
      </c>
      <c r="G4618" t="s">
        <v>363</v>
      </c>
      <c r="H4618">
        <v>0</v>
      </c>
      <c r="I4618">
        <v>3.1606296</v>
      </c>
      <c r="J4618">
        <v>3.7339999999999998E-2</v>
      </c>
      <c r="K4618">
        <v>10.548</v>
      </c>
      <c r="L4618">
        <v>0.94099999999999995</v>
      </c>
      <c r="M4618">
        <v>734.16</v>
      </c>
      <c r="N4618">
        <v>2.31</v>
      </c>
      <c r="O4618" t="s">
        <v>119</v>
      </c>
      <c r="S4618">
        <v>0</v>
      </c>
      <c r="T4618" t="s">
        <v>391</v>
      </c>
      <c r="U4618">
        <v>4400</v>
      </c>
      <c r="V4618">
        <v>0.59</v>
      </c>
      <c r="W4618">
        <v>0.69</v>
      </c>
      <c r="X4618">
        <v>-0.03</v>
      </c>
      <c r="Y4618" t="s">
        <v>77</v>
      </c>
      <c r="Z4618">
        <v>4.63</v>
      </c>
      <c r="AA4618" t="s">
        <v>15145</v>
      </c>
      <c r="AB4618">
        <v>203.6087259</v>
      </c>
      <c r="AC4618" t="s">
        <v>15146</v>
      </c>
      <c r="AD4618">
        <v>-66.581163900000007</v>
      </c>
      <c r="AE4618">
        <v>747.95899999999995</v>
      </c>
      <c r="AF4618">
        <v>17.908300000000001</v>
      </c>
      <c r="AG4618">
        <v>14.244</v>
      </c>
      <c r="AH4618">
        <v>17.260400000000001</v>
      </c>
    </row>
    <row r="4619" spans="1:34" x14ac:dyDescent="0.25">
      <c r="A4619" t="s">
        <v>15147</v>
      </c>
      <c r="B4619" t="s">
        <v>15148</v>
      </c>
      <c r="C4619">
        <v>1</v>
      </c>
      <c r="D4619">
        <v>1</v>
      </c>
      <c r="E4619" t="s">
        <v>15149</v>
      </c>
      <c r="F4619">
        <v>2017</v>
      </c>
      <c r="G4619" t="s">
        <v>571</v>
      </c>
      <c r="H4619">
        <v>0</v>
      </c>
      <c r="I4619">
        <v>10140</v>
      </c>
      <c r="J4619">
        <v>10.26</v>
      </c>
      <c r="K4619">
        <v>1.22</v>
      </c>
      <c r="L4619">
        <v>0.109</v>
      </c>
      <c r="M4619">
        <v>1.97</v>
      </c>
      <c r="N4619">
        <v>6.1999999999999998E-3</v>
      </c>
      <c r="O4619" t="s">
        <v>75</v>
      </c>
      <c r="P4619">
        <v>0.23599999999999999</v>
      </c>
      <c r="S4619">
        <v>0</v>
      </c>
      <c r="W4619">
        <v>1.44</v>
      </c>
      <c r="AA4619" t="s">
        <v>15150</v>
      </c>
      <c r="AB4619">
        <v>53.247274900000001</v>
      </c>
      <c r="AC4619" t="s">
        <v>15151</v>
      </c>
      <c r="AD4619">
        <v>54.579163600000001</v>
      </c>
      <c r="AE4619">
        <v>504.9331206</v>
      </c>
      <c r="AF4619">
        <v>20.867100000000001</v>
      </c>
      <c r="AG4619">
        <v>15.555999999999999</v>
      </c>
      <c r="AH4619">
        <v>20.1861</v>
      </c>
    </row>
    <row r="4620" spans="1:34" x14ac:dyDescent="0.25">
      <c r="A4620" t="s">
        <v>15152</v>
      </c>
      <c r="B4620" t="s">
        <v>15153</v>
      </c>
      <c r="C4620">
        <v>1</v>
      </c>
      <c r="D4620">
        <v>3</v>
      </c>
      <c r="E4620" t="s">
        <v>15149</v>
      </c>
      <c r="F4620">
        <v>1994</v>
      </c>
      <c r="G4620" t="s">
        <v>15154</v>
      </c>
      <c r="H4620">
        <v>0</v>
      </c>
      <c r="I4620">
        <v>25.262</v>
      </c>
      <c r="J4620">
        <v>0.19</v>
      </c>
      <c r="K4620">
        <v>0.33800000000000002</v>
      </c>
      <c r="L4620">
        <v>0.03</v>
      </c>
      <c r="M4620">
        <v>0.02</v>
      </c>
      <c r="N4620">
        <v>6.0000000000000002E-5</v>
      </c>
      <c r="O4620" t="s">
        <v>119</v>
      </c>
      <c r="P4620">
        <v>0</v>
      </c>
      <c r="S4620">
        <v>0</v>
      </c>
      <c r="W4620">
        <v>1.4</v>
      </c>
      <c r="AA4620" t="s">
        <v>15155</v>
      </c>
      <c r="AB4620">
        <v>195.01490290000001</v>
      </c>
      <c r="AC4620" t="s">
        <v>15156</v>
      </c>
      <c r="AD4620">
        <v>12.6823534</v>
      </c>
      <c r="AE4620">
        <v>600</v>
      </c>
    </row>
    <row r="4621" spans="1:34" x14ac:dyDescent="0.25">
      <c r="A4621" t="s">
        <v>15157</v>
      </c>
      <c r="B4621" t="s">
        <v>15153</v>
      </c>
      <c r="C4621">
        <v>1</v>
      </c>
      <c r="D4621">
        <v>3</v>
      </c>
      <c r="E4621" t="s">
        <v>15149</v>
      </c>
      <c r="F4621">
        <v>1992</v>
      </c>
      <c r="G4621" t="s">
        <v>15154</v>
      </c>
      <c r="H4621">
        <v>0</v>
      </c>
      <c r="I4621">
        <v>66.541899999999998</v>
      </c>
      <c r="J4621">
        <v>0.36</v>
      </c>
      <c r="K4621">
        <v>1.91</v>
      </c>
      <c r="L4621">
        <v>0.17</v>
      </c>
      <c r="M4621">
        <v>4.3</v>
      </c>
      <c r="N4621">
        <v>1.353E-2</v>
      </c>
      <c r="O4621" t="s">
        <v>119</v>
      </c>
      <c r="P4621">
        <v>1.8599999999999998E-2</v>
      </c>
      <c r="S4621">
        <v>0</v>
      </c>
      <c r="W4621">
        <v>1.4</v>
      </c>
      <c r="AA4621" t="s">
        <v>15155</v>
      </c>
      <c r="AB4621">
        <v>195.01490290000001</v>
      </c>
      <c r="AC4621" t="s">
        <v>15156</v>
      </c>
      <c r="AD4621">
        <v>12.6823534</v>
      </c>
      <c r="AE4621">
        <v>600</v>
      </c>
    </row>
    <row r="4622" spans="1:34" x14ac:dyDescent="0.25">
      <c r="A4622" t="s">
        <v>15158</v>
      </c>
      <c r="B4622" t="s">
        <v>15153</v>
      </c>
      <c r="C4622">
        <v>1</v>
      </c>
      <c r="D4622">
        <v>3</v>
      </c>
      <c r="E4622" t="s">
        <v>15149</v>
      </c>
      <c r="F4622">
        <v>1992</v>
      </c>
      <c r="G4622" t="s">
        <v>15154</v>
      </c>
      <c r="H4622">
        <v>0</v>
      </c>
      <c r="I4622">
        <v>98.211399999999998</v>
      </c>
      <c r="J4622">
        <v>0.46</v>
      </c>
      <c r="K4622">
        <v>1.8</v>
      </c>
      <c r="L4622">
        <v>0.161</v>
      </c>
      <c r="M4622">
        <v>3.9</v>
      </c>
      <c r="N4622">
        <v>1.227E-2</v>
      </c>
      <c r="O4622" t="s">
        <v>119</v>
      </c>
      <c r="P4622">
        <v>2.64E-2</v>
      </c>
      <c r="S4622">
        <v>0</v>
      </c>
      <c r="W4622">
        <v>1.4</v>
      </c>
      <c r="AA4622" t="s">
        <v>15155</v>
      </c>
      <c r="AB4622">
        <v>195.01490290000001</v>
      </c>
      <c r="AC4622" t="s">
        <v>15156</v>
      </c>
      <c r="AD4622">
        <v>12.6823534</v>
      </c>
      <c r="AE4622">
        <v>600</v>
      </c>
    </row>
    <row r="4623" spans="1:34" x14ac:dyDescent="0.25">
      <c r="A4623" t="s">
        <v>15159</v>
      </c>
      <c r="B4623" t="s">
        <v>15160</v>
      </c>
      <c r="C4623">
        <v>2</v>
      </c>
      <c r="D4623">
        <v>1</v>
      </c>
      <c r="E4623" t="s">
        <v>15149</v>
      </c>
      <c r="F4623">
        <v>2003</v>
      </c>
      <c r="G4623" t="s">
        <v>159</v>
      </c>
      <c r="H4623">
        <v>0</v>
      </c>
      <c r="J4623">
        <v>23</v>
      </c>
      <c r="K4623">
        <v>13.3</v>
      </c>
      <c r="L4623">
        <v>1.18</v>
      </c>
      <c r="M4623">
        <v>794.57500000000005</v>
      </c>
      <c r="N4623">
        <v>2.5</v>
      </c>
      <c r="O4623" t="s">
        <v>119</v>
      </c>
      <c r="S4623">
        <v>0</v>
      </c>
      <c r="W4623">
        <v>1.35</v>
      </c>
      <c r="AA4623" t="s">
        <v>15161</v>
      </c>
      <c r="AB4623">
        <v>245.9092617</v>
      </c>
      <c r="AC4623" t="s">
        <v>15162</v>
      </c>
      <c r="AD4623">
        <v>-26.531594399999999</v>
      </c>
    </row>
    <row r="4624" spans="1:34" x14ac:dyDescent="0.25">
      <c r="A4624" t="s">
        <v>15163</v>
      </c>
      <c r="B4624" t="s">
        <v>15164</v>
      </c>
      <c r="C4624">
        <v>1</v>
      </c>
      <c r="D4624">
        <v>1</v>
      </c>
      <c r="E4624" t="s">
        <v>15149</v>
      </c>
      <c r="F4624">
        <v>2011</v>
      </c>
      <c r="G4624" t="s">
        <v>15165</v>
      </c>
      <c r="H4624">
        <v>0</v>
      </c>
      <c r="I4624">
        <v>9.0706289999999995E-2</v>
      </c>
      <c r="J4624">
        <v>4.4000000000000003E-3</v>
      </c>
      <c r="M4624">
        <v>382.8</v>
      </c>
      <c r="N4624">
        <v>1.2</v>
      </c>
      <c r="O4624" t="s">
        <v>119</v>
      </c>
      <c r="P4624">
        <v>0.06</v>
      </c>
      <c r="S4624">
        <v>0</v>
      </c>
      <c r="U4624">
        <v>4500</v>
      </c>
      <c r="W4624">
        <v>1.4</v>
      </c>
      <c r="AA4624" t="s">
        <v>15166</v>
      </c>
      <c r="AB4624">
        <v>259.7919708</v>
      </c>
      <c r="AC4624" t="s">
        <v>15167</v>
      </c>
      <c r="AD4624">
        <v>-14.633599999999999</v>
      </c>
      <c r="AE4624">
        <v>1200</v>
      </c>
    </row>
    <row r="4625" spans="1:34" x14ac:dyDescent="0.25">
      <c r="A4625" t="s">
        <v>15168</v>
      </c>
      <c r="B4625" t="s">
        <v>15169</v>
      </c>
      <c r="C4625">
        <v>1</v>
      </c>
      <c r="D4625">
        <v>1</v>
      </c>
      <c r="E4625" t="s">
        <v>15149</v>
      </c>
      <c r="F4625">
        <v>2017</v>
      </c>
      <c r="G4625" t="s">
        <v>15165</v>
      </c>
      <c r="H4625">
        <v>0</v>
      </c>
      <c r="I4625">
        <v>0.32296399999999997</v>
      </c>
      <c r="J4625">
        <v>1.0200000000000001E-2</v>
      </c>
      <c r="K4625">
        <v>13.9</v>
      </c>
      <c r="L4625">
        <v>1.24</v>
      </c>
      <c r="M4625">
        <v>252.64306999999999</v>
      </c>
      <c r="N4625">
        <v>0.79490000000000005</v>
      </c>
      <c r="O4625" t="s">
        <v>75</v>
      </c>
      <c r="P4625">
        <v>1.6999999999999999E-3</v>
      </c>
      <c r="S4625">
        <v>0</v>
      </c>
      <c r="W4625">
        <v>1.4</v>
      </c>
      <c r="AA4625" t="s">
        <v>15170</v>
      </c>
      <c r="AB4625">
        <v>350.6443481</v>
      </c>
      <c r="AC4625" t="s">
        <v>15171</v>
      </c>
      <c r="AD4625">
        <v>-26.849533099999999</v>
      </c>
      <c r="AE4625">
        <v>230</v>
      </c>
    </row>
    <row r="4626" spans="1:34" x14ac:dyDescent="0.25">
      <c r="A4626" t="s">
        <v>15172</v>
      </c>
      <c r="B4626" t="s">
        <v>15173</v>
      </c>
      <c r="C4626">
        <v>1</v>
      </c>
      <c r="D4626">
        <v>1</v>
      </c>
      <c r="E4626" t="s">
        <v>73</v>
      </c>
      <c r="F4626">
        <v>2012</v>
      </c>
      <c r="G4626" t="s">
        <v>3174</v>
      </c>
      <c r="H4626">
        <v>0</v>
      </c>
      <c r="I4626">
        <v>4.4264000000000001</v>
      </c>
      <c r="J4626">
        <v>0.06</v>
      </c>
      <c r="K4626">
        <v>14.2</v>
      </c>
      <c r="L4626">
        <v>1.27</v>
      </c>
      <c r="M4626">
        <v>171.62819999999999</v>
      </c>
      <c r="N4626">
        <v>0.54</v>
      </c>
      <c r="O4626" t="s">
        <v>75</v>
      </c>
      <c r="P4626">
        <v>0</v>
      </c>
      <c r="S4626">
        <v>0</v>
      </c>
      <c r="U4626">
        <v>6174</v>
      </c>
      <c r="V4626">
        <v>1.1499999999999999</v>
      </c>
      <c r="W4626">
        <v>1.24</v>
      </c>
      <c r="X4626">
        <v>0.19</v>
      </c>
      <c r="Y4626" t="s">
        <v>77</v>
      </c>
      <c r="Z4626">
        <v>4.41</v>
      </c>
      <c r="AA4626" t="s">
        <v>15174</v>
      </c>
      <c r="AB4626">
        <v>130.4324005</v>
      </c>
      <c r="AC4626" t="s">
        <v>15175</v>
      </c>
      <c r="AD4626">
        <v>20.226816400000001</v>
      </c>
      <c r="AE4626">
        <v>180.64</v>
      </c>
      <c r="AF4626">
        <v>10.445</v>
      </c>
      <c r="AG4626">
        <v>9.1419999999999995</v>
      </c>
      <c r="AH4626">
        <v>10.3508</v>
      </c>
    </row>
    <row r="4627" spans="1:34" x14ac:dyDescent="0.25">
      <c r="A4627" t="s">
        <v>15176</v>
      </c>
      <c r="B4627" t="s">
        <v>15177</v>
      </c>
      <c r="C4627">
        <v>2</v>
      </c>
      <c r="D4627">
        <v>2</v>
      </c>
      <c r="E4627" t="s">
        <v>73</v>
      </c>
      <c r="F4627">
        <v>2012</v>
      </c>
      <c r="G4627" t="s">
        <v>3174</v>
      </c>
      <c r="H4627">
        <v>0</v>
      </c>
      <c r="I4627">
        <v>2.1461000000000001</v>
      </c>
      <c r="J4627">
        <v>3.1759999999999997E-2</v>
      </c>
      <c r="K4627">
        <v>13.4</v>
      </c>
      <c r="L4627">
        <v>1.2</v>
      </c>
      <c r="M4627">
        <v>597.5204</v>
      </c>
      <c r="N4627">
        <v>1.88</v>
      </c>
      <c r="O4627" t="s">
        <v>75</v>
      </c>
      <c r="P4627">
        <v>1.0999999999999999E-2</v>
      </c>
      <c r="S4627">
        <v>0</v>
      </c>
      <c r="U4627">
        <v>5300</v>
      </c>
      <c r="V4627">
        <v>0.83</v>
      </c>
      <c r="W4627">
        <v>0.94</v>
      </c>
      <c r="X4627">
        <v>0.18</v>
      </c>
      <c r="Y4627" t="s">
        <v>77</v>
      </c>
      <c r="Z4627">
        <v>4.51</v>
      </c>
      <c r="AA4627" t="s">
        <v>15178</v>
      </c>
      <c r="AB4627">
        <v>130.54774399999999</v>
      </c>
      <c r="AC4627" t="s">
        <v>15179</v>
      </c>
      <c r="AD4627">
        <v>19.276956999999999</v>
      </c>
      <c r="AE4627">
        <v>182.714</v>
      </c>
      <c r="AF4627">
        <v>12.163</v>
      </c>
      <c r="AG4627">
        <v>10.173</v>
      </c>
      <c r="AH4627">
        <v>11.928100000000001</v>
      </c>
    </row>
    <row r="4628" spans="1:34" x14ac:dyDescent="0.25">
      <c r="A4628" t="s">
        <v>15180</v>
      </c>
      <c r="B4628" t="s">
        <v>15177</v>
      </c>
      <c r="C4628">
        <v>2</v>
      </c>
      <c r="D4628">
        <v>2</v>
      </c>
      <c r="E4628" t="s">
        <v>73</v>
      </c>
      <c r="F4628">
        <v>2016</v>
      </c>
      <c r="G4628" t="s">
        <v>300</v>
      </c>
      <c r="H4628">
        <v>0</v>
      </c>
      <c r="I4628">
        <v>4850</v>
      </c>
      <c r="J4628">
        <v>5.5</v>
      </c>
      <c r="K4628">
        <v>12.6</v>
      </c>
      <c r="L4628">
        <v>1.1200000000000001</v>
      </c>
      <c r="M4628">
        <v>2475.8957</v>
      </c>
      <c r="N4628">
        <v>7.79</v>
      </c>
      <c r="O4628" t="s">
        <v>75</v>
      </c>
      <c r="P4628">
        <v>0.71</v>
      </c>
      <c r="S4628">
        <v>0</v>
      </c>
      <c r="U4628">
        <v>5300</v>
      </c>
      <c r="V4628">
        <v>0.83</v>
      </c>
      <c r="W4628">
        <v>0.94</v>
      </c>
      <c r="X4628">
        <v>0.18</v>
      </c>
      <c r="Y4628" t="s">
        <v>77</v>
      </c>
      <c r="Z4628">
        <v>4.51</v>
      </c>
      <c r="AA4628" t="s">
        <v>15178</v>
      </c>
      <c r="AB4628">
        <v>130.54774399999999</v>
      </c>
      <c r="AC4628" t="s">
        <v>15179</v>
      </c>
      <c r="AD4628">
        <v>19.276956999999999</v>
      </c>
      <c r="AE4628">
        <v>182.714</v>
      </c>
      <c r="AF4628">
        <v>12.163</v>
      </c>
      <c r="AG4628">
        <v>10.173</v>
      </c>
      <c r="AH4628">
        <v>11.928100000000001</v>
      </c>
    </row>
    <row r="4629" spans="1:34" x14ac:dyDescent="0.25">
      <c r="A4629" t="s">
        <v>15181</v>
      </c>
      <c r="B4629" t="s">
        <v>15182</v>
      </c>
      <c r="C4629">
        <v>3</v>
      </c>
      <c r="D4629">
        <v>1</v>
      </c>
      <c r="E4629" t="s">
        <v>73</v>
      </c>
      <c r="F4629">
        <v>2016</v>
      </c>
      <c r="G4629" t="s">
        <v>15134</v>
      </c>
      <c r="H4629">
        <v>0</v>
      </c>
      <c r="I4629">
        <v>11.186</v>
      </c>
      <c r="J4629">
        <v>4.8500000000000001E-2</v>
      </c>
      <c r="K4629">
        <v>1.08</v>
      </c>
      <c r="L4629">
        <v>9.6000000000000002E-2</v>
      </c>
      <c r="M4629">
        <v>1.27</v>
      </c>
      <c r="N4629">
        <v>4.0000000000000001E-3</v>
      </c>
      <c r="O4629" t="s">
        <v>75</v>
      </c>
      <c r="P4629">
        <v>0.35</v>
      </c>
      <c r="Q4629">
        <v>0.65</v>
      </c>
      <c r="R4629">
        <v>234</v>
      </c>
      <c r="S4629">
        <v>0</v>
      </c>
      <c r="T4629" t="s">
        <v>769</v>
      </c>
      <c r="U4629">
        <v>3050</v>
      </c>
      <c r="V4629">
        <v>0.14000000000000001</v>
      </c>
      <c r="W4629">
        <v>0.12</v>
      </c>
      <c r="Z4629">
        <v>5.16</v>
      </c>
      <c r="AA4629" t="s">
        <v>15183</v>
      </c>
      <c r="AB4629">
        <v>217.39346570000001</v>
      </c>
      <c r="AC4629" t="s">
        <v>15184</v>
      </c>
      <c r="AD4629">
        <v>-62.676182099999998</v>
      </c>
      <c r="AE4629">
        <v>1.3011900000000001</v>
      </c>
      <c r="AF4629">
        <v>11.01</v>
      </c>
      <c r="AG4629">
        <v>4.3840000000000003</v>
      </c>
      <c r="AH4629">
        <v>8.9536099999999994</v>
      </c>
    </row>
    <row r="4630" spans="1:34" x14ac:dyDescent="0.25">
      <c r="A4630" t="s">
        <v>15185</v>
      </c>
      <c r="B4630" t="s">
        <v>15186</v>
      </c>
      <c r="C4630">
        <v>1</v>
      </c>
      <c r="D4630">
        <v>1</v>
      </c>
      <c r="E4630" t="s">
        <v>284</v>
      </c>
      <c r="F4630">
        <v>2010</v>
      </c>
      <c r="G4630" t="s">
        <v>15187</v>
      </c>
      <c r="H4630">
        <v>0</v>
      </c>
      <c r="I4630">
        <v>1.4200242000000001</v>
      </c>
      <c r="J4630">
        <v>2.332E-2</v>
      </c>
      <c r="K4630">
        <v>12.811999999999999</v>
      </c>
      <c r="L4630">
        <v>1.143</v>
      </c>
      <c r="M4630">
        <v>411.27202</v>
      </c>
      <c r="N4630">
        <v>1.294</v>
      </c>
      <c r="O4630" t="s">
        <v>119</v>
      </c>
      <c r="P4630">
        <v>0</v>
      </c>
      <c r="R4630">
        <v>1418</v>
      </c>
      <c r="S4630">
        <v>0</v>
      </c>
      <c r="U4630">
        <v>5013</v>
      </c>
      <c r="V4630">
        <v>0.8</v>
      </c>
      <c r="W4630">
        <v>0.84</v>
      </c>
      <c r="X4630">
        <v>0.17100000000000001</v>
      </c>
      <c r="Y4630" t="s">
        <v>77</v>
      </c>
      <c r="Z4630">
        <v>4.55</v>
      </c>
      <c r="AA4630" t="s">
        <v>15188</v>
      </c>
      <c r="AB4630">
        <v>303.38186969999998</v>
      </c>
      <c r="AC4630" t="s">
        <v>15189</v>
      </c>
      <c r="AD4630">
        <v>65.162331300000005</v>
      </c>
      <c r="AE4630">
        <v>185.61500000000001</v>
      </c>
      <c r="AF4630">
        <v>12.692</v>
      </c>
      <c r="AG4630">
        <v>10.409000000000001</v>
      </c>
      <c r="AH4630">
        <v>12.4764</v>
      </c>
    </row>
    <row r="4631" spans="1:34" x14ac:dyDescent="0.25">
      <c r="A4631" t="s">
        <v>15190</v>
      </c>
      <c r="B4631" t="s">
        <v>15191</v>
      </c>
      <c r="C4631">
        <v>1</v>
      </c>
      <c r="D4631">
        <v>1</v>
      </c>
      <c r="E4631" t="s">
        <v>284</v>
      </c>
      <c r="F4631">
        <v>2019</v>
      </c>
      <c r="G4631" t="s">
        <v>15187</v>
      </c>
      <c r="H4631">
        <v>0</v>
      </c>
      <c r="I4631">
        <v>1.645321</v>
      </c>
      <c r="J4631">
        <v>2.86E-2</v>
      </c>
      <c r="K4631">
        <v>17.295000000000002</v>
      </c>
      <c r="L4631">
        <v>1.5429999999999999</v>
      </c>
      <c r="M4631">
        <v>233.92287999999999</v>
      </c>
      <c r="N4631">
        <v>0.73599999999999999</v>
      </c>
      <c r="O4631" t="s">
        <v>119</v>
      </c>
      <c r="P4631">
        <v>0</v>
      </c>
      <c r="R4631">
        <v>1955</v>
      </c>
      <c r="S4631">
        <v>0</v>
      </c>
      <c r="T4631" t="s">
        <v>2476</v>
      </c>
      <c r="U4631">
        <v>6124</v>
      </c>
      <c r="V4631">
        <v>1.25</v>
      </c>
      <c r="W4631">
        <v>1.1599999999999999</v>
      </c>
      <c r="X4631">
        <v>1.6E-2</v>
      </c>
      <c r="Y4631" t="s">
        <v>77</v>
      </c>
      <c r="Z4631">
        <v>4.3</v>
      </c>
      <c r="AA4631" t="s">
        <v>15192</v>
      </c>
      <c r="AB4631">
        <v>284.44390520000002</v>
      </c>
      <c r="AC4631" t="s">
        <v>15193</v>
      </c>
      <c r="AD4631">
        <v>69.570837299999994</v>
      </c>
      <c r="AE4631">
        <v>559.06799999999998</v>
      </c>
      <c r="AF4631">
        <v>12.868</v>
      </c>
      <c r="AG4631">
        <v>11.382</v>
      </c>
      <c r="AH4631">
        <v>12.697800000000001</v>
      </c>
    </row>
    <row r="4632" spans="1:34" x14ac:dyDescent="0.25">
      <c r="A4632" t="s">
        <v>15194</v>
      </c>
      <c r="B4632" t="s">
        <v>15195</v>
      </c>
      <c r="C4632">
        <v>1</v>
      </c>
      <c r="D4632">
        <v>1</v>
      </c>
      <c r="E4632" t="s">
        <v>284</v>
      </c>
      <c r="F4632">
        <v>2011</v>
      </c>
      <c r="G4632" t="s">
        <v>15187</v>
      </c>
      <c r="H4632">
        <v>0</v>
      </c>
      <c r="I4632">
        <v>1.33711647</v>
      </c>
      <c r="J4632">
        <v>2.1530000000000001E-2</v>
      </c>
      <c r="K4632">
        <v>14.055999999999999</v>
      </c>
      <c r="L4632">
        <v>1.254</v>
      </c>
      <c r="M4632">
        <v>792.63499999999999</v>
      </c>
      <c r="N4632">
        <v>2.4940000000000002</v>
      </c>
      <c r="O4632" t="s">
        <v>119</v>
      </c>
      <c r="P4632">
        <v>0</v>
      </c>
      <c r="R4632">
        <v>1344</v>
      </c>
      <c r="S4632">
        <v>0</v>
      </c>
      <c r="U4632">
        <v>4645</v>
      </c>
      <c r="V4632">
        <v>0.78</v>
      </c>
      <c r="W4632">
        <v>0.74</v>
      </c>
      <c r="X4632">
        <v>0.02</v>
      </c>
      <c r="Y4632" t="s">
        <v>1117</v>
      </c>
      <c r="Z4632">
        <v>4.53</v>
      </c>
      <c r="AA4632" t="s">
        <v>15196</v>
      </c>
      <c r="AB4632">
        <v>207.65549279999999</v>
      </c>
      <c r="AC4632" t="s">
        <v>15197</v>
      </c>
      <c r="AD4632">
        <v>-6.8040713999999998</v>
      </c>
      <c r="AE4632">
        <v>181.374</v>
      </c>
      <c r="AF4632">
        <v>13.443</v>
      </c>
      <c r="AG4632">
        <v>10.619</v>
      </c>
      <c r="AH4632">
        <v>13.0276</v>
      </c>
    </row>
    <row r="4633" spans="1:34" x14ac:dyDescent="0.25">
      <c r="A4633" t="s">
        <v>15198</v>
      </c>
      <c r="B4633" t="s">
        <v>15199</v>
      </c>
      <c r="C4633">
        <v>1</v>
      </c>
      <c r="D4633">
        <v>1</v>
      </c>
      <c r="E4633" t="s">
        <v>284</v>
      </c>
      <c r="F4633">
        <v>2017</v>
      </c>
      <c r="G4633" t="s">
        <v>15187</v>
      </c>
      <c r="H4633">
        <v>0</v>
      </c>
      <c r="I4633">
        <v>2.5079204000000002</v>
      </c>
      <c r="J4633">
        <v>3.7830000000000003E-2</v>
      </c>
      <c r="K4633">
        <v>12.285</v>
      </c>
      <c r="L4633">
        <v>1.0960000000000001</v>
      </c>
      <c r="M4633">
        <v>1369.8472999999999</v>
      </c>
      <c r="N4633">
        <v>4.3099999999999996</v>
      </c>
      <c r="O4633" t="s">
        <v>119</v>
      </c>
      <c r="P4633">
        <v>0</v>
      </c>
      <c r="Q4633">
        <v>1330</v>
      </c>
      <c r="R4633">
        <v>1681</v>
      </c>
      <c r="S4633">
        <v>0</v>
      </c>
      <c r="T4633" t="s">
        <v>199</v>
      </c>
      <c r="U4633">
        <v>6007</v>
      </c>
      <c r="V4633">
        <v>1.27</v>
      </c>
      <c r="W4633">
        <v>1.1499999999999999</v>
      </c>
      <c r="X4633">
        <v>-4.1000000000000002E-2</v>
      </c>
      <c r="Y4633" t="s">
        <v>77</v>
      </c>
      <c r="Z4633">
        <v>4.29</v>
      </c>
      <c r="AA4633" t="s">
        <v>15200</v>
      </c>
      <c r="AB4633">
        <v>359.15197160000002</v>
      </c>
      <c r="AC4633" t="s">
        <v>15201</v>
      </c>
      <c r="AD4633">
        <v>36.212956200000001</v>
      </c>
      <c r="AE4633">
        <v>735.601</v>
      </c>
      <c r="AF4633">
        <v>12.929</v>
      </c>
      <c r="AG4633">
        <v>11.218999999999999</v>
      </c>
      <c r="AH4633">
        <v>12.8203</v>
      </c>
    </row>
    <row r="4634" spans="1:34" x14ac:dyDescent="0.25">
      <c r="A4634" t="s">
        <v>15202</v>
      </c>
      <c r="B4634" t="s">
        <v>15203</v>
      </c>
      <c r="C4634">
        <v>1</v>
      </c>
      <c r="D4634">
        <v>1</v>
      </c>
      <c r="E4634" t="s">
        <v>284</v>
      </c>
      <c r="F4634">
        <v>2017</v>
      </c>
      <c r="G4634" t="s">
        <v>15187</v>
      </c>
      <c r="H4634">
        <v>0</v>
      </c>
      <c r="I4634">
        <v>1.8053564</v>
      </c>
      <c r="J4634">
        <v>2.8029999999999999E-2</v>
      </c>
      <c r="K4634">
        <v>12.722</v>
      </c>
      <c r="L4634">
        <v>1.135</v>
      </c>
      <c r="M4634">
        <v>1938.7629999999999</v>
      </c>
      <c r="N4634">
        <v>6.1</v>
      </c>
      <c r="O4634" t="s">
        <v>119</v>
      </c>
      <c r="P4634">
        <v>0</v>
      </c>
      <c r="Q4634">
        <v>614</v>
      </c>
      <c r="R4634">
        <v>1385</v>
      </c>
      <c r="S4634">
        <v>0</v>
      </c>
      <c r="T4634" t="s">
        <v>437</v>
      </c>
      <c r="U4634">
        <v>5215</v>
      </c>
      <c r="V4634">
        <v>0.85</v>
      </c>
      <c r="W4634">
        <v>0.9</v>
      </c>
      <c r="X4634">
        <v>0.10299999999999999</v>
      </c>
      <c r="Y4634" t="s">
        <v>77</v>
      </c>
      <c r="Z4634">
        <v>4.53</v>
      </c>
      <c r="AA4634" t="s">
        <v>15204</v>
      </c>
      <c r="AB4634">
        <v>4.8592750000000002</v>
      </c>
      <c r="AC4634" t="s">
        <v>15205</v>
      </c>
      <c r="AD4634">
        <v>44.027596500000001</v>
      </c>
      <c r="AE4634">
        <v>329.036</v>
      </c>
      <c r="AF4634">
        <v>13.574</v>
      </c>
      <c r="AG4634">
        <v>11.519</v>
      </c>
      <c r="AH4634">
        <v>13.4114</v>
      </c>
    </row>
    <row r="4635" spans="1:34" x14ac:dyDescent="0.25">
      <c r="A4635" t="s">
        <v>15206</v>
      </c>
      <c r="B4635" t="s">
        <v>15207</v>
      </c>
      <c r="C4635">
        <v>1</v>
      </c>
      <c r="D4635">
        <v>1</v>
      </c>
      <c r="E4635" t="s">
        <v>284</v>
      </c>
      <c r="F4635">
        <v>2017</v>
      </c>
      <c r="G4635" t="s">
        <v>15187</v>
      </c>
      <c r="H4635">
        <v>0</v>
      </c>
      <c r="I4635">
        <v>2.8792319000000002</v>
      </c>
      <c r="J4635">
        <v>4.1270000000000001E-2</v>
      </c>
      <c r="K4635">
        <v>12.407999999999999</v>
      </c>
      <c r="L4635">
        <v>1.107</v>
      </c>
      <c r="M4635">
        <v>1373.0255999999999</v>
      </c>
      <c r="N4635">
        <v>4.32</v>
      </c>
      <c r="O4635" t="s">
        <v>119</v>
      </c>
      <c r="P4635">
        <v>0</v>
      </c>
      <c r="Q4635">
        <v>669</v>
      </c>
      <c r="R4635">
        <v>1415</v>
      </c>
      <c r="S4635">
        <v>0</v>
      </c>
      <c r="T4635" t="s">
        <v>463</v>
      </c>
      <c r="U4635">
        <v>5747</v>
      </c>
      <c r="V4635">
        <v>1.08</v>
      </c>
      <c r="W4635">
        <v>1.1299999999999999</v>
      </c>
      <c r="X4635">
        <v>0.377</v>
      </c>
      <c r="Y4635" t="s">
        <v>77</v>
      </c>
      <c r="Z4635">
        <v>4.43</v>
      </c>
      <c r="AA4635" t="s">
        <v>15208</v>
      </c>
      <c r="AB4635">
        <v>7.0539375</v>
      </c>
      <c r="AC4635" t="s">
        <v>15209</v>
      </c>
      <c r="AD4635">
        <v>42.061345099999997</v>
      </c>
      <c r="AE4635">
        <v>367.65800000000002</v>
      </c>
      <c r="AF4635">
        <v>12.614000000000001</v>
      </c>
      <c r="AG4635">
        <v>10.956</v>
      </c>
      <c r="AH4635">
        <v>12.524100000000001</v>
      </c>
    </row>
    <row r="4636" spans="1:34" x14ac:dyDescent="0.25">
      <c r="A4636" t="s">
        <v>15210</v>
      </c>
      <c r="B4636" t="s">
        <v>15211</v>
      </c>
      <c r="C4636">
        <v>2</v>
      </c>
      <c r="D4636">
        <v>1</v>
      </c>
      <c r="E4636" t="s">
        <v>284</v>
      </c>
      <c r="F4636">
        <v>2017</v>
      </c>
      <c r="G4636" t="s">
        <v>15187</v>
      </c>
      <c r="H4636">
        <v>0</v>
      </c>
      <c r="I4636">
        <v>3.506195</v>
      </c>
      <c r="J4636">
        <v>4.2299999999999997E-2</v>
      </c>
      <c r="K4636">
        <v>11.904</v>
      </c>
      <c r="L4636">
        <v>1.0620000000000001</v>
      </c>
      <c r="M4636">
        <v>212.31044</v>
      </c>
      <c r="N4636">
        <v>0.66800000000000004</v>
      </c>
      <c r="O4636" t="s">
        <v>119</v>
      </c>
      <c r="P4636">
        <v>0</v>
      </c>
      <c r="R4636">
        <v>1006</v>
      </c>
      <c r="S4636">
        <v>0</v>
      </c>
      <c r="T4636" t="s">
        <v>279</v>
      </c>
      <c r="U4636">
        <v>5052</v>
      </c>
      <c r="V4636">
        <v>0.72</v>
      </c>
      <c r="W4636">
        <v>0.82</v>
      </c>
      <c r="X4636">
        <v>-2.5000000000000001E-2</v>
      </c>
      <c r="Y4636" t="s">
        <v>77</v>
      </c>
      <c r="Z4636">
        <v>4.6399999999999997</v>
      </c>
      <c r="AA4636" t="s">
        <v>15212</v>
      </c>
      <c r="AB4636">
        <v>222.21007729999999</v>
      </c>
      <c r="AC4636" t="s">
        <v>15213</v>
      </c>
      <c r="AD4636">
        <v>22.152613599999999</v>
      </c>
      <c r="AE4636">
        <v>100.848</v>
      </c>
      <c r="AF4636">
        <v>11.496</v>
      </c>
      <c r="AG4636">
        <v>9.2260000000000009</v>
      </c>
      <c r="AH4636">
        <v>11.1249</v>
      </c>
    </row>
    <row r="4637" spans="1:34" x14ac:dyDescent="0.25">
      <c r="A4637" t="s">
        <v>15214</v>
      </c>
      <c r="B4637" t="s">
        <v>15215</v>
      </c>
      <c r="C4637">
        <v>1</v>
      </c>
      <c r="D4637">
        <v>1</v>
      </c>
      <c r="E4637" t="s">
        <v>284</v>
      </c>
      <c r="F4637">
        <v>2019</v>
      </c>
      <c r="G4637" t="s">
        <v>15187</v>
      </c>
      <c r="H4637">
        <v>0</v>
      </c>
      <c r="I4637">
        <v>2.0320459999999998</v>
      </c>
      <c r="J4637">
        <v>3.5200000000000002E-2</v>
      </c>
      <c r="K4637">
        <v>19.055</v>
      </c>
      <c r="L4637">
        <v>1.7</v>
      </c>
      <c r="M4637">
        <v>597.5204</v>
      </c>
      <c r="N4637">
        <v>1.88</v>
      </c>
      <c r="O4637" t="s">
        <v>119</v>
      </c>
      <c r="P4637">
        <v>0</v>
      </c>
      <c r="R4637">
        <v>2053</v>
      </c>
      <c r="S4637">
        <v>0</v>
      </c>
      <c r="T4637" t="s">
        <v>5726</v>
      </c>
      <c r="U4637">
        <v>6387</v>
      </c>
      <c r="V4637">
        <v>1.56</v>
      </c>
      <c r="W4637">
        <v>1.41</v>
      </c>
      <c r="X4637">
        <v>0.27600000000000002</v>
      </c>
      <c r="Y4637" t="s">
        <v>77</v>
      </c>
      <c r="Z4637">
        <v>4.2</v>
      </c>
      <c r="AA4637" t="s">
        <v>15216</v>
      </c>
      <c r="AB4637">
        <v>358.51513440000002</v>
      </c>
      <c r="AC4637" t="s">
        <v>15217</v>
      </c>
      <c r="AD4637">
        <v>37.021824199999998</v>
      </c>
      <c r="AE4637">
        <v>705.98099999999999</v>
      </c>
      <c r="AF4637">
        <v>13.134</v>
      </c>
      <c r="AG4637">
        <v>11.561</v>
      </c>
      <c r="AH4637">
        <v>12.9275</v>
      </c>
    </row>
    <row r="4638" spans="1:34" x14ac:dyDescent="0.25">
      <c r="A4638" t="s">
        <v>15218</v>
      </c>
      <c r="B4638" t="s">
        <v>15219</v>
      </c>
      <c r="C4638">
        <v>1</v>
      </c>
      <c r="D4638">
        <v>1</v>
      </c>
      <c r="E4638" t="s">
        <v>284</v>
      </c>
      <c r="F4638">
        <v>2019</v>
      </c>
      <c r="G4638" t="s">
        <v>15187</v>
      </c>
      <c r="H4638">
        <v>0</v>
      </c>
      <c r="I4638">
        <v>3.71495</v>
      </c>
      <c r="J4638">
        <v>4.7399999999999998E-2</v>
      </c>
      <c r="K4638">
        <v>14.404</v>
      </c>
      <c r="L4638">
        <v>1.2849999999999999</v>
      </c>
      <c r="M4638">
        <v>117.91493</v>
      </c>
      <c r="N4638">
        <v>0.371</v>
      </c>
      <c r="O4638" t="s">
        <v>119</v>
      </c>
      <c r="P4638">
        <v>0</v>
      </c>
      <c r="R4638">
        <v>1457</v>
      </c>
      <c r="S4638">
        <v>0</v>
      </c>
      <c r="T4638" t="s">
        <v>199</v>
      </c>
      <c r="U4638">
        <v>5738</v>
      </c>
      <c r="V4638">
        <v>1.31</v>
      </c>
      <c r="W4638">
        <v>1.03</v>
      </c>
      <c r="X4638">
        <v>2.5000000000000001E-2</v>
      </c>
      <c r="Y4638" t="s">
        <v>77</v>
      </c>
      <c r="Z4638">
        <v>4.21</v>
      </c>
      <c r="AA4638" t="s">
        <v>15220</v>
      </c>
      <c r="AB4638">
        <v>157.4123405</v>
      </c>
      <c r="AC4638" t="s">
        <v>15221</v>
      </c>
      <c r="AD4638">
        <v>70.527083500000003</v>
      </c>
      <c r="AE4638">
        <v>281.49799999999999</v>
      </c>
      <c r="AF4638">
        <v>11.71</v>
      </c>
      <c r="AG4638">
        <v>9.9369999999999994</v>
      </c>
      <c r="AH4638">
        <v>11.349399999999999</v>
      </c>
    </row>
    <row r="4639" spans="1:34" x14ac:dyDescent="0.25">
      <c r="A4639" t="s">
        <v>15222</v>
      </c>
      <c r="B4639" t="s">
        <v>15223</v>
      </c>
      <c r="C4639">
        <v>1</v>
      </c>
      <c r="D4639">
        <v>1</v>
      </c>
      <c r="E4639" t="s">
        <v>284</v>
      </c>
      <c r="F4639">
        <v>2019</v>
      </c>
      <c r="G4639" t="s">
        <v>15187</v>
      </c>
      <c r="H4639">
        <v>0</v>
      </c>
      <c r="I4639">
        <v>1.5407310000000001</v>
      </c>
      <c r="J4639">
        <v>2.3400000000000001E-2</v>
      </c>
      <c r="K4639">
        <v>11.31</v>
      </c>
      <c r="L4639">
        <v>1.0089999999999999</v>
      </c>
      <c r="M4639">
        <v>378.21769999999998</v>
      </c>
      <c r="N4639">
        <v>1.19</v>
      </c>
      <c r="O4639" t="s">
        <v>119</v>
      </c>
      <c r="P4639">
        <v>0</v>
      </c>
      <c r="R4639">
        <v>1134</v>
      </c>
      <c r="S4639">
        <v>0</v>
      </c>
      <c r="T4639" t="s">
        <v>391</v>
      </c>
      <c r="U4639">
        <v>4309</v>
      </c>
      <c r="V4639">
        <v>0.7</v>
      </c>
      <c r="W4639">
        <v>0.72</v>
      </c>
      <c r="X4639">
        <v>0.252</v>
      </c>
      <c r="Y4639" t="s">
        <v>77</v>
      </c>
      <c r="Z4639">
        <v>4.6100000000000003</v>
      </c>
      <c r="AA4639" t="s">
        <v>15224</v>
      </c>
      <c r="AB4639">
        <v>160.74809500000001</v>
      </c>
      <c r="AC4639" t="s">
        <v>15225</v>
      </c>
      <c r="AD4639">
        <v>60.964119400000001</v>
      </c>
      <c r="AE4639">
        <v>213.77099999999999</v>
      </c>
      <c r="AF4639">
        <v>14.023</v>
      </c>
      <c r="AG4639">
        <v>11.103999999999999</v>
      </c>
      <c r="AH4639">
        <v>13.687099999999999</v>
      </c>
    </row>
    <row r="4640" spans="1:34" x14ac:dyDescent="0.25">
      <c r="A4640" t="s">
        <v>15226</v>
      </c>
      <c r="B4640" t="s">
        <v>15227</v>
      </c>
      <c r="C4640">
        <v>2</v>
      </c>
      <c r="D4640">
        <v>1</v>
      </c>
      <c r="E4640" t="s">
        <v>117</v>
      </c>
      <c r="F4640">
        <v>2013</v>
      </c>
      <c r="G4640" t="s">
        <v>94</v>
      </c>
      <c r="H4640">
        <v>0</v>
      </c>
      <c r="J4640">
        <v>210</v>
      </c>
      <c r="K4640">
        <v>12.2</v>
      </c>
      <c r="L4640">
        <v>1.0900000000000001</v>
      </c>
      <c r="M4640">
        <v>5085</v>
      </c>
      <c r="N4640">
        <v>16</v>
      </c>
      <c r="O4640" t="s">
        <v>119</v>
      </c>
      <c r="P4640">
        <v>0.83</v>
      </c>
      <c r="S4640">
        <v>0</v>
      </c>
      <c r="T4640" t="s">
        <v>683</v>
      </c>
      <c r="U4640">
        <v>3850</v>
      </c>
      <c r="V4640">
        <v>1.07</v>
      </c>
      <c r="W4640">
        <v>0.87</v>
      </c>
      <c r="X4640">
        <v>0.14000000000000001</v>
      </c>
      <c r="Y4640" t="s">
        <v>77</v>
      </c>
      <c r="Z4640">
        <v>4.07</v>
      </c>
      <c r="AA4640" t="s">
        <v>15228</v>
      </c>
      <c r="AB4640">
        <v>246.6167993</v>
      </c>
      <c r="AC4640" t="s">
        <v>15229</v>
      </c>
      <c r="AD4640">
        <v>-25.446694999999998</v>
      </c>
      <c r="AE4640">
        <v>136.65</v>
      </c>
      <c r="AF4640">
        <v>14.763</v>
      </c>
      <c r="AG4640">
        <v>9.0990000000000002</v>
      </c>
      <c r="AH4640">
        <v>13.265499999999999</v>
      </c>
    </row>
    <row r="4641" spans="1:34" x14ac:dyDescent="0.25">
      <c r="A4641" t="s">
        <v>15230</v>
      </c>
      <c r="B4641" t="s">
        <v>15231</v>
      </c>
      <c r="C4641">
        <v>2</v>
      </c>
      <c r="D4641">
        <v>1</v>
      </c>
      <c r="E4641" t="s">
        <v>117</v>
      </c>
      <c r="F4641">
        <v>2013</v>
      </c>
      <c r="G4641" t="s">
        <v>100</v>
      </c>
      <c r="H4641">
        <v>0</v>
      </c>
      <c r="J4641">
        <v>157</v>
      </c>
      <c r="K4641">
        <v>12.5</v>
      </c>
      <c r="L4641">
        <v>1.1200000000000001</v>
      </c>
      <c r="M4641">
        <v>2860</v>
      </c>
      <c r="N4641">
        <v>9</v>
      </c>
      <c r="O4641" t="s">
        <v>119</v>
      </c>
      <c r="P4641">
        <v>0.57999999999999996</v>
      </c>
      <c r="R4641">
        <v>1975</v>
      </c>
      <c r="S4641">
        <v>0</v>
      </c>
      <c r="T4641" t="s">
        <v>683</v>
      </c>
      <c r="U4641">
        <v>3433</v>
      </c>
      <c r="V4641">
        <v>1.34</v>
      </c>
      <c r="W4641">
        <v>1</v>
      </c>
      <c r="AA4641" t="s">
        <v>15232</v>
      </c>
      <c r="AB4641">
        <v>247.8125493</v>
      </c>
      <c r="AC4641" t="s">
        <v>15233</v>
      </c>
      <c r="AD4641">
        <v>-24.545577000000002</v>
      </c>
      <c r="AE4641">
        <v>143.59</v>
      </c>
      <c r="AF4641">
        <v>14.661</v>
      </c>
      <c r="AG4641">
        <v>8.6709999999999994</v>
      </c>
      <c r="AH4641">
        <v>13.116400000000001</v>
      </c>
    </row>
    <row r="4642" spans="1:34" x14ac:dyDescent="0.25">
      <c r="A4642" t="s">
        <v>15234</v>
      </c>
      <c r="B4642" t="s">
        <v>15235</v>
      </c>
      <c r="C4642">
        <v>2</v>
      </c>
      <c r="D4642">
        <v>1</v>
      </c>
      <c r="E4642" t="s">
        <v>170</v>
      </c>
      <c r="F4642">
        <v>2012</v>
      </c>
      <c r="G4642" t="s">
        <v>15236</v>
      </c>
      <c r="H4642">
        <v>0</v>
      </c>
      <c r="I4642">
        <v>4343.5</v>
      </c>
      <c r="J4642">
        <v>5.3</v>
      </c>
      <c r="K4642">
        <v>13</v>
      </c>
      <c r="L4642">
        <v>1.1599999999999999</v>
      </c>
      <c r="M4642">
        <v>1334.886</v>
      </c>
      <c r="N4642">
        <v>4.2</v>
      </c>
      <c r="O4642" t="s">
        <v>75</v>
      </c>
      <c r="P4642">
        <v>0</v>
      </c>
      <c r="S4642">
        <v>0</v>
      </c>
      <c r="T4642" t="s">
        <v>823</v>
      </c>
      <c r="U4642">
        <v>3904</v>
      </c>
      <c r="V4642">
        <v>0.19</v>
      </c>
      <c r="W4642">
        <v>0.44</v>
      </c>
      <c r="Z4642">
        <v>5.08</v>
      </c>
      <c r="AA4642" t="s">
        <v>15237</v>
      </c>
      <c r="AB4642">
        <v>65.273375599999994</v>
      </c>
      <c r="AC4642" t="s">
        <v>15238</v>
      </c>
      <c r="AD4642">
        <v>-48.654260100000002</v>
      </c>
      <c r="AE4642">
        <v>21.191600000000001</v>
      </c>
      <c r="AF4642">
        <v>14.379</v>
      </c>
      <c r="AG4642">
        <v>9.8520000000000003</v>
      </c>
      <c r="AH4642">
        <v>13.6576</v>
      </c>
    </row>
    <row r="4643" spans="1:34" x14ac:dyDescent="0.25">
      <c r="A4643" t="s">
        <v>15239</v>
      </c>
      <c r="B4643" t="s">
        <v>15240</v>
      </c>
      <c r="C4643">
        <v>1</v>
      </c>
      <c r="D4643">
        <v>1</v>
      </c>
      <c r="E4643" t="s">
        <v>73</v>
      </c>
      <c r="F4643">
        <v>2017</v>
      </c>
      <c r="G4643" t="s">
        <v>363</v>
      </c>
      <c r="H4643">
        <v>0</v>
      </c>
      <c r="I4643">
        <v>9.8658000000000001</v>
      </c>
      <c r="J4643">
        <v>4.9599999999999998E-2</v>
      </c>
      <c r="K4643">
        <v>1.1100000000000001</v>
      </c>
      <c r="L4643">
        <v>9.9000000000000005E-2</v>
      </c>
      <c r="M4643">
        <v>1.4</v>
      </c>
      <c r="N4643">
        <v>4.4000000000000003E-3</v>
      </c>
      <c r="O4643" t="s">
        <v>75</v>
      </c>
      <c r="P4643">
        <v>0.11600000000000001</v>
      </c>
      <c r="Q4643">
        <v>1.38</v>
      </c>
      <c r="R4643">
        <v>301</v>
      </c>
      <c r="S4643">
        <v>0</v>
      </c>
      <c r="T4643" t="s">
        <v>872</v>
      </c>
      <c r="U4643">
        <v>3192</v>
      </c>
      <c r="V4643">
        <v>0.2</v>
      </c>
      <c r="W4643">
        <v>0.17</v>
      </c>
      <c r="X4643">
        <v>-0.02</v>
      </c>
      <c r="Y4643" t="s">
        <v>200</v>
      </c>
      <c r="Z4643">
        <v>5.05</v>
      </c>
      <c r="AA4643" t="s">
        <v>15241</v>
      </c>
      <c r="AB4643">
        <v>176.93760359999999</v>
      </c>
      <c r="AC4643" t="s">
        <v>15242</v>
      </c>
      <c r="AD4643">
        <v>0.79928980000000005</v>
      </c>
      <c r="AE4643">
        <v>3.3745400000000001</v>
      </c>
      <c r="AF4643">
        <v>11.12</v>
      </c>
      <c r="AG4643">
        <v>5.6539999999999999</v>
      </c>
      <c r="AH4643">
        <v>9.5906699999999994</v>
      </c>
    </row>
    <row r="4644" spans="1:34" x14ac:dyDescent="0.25">
      <c r="A4644" t="s">
        <v>15243</v>
      </c>
      <c r="B4644" t="s">
        <v>15244</v>
      </c>
      <c r="C4644">
        <v>2</v>
      </c>
      <c r="D4644">
        <v>1</v>
      </c>
      <c r="E4644" t="s">
        <v>117</v>
      </c>
      <c r="F4644">
        <v>2010</v>
      </c>
      <c r="G4644" t="s">
        <v>1798</v>
      </c>
      <c r="H4644">
        <v>0</v>
      </c>
      <c r="J4644">
        <v>1100</v>
      </c>
      <c r="K4644">
        <v>14.010999999999999</v>
      </c>
      <c r="L4644">
        <v>1.25</v>
      </c>
      <c r="M4644">
        <v>1906.98</v>
      </c>
      <c r="N4644">
        <v>6</v>
      </c>
      <c r="O4644" t="s">
        <v>119</v>
      </c>
      <c r="S4644">
        <v>0</v>
      </c>
      <c r="T4644" t="s">
        <v>1024</v>
      </c>
      <c r="U4644">
        <v>3646</v>
      </c>
      <c r="V4644">
        <v>0.56000000000000005</v>
      </c>
      <c r="W4644">
        <v>0.56000000000000005</v>
      </c>
      <c r="Z4644">
        <v>4.68</v>
      </c>
      <c r="AA4644" t="s">
        <v>15245</v>
      </c>
      <c r="AB4644">
        <v>195.19121469999999</v>
      </c>
      <c r="AC4644" t="s">
        <v>15246</v>
      </c>
      <c r="AD4644">
        <v>12.375599599999999</v>
      </c>
      <c r="AE4644">
        <v>11.509399999999999</v>
      </c>
      <c r="AF4644">
        <v>9.76</v>
      </c>
      <c r="AG4644">
        <v>5.5780000000000003</v>
      </c>
      <c r="AH4644">
        <v>8.9080899999999996</v>
      </c>
    </row>
    <row r="4645" spans="1:34" x14ac:dyDescent="0.25">
      <c r="A4645" t="s">
        <v>15247</v>
      </c>
      <c r="B4645" t="s">
        <v>15248</v>
      </c>
      <c r="C4645">
        <v>1</v>
      </c>
      <c r="D4645">
        <v>1</v>
      </c>
      <c r="E4645" t="s">
        <v>73</v>
      </c>
      <c r="F4645">
        <v>2022</v>
      </c>
      <c r="G4645" t="s">
        <v>136</v>
      </c>
      <c r="H4645">
        <v>0</v>
      </c>
      <c r="I4645">
        <v>10.77</v>
      </c>
      <c r="J4645">
        <v>5.3659999999999999E-2</v>
      </c>
      <c r="K4645">
        <v>1.83</v>
      </c>
      <c r="L4645">
        <v>0.16300000000000001</v>
      </c>
      <c r="M4645">
        <v>4</v>
      </c>
      <c r="N4645">
        <v>1.259E-2</v>
      </c>
      <c r="O4645" t="s">
        <v>75</v>
      </c>
      <c r="P4645">
        <v>0.33</v>
      </c>
      <c r="S4645">
        <v>0</v>
      </c>
      <c r="T4645" t="s">
        <v>776</v>
      </c>
      <c r="U4645">
        <v>3071</v>
      </c>
      <c r="V4645">
        <v>0.21</v>
      </c>
      <c r="W4645">
        <v>0.18</v>
      </c>
      <c r="X4645">
        <v>-0.2</v>
      </c>
      <c r="Y4645" t="s">
        <v>77</v>
      </c>
      <c r="Z4645">
        <v>5.04</v>
      </c>
      <c r="AA4645" t="s">
        <v>15249</v>
      </c>
      <c r="AB4645">
        <v>230.96130220000001</v>
      </c>
      <c r="AC4645" t="s">
        <v>15250</v>
      </c>
      <c r="AD4645">
        <v>17.4605347</v>
      </c>
      <c r="AE4645">
        <v>11.2103</v>
      </c>
      <c r="AF4645">
        <v>14.18</v>
      </c>
      <c r="AG4645">
        <v>8.2789999999999999</v>
      </c>
      <c r="AH4645">
        <v>12.2066</v>
      </c>
    </row>
    <row r="4646" spans="1:34" x14ac:dyDescent="0.25">
      <c r="A4646" t="s">
        <v>15251</v>
      </c>
      <c r="B4646" t="s">
        <v>15252</v>
      </c>
      <c r="C4646">
        <v>2</v>
      </c>
      <c r="D4646">
        <v>1</v>
      </c>
      <c r="E4646" t="s">
        <v>117</v>
      </c>
      <c r="F4646">
        <v>2010</v>
      </c>
      <c r="G4646" t="s">
        <v>15253</v>
      </c>
      <c r="H4646">
        <v>0</v>
      </c>
      <c r="K4646">
        <v>12.3</v>
      </c>
      <c r="L4646">
        <v>1.1000000000000001</v>
      </c>
      <c r="M4646">
        <v>4131.62</v>
      </c>
      <c r="N4646">
        <v>13</v>
      </c>
      <c r="O4646" t="s">
        <v>119</v>
      </c>
      <c r="S4646">
        <v>0</v>
      </c>
      <c r="U4646">
        <v>3828.93</v>
      </c>
      <c r="V4646">
        <v>1.1000000000000001</v>
      </c>
      <c r="AA4646" t="s">
        <v>15254</v>
      </c>
      <c r="AB4646">
        <v>246.8312363</v>
      </c>
      <c r="AC4646" t="s">
        <v>15255</v>
      </c>
      <c r="AD4646">
        <v>-24.694668700000001</v>
      </c>
      <c r="AE4646">
        <v>112.3172158</v>
      </c>
      <c r="AF4646">
        <v>13.355</v>
      </c>
      <c r="AG4646">
        <v>8.4079999999999995</v>
      </c>
      <c r="AH4646">
        <v>12.181100000000001</v>
      </c>
    </row>
    <row r="4647" spans="1:34" x14ac:dyDescent="0.25">
      <c r="A4647" t="s">
        <v>15256</v>
      </c>
      <c r="B4647" t="s">
        <v>15257</v>
      </c>
      <c r="C4647">
        <v>1</v>
      </c>
      <c r="D4647">
        <v>1</v>
      </c>
      <c r="E4647" t="s">
        <v>284</v>
      </c>
      <c r="F4647">
        <v>2006</v>
      </c>
      <c r="G4647" t="s">
        <v>159</v>
      </c>
      <c r="H4647">
        <v>0</v>
      </c>
      <c r="I4647">
        <v>1.796</v>
      </c>
      <c r="J4647">
        <v>0.03</v>
      </c>
      <c r="K4647">
        <v>12.666</v>
      </c>
      <c r="L4647">
        <v>1.1299999999999999</v>
      </c>
      <c r="M4647">
        <v>3082.82</v>
      </c>
      <c r="N4647">
        <v>9.6999999999999993</v>
      </c>
      <c r="O4647" t="s">
        <v>119</v>
      </c>
      <c r="S4647">
        <v>0</v>
      </c>
      <c r="V4647">
        <v>1.45</v>
      </c>
      <c r="W4647">
        <v>1.1000000000000001</v>
      </c>
      <c r="AA4647" t="s">
        <v>15258</v>
      </c>
      <c r="AB4647">
        <v>269.7583333</v>
      </c>
      <c r="AC4647" t="s">
        <v>15259</v>
      </c>
      <c r="AD4647">
        <v>-29.198194399999998</v>
      </c>
      <c r="AE4647">
        <v>8500</v>
      </c>
      <c r="AF4647">
        <v>19.829999999999998</v>
      </c>
    </row>
    <row r="4648" spans="1:34" x14ac:dyDescent="0.25">
      <c r="A4648" t="s">
        <v>15260</v>
      </c>
      <c r="B4648" t="s">
        <v>15261</v>
      </c>
      <c r="C4648">
        <v>1</v>
      </c>
      <c r="D4648">
        <v>1</v>
      </c>
      <c r="E4648" t="s">
        <v>284</v>
      </c>
      <c r="F4648">
        <v>2006</v>
      </c>
      <c r="G4648" t="s">
        <v>159</v>
      </c>
      <c r="H4648">
        <v>0</v>
      </c>
      <c r="I4648">
        <v>4.2</v>
      </c>
      <c r="J4648">
        <v>5.5E-2</v>
      </c>
      <c r="K4648">
        <v>9.0790000000000006</v>
      </c>
      <c r="L4648">
        <v>0.81</v>
      </c>
      <c r="M4648">
        <v>1207.7</v>
      </c>
      <c r="N4648">
        <v>3.8</v>
      </c>
      <c r="O4648" t="s">
        <v>119</v>
      </c>
      <c r="S4648">
        <v>0</v>
      </c>
      <c r="V4648">
        <v>1.18</v>
      </c>
      <c r="W4648">
        <v>1.24</v>
      </c>
      <c r="AA4648" t="s">
        <v>15262</v>
      </c>
      <c r="AB4648">
        <v>269.7246667</v>
      </c>
      <c r="AC4648" t="s">
        <v>15263</v>
      </c>
      <c r="AD4648">
        <v>-29.1890556</v>
      </c>
      <c r="AE4648">
        <v>8500</v>
      </c>
      <c r="AF4648">
        <v>18.8</v>
      </c>
    </row>
    <row r="4649" spans="1:34" x14ac:dyDescent="0.25">
      <c r="A4649" t="s">
        <v>15264</v>
      </c>
      <c r="B4649" t="s">
        <v>15265</v>
      </c>
      <c r="C4649">
        <v>1</v>
      </c>
      <c r="D4649">
        <v>1</v>
      </c>
      <c r="E4649" t="s">
        <v>73</v>
      </c>
      <c r="F4649">
        <v>2017</v>
      </c>
      <c r="G4649" t="s">
        <v>571</v>
      </c>
      <c r="H4649">
        <v>0</v>
      </c>
      <c r="I4649">
        <v>10.79</v>
      </c>
      <c r="J4649">
        <v>9.6799999999999997E-2</v>
      </c>
      <c r="K4649">
        <v>13.5</v>
      </c>
      <c r="L4649">
        <v>1.2</v>
      </c>
      <c r="M4649">
        <v>527.59780000000001</v>
      </c>
      <c r="N4649">
        <v>1.66</v>
      </c>
      <c r="O4649" t="s">
        <v>75</v>
      </c>
      <c r="S4649">
        <v>0</v>
      </c>
      <c r="U4649">
        <v>4620</v>
      </c>
      <c r="V4649">
        <v>1.17</v>
      </c>
      <c r="W4649">
        <v>1.04</v>
      </c>
      <c r="X4649">
        <v>-0.19900000000000001</v>
      </c>
      <c r="Y4649" t="s">
        <v>200</v>
      </c>
      <c r="Z4649">
        <v>4.5</v>
      </c>
      <c r="AA4649" t="s">
        <v>15266</v>
      </c>
      <c r="AB4649">
        <v>64.715445000000003</v>
      </c>
      <c r="AC4649" t="s">
        <v>15267</v>
      </c>
      <c r="AD4649">
        <v>17.387882600000001</v>
      </c>
      <c r="AE4649">
        <v>121.402</v>
      </c>
      <c r="AF4649">
        <v>12.5</v>
      </c>
      <c r="AG4649">
        <v>9.2700010000000006</v>
      </c>
      <c r="AH4649">
        <v>11.8101</v>
      </c>
    </row>
    <row r="4650" spans="1:34" x14ac:dyDescent="0.25">
      <c r="A4650" t="s">
        <v>15268</v>
      </c>
      <c r="B4650" t="s">
        <v>15269</v>
      </c>
      <c r="C4650">
        <v>1</v>
      </c>
      <c r="D4650">
        <v>1</v>
      </c>
      <c r="E4650" t="s">
        <v>5834</v>
      </c>
      <c r="F4650">
        <v>2018</v>
      </c>
      <c r="G4650" t="s">
        <v>100</v>
      </c>
      <c r="H4650">
        <v>0</v>
      </c>
      <c r="J4650">
        <v>0.94</v>
      </c>
      <c r="K4650">
        <v>4.72</v>
      </c>
      <c r="L4650">
        <v>0.42099999999999999</v>
      </c>
      <c r="M4650">
        <v>20</v>
      </c>
      <c r="N4650">
        <v>6.293E-2</v>
      </c>
      <c r="O4650" t="s">
        <v>119</v>
      </c>
      <c r="S4650">
        <v>0</v>
      </c>
      <c r="U4650">
        <v>5805</v>
      </c>
      <c r="V4650">
        <v>1.42</v>
      </c>
      <c r="W4650">
        <v>0.59</v>
      </c>
      <c r="Z4650">
        <v>4.1500000000000004</v>
      </c>
      <c r="AA4650" t="s">
        <v>15270</v>
      </c>
      <c r="AB4650">
        <v>76.927999999999997</v>
      </c>
      <c r="AC4650" t="s">
        <v>15271</v>
      </c>
      <c r="AD4650">
        <v>24.7989611</v>
      </c>
      <c r="AE4650">
        <v>505</v>
      </c>
      <c r="AF4650">
        <v>14.243</v>
      </c>
      <c r="AG4650">
        <v>11.68</v>
      </c>
      <c r="AH4650">
        <v>13.832700000000001</v>
      </c>
    </row>
    <row r="4651" spans="1:34" x14ac:dyDescent="0.25">
      <c r="A4651" t="s">
        <v>15272</v>
      </c>
      <c r="B4651" t="s">
        <v>15273</v>
      </c>
      <c r="C4651">
        <v>2</v>
      </c>
      <c r="D4651">
        <v>1</v>
      </c>
      <c r="E4651" t="s">
        <v>284</v>
      </c>
      <c r="F4651">
        <v>2021</v>
      </c>
      <c r="G4651" t="s">
        <v>285</v>
      </c>
      <c r="H4651">
        <v>0</v>
      </c>
      <c r="I4651">
        <v>200.452</v>
      </c>
      <c r="J4651">
        <v>0.90281</v>
      </c>
      <c r="K4651">
        <v>11.25</v>
      </c>
      <c r="L4651">
        <v>1.004</v>
      </c>
      <c r="M4651">
        <v>942</v>
      </c>
      <c r="N4651">
        <v>2.9638599999999999</v>
      </c>
      <c r="O4651" t="s">
        <v>119</v>
      </c>
      <c r="P4651">
        <v>2.7099999999999999E-2</v>
      </c>
      <c r="S4651">
        <v>0</v>
      </c>
      <c r="T4651" t="s">
        <v>504</v>
      </c>
      <c r="U4651">
        <v>6050</v>
      </c>
      <c r="V4651">
        <v>1.38</v>
      </c>
      <c r="W4651">
        <v>1.24</v>
      </c>
      <c r="X4651">
        <v>0.34</v>
      </c>
      <c r="Y4651" t="s">
        <v>77</v>
      </c>
      <c r="Z4651">
        <v>4.25</v>
      </c>
      <c r="AA4651" t="s">
        <v>15274</v>
      </c>
      <c r="AB4651">
        <v>128.66166440000001</v>
      </c>
      <c r="AC4651" t="s">
        <v>15275</v>
      </c>
      <c r="AD4651">
        <v>31.553979300000002</v>
      </c>
      <c r="AE4651">
        <v>250.95599999999999</v>
      </c>
      <c r="AF4651">
        <v>10.141</v>
      </c>
      <c r="AG4651">
        <v>8.7620000000000005</v>
      </c>
      <c r="AH4651">
        <v>10.047700000000001</v>
      </c>
    </row>
    <row r="4652" spans="1:34" x14ac:dyDescent="0.25">
      <c r="A4652" t="s">
        <v>15276</v>
      </c>
      <c r="B4652" t="s">
        <v>15277</v>
      </c>
      <c r="C4652">
        <v>1</v>
      </c>
      <c r="D4652">
        <v>1</v>
      </c>
      <c r="E4652" t="s">
        <v>284</v>
      </c>
      <c r="F4652">
        <v>2020</v>
      </c>
      <c r="G4652" t="s">
        <v>285</v>
      </c>
      <c r="H4652">
        <v>0</v>
      </c>
      <c r="I4652">
        <v>15.168865</v>
      </c>
      <c r="J4652">
        <v>0.1207</v>
      </c>
      <c r="K4652">
        <v>12.52</v>
      </c>
      <c r="L4652">
        <v>1.117</v>
      </c>
      <c r="M4652">
        <v>617.22586000000001</v>
      </c>
      <c r="N4652">
        <v>1.9419999999999999</v>
      </c>
      <c r="O4652" t="s">
        <v>119</v>
      </c>
      <c r="P4652">
        <v>0.57499999999999996</v>
      </c>
      <c r="Q4652">
        <v>8.09</v>
      </c>
      <c r="R4652">
        <v>974</v>
      </c>
      <c r="S4652">
        <v>0</v>
      </c>
      <c r="T4652" t="s">
        <v>1221</v>
      </c>
      <c r="U4652">
        <v>5788</v>
      </c>
      <c r="V4652">
        <v>1.0900000000000001</v>
      </c>
      <c r="W4652">
        <v>1.03</v>
      </c>
      <c r="X4652">
        <v>0.14000000000000001</v>
      </c>
      <c r="Y4652" t="s">
        <v>77</v>
      </c>
      <c r="Z4652">
        <v>4.38</v>
      </c>
      <c r="AA4652" t="s">
        <v>15278</v>
      </c>
      <c r="AB4652">
        <v>22.445811599999999</v>
      </c>
      <c r="AC4652" t="s">
        <v>15279</v>
      </c>
      <c r="AD4652">
        <v>-60.739909599999997</v>
      </c>
      <c r="AE4652">
        <v>306.06299999999999</v>
      </c>
      <c r="AF4652">
        <v>12.144</v>
      </c>
      <c r="AG4652">
        <v>10.484999999999999</v>
      </c>
      <c r="AH4652">
        <v>11.937099999999999</v>
      </c>
    </row>
    <row r="4653" spans="1:34" x14ac:dyDescent="0.25">
      <c r="A4653" t="s">
        <v>15280</v>
      </c>
      <c r="B4653" t="s">
        <v>15281</v>
      </c>
      <c r="C4653">
        <v>1</v>
      </c>
      <c r="D4653">
        <v>1</v>
      </c>
      <c r="E4653" t="s">
        <v>284</v>
      </c>
      <c r="F4653">
        <v>2021</v>
      </c>
      <c r="G4653" t="s">
        <v>285</v>
      </c>
      <c r="H4653">
        <v>0</v>
      </c>
      <c r="I4653">
        <v>3.6600280000000001</v>
      </c>
      <c r="J4653">
        <v>5.0999999999999997E-2</v>
      </c>
      <c r="K4653">
        <v>16.701000000000001</v>
      </c>
      <c r="L4653">
        <v>1.49</v>
      </c>
      <c r="M4653">
        <v>212.94503</v>
      </c>
      <c r="N4653">
        <v>0.67</v>
      </c>
      <c r="O4653" t="s">
        <v>119</v>
      </c>
      <c r="P4653">
        <v>0.03</v>
      </c>
      <c r="Q4653">
        <v>1491.64</v>
      </c>
      <c r="R4653">
        <v>1762</v>
      </c>
      <c r="S4653">
        <v>0</v>
      </c>
      <c r="U4653">
        <v>5988</v>
      </c>
      <c r="V4653">
        <v>1.82</v>
      </c>
      <c r="W4653">
        <v>1.32</v>
      </c>
      <c r="Z4653">
        <v>3.93</v>
      </c>
      <c r="AA4653" t="s">
        <v>15282</v>
      </c>
      <c r="AB4653">
        <v>227.53215270000001</v>
      </c>
      <c r="AC4653" t="s">
        <v>15283</v>
      </c>
      <c r="AD4653">
        <v>72.710312799999997</v>
      </c>
      <c r="AE4653">
        <v>505.70299999999997</v>
      </c>
      <c r="AF4653">
        <v>11.814</v>
      </c>
      <c r="AG4653">
        <v>10.387</v>
      </c>
      <c r="AH4653">
        <v>11.665900000000001</v>
      </c>
    </row>
    <row r="4654" spans="1:34" x14ac:dyDescent="0.25">
      <c r="A4654" t="s">
        <v>15284</v>
      </c>
      <c r="B4654" t="s">
        <v>15285</v>
      </c>
      <c r="C4654">
        <v>1</v>
      </c>
      <c r="D4654">
        <v>2</v>
      </c>
      <c r="E4654" t="s">
        <v>284</v>
      </c>
      <c r="F4654">
        <v>2021</v>
      </c>
      <c r="G4654" t="s">
        <v>285</v>
      </c>
      <c r="H4654">
        <v>0</v>
      </c>
      <c r="I4654">
        <v>4.1129600000000002</v>
      </c>
      <c r="J4654">
        <v>5.1999999999999998E-2</v>
      </c>
      <c r="K4654">
        <v>2.2650000000000001</v>
      </c>
      <c r="L4654">
        <v>0.20200000000000001</v>
      </c>
      <c r="M4654">
        <v>10.15</v>
      </c>
      <c r="N4654">
        <v>3.1940000000000003E-2</v>
      </c>
      <c r="O4654" t="s">
        <v>119</v>
      </c>
      <c r="P4654">
        <v>0.17699999999999999</v>
      </c>
      <c r="Q4654">
        <v>232</v>
      </c>
      <c r="R4654">
        <v>1077</v>
      </c>
      <c r="S4654">
        <v>0</v>
      </c>
      <c r="T4654" t="s">
        <v>468</v>
      </c>
      <c r="U4654">
        <v>5328</v>
      </c>
      <c r="V4654">
        <v>0.84</v>
      </c>
      <c r="W4654">
        <v>0.94</v>
      </c>
      <c r="X4654">
        <v>0.14000000000000001</v>
      </c>
      <c r="Y4654" t="s">
        <v>77</v>
      </c>
      <c r="Z4654">
        <v>4.55</v>
      </c>
      <c r="AA4654" t="s">
        <v>15286</v>
      </c>
      <c r="AB4654">
        <v>38.120967800000003</v>
      </c>
      <c r="AC4654" t="s">
        <v>15287</v>
      </c>
      <c r="AD4654">
        <v>-78.023682800000003</v>
      </c>
      <c r="AE4654">
        <v>82.173299999999998</v>
      </c>
      <c r="AF4654">
        <v>10.249000000000001</v>
      </c>
      <c r="AG4654">
        <v>8.2959999999999994</v>
      </c>
      <c r="AH4654">
        <v>10.0008</v>
      </c>
    </row>
    <row r="4655" spans="1:34" x14ac:dyDescent="0.25">
      <c r="A4655" t="s">
        <v>15288</v>
      </c>
      <c r="B4655" t="s">
        <v>15285</v>
      </c>
      <c r="C4655">
        <v>1</v>
      </c>
      <c r="D4655">
        <v>2</v>
      </c>
      <c r="E4655" t="s">
        <v>73</v>
      </c>
      <c r="F4655">
        <v>2021</v>
      </c>
      <c r="G4655" t="s">
        <v>285</v>
      </c>
      <c r="H4655">
        <v>0</v>
      </c>
      <c r="I4655">
        <v>7.9720000000000004</v>
      </c>
      <c r="J4655">
        <v>0.08</v>
      </c>
      <c r="K4655">
        <v>3.1</v>
      </c>
      <c r="L4655">
        <v>0.27600000000000002</v>
      </c>
      <c r="M4655">
        <v>9.7799999999999994</v>
      </c>
      <c r="N4655">
        <v>3.0769999999999999E-2</v>
      </c>
      <c r="O4655" t="s">
        <v>75</v>
      </c>
      <c r="P4655">
        <v>0.14000000000000001</v>
      </c>
      <c r="Q4655">
        <v>95</v>
      </c>
      <c r="R4655">
        <v>859</v>
      </c>
      <c r="S4655">
        <v>0</v>
      </c>
      <c r="T4655" t="s">
        <v>468</v>
      </c>
      <c r="U4655">
        <v>5328</v>
      </c>
      <c r="V4655">
        <v>0.84</v>
      </c>
      <c r="W4655">
        <v>0.94</v>
      </c>
      <c r="X4655">
        <v>0.14000000000000001</v>
      </c>
      <c r="Y4655" t="s">
        <v>77</v>
      </c>
      <c r="Z4655">
        <v>4.55</v>
      </c>
      <c r="AA4655" t="s">
        <v>15286</v>
      </c>
      <c r="AB4655">
        <v>38.120967800000003</v>
      </c>
      <c r="AC4655" t="s">
        <v>15287</v>
      </c>
      <c r="AD4655">
        <v>-78.023682800000003</v>
      </c>
      <c r="AE4655">
        <v>82.173299999999998</v>
      </c>
      <c r="AF4655">
        <v>10.249000000000001</v>
      </c>
      <c r="AG4655">
        <v>8.2959999999999994</v>
      </c>
      <c r="AH4655">
        <v>10.0008</v>
      </c>
    </row>
    <row r="4656" spans="1:34" x14ac:dyDescent="0.25">
      <c r="A4656" t="s">
        <v>15289</v>
      </c>
      <c r="B4656" t="s">
        <v>15290</v>
      </c>
      <c r="C4656">
        <v>1</v>
      </c>
      <c r="D4656">
        <v>2</v>
      </c>
      <c r="E4656" t="s">
        <v>284</v>
      </c>
      <c r="F4656">
        <v>2022</v>
      </c>
      <c r="G4656" t="s">
        <v>285</v>
      </c>
      <c r="H4656">
        <v>0</v>
      </c>
      <c r="I4656">
        <v>6.4438680000000002</v>
      </c>
      <c r="J4656">
        <v>6.1519999999999998E-2</v>
      </c>
      <c r="K4656">
        <v>2.5870000000000002</v>
      </c>
      <c r="L4656">
        <v>0.23100000000000001</v>
      </c>
      <c r="M4656">
        <v>13.5</v>
      </c>
      <c r="N4656">
        <v>4.2479999999999997E-2</v>
      </c>
      <c r="O4656" t="s">
        <v>119</v>
      </c>
      <c r="P4656">
        <v>4.7E-2</v>
      </c>
      <c r="Q4656">
        <v>62.9</v>
      </c>
      <c r="R4656">
        <v>784</v>
      </c>
      <c r="S4656">
        <v>0</v>
      </c>
      <c r="U4656">
        <v>4734</v>
      </c>
      <c r="V4656">
        <v>0.73</v>
      </c>
      <c r="W4656">
        <v>0.75</v>
      </c>
      <c r="X4656">
        <v>0.05</v>
      </c>
      <c r="Y4656" t="s">
        <v>77</v>
      </c>
      <c r="Z4656">
        <v>4.5999999999999996</v>
      </c>
      <c r="AA4656" t="s">
        <v>15291</v>
      </c>
      <c r="AB4656">
        <v>296.00393489999999</v>
      </c>
      <c r="AC4656" t="s">
        <v>15292</v>
      </c>
      <c r="AD4656">
        <v>-47.562030499999999</v>
      </c>
      <c r="AE4656">
        <v>68.072599999999994</v>
      </c>
      <c r="AF4656">
        <v>10.938000000000001</v>
      </c>
      <c r="AG4656">
        <v>8.4670000000000005</v>
      </c>
      <c r="AH4656">
        <v>10.649100000000001</v>
      </c>
    </row>
    <row r="4657" spans="1:34" x14ac:dyDescent="0.25">
      <c r="A4657" t="s">
        <v>15293</v>
      </c>
      <c r="B4657" t="s">
        <v>15290</v>
      </c>
      <c r="C4657">
        <v>1</v>
      </c>
      <c r="D4657">
        <v>2</v>
      </c>
      <c r="E4657" t="s">
        <v>284</v>
      </c>
      <c r="F4657">
        <v>2022</v>
      </c>
      <c r="G4657" t="s">
        <v>285</v>
      </c>
      <c r="H4657">
        <v>0</v>
      </c>
      <c r="I4657">
        <v>12.226573999999999</v>
      </c>
      <c r="J4657">
        <v>9.4289999999999999E-2</v>
      </c>
      <c r="K4657">
        <v>2.6509999999999998</v>
      </c>
      <c r="L4657">
        <v>0.23699999999999999</v>
      </c>
      <c r="M4657">
        <v>2.5</v>
      </c>
      <c r="N4657">
        <v>7.8700000000000003E-3</v>
      </c>
      <c r="O4657" t="s">
        <v>119</v>
      </c>
      <c r="P4657">
        <v>8.7999999999999995E-2</v>
      </c>
      <c r="Q4657">
        <v>26.8</v>
      </c>
      <c r="R4657">
        <v>634</v>
      </c>
      <c r="S4657">
        <v>0</v>
      </c>
      <c r="U4657">
        <v>4734</v>
      </c>
      <c r="V4657">
        <v>0.73</v>
      </c>
      <c r="W4657">
        <v>0.75</v>
      </c>
      <c r="X4657">
        <v>0.05</v>
      </c>
      <c r="Y4657" t="s">
        <v>77</v>
      </c>
      <c r="Z4657">
        <v>4.5999999999999996</v>
      </c>
      <c r="AA4657" t="s">
        <v>15291</v>
      </c>
      <c r="AB4657">
        <v>296.00393489999999</v>
      </c>
      <c r="AC4657" t="s">
        <v>15292</v>
      </c>
      <c r="AD4657">
        <v>-47.562030499999999</v>
      </c>
      <c r="AE4657">
        <v>68.072599999999994</v>
      </c>
      <c r="AF4657">
        <v>10.938000000000001</v>
      </c>
      <c r="AG4657">
        <v>8.4670000000000005</v>
      </c>
      <c r="AH4657">
        <v>10.649100000000001</v>
      </c>
    </row>
    <row r="4658" spans="1:34" x14ac:dyDescent="0.25">
      <c r="A4658" t="s">
        <v>15294</v>
      </c>
      <c r="B4658" t="s">
        <v>15295</v>
      </c>
      <c r="C4658">
        <v>1</v>
      </c>
      <c r="D4658">
        <v>1</v>
      </c>
      <c r="E4658" t="s">
        <v>284</v>
      </c>
      <c r="F4658">
        <v>2022</v>
      </c>
      <c r="G4658" t="s">
        <v>285</v>
      </c>
      <c r="H4658">
        <v>0</v>
      </c>
      <c r="I4658">
        <v>0.60473279999999996</v>
      </c>
      <c r="J4658">
        <v>1.18E-2</v>
      </c>
      <c r="K4658">
        <v>1.72</v>
      </c>
      <c r="L4658">
        <v>0.153</v>
      </c>
      <c r="M4658">
        <v>3.61</v>
      </c>
      <c r="N4658">
        <v>1.1299999999999999E-2</v>
      </c>
      <c r="O4658" t="s">
        <v>614</v>
      </c>
      <c r="R4658">
        <v>1336</v>
      </c>
      <c r="S4658">
        <v>0</v>
      </c>
      <c r="U4658">
        <v>3921</v>
      </c>
      <c r="V4658">
        <v>0.57999999999999996</v>
      </c>
      <c r="W4658">
        <v>0.6</v>
      </c>
      <c r="Z4658">
        <v>4.6900000000000004</v>
      </c>
      <c r="AA4658" t="s">
        <v>15296</v>
      </c>
      <c r="AB4658">
        <v>309.97120910000001</v>
      </c>
      <c r="AC4658" t="s">
        <v>15297</v>
      </c>
      <c r="AD4658">
        <v>-65.4496994</v>
      </c>
      <c r="AE4658">
        <v>61.459200000000003</v>
      </c>
      <c r="AF4658">
        <v>12.615</v>
      </c>
      <c r="AG4658">
        <v>9.1150000000000002</v>
      </c>
      <c r="AH4658">
        <v>12.054399999999999</v>
      </c>
    </row>
    <row r="4659" spans="1:34" x14ac:dyDescent="0.25">
      <c r="A4659" t="s">
        <v>15298</v>
      </c>
      <c r="B4659" t="s">
        <v>15299</v>
      </c>
      <c r="C4659">
        <v>1</v>
      </c>
      <c r="D4659">
        <v>1</v>
      </c>
      <c r="E4659" t="s">
        <v>284</v>
      </c>
      <c r="F4659">
        <v>2022</v>
      </c>
      <c r="G4659" t="s">
        <v>285</v>
      </c>
      <c r="H4659">
        <v>0</v>
      </c>
      <c r="I4659">
        <v>4.0782387</v>
      </c>
      <c r="J4659">
        <v>5.6099999999999997E-2</v>
      </c>
      <c r="K4659">
        <v>14.571999999999999</v>
      </c>
      <c r="L4659">
        <v>1.3</v>
      </c>
      <c r="M4659">
        <v>1064.72516</v>
      </c>
      <c r="N4659">
        <v>3.35</v>
      </c>
      <c r="O4659" t="s">
        <v>119</v>
      </c>
      <c r="P4659">
        <v>2.5000000000000001E-2</v>
      </c>
      <c r="Q4659">
        <v>532</v>
      </c>
      <c r="R4659">
        <v>1728</v>
      </c>
      <c r="S4659">
        <v>0</v>
      </c>
      <c r="T4659" t="s">
        <v>184</v>
      </c>
      <c r="U4659">
        <v>6311</v>
      </c>
      <c r="V4659">
        <v>1.81</v>
      </c>
      <c r="W4659">
        <v>1.35</v>
      </c>
      <c r="X4659">
        <v>-0.1</v>
      </c>
      <c r="Y4659" t="s">
        <v>77</v>
      </c>
      <c r="Z4659">
        <v>4.05</v>
      </c>
      <c r="AA4659" t="s">
        <v>15300</v>
      </c>
      <c r="AB4659">
        <v>155.6078632</v>
      </c>
      <c r="AC4659" t="s">
        <v>15301</v>
      </c>
      <c r="AD4659">
        <v>-82.218869299999994</v>
      </c>
      <c r="AE4659">
        <v>281.31400000000002</v>
      </c>
      <c r="AF4659">
        <v>10.553000000000001</v>
      </c>
      <c r="AG4659">
        <v>9.2050000000000001</v>
      </c>
      <c r="AH4659">
        <v>10.374499999999999</v>
      </c>
    </row>
    <row r="4660" spans="1:34" x14ac:dyDescent="0.25">
      <c r="A4660" t="s">
        <v>15302</v>
      </c>
      <c r="B4660" t="s">
        <v>15303</v>
      </c>
      <c r="C4660">
        <v>1</v>
      </c>
      <c r="D4660">
        <v>2</v>
      </c>
      <c r="E4660" t="s">
        <v>284</v>
      </c>
      <c r="F4660">
        <v>2020</v>
      </c>
      <c r="G4660" t="s">
        <v>285</v>
      </c>
      <c r="H4660">
        <v>0</v>
      </c>
      <c r="I4660">
        <v>4.0664990000000003</v>
      </c>
      <c r="J4660">
        <v>4.394E-2</v>
      </c>
      <c r="K4660">
        <v>3.65</v>
      </c>
      <c r="L4660">
        <v>0.32600000000000001</v>
      </c>
      <c r="M4660">
        <v>12.9</v>
      </c>
      <c r="N4660">
        <v>4.07E-2</v>
      </c>
      <c r="O4660" t="s">
        <v>614</v>
      </c>
      <c r="P4660">
        <v>0.22</v>
      </c>
      <c r="Q4660">
        <v>48.04</v>
      </c>
      <c r="R4660">
        <v>810</v>
      </c>
      <c r="S4660">
        <v>0</v>
      </c>
      <c r="T4660" t="s">
        <v>416</v>
      </c>
      <c r="U4660">
        <v>4250</v>
      </c>
      <c r="V4660">
        <v>0.69</v>
      </c>
      <c r="W4660">
        <v>0.68</v>
      </c>
      <c r="X4660">
        <v>0.2</v>
      </c>
      <c r="Y4660" t="s">
        <v>77</v>
      </c>
      <c r="Z4660">
        <v>4.5999999999999996</v>
      </c>
      <c r="AA4660" t="s">
        <v>15304</v>
      </c>
      <c r="AB4660">
        <v>286.37600370000001</v>
      </c>
      <c r="AC4660" t="s">
        <v>15305</v>
      </c>
      <c r="AD4660">
        <v>-41.437639900000001</v>
      </c>
      <c r="AE4660">
        <v>58.260899999999999</v>
      </c>
      <c r="AF4660">
        <v>11.595000000000001</v>
      </c>
      <c r="AG4660">
        <v>8.3510000000000009</v>
      </c>
      <c r="AH4660">
        <v>10.902799999999999</v>
      </c>
    </row>
    <row r="4661" spans="1:34" x14ac:dyDescent="0.25">
      <c r="A4661" t="s">
        <v>15306</v>
      </c>
      <c r="B4661" t="s">
        <v>15303</v>
      </c>
      <c r="C4661">
        <v>1</v>
      </c>
      <c r="D4661">
        <v>2</v>
      </c>
      <c r="E4661" t="s">
        <v>284</v>
      </c>
      <c r="F4661">
        <v>2020</v>
      </c>
      <c r="G4661" t="s">
        <v>285</v>
      </c>
      <c r="H4661">
        <v>0</v>
      </c>
      <c r="I4661">
        <v>8.3503810000000005</v>
      </c>
      <c r="J4661">
        <v>7.0980000000000001E-2</v>
      </c>
      <c r="K4661">
        <v>16.814</v>
      </c>
      <c r="L4661">
        <v>1.5</v>
      </c>
      <c r="M4661">
        <v>309.56641999999999</v>
      </c>
      <c r="N4661">
        <v>0.97399999999999998</v>
      </c>
      <c r="O4661" t="s">
        <v>119</v>
      </c>
      <c r="P4661">
        <v>4.7E-2</v>
      </c>
      <c r="Q4661">
        <v>19.93</v>
      </c>
      <c r="R4661">
        <v>637</v>
      </c>
      <c r="S4661">
        <v>0</v>
      </c>
      <c r="T4661" t="s">
        <v>416</v>
      </c>
      <c r="U4661">
        <v>4250</v>
      </c>
      <c r="V4661">
        <v>0.69</v>
      </c>
      <c r="W4661">
        <v>0.68</v>
      </c>
      <c r="X4661">
        <v>0.2</v>
      </c>
      <c r="Y4661" t="s">
        <v>77</v>
      </c>
      <c r="Z4661">
        <v>4.5999999999999996</v>
      </c>
      <c r="AA4661" t="s">
        <v>15304</v>
      </c>
      <c r="AB4661">
        <v>286.37600370000001</v>
      </c>
      <c r="AC4661" t="s">
        <v>15305</v>
      </c>
      <c r="AD4661">
        <v>-41.437639900000001</v>
      </c>
      <c r="AE4661">
        <v>58.260899999999999</v>
      </c>
      <c r="AF4661">
        <v>11.595000000000001</v>
      </c>
      <c r="AG4661">
        <v>8.3510000000000009</v>
      </c>
      <c r="AH4661">
        <v>10.902799999999999</v>
      </c>
    </row>
    <row r="4662" spans="1:34" x14ac:dyDescent="0.25">
      <c r="A4662" t="s">
        <v>15307</v>
      </c>
      <c r="B4662" t="s">
        <v>15308</v>
      </c>
      <c r="C4662">
        <v>1</v>
      </c>
      <c r="D4662">
        <v>1</v>
      </c>
      <c r="E4662" t="s">
        <v>284</v>
      </c>
      <c r="F4662">
        <v>2022</v>
      </c>
      <c r="G4662" t="s">
        <v>285</v>
      </c>
      <c r="H4662">
        <v>0</v>
      </c>
      <c r="I4662">
        <v>2.1031949999999999</v>
      </c>
      <c r="K4662">
        <v>14.571999999999999</v>
      </c>
      <c r="L4662">
        <v>1.3</v>
      </c>
      <c r="M4662">
        <v>375.03751999999997</v>
      </c>
      <c r="N4662">
        <v>1.18</v>
      </c>
      <c r="O4662" t="s">
        <v>119</v>
      </c>
      <c r="S4662">
        <v>0</v>
      </c>
      <c r="T4662" t="s">
        <v>4191</v>
      </c>
      <c r="U4662">
        <v>5990</v>
      </c>
      <c r="V4662">
        <v>1.75</v>
      </c>
      <c r="W4662">
        <v>1.19</v>
      </c>
      <c r="X4662">
        <v>0.05</v>
      </c>
      <c r="Y4662" t="s">
        <v>77</v>
      </c>
      <c r="Z4662">
        <v>3.9</v>
      </c>
      <c r="AA4662" t="s">
        <v>7069</v>
      </c>
      <c r="AB4662">
        <v>297.21581659999998</v>
      </c>
      <c r="AC4662" t="s">
        <v>15309</v>
      </c>
      <c r="AD4662">
        <v>64.354350600000004</v>
      </c>
      <c r="AE4662">
        <v>302.81900000000002</v>
      </c>
      <c r="AF4662">
        <v>10.582000000000001</v>
      </c>
      <c r="AG4662">
        <v>9.2200000000000006</v>
      </c>
      <c r="AH4662">
        <v>10.477600000000001</v>
      </c>
    </row>
    <row r="4663" spans="1:34" x14ac:dyDescent="0.25">
      <c r="A4663" t="s">
        <v>15310</v>
      </c>
      <c r="B4663" t="s">
        <v>15311</v>
      </c>
      <c r="C4663">
        <v>2</v>
      </c>
      <c r="D4663">
        <v>1</v>
      </c>
      <c r="E4663" t="s">
        <v>284</v>
      </c>
      <c r="F4663">
        <v>2021</v>
      </c>
      <c r="G4663" t="s">
        <v>285</v>
      </c>
      <c r="H4663">
        <v>0</v>
      </c>
      <c r="I4663">
        <v>2.4919863000000002</v>
      </c>
      <c r="J4663">
        <v>2.87E-2</v>
      </c>
      <c r="K4663">
        <v>2.415</v>
      </c>
      <c r="L4663">
        <v>0.215</v>
      </c>
      <c r="M4663">
        <v>6.28</v>
      </c>
      <c r="N4663">
        <v>1.976E-2</v>
      </c>
      <c r="O4663" t="s">
        <v>119</v>
      </c>
      <c r="P4663">
        <v>0</v>
      </c>
      <c r="Q4663">
        <v>40.6</v>
      </c>
      <c r="R4663">
        <v>703</v>
      </c>
      <c r="S4663">
        <v>0</v>
      </c>
      <c r="T4663" t="s">
        <v>951</v>
      </c>
      <c r="U4663">
        <v>3476</v>
      </c>
      <c r="V4663">
        <v>0.51</v>
      </c>
      <c r="W4663">
        <v>0.51</v>
      </c>
      <c r="X4663">
        <v>0.05</v>
      </c>
      <c r="Y4663" t="s">
        <v>77</v>
      </c>
      <c r="Z4663">
        <v>4.8</v>
      </c>
      <c r="AA4663" t="s">
        <v>15312</v>
      </c>
      <c r="AB4663">
        <v>42.247699900000001</v>
      </c>
      <c r="AC4663" t="s">
        <v>15313</v>
      </c>
      <c r="AD4663">
        <v>-14.537283499999999</v>
      </c>
      <c r="AE4663">
        <v>37.887099999999997</v>
      </c>
      <c r="AF4663">
        <v>12.26</v>
      </c>
      <c r="AG4663">
        <v>8.6460000000000008</v>
      </c>
      <c r="AH4663">
        <v>12.0966</v>
      </c>
    </row>
    <row r="4664" spans="1:34" x14ac:dyDescent="0.25">
      <c r="A4664" t="s">
        <v>15314</v>
      </c>
      <c r="B4664" t="s">
        <v>15315</v>
      </c>
      <c r="C4664">
        <v>1</v>
      </c>
      <c r="D4664">
        <v>1</v>
      </c>
      <c r="E4664" t="s">
        <v>284</v>
      </c>
      <c r="F4664">
        <v>2020</v>
      </c>
      <c r="G4664" t="s">
        <v>285</v>
      </c>
      <c r="H4664">
        <v>0</v>
      </c>
      <c r="I4664">
        <v>5.07803</v>
      </c>
      <c r="J4664">
        <v>3.9199999999999999E-2</v>
      </c>
      <c r="K4664">
        <v>2.72</v>
      </c>
      <c r="L4664">
        <v>0.24299999999999999</v>
      </c>
      <c r="M4664">
        <v>7.85</v>
      </c>
      <c r="N4664">
        <v>2.47E-2</v>
      </c>
      <c r="O4664" t="s">
        <v>614</v>
      </c>
      <c r="P4664">
        <v>0</v>
      </c>
      <c r="Q4664">
        <v>8.8000000000000007</v>
      </c>
      <c r="R4664">
        <v>471</v>
      </c>
      <c r="S4664">
        <v>0</v>
      </c>
      <c r="T4664" t="s">
        <v>422</v>
      </c>
      <c r="U4664">
        <v>3403</v>
      </c>
      <c r="V4664">
        <v>0.33</v>
      </c>
      <c r="W4664">
        <v>0.31</v>
      </c>
      <c r="Z4664">
        <v>4.88</v>
      </c>
      <c r="AA4664" t="s">
        <v>15316</v>
      </c>
      <c r="AB4664">
        <v>332.94823550000001</v>
      </c>
      <c r="AC4664" t="s">
        <v>15317</v>
      </c>
      <c r="AD4664">
        <v>-58.946084999999997</v>
      </c>
      <c r="AE4664">
        <v>62.118000000000002</v>
      </c>
      <c r="AF4664">
        <v>15.526</v>
      </c>
      <c r="AG4664">
        <v>10.771000000000001</v>
      </c>
      <c r="AH4664">
        <v>14.335699999999999</v>
      </c>
    </row>
    <row r="4665" spans="1:34" x14ac:dyDescent="0.25">
      <c r="A4665" t="s">
        <v>15318</v>
      </c>
      <c r="B4665" t="s">
        <v>15319</v>
      </c>
      <c r="C4665">
        <v>1</v>
      </c>
      <c r="D4665">
        <v>1</v>
      </c>
      <c r="E4665" t="s">
        <v>284</v>
      </c>
      <c r="F4665">
        <v>2022</v>
      </c>
      <c r="G4665" t="s">
        <v>285</v>
      </c>
      <c r="H4665">
        <v>0</v>
      </c>
      <c r="I4665">
        <v>27.363969999999998</v>
      </c>
      <c r="J4665">
        <v>8.8599999999999998E-2</v>
      </c>
      <c r="K4665">
        <v>9.5719999999999992</v>
      </c>
      <c r="L4665">
        <v>0.85399999999999998</v>
      </c>
      <c r="M4665">
        <v>66.5</v>
      </c>
      <c r="N4665">
        <v>0.20899999999999999</v>
      </c>
      <c r="O4665" t="s">
        <v>614</v>
      </c>
      <c r="Q4665">
        <v>3.21</v>
      </c>
      <c r="S4665">
        <v>0</v>
      </c>
      <c r="T4665" t="s">
        <v>15320</v>
      </c>
      <c r="U4665">
        <v>3072</v>
      </c>
      <c r="V4665">
        <v>0.56000000000000005</v>
      </c>
      <c r="W4665">
        <v>0.17</v>
      </c>
      <c r="Z4665">
        <v>4.79</v>
      </c>
      <c r="AA4665" t="s">
        <v>15321</v>
      </c>
      <c r="AB4665">
        <v>186.76736349999999</v>
      </c>
      <c r="AC4665" t="s">
        <v>15322</v>
      </c>
      <c r="AD4665">
        <v>-72.451850100000001</v>
      </c>
      <c r="AE4665">
        <v>100.64100000000001</v>
      </c>
      <c r="AF4665">
        <v>16.998999999999999</v>
      </c>
      <c r="AG4665">
        <v>11.034000000000001</v>
      </c>
      <c r="AH4665">
        <v>15.2514</v>
      </c>
    </row>
    <row r="4666" spans="1:34" x14ac:dyDescent="0.25">
      <c r="A4666" t="s">
        <v>15323</v>
      </c>
      <c r="B4666" t="s">
        <v>15324</v>
      </c>
      <c r="C4666">
        <v>1</v>
      </c>
      <c r="D4666">
        <v>1</v>
      </c>
      <c r="E4666" t="s">
        <v>284</v>
      </c>
      <c r="F4666">
        <v>2021</v>
      </c>
      <c r="G4666" t="s">
        <v>285</v>
      </c>
      <c r="H4666">
        <v>0</v>
      </c>
      <c r="I4666">
        <v>24.245585999999999</v>
      </c>
      <c r="J4666">
        <v>0.1288</v>
      </c>
      <c r="K4666">
        <v>3.65</v>
      </c>
      <c r="L4666">
        <v>0.32600000000000001</v>
      </c>
      <c r="M4666">
        <v>15.4</v>
      </c>
      <c r="N4666">
        <v>4.845E-2</v>
      </c>
      <c r="O4666" t="s">
        <v>119</v>
      </c>
      <c r="P4666">
        <v>8.6999999999999994E-2</v>
      </c>
      <c r="Q4666">
        <v>1.93</v>
      </c>
      <c r="R4666">
        <v>330</v>
      </c>
      <c r="S4666">
        <v>0</v>
      </c>
      <c r="T4666" t="s">
        <v>422</v>
      </c>
      <c r="U4666">
        <v>3553</v>
      </c>
      <c r="V4666">
        <v>0.48</v>
      </c>
      <c r="W4666">
        <v>0.48</v>
      </c>
      <c r="X4666">
        <v>4.1000000000000002E-2</v>
      </c>
      <c r="Y4666" t="s">
        <v>77</v>
      </c>
      <c r="Z4666">
        <v>4.7699999999999996</v>
      </c>
      <c r="AA4666" t="s">
        <v>15325</v>
      </c>
      <c r="AB4666">
        <v>156.74726000000001</v>
      </c>
      <c r="AC4666" t="s">
        <v>15326</v>
      </c>
      <c r="AD4666">
        <v>-52.467872399999997</v>
      </c>
      <c r="AE4666">
        <v>27.622699999999998</v>
      </c>
      <c r="AF4666">
        <v>12.36</v>
      </c>
      <c r="AG4666">
        <v>8.0690000000000008</v>
      </c>
      <c r="AH4666">
        <v>11.36</v>
      </c>
    </row>
    <row r="4667" spans="1:34" x14ac:dyDescent="0.25">
      <c r="A4667" t="s">
        <v>15327</v>
      </c>
      <c r="B4667" t="s">
        <v>15328</v>
      </c>
      <c r="C4667">
        <v>1</v>
      </c>
      <c r="D4667">
        <v>1</v>
      </c>
      <c r="E4667" t="s">
        <v>284</v>
      </c>
      <c r="F4667">
        <v>2020</v>
      </c>
      <c r="G4667" t="s">
        <v>285</v>
      </c>
      <c r="H4667">
        <v>0</v>
      </c>
      <c r="I4667">
        <v>3.4447169999999998</v>
      </c>
      <c r="J4667">
        <v>3.8260000000000002E-2</v>
      </c>
      <c r="K4667">
        <v>1.694</v>
      </c>
      <c r="L4667">
        <v>0.151</v>
      </c>
      <c r="M4667">
        <v>5.9</v>
      </c>
      <c r="N4667">
        <v>1.856E-2</v>
      </c>
      <c r="O4667" t="s">
        <v>119</v>
      </c>
      <c r="P4667">
        <v>0.15</v>
      </c>
      <c r="Q4667">
        <v>60.3</v>
      </c>
      <c r="R4667">
        <v>775</v>
      </c>
      <c r="S4667">
        <v>0</v>
      </c>
      <c r="T4667" t="s">
        <v>858</v>
      </c>
      <c r="U4667">
        <v>3997</v>
      </c>
      <c r="V4667">
        <v>0.62</v>
      </c>
      <c r="W4667">
        <v>0.63</v>
      </c>
      <c r="X4667">
        <v>0.33</v>
      </c>
      <c r="Y4667" t="s">
        <v>77</v>
      </c>
      <c r="Z4667">
        <v>4.6399999999999997</v>
      </c>
      <c r="AA4667" t="s">
        <v>15329</v>
      </c>
      <c r="AB4667">
        <v>152.21825490000001</v>
      </c>
      <c r="AC4667" t="s">
        <v>15330</v>
      </c>
      <c r="AD4667">
        <v>69.276620399999999</v>
      </c>
      <c r="AE4667">
        <v>39.634500000000003</v>
      </c>
      <c r="AF4667">
        <v>11.494999999999999</v>
      </c>
      <c r="AG4667">
        <v>7.8929999999999998</v>
      </c>
      <c r="AH4667">
        <v>10.8492</v>
      </c>
    </row>
    <row r="4668" spans="1:34" x14ac:dyDescent="0.25">
      <c r="A4668" t="s">
        <v>15331</v>
      </c>
      <c r="B4668" t="s">
        <v>15332</v>
      </c>
      <c r="C4668">
        <v>1</v>
      </c>
      <c r="D4668">
        <v>4</v>
      </c>
      <c r="E4668" t="s">
        <v>284</v>
      </c>
      <c r="F4668">
        <v>2022</v>
      </c>
      <c r="G4668" t="s">
        <v>285</v>
      </c>
      <c r="H4668">
        <v>0</v>
      </c>
      <c r="I4668">
        <v>4.3074399999999997</v>
      </c>
      <c r="J4668">
        <v>4.9000000000000002E-2</v>
      </c>
      <c r="K4668">
        <v>3.01</v>
      </c>
      <c r="L4668">
        <v>0.26900000000000002</v>
      </c>
      <c r="M4668">
        <v>8.1</v>
      </c>
      <c r="N4668">
        <v>2.5489999999999999E-2</v>
      </c>
      <c r="O4668" t="s">
        <v>119</v>
      </c>
      <c r="Q4668">
        <v>196</v>
      </c>
      <c r="R4668">
        <v>955</v>
      </c>
      <c r="S4668">
        <v>0</v>
      </c>
      <c r="T4668" t="s">
        <v>1497</v>
      </c>
      <c r="U4668">
        <v>5151</v>
      </c>
      <c r="V4668">
        <v>0.86</v>
      </c>
      <c r="W4668">
        <v>0.87</v>
      </c>
      <c r="X4668">
        <v>0.17</v>
      </c>
      <c r="Y4668" t="s">
        <v>77</v>
      </c>
      <c r="Z4668">
        <v>4.4000000000000004</v>
      </c>
      <c r="AA4668" t="s">
        <v>15333</v>
      </c>
      <c r="AB4668">
        <v>251.11587019999999</v>
      </c>
      <c r="AC4668" t="s">
        <v>15334</v>
      </c>
      <c r="AD4668">
        <v>70.429991700000002</v>
      </c>
      <c r="AE4668">
        <v>169.422</v>
      </c>
      <c r="AF4668">
        <v>11.632</v>
      </c>
      <c r="AG4668">
        <v>9.907</v>
      </c>
      <c r="AH4668">
        <v>11.729100000000001</v>
      </c>
    </row>
    <row r="4669" spans="1:34" x14ac:dyDescent="0.25">
      <c r="A4669" t="s">
        <v>15335</v>
      </c>
      <c r="B4669" t="s">
        <v>15332</v>
      </c>
      <c r="C4669">
        <v>1</v>
      </c>
      <c r="D4669">
        <v>4</v>
      </c>
      <c r="E4669" t="s">
        <v>284</v>
      </c>
      <c r="F4669">
        <v>2022</v>
      </c>
      <c r="G4669" t="s">
        <v>285</v>
      </c>
      <c r="H4669">
        <v>0</v>
      </c>
      <c r="I4669">
        <v>5.9041439999999996</v>
      </c>
      <c r="J4669">
        <v>6.0999999999999999E-2</v>
      </c>
      <c r="K4669">
        <v>2.5099999999999998</v>
      </c>
      <c r="L4669">
        <v>0.224</v>
      </c>
      <c r="M4669">
        <v>8.8000000000000007</v>
      </c>
      <c r="N4669">
        <v>2.7689999999999999E-2</v>
      </c>
      <c r="O4669" t="s">
        <v>119</v>
      </c>
      <c r="Q4669">
        <v>129</v>
      </c>
      <c r="R4669">
        <v>860</v>
      </c>
      <c r="S4669">
        <v>0</v>
      </c>
      <c r="T4669" t="s">
        <v>1497</v>
      </c>
      <c r="U4669">
        <v>5151</v>
      </c>
      <c r="V4669">
        <v>0.86</v>
      </c>
      <c r="W4669">
        <v>0.87</v>
      </c>
      <c r="X4669">
        <v>0.17</v>
      </c>
      <c r="Y4669" t="s">
        <v>77</v>
      </c>
      <c r="Z4669">
        <v>4.4000000000000004</v>
      </c>
      <c r="AA4669" t="s">
        <v>15333</v>
      </c>
      <c r="AB4669">
        <v>251.11587019999999</v>
      </c>
      <c r="AC4669" t="s">
        <v>15334</v>
      </c>
      <c r="AD4669">
        <v>70.429991700000002</v>
      </c>
      <c r="AE4669">
        <v>169.422</v>
      </c>
      <c r="AF4669">
        <v>11.632</v>
      </c>
      <c r="AG4669">
        <v>9.907</v>
      </c>
      <c r="AH4669">
        <v>11.729100000000001</v>
      </c>
    </row>
    <row r="4670" spans="1:34" x14ac:dyDescent="0.25">
      <c r="A4670" t="s">
        <v>15336</v>
      </c>
      <c r="B4670" t="s">
        <v>15332</v>
      </c>
      <c r="C4670">
        <v>1</v>
      </c>
      <c r="D4670">
        <v>4</v>
      </c>
      <c r="E4670" t="s">
        <v>284</v>
      </c>
      <c r="F4670">
        <v>2022</v>
      </c>
      <c r="G4670" t="s">
        <v>285</v>
      </c>
      <c r="H4670">
        <v>0</v>
      </c>
      <c r="I4670">
        <v>18.655899999999999</v>
      </c>
      <c r="J4670">
        <v>0.13100000000000001</v>
      </c>
      <c r="K4670">
        <v>3.51</v>
      </c>
      <c r="L4670">
        <v>0.313</v>
      </c>
      <c r="M4670">
        <v>5.3</v>
      </c>
      <c r="N4670">
        <v>1.668E-2</v>
      </c>
      <c r="O4670" t="s">
        <v>119</v>
      </c>
      <c r="Q4670">
        <v>28</v>
      </c>
      <c r="R4670">
        <v>586</v>
      </c>
      <c r="S4670">
        <v>1</v>
      </c>
      <c r="T4670" t="s">
        <v>1497</v>
      </c>
      <c r="U4670">
        <v>5151</v>
      </c>
      <c r="V4670">
        <v>0.86</v>
      </c>
      <c r="W4670">
        <v>0.87</v>
      </c>
      <c r="X4670">
        <v>0.17</v>
      </c>
      <c r="Y4670" t="s">
        <v>77</v>
      </c>
      <c r="Z4670">
        <v>4.4000000000000004</v>
      </c>
      <c r="AA4670" t="s">
        <v>15333</v>
      </c>
      <c r="AB4670">
        <v>251.11587019999999</v>
      </c>
      <c r="AC4670" t="s">
        <v>15334</v>
      </c>
      <c r="AD4670">
        <v>70.429991700000002</v>
      </c>
      <c r="AE4670">
        <v>169.422</v>
      </c>
      <c r="AF4670">
        <v>11.632</v>
      </c>
      <c r="AG4670">
        <v>9.907</v>
      </c>
      <c r="AH4670">
        <v>11.729100000000001</v>
      </c>
    </row>
    <row r="4671" spans="1:34" x14ac:dyDescent="0.25">
      <c r="A4671" t="s">
        <v>15337</v>
      </c>
      <c r="B4671" t="s">
        <v>15332</v>
      </c>
      <c r="C4671">
        <v>1</v>
      </c>
      <c r="D4671">
        <v>4</v>
      </c>
      <c r="E4671" t="s">
        <v>284</v>
      </c>
      <c r="F4671">
        <v>2022</v>
      </c>
      <c r="G4671" t="s">
        <v>285</v>
      </c>
      <c r="H4671">
        <v>0</v>
      </c>
      <c r="I4671">
        <v>37.921599999999998</v>
      </c>
      <c r="J4671">
        <v>0.21099999999999999</v>
      </c>
      <c r="K4671">
        <v>3.78</v>
      </c>
      <c r="L4671">
        <v>0.33700000000000002</v>
      </c>
      <c r="M4671">
        <v>14.8</v>
      </c>
      <c r="N4671">
        <v>4.657E-2</v>
      </c>
      <c r="O4671" t="s">
        <v>119</v>
      </c>
      <c r="Q4671">
        <v>11</v>
      </c>
      <c r="R4671">
        <v>462</v>
      </c>
      <c r="S4671">
        <v>1</v>
      </c>
      <c r="T4671" t="s">
        <v>1497</v>
      </c>
      <c r="U4671">
        <v>5151</v>
      </c>
      <c r="V4671">
        <v>0.86</v>
      </c>
      <c r="W4671">
        <v>0.87</v>
      </c>
      <c r="X4671">
        <v>0.17</v>
      </c>
      <c r="Y4671" t="s">
        <v>77</v>
      </c>
      <c r="Z4671">
        <v>4.4000000000000004</v>
      </c>
      <c r="AA4671" t="s">
        <v>15333</v>
      </c>
      <c r="AB4671">
        <v>251.11587019999999</v>
      </c>
      <c r="AC4671" t="s">
        <v>15334</v>
      </c>
      <c r="AD4671">
        <v>70.429991700000002</v>
      </c>
      <c r="AE4671">
        <v>169.422</v>
      </c>
      <c r="AF4671">
        <v>11.632</v>
      </c>
      <c r="AG4671">
        <v>9.907</v>
      </c>
      <c r="AH4671">
        <v>11.729100000000001</v>
      </c>
    </row>
    <row r="4672" spans="1:34" x14ac:dyDescent="0.25">
      <c r="A4672" t="s">
        <v>15338</v>
      </c>
      <c r="B4672" t="s">
        <v>15339</v>
      </c>
      <c r="C4672">
        <v>1</v>
      </c>
      <c r="D4672">
        <v>3</v>
      </c>
      <c r="E4672" t="s">
        <v>284</v>
      </c>
      <c r="F4672">
        <v>2019</v>
      </c>
      <c r="G4672" t="s">
        <v>285</v>
      </c>
      <c r="H4672">
        <v>0</v>
      </c>
      <c r="I4672">
        <v>4.6538199999999996</v>
      </c>
      <c r="J4672">
        <v>5.1860000000000003E-2</v>
      </c>
      <c r="K4672">
        <v>2.726</v>
      </c>
      <c r="L4672">
        <v>0.24299999999999999</v>
      </c>
      <c r="M4672">
        <v>9.5</v>
      </c>
      <c r="N4672">
        <v>2.989E-2</v>
      </c>
      <c r="O4672" t="s">
        <v>119</v>
      </c>
      <c r="P4672">
        <v>0.19400000000000001</v>
      </c>
      <c r="Q4672">
        <v>185</v>
      </c>
      <c r="R4672">
        <v>1037</v>
      </c>
      <c r="S4672">
        <v>0</v>
      </c>
      <c r="T4672" t="s">
        <v>95</v>
      </c>
      <c r="U4672">
        <v>5320</v>
      </c>
      <c r="V4672">
        <v>0.85</v>
      </c>
      <c r="W4672">
        <v>0.86</v>
      </c>
      <c r="X4672">
        <v>-0.02</v>
      </c>
      <c r="Y4672" t="s">
        <v>77</v>
      </c>
      <c r="Z4672">
        <v>4.5199999999999996</v>
      </c>
      <c r="AA4672" t="s">
        <v>15340</v>
      </c>
      <c r="AB4672">
        <v>23.5934253</v>
      </c>
      <c r="AC4672" t="s">
        <v>15341</v>
      </c>
      <c r="AD4672">
        <v>-66.676349500000001</v>
      </c>
      <c r="AE4672">
        <v>111.059</v>
      </c>
      <c r="AF4672">
        <v>11.023</v>
      </c>
      <c r="AG4672">
        <v>8.9949999999999992</v>
      </c>
      <c r="AH4672">
        <v>10.718</v>
      </c>
    </row>
    <row r="4673" spans="1:34" x14ac:dyDescent="0.25">
      <c r="A4673" t="s">
        <v>15342</v>
      </c>
      <c r="B4673" t="s">
        <v>15339</v>
      </c>
      <c r="C4673">
        <v>1</v>
      </c>
      <c r="D4673">
        <v>3</v>
      </c>
      <c r="E4673" t="s">
        <v>284</v>
      </c>
      <c r="F4673">
        <v>2019</v>
      </c>
      <c r="G4673" t="s">
        <v>285</v>
      </c>
      <c r="H4673">
        <v>0</v>
      </c>
      <c r="I4673">
        <v>9.1505899999999993</v>
      </c>
      <c r="J4673">
        <v>8.14E-2</v>
      </c>
      <c r="K4673">
        <v>2.7589999999999999</v>
      </c>
      <c r="L4673">
        <v>0.246</v>
      </c>
      <c r="M4673">
        <v>6.63</v>
      </c>
      <c r="N4673">
        <v>2.086E-2</v>
      </c>
      <c r="O4673" t="s">
        <v>119</v>
      </c>
      <c r="P4673">
        <v>6.6000000000000003E-2</v>
      </c>
      <c r="Q4673">
        <v>77.59</v>
      </c>
      <c r="R4673">
        <v>828</v>
      </c>
      <c r="S4673">
        <v>0</v>
      </c>
      <c r="T4673" t="s">
        <v>95</v>
      </c>
      <c r="U4673">
        <v>5320</v>
      </c>
      <c r="V4673">
        <v>0.85</v>
      </c>
      <c r="W4673">
        <v>0.86</v>
      </c>
      <c r="X4673">
        <v>-0.02</v>
      </c>
      <c r="Y4673" t="s">
        <v>77</v>
      </c>
      <c r="Z4673">
        <v>4.5199999999999996</v>
      </c>
      <c r="AA4673" t="s">
        <v>15340</v>
      </c>
      <c r="AB4673">
        <v>23.5934253</v>
      </c>
      <c r="AC4673" t="s">
        <v>15341</v>
      </c>
      <c r="AD4673">
        <v>-66.676349500000001</v>
      </c>
      <c r="AE4673">
        <v>111.059</v>
      </c>
      <c r="AF4673">
        <v>11.023</v>
      </c>
      <c r="AG4673">
        <v>8.9949999999999992</v>
      </c>
      <c r="AH4673">
        <v>10.718</v>
      </c>
    </row>
    <row r="4674" spans="1:34" x14ac:dyDescent="0.25">
      <c r="A4674" t="s">
        <v>15343</v>
      </c>
      <c r="B4674" t="s">
        <v>15339</v>
      </c>
      <c r="C4674">
        <v>1</v>
      </c>
      <c r="D4674">
        <v>3</v>
      </c>
      <c r="E4674" t="s">
        <v>284</v>
      </c>
      <c r="F4674">
        <v>2020</v>
      </c>
      <c r="G4674" t="s">
        <v>285</v>
      </c>
      <c r="H4674">
        <v>0</v>
      </c>
      <c r="I4674">
        <v>19.98</v>
      </c>
      <c r="J4674">
        <v>0.13700000000000001</v>
      </c>
      <c r="K4674">
        <v>2.93</v>
      </c>
      <c r="L4674">
        <v>0.26100000000000001</v>
      </c>
      <c r="M4674">
        <v>13.6</v>
      </c>
      <c r="N4674">
        <v>4.2790000000000002E-2</v>
      </c>
      <c r="O4674" t="s">
        <v>119</v>
      </c>
      <c r="P4674">
        <v>0.16800000000000001</v>
      </c>
      <c r="Q4674">
        <v>26.7</v>
      </c>
      <c r="R4674">
        <v>638</v>
      </c>
      <c r="S4674">
        <v>0</v>
      </c>
      <c r="T4674" t="s">
        <v>95</v>
      </c>
      <c r="U4674">
        <v>5320</v>
      </c>
      <c r="V4674">
        <v>0.85</v>
      </c>
      <c r="W4674">
        <v>0.86</v>
      </c>
      <c r="X4674">
        <v>-0.02</v>
      </c>
      <c r="Y4674" t="s">
        <v>77</v>
      </c>
      <c r="Z4674">
        <v>4.5199999999999996</v>
      </c>
      <c r="AA4674" t="s">
        <v>15340</v>
      </c>
      <c r="AB4674">
        <v>23.5934253</v>
      </c>
      <c r="AC4674" t="s">
        <v>15341</v>
      </c>
      <c r="AD4674">
        <v>-66.676349500000001</v>
      </c>
      <c r="AE4674">
        <v>111.059</v>
      </c>
      <c r="AF4674">
        <v>11.023</v>
      </c>
      <c r="AG4674">
        <v>8.9949999999999992</v>
      </c>
      <c r="AH4674">
        <v>10.718</v>
      </c>
    </row>
    <row r="4675" spans="1:34" x14ac:dyDescent="0.25">
      <c r="A4675" t="s">
        <v>15344</v>
      </c>
      <c r="B4675" t="s">
        <v>15345</v>
      </c>
      <c r="C4675">
        <v>2</v>
      </c>
      <c r="D4675">
        <v>1</v>
      </c>
      <c r="E4675" t="s">
        <v>284</v>
      </c>
      <c r="F4675">
        <v>2021</v>
      </c>
      <c r="G4675" t="s">
        <v>285</v>
      </c>
      <c r="H4675">
        <v>0</v>
      </c>
      <c r="I4675">
        <v>3.4779779999999998</v>
      </c>
      <c r="J4675">
        <v>4.07E-2</v>
      </c>
      <c r="K4675">
        <v>11.456</v>
      </c>
      <c r="L4675">
        <v>1.022</v>
      </c>
      <c r="M4675">
        <v>140.16233</v>
      </c>
      <c r="N4675">
        <v>0.441</v>
      </c>
      <c r="O4675" t="s">
        <v>119</v>
      </c>
      <c r="P4675">
        <v>0</v>
      </c>
      <c r="Q4675">
        <v>153.13999999999999</v>
      </c>
      <c r="R4675">
        <v>963</v>
      </c>
      <c r="S4675">
        <v>0</v>
      </c>
      <c r="U4675">
        <v>4775</v>
      </c>
      <c r="V4675">
        <v>0.71</v>
      </c>
      <c r="W4675">
        <v>0.74</v>
      </c>
      <c r="X4675">
        <v>-0.5</v>
      </c>
      <c r="Y4675" t="s">
        <v>77</v>
      </c>
      <c r="Z4675">
        <v>4.6100000000000003</v>
      </c>
      <c r="AA4675" t="s">
        <v>15346</v>
      </c>
      <c r="AB4675">
        <v>282.1001665</v>
      </c>
      <c r="AC4675" t="s">
        <v>15347</v>
      </c>
      <c r="AD4675">
        <v>79.2564761</v>
      </c>
      <c r="AE4675">
        <v>118.10599999999999</v>
      </c>
      <c r="AF4675">
        <v>12.079000000000001</v>
      </c>
      <c r="AG4675">
        <v>9.6189999999999998</v>
      </c>
      <c r="AH4675">
        <v>11.8104</v>
      </c>
    </row>
    <row r="4676" spans="1:34" x14ac:dyDescent="0.25">
      <c r="A4676" t="s">
        <v>15348</v>
      </c>
      <c r="B4676" t="s">
        <v>15349</v>
      </c>
      <c r="C4676">
        <v>1</v>
      </c>
      <c r="D4676">
        <v>2</v>
      </c>
      <c r="E4676" t="s">
        <v>284</v>
      </c>
      <c r="F4676">
        <v>2021</v>
      </c>
      <c r="G4676" t="s">
        <v>285</v>
      </c>
      <c r="H4676">
        <v>0</v>
      </c>
      <c r="I4676">
        <v>3.1274799999999998</v>
      </c>
      <c r="J4676">
        <v>3.6600000000000001E-2</v>
      </c>
      <c r="K4676">
        <v>2.34</v>
      </c>
      <c r="L4676">
        <v>0.20899999999999999</v>
      </c>
      <c r="M4676">
        <v>8.6</v>
      </c>
      <c r="N4676">
        <v>2.7060000000000001E-2</v>
      </c>
      <c r="O4676" t="s">
        <v>119</v>
      </c>
      <c r="P4676">
        <v>0</v>
      </c>
      <c r="Q4676">
        <v>91</v>
      </c>
      <c r="R4676">
        <v>860</v>
      </c>
      <c r="S4676">
        <v>0</v>
      </c>
      <c r="T4676" t="s">
        <v>1116</v>
      </c>
      <c r="U4676">
        <v>4227</v>
      </c>
      <c r="V4676">
        <v>0.65</v>
      </c>
      <c r="W4676">
        <v>0.66</v>
      </c>
      <c r="X4676">
        <v>-0.1</v>
      </c>
      <c r="Y4676" t="s">
        <v>77</v>
      </c>
      <c r="Z4676">
        <v>4.57</v>
      </c>
      <c r="AA4676" t="s">
        <v>15350</v>
      </c>
      <c r="AB4676">
        <v>157.14407120000001</v>
      </c>
      <c r="AC4676" t="s">
        <v>15351</v>
      </c>
      <c r="AD4676">
        <v>65.854198600000004</v>
      </c>
      <c r="AE4676">
        <v>73.597700000000003</v>
      </c>
      <c r="AF4676">
        <v>11.922000000000001</v>
      </c>
      <c r="AG4676">
        <v>8.9499999999999993</v>
      </c>
      <c r="AH4676">
        <v>11.574299999999999</v>
      </c>
    </row>
    <row r="4677" spans="1:34" x14ac:dyDescent="0.25">
      <c r="A4677" t="s">
        <v>15352</v>
      </c>
      <c r="B4677" t="s">
        <v>15349</v>
      </c>
      <c r="C4677">
        <v>1</v>
      </c>
      <c r="D4677">
        <v>2</v>
      </c>
      <c r="E4677" t="s">
        <v>284</v>
      </c>
      <c r="F4677">
        <v>2021</v>
      </c>
      <c r="G4677" t="s">
        <v>285</v>
      </c>
      <c r="H4677">
        <v>0</v>
      </c>
      <c r="I4677">
        <v>7.4932499999999997</v>
      </c>
      <c r="J4677">
        <v>6.5600000000000006E-2</v>
      </c>
      <c r="K4677">
        <v>2.82</v>
      </c>
      <c r="L4677">
        <v>0.252</v>
      </c>
      <c r="M4677">
        <v>11.8</v>
      </c>
      <c r="N4677">
        <v>3.7130000000000003E-2</v>
      </c>
      <c r="O4677" t="s">
        <v>119</v>
      </c>
      <c r="P4677">
        <v>0</v>
      </c>
      <c r="Q4677">
        <v>28.4</v>
      </c>
      <c r="R4677">
        <v>643</v>
      </c>
      <c r="S4677">
        <v>0</v>
      </c>
      <c r="T4677" t="s">
        <v>1116</v>
      </c>
      <c r="U4677">
        <v>4227</v>
      </c>
      <c r="V4677">
        <v>0.65</v>
      </c>
      <c r="W4677">
        <v>0.66</v>
      </c>
      <c r="X4677">
        <v>-0.1</v>
      </c>
      <c r="Y4677" t="s">
        <v>77</v>
      </c>
      <c r="Z4677">
        <v>4.57</v>
      </c>
      <c r="AA4677" t="s">
        <v>15350</v>
      </c>
      <c r="AB4677">
        <v>157.14407120000001</v>
      </c>
      <c r="AC4677" t="s">
        <v>15351</v>
      </c>
      <c r="AD4677">
        <v>65.854198600000004</v>
      </c>
      <c r="AE4677">
        <v>73.597700000000003</v>
      </c>
      <c r="AF4677">
        <v>11.922000000000001</v>
      </c>
      <c r="AG4677">
        <v>8.9499999999999993</v>
      </c>
      <c r="AH4677">
        <v>11.574299999999999</v>
      </c>
    </row>
    <row r="4678" spans="1:34" x14ac:dyDescent="0.25">
      <c r="A4678" t="s">
        <v>15353</v>
      </c>
      <c r="B4678" t="s">
        <v>15354</v>
      </c>
      <c r="C4678">
        <v>1</v>
      </c>
      <c r="D4678">
        <v>2</v>
      </c>
      <c r="E4678" t="s">
        <v>284</v>
      </c>
      <c r="F4678">
        <v>2020</v>
      </c>
      <c r="G4678" t="s">
        <v>285</v>
      </c>
      <c r="H4678">
        <v>0</v>
      </c>
      <c r="I4678">
        <v>10.894843</v>
      </c>
      <c r="J4678">
        <v>7.3599999999999999E-2</v>
      </c>
      <c r="K4678">
        <v>2.37</v>
      </c>
      <c r="L4678">
        <v>0.21099999999999999</v>
      </c>
      <c r="M4678">
        <v>13.5</v>
      </c>
      <c r="N4678">
        <v>4.2479999999999997E-2</v>
      </c>
      <c r="O4678" t="s">
        <v>119</v>
      </c>
      <c r="P4678">
        <v>0.09</v>
      </c>
      <c r="Q4678">
        <v>4.9000000000000004</v>
      </c>
      <c r="R4678">
        <v>413</v>
      </c>
      <c r="S4678">
        <v>1</v>
      </c>
      <c r="T4678" t="s">
        <v>799</v>
      </c>
      <c r="U4678">
        <v>3600</v>
      </c>
      <c r="V4678">
        <v>0.42</v>
      </c>
      <c r="W4678">
        <v>0.45</v>
      </c>
      <c r="X4678">
        <v>-0.5</v>
      </c>
      <c r="Y4678" t="s">
        <v>77</v>
      </c>
      <c r="Z4678">
        <v>4.8499999999999996</v>
      </c>
      <c r="AA4678" t="s">
        <v>15355</v>
      </c>
      <c r="AB4678">
        <v>197.9965833</v>
      </c>
      <c r="AC4678" t="s">
        <v>15356</v>
      </c>
      <c r="AD4678">
        <v>65.833697299999997</v>
      </c>
      <c r="AE4678">
        <v>36.011800000000001</v>
      </c>
      <c r="AF4678">
        <v>12.941000000000001</v>
      </c>
      <c r="AG4678">
        <v>8.84</v>
      </c>
      <c r="AH4678">
        <v>12.122199999999999</v>
      </c>
    </row>
    <row r="4679" spans="1:34" x14ac:dyDescent="0.25">
      <c r="A4679" t="s">
        <v>15357</v>
      </c>
      <c r="B4679" t="s">
        <v>15354</v>
      </c>
      <c r="C4679">
        <v>1</v>
      </c>
      <c r="D4679">
        <v>2</v>
      </c>
      <c r="E4679" t="s">
        <v>284</v>
      </c>
      <c r="F4679">
        <v>2020</v>
      </c>
      <c r="G4679" t="s">
        <v>285</v>
      </c>
      <c r="H4679">
        <v>0</v>
      </c>
      <c r="I4679">
        <v>18.80151</v>
      </c>
      <c r="J4679">
        <v>0.10580000000000001</v>
      </c>
      <c r="K4679">
        <v>1.56</v>
      </c>
      <c r="L4679">
        <v>0.13900000000000001</v>
      </c>
      <c r="M4679">
        <v>2.2000000000000002</v>
      </c>
      <c r="N4679">
        <v>6.9199999999999999E-3</v>
      </c>
      <c r="O4679" t="s">
        <v>119</v>
      </c>
      <c r="P4679">
        <v>0.04</v>
      </c>
      <c r="Q4679">
        <v>2.2999999999999998</v>
      </c>
      <c r="R4679">
        <v>344</v>
      </c>
      <c r="S4679">
        <v>1</v>
      </c>
      <c r="T4679" t="s">
        <v>799</v>
      </c>
      <c r="U4679">
        <v>3600</v>
      </c>
      <c r="V4679">
        <v>0.42</v>
      </c>
      <c r="W4679">
        <v>0.45</v>
      </c>
      <c r="X4679">
        <v>-0.5</v>
      </c>
      <c r="Y4679" t="s">
        <v>77</v>
      </c>
      <c r="Z4679">
        <v>4.8499999999999996</v>
      </c>
      <c r="AA4679" t="s">
        <v>15355</v>
      </c>
      <c r="AB4679">
        <v>197.9965833</v>
      </c>
      <c r="AC4679" t="s">
        <v>15356</v>
      </c>
      <c r="AD4679">
        <v>65.833697299999997</v>
      </c>
      <c r="AE4679">
        <v>36.011800000000001</v>
      </c>
      <c r="AF4679">
        <v>12.941000000000001</v>
      </c>
      <c r="AG4679">
        <v>8.84</v>
      </c>
      <c r="AH4679">
        <v>12.122199999999999</v>
      </c>
    </row>
    <row r="4680" spans="1:34" x14ac:dyDescent="0.25">
      <c r="A4680" t="s">
        <v>15358</v>
      </c>
      <c r="B4680" t="s">
        <v>15359</v>
      </c>
      <c r="C4680">
        <v>1</v>
      </c>
      <c r="D4680">
        <v>1</v>
      </c>
      <c r="E4680" t="s">
        <v>284</v>
      </c>
      <c r="F4680">
        <v>2022</v>
      </c>
      <c r="G4680" t="s">
        <v>285</v>
      </c>
      <c r="H4680">
        <v>0</v>
      </c>
      <c r="I4680">
        <v>8.1577093999999999</v>
      </c>
      <c r="J4680">
        <v>7.1099999999999997E-2</v>
      </c>
      <c r="K4680">
        <v>9.1</v>
      </c>
      <c r="L4680">
        <v>0.81200000000000006</v>
      </c>
      <c r="M4680">
        <v>96.4</v>
      </c>
      <c r="N4680">
        <v>0.30331000000000002</v>
      </c>
      <c r="O4680" t="s">
        <v>119</v>
      </c>
      <c r="P4680">
        <v>0.105</v>
      </c>
      <c r="R4680">
        <v>919</v>
      </c>
      <c r="S4680">
        <v>0</v>
      </c>
      <c r="T4680" t="s">
        <v>15360</v>
      </c>
      <c r="U4680">
        <v>5300</v>
      </c>
      <c r="V4680">
        <v>0.92</v>
      </c>
      <c r="W4680">
        <v>0.96</v>
      </c>
      <c r="X4680">
        <v>0.36</v>
      </c>
      <c r="Y4680" t="s">
        <v>77</v>
      </c>
      <c r="Z4680">
        <v>4.55</v>
      </c>
      <c r="AA4680" t="s">
        <v>15361</v>
      </c>
      <c r="AB4680">
        <v>198.38858310000001</v>
      </c>
      <c r="AC4680" t="s">
        <v>15362</v>
      </c>
      <c r="AD4680">
        <v>62.305379899999998</v>
      </c>
      <c r="AE4680">
        <v>109.557</v>
      </c>
      <c r="AF4680">
        <v>10.92</v>
      </c>
      <c r="AG4680">
        <v>8.9109999999999996</v>
      </c>
      <c r="AH4680">
        <v>10.692</v>
      </c>
    </row>
    <row r="4681" spans="1:34" x14ac:dyDescent="0.25">
      <c r="A4681" t="s">
        <v>15363</v>
      </c>
      <c r="B4681" t="s">
        <v>15364</v>
      </c>
      <c r="C4681">
        <v>1</v>
      </c>
      <c r="D4681">
        <v>1</v>
      </c>
      <c r="E4681" t="s">
        <v>284</v>
      </c>
      <c r="F4681">
        <v>2021</v>
      </c>
      <c r="G4681" t="s">
        <v>285</v>
      </c>
      <c r="H4681">
        <v>0</v>
      </c>
      <c r="I4681">
        <v>14.475669999999999</v>
      </c>
      <c r="J4681">
        <v>9.5000000000000001E-2</v>
      </c>
      <c r="K4681">
        <v>12.218</v>
      </c>
      <c r="L4681">
        <v>1.0900000000000001</v>
      </c>
      <c r="M4681">
        <v>5879.8255300000001</v>
      </c>
      <c r="N4681">
        <v>18.5</v>
      </c>
      <c r="O4681" t="s">
        <v>119</v>
      </c>
      <c r="P4681">
        <v>1.2999999999999999E-2</v>
      </c>
      <c r="Q4681">
        <v>6.54</v>
      </c>
      <c r="R4681">
        <v>408</v>
      </c>
      <c r="S4681">
        <v>0</v>
      </c>
      <c r="T4681" t="s">
        <v>818</v>
      </c>
      <c r="U4681">
        <v>3799</v>
      </c>
      <c r="V4681">
        <v>0.56999999999999995</v>
      </c>
      <c r="W4681">
        <v>0.54</v>
      </c>
      <c r="X4681">
        <v>-0.01</v>
      </c>
      <c r="Y4681" t="s">
        <v>77</v>
      </c>
      <c r="Z4681">
        <v>4.68</v>
      </c>
      <c r="AA4681" t="s">
        <v>15365</v>
      </c>
      <c r="AB4681">
        <v>320.47844420000001</v>
      </c>
      <c r="AC4681" t="s">
        <v>15366</v>
      </c>
      <c r="AD4681">
        <v>35.648625000000003</v>
      </c>
      <c r="AE4681">
        <v>75.575900000000004</v>
      </c>
      <c r="AF4681">
        <v>13.502000000000001</v>
      </c>
      <c r="AG4681">
        <v>9.7349999999999994</v>
      </c>
      <c r="AH4681">
        <v>12.754300000000001</v>
      </c>
    </row>
    <row r="4682" spans="1:34" x14ac:dyDescent="0.25">
      <c r="A4682" t="s">
        <v>15367</v>
      </c>
      <c r="B4682" t="s">
        <v>15368</v>
      </c>
      <c r="C4682">
        <v>1</v>
      </c>
      <c r="D4682">
        <v>1</v>
      </c>
      <c r="E4682" t="s">
        <v>284</v>
      </c>
      <c r="F4682">
        <v>2021</v>
      </c>
      <c r="G4682" t="s">
        <v>285</v>
      </c>
      <c r="H4682">
        <v>0</v>
      </c>
      <c r="I4682">
        <v>3.9443714999999999</v>
      </c>
      <c r="J4682">
        <v>4.9700000000000001E-2</v>
      </c>
      <c r="K4682">
        <v>13.798</v>
      </c>
      <c r="L4682">
        <v>1.2310000000000001</v>
      </c>
      <c r="M4682">
        <v>94.712869999999995</v>
      </c>
      <c r="N4682">
        <v>0.29799999999999999</v>
      </c>
      <c r="O4682" t="s">
        <v>119</v>
      </c>
      <c r="P4682">
        <v>5.5E-2</v>
      </c>
      <c r="Q4682">
        <v>1078.6099999999999</v>
      </c>
      <c r="R4682">
        <v>1562</v>
      </c>
      <c r="S4682">
        <v>0</v>
      </c>
      <c r="U4682">
        <v>5603</v>
      </c>
      <c r="V4682">
        <v>1.66</v>
      </c>
      <c r="W4682">
        <v>1.17</v>
      </c>
      <c r="X4682">
        <v>0.44</v>
      </c>
      <c r="Y4682" t="s">
        <v>77</v>
      </c>
      <c r="Z4682">
        <v>4.05</v>
      </c>
      <c r="AA4682" t="s">
        <v>15369</v>
      </c>
      <c r="AB4682">
        <v>256.77063920000001</v>
      </c>
      <c r="AC4682" t="s">
        <v>15370</v>
      </c>
      <c r="AD4682">
        <v>70.238480600000003</v>
      </c>
      <c r="AE4682">
        <v>323.26499999999999</v>
      </c>
      <c r="AF4682">
        <v>11.37</v>
      </c>
      <c r="AG4682">
        <v>9.7420000000000009</v>
      </c>
      <c r="AH4682">
        <v>11.2912</v>
      </c>
    </row>
    <row r="4683" spans="1:34" x14ac:dyDescent="0.25">
      <c r="A4683" t="s">
        <v>15371</v>
      </c>
      <c r="B4683" t="s">
        <v>15372</v>
      </c>
      <c r="C4683">
        <v>1</v>
      </c>
      <c r="D4683">
        <v>1</v>
      </c>
      <c r="E4683" t="s">
        <v>284</v>
      </c>
      <c r="F4683">
        <v>2021</v>
      </c>
      <c r="G4683" t="s">
        <v>285</v>
      </c>
      <c r="H4683">
        <v>0</v>
      </c>
      <c r="I4683">
        <v>4.5371639999999998</v>
      </c>
      <c r="J4683">
        <v>5.8999999999999997E-2</v>
      </c>
      <c r="K4683">
        <v>9.4269999999999996</v>
      </c>
      <c r="L4683">
        <v>0.84099999999999997</v>
      </c>
      <c r="M4683">
        <v>113.14691000000001</v>
      </c>
      <c r="N4683">
        <v>0.35599999999999998</v>
      </c>
      <c r="O4683" t="s">
        <v>119</v>
      </c>
      <c r="P4683">
        <v>3.2000000000000001E-2</v>
      </c>
      <c r="Q4683">
        <v>731.99</v>
      </c>
      <c r="R4683">
        <v>1388</v>
      </c>
      <c r="S4683">
        <v>0</v>
      </c>
      <c r="U4683">
        <v>5889</v>
      </c>
      <c r="V4683">
        <v>1.41</v>
      </c>
      <c r="W4683">
        <v>1.44</v>
      </c>
      <c r="X4683">
        <v>0.49</v>
      </c>
      <c r="Y4683" t="s">
        <v>77</v>
      </c>
      <c r="Z4683">
        <v>4.3899999999999997</v>
      </c>
      <c r="AA4683" t="s">
        <v>15373</v>
      </c>
      <c r="AB4683">
        <v>241.32290119999999</v>
      </c>
      <c r="AC4683" t="s">
        <v>15374</v>
      </c>
      <c r="AD4683">
        <v>70.1900397</v>
      </c>
      <c r="AE4683">
        <v>319.036</v>
      </c>
      <c r="AF4683">
        <v>11.888999999999999</v>
      </c>
      <c r="AG4683">
        <v>10.012</v>
      </c>
      <c r="AH4683">
        <v>11.4038</v>
      </c>
    </row>
    <row r="4684" spans="1:34" x14ac:dyDescent="0.25">
      <c r="A4684" t="s">
        <v>15375</v>
      </c>
      <c r="B4684" t="s">
        <v>15376</v>
      </c>
      <c r="C4684">
        <v>1</v>
      </c>
      <c r="D4684">
        <v>1</v>
      </c>
      <c r="E4684" t="s">
        <v>284</v>
      </c>
      <c r="F4684">
        <v>2020</v>
      </c>
      <c r="G4684" t="s">
        <v>285</v>
      </c>
      <c r="H4684">
        <v>0</v>
      </c>
      <c r="I4684">
        <v>2.1097019000000001</v>
      </c>
      <c r="J4684">
        <v>2.5999999999999999E-2</v>
      </c>
      <c r="K4684">
        <v>3.42</v>
      </c>
      <c r="L4684">
        <v>0.30499999999999999</v>
      </c>
      <c r="M4684">
        <v>22.4</v>
      </c>
      <c r="N4684">
        <v>7.0480000000000001E-2</v>
      </c>
      <c r="O4684" t="s">
        <v>119</v>
      </c>
      <c r="P4684">
        <v>5.8999999999999997E-2</v>
      </c>
      <c r="Q4684">
        <v>860</v>
      </c>
      <c r="R4684">
        <v>1395</v>
      </c>
      <c r="S4684">
        <v>0</v>
      </c>
      <c r="T4684" t="s">
        <v>227</v>
      </c>
      <c r="U4684">
        <v>5397</v>
      </c>
      <c r="V4684">
        <v>0.9</v>
      </c>
      <c r="W4684">
        <v>0.97</v>
      </c>
      <c r="X4684">
        <v>0.16</v>
      </c>
      <c r="Y4684" t="s">
        <v>77</v>
      </c>
      <c r="Z4684">
        <v>4.4800000000000004</v>
      </c>
      <c r="AA4684" t="s">
        <v>15377</v>
      </c>
      <c r="AB4684">
        <v>338.39966229999999</v>
      </c>
      <c r="AC4684" t="s">
        <v>15378</v>
      </c>
      <c r="AD4684">
        <v>-43.436872000000001</v>
      </c>
      <c r="AE4684">
        <v>163.678</v>
      </c>
      <c r="AF4684">
        <v>11.196999999999999</v>
      </c>
      <c r="AG4684">
        <v>9.6460000000000008</v>
      </c>
      <c r="AH4684">
        <v>11.3208</v>
      </c>
    </row>
    <row r="4685" spans="1:34" x14ac:dyDescent="0.25">
      <c r="A4685" t="s">
        <v>15379</v>
      </c>
      <c r="B4685" t="s">
        <v>15380</v>
      </c>
      <c r="C4685">
        <v>2</v>
      </c>
      <c r="D4685">
        <v>1</v>
      </c>
      <c r="E4685" t="s">
        <v>284</v>
      </c>
      <c r="F4685">
        <v>2021</v>
      </c>
      <c r="G4685" t="s">
        <v>285</v>
      </c>
      <c r="H4685">
        <v>0</v>
      </c>
      <c r="I4685">
        <v>4.7202190000000002</v>
      </c>
      <c r="J4685">
        <v>6.2600000000000003E-2</v>
      </c>
      <c r="K4685">
        <v>15.648</v>
      </c>
      <c r="L4685">
        <v>1.3959999999999999</v>
      </c>
      <c r="M4685">
        <v>753.25710000000004</v>
      </c>
      <c r="N4685">
        <v>2.37</v>
      </c>
      <c r="O4685" t="s">
        <v>119</v>
      </c>
      <c r="P4685">
        <v>7.2999999999999995E-2</v>
      </c>
      <c r="Q4685">
        <v>1076.67</v>
      </c>
      <c r="R4685">
        <v>1679</v>
      </c>
      <c r="S4685">
        <v>0</v>
      </c>
      <c r="U4685">
        <v>6274</v>
      </c>
      <c r="V4685">
        <v>1.93</v>
      </c>
      <c r="W4685">
        <v>1.46</v>
      </c>
      <c r="X4685">
        <v>0.11899999999999999</v>
      </c>
      <c r="Y4685" t="s">
        <v>77</v>
      </c>
      <c r="Z4685">
        <v>4.03</v>
      </c>
      <c r="AA4685" t="s">
        <v>15381</v>
      </c>
      <c r="AB4685">
        <v>325.01453629999997</v>
      </c>
      <c r="AC4685" t="s">
        <v>15382</v>
      </c>
      <c r="AD4685">
        <v>48.4067674</v>
      </c>
      <c r="AE4685">
        <v>200.49199999999999</v>
      </c>
      <c r="AF4685">
        <v>9.4380000000000006</v>
      </c>
      <c r="AG4685">
        <v>8.2720000000000002</v>
      </c>
      <c r="AH4685">
        <v>9.3503900000000009</v>
      </c>
    </row>
    <row r="4686" spans="1:34" x14ac:dyDescent="0.25">
      <c r="A4686" t="s">
        <v>15383</v>
      </c>
      <c r="B4686" t="s">
        <v>15384</v>
      </c>
      <c r="C4686">
        <v>2</v>
      </c>
      <c r="D4686">
        <v>1</v>
      </c>
      <c r="E4686" t="s">
        <v>284</v>
      </c>
      <c r="F4686">
        <v>2020</v>
      </c>
      <c r="G4686" t="s">
        <v>285</v>
      </c>
      <c r="H4686">
        <v>0</v>
      </c>
      <c r="I4686">
        <v>95.174000000000007</v>
      </c>
      <c r="J4686">
        <v>0.4607</v>
      </c>
      <c r="K4686">
        <v>6.85</v>
      </c>
      <c r="L4686">
        <v>0.61099999999999999</v>
      </c>
      <c r="M4686">
        <v>33</v>
      </c>
      <c r="N4686">
        <v>0.10383000000000001</v>
      </c>
      <c r="O4686" t="s">
        <v>119</v>
      </c>
      <c r="P4686">
        <v>8.7999999999999995E-2</v>
      </c>
      <c r="Q4686">
        <v>65.010000000000005</v>
      </c>
      <c r="R4686">
        <v>724</v>
      </c>
      <c r="S4686">
        <v>0</v>
      </c>
      <c r="U4686">
        <v>6050</v>
      </c>
      <c r="V4686">
        <v>1.33</v>
      </c>
      <c r="W4686">
        <v>1.1299999999999999</v>
      </c>
      <c r="X4686">
        <v>0.01</v>
      </c>
      <c r="Y4686" t="s">
        <v>77</v>
      </c>
      <c r="Z4686">
        <v>4</v>
      </c>
      <c r="AA4686" t="s">
        <v>15385</v>
      </c>
      <c r="AB4686">
        <v>92.133095499999996</v>
      </c>
      <c r="AC4686" t="s">
        <v>15386</v>
      </c>
      <c r="AD4686">
        <v>-59.540985300000003</v>
      </c>
      <c r="AE4686">
        <v>399.017</v>
      </c>
      <c r="AF4686">
        <v>11.722</v>
      </c>
      <c r="AG4686">
        <v>10.635</v>
      </c>
      <c r="AH4686">
        <v>11.8764</v>
      </c>
    </row>
    <row r="4687" spans="1:34" x14ac:dyDescent="0.25">
      <c r="A4687" t="s">
        <v>15387</v>
      </c>
      <c r="B4687" t="s">
        <v>15388</v>
      </c>
      <c r="C4687">
        <v>1</v>
      </c>
      <c r="D4687">
        <v>1</v>
      </c>
      <c r="E4687" t="s">
        <v>284</v>
      </c>
      <c r="F4687">
        <v>2022</v>
      </c>
      <c r="G4687" t="s">
        <v>285</v>
      </c>
      <c r="H4687">
        <v>0</v>
      </c>
      <c r="I4687">
        <v>1.4520358</v>
      </c>
      <c r="J4687">
        <v>2.3E-2</v>
      </c>
      <c r="K4687">
        <v>1.36</v>
      </c>
      <c r="L4687">
        <v>0.121</v>
      </c>
      <c r="M4687">
        <v>2.42</v>
      </c>
      <c r="N4687">
        <v>7.6099999999999996E-3</v>
      </c>
      <c r="O4687" t="s">
        <v>614</v>
      </c>
      <c r="R4687">
        <v>1136</v>
      </c>
      <c r="S4687">
        <v>0</v>
      </c>
      <c r="U4687">
        <v>4266</v>
      </c>
      <c r="V4687">
        <v>0.66</v>
      </c>
      <c r="W4687">
        <v>0.59</v>
      </c>
      <c r="Z4687">
        <v>4.7300000000000004</v>
      </c>
      <c r="AA4687" t="s">
        <v>15389</v>
      </c>
      <c r="AB4687">
        <v>232.94604699999999</v>
      </c>
      <c r="AC4687" t="s">
        <v>15390</v>
      </c>
      <c r="AD4687">
        <v>47.055550699999998</v>
      </c>
      <c r="AE4687">
        <v>32.477800000000002</v>
      </c>
      <c r="AF4687">
        <v>10.51</v>
      </c>
      <c r="AG4687">
        <v>7.25</v>
      </c>
      <c r="AH4687">
        <v>9.8772300000000008</v>
      </c>
    </row>
    <row r="4688" spans="1:34" x14ac:dyDescent="0.25">
      <c r="A4688" t="s">
        <v>15391</v>
      </c>
      <c r="B4688" t="s">
        <v>15392</v>
      </c>
      <c r="C4688">
        <v>1</v>
      </c>
      <c r="D4688">
        <v>1</v>
      </c>
      <c r="E4688" t="s">
        <v>284</v>
      </c>
      <c r="F4688">
        <v>2021</v>
      </c>
      <c r="G4688" t="s">
        <v>285</v>
      </c>
      <c r="H4688">
        <v>0</v>
      </c>
      <c r="I4688">
        <v>2.6502370000000002</v>
      </c>
      <c r="J4688">
        <v>4.5999999999999999E-2</v>
      </c>
      <c r="K4688">
        <v>16.701000000000001</v>
      </c>
      <c r="L4688">
        <v>1.49</v>
      </c>
      <c r="M4688">
        <v>991.62463000000002</v>
      </c>
      <c r="N4688">
        <v>3.12</v>
      </c>
      <c r="O4688" t="s">
        <v>119</v>
      </c>
      <c r="P4688">
        <v>2.2000000000000001E-3</v>
      </c>
      <c r="Q4688">
        <v>5300</v>
      </c>
      <c r="R4688">
        <v>2370</v>
      </c>
      <c r="S4688">
        <v>0</v>
      </c>
      <c r="T4688" t="s">
        <v>15393</v>
      </c>
      <c r="U4688">
        <v>7690</v>
      </c>
      <c r="V4688">
        <v>1.92</v>
      </c>
      <c r="W4688">
        <v>1.9</v>
      </c>
      <c r="X4688">
        <v>0.09</v>
      </c>
      <c r="Y4688" t="s">
        <v>77</v>
      </c>
      <c r="Z4688">
        <v>4.1500000000000004</v>
      </c>
      <c r="AA4688" t="s">
        <v>15394</v>
      </c>
      <c r="AB4688">
        <v>316.20369219999998</v>
      </c>
      <c r="AC4688" t="s">
        <v>15395</v>
      </c>
      <c r="AD4688">
        <v>55.588022100000003</v>
      </c>
      <c r="AE4688">
        <v>148.92500000000001</v>
      </c>
      <c r="AF4688">
        <v>8.0299999999999994</v>
      </c>
      <c r="AG4688">
        <v>7.4390000000000001</v>
      </c>
      <c r="AH4688">
        <v>7.9756099999999996</v>
      </c>
    </row>
    <row r="4689" spans="1:34" x14ac:dyDescent="0.25">
      <c r="A4689" t="s">
        <v>15396</v>
      </c>
      <c r="B4689" t="s">
        <v>15397</v>
      </c>
      <c r="C4689">
        <v>1</v>
      </c>
      <c r="D4689">
        <v>1</v>
      </c>
      <c r="E4689" t="s">
        <v>284</v>
      </c>
      <c r="F4689">
        <v>2022</v>
      </c>
      <c r="G4689" t="s">
        <v>285</v>
      </c>
      <c r="H4689">
        <v>0</v>
      </c>
      <c r="I4689">
        <v>0.40906769999999998</v>
      </c>
      <c r="J4689">
        <v>7.1000000000000004E-3</v>
      </c>
      <c r="K4689">
        <v>1.17</v>
      </c>
      <c r="L4689">
        <v>0.104</v>
      </c>
      <c r="M4689">
        <v>1.71</v>
      </c>
      <c r="N4689">
        <v>5.3699999999999998E-3</v>
      </c>
      <c r="O4689" t="s">
        <v>614</v>
      </c>
      <c r="R4689">
        <v>1072</v>
      </c>
      <c r="S4689">
        <v>0</v>
      </c>
      <c r="U4689">
        <v>3330</v>
      </c>
      <c r="V4689">
        <v>0.31</v>
      </c>
      <c r="W4689">
        <v>0.28999999999999998</v>
      </c>
      <c r="Z4689">
        <v>4.92</v>
      </c>
      <c r="AA4689" t="s">
        <v>15398</v>
      </c>
      <c r="AB4689">
        <v>287.29210060000003</v>
      </c>
      <c r="AC4689" t="s">
        <v>15399</v>
      </c>
      <c r="AD4689">
        <v>74.174276199999994</v>
      </c>
      <c r="AE4689">
        <v>41.165900000000001</v>
      </c>
      <c r="AF4689">
        <v>15.39</v>
      </c>
      <c r="AG4689">
        <v>10.089</v>
      </c>
      <c r="AH4689">
        <v>13.7652</v>
      </c>
    </row>
    <row r="4690" spans="1:34" x14ac:dyDescent="0.25">
      <c r="A4690" t="s">
        <v>15400</v>
      </c>
      <c r="B4690" t="s">
        <v>15401</v>
      </c>
      <c r="C4690">
        <v>1</v>
      </c>
      <c r="D4690">
        <v>2</v>
      </c>
      <c r="E4690" t="s">
        <v>284</v>
      </c>
      <c r="F4690">
        <v>2021</v>
      </c>
      <c r="G4690" t="s">
        <v>285</v>
      </c>
      <c r="H4690">
        <v>0</v>
      </c>
      <c r="I4690">
        <v>0.4702694</v>
      </c>
      <c r="K4690">
        <v>1.397</v>
      </c>
      <c r="L4690">
        <v>0.125</v>
      </c>
      <c r="M4690">
        <v>3.87</v>
      </c>
      <c r="N4690">
        <v>1.218E-2</v>
      </c>
      <c r="O4690" t="s">
        <v>119</v>
      </c>
      <c r="P4690">
        <v>0</v>
      </c>
      <c r="Q4690">
        <v>5028.88</v>
      </c>
      <c r="R4690">
        <v>2148</v>
      </c>
      <c r="S4690">
        <v>0</v>
      </c>
      <c r="U4690">
        <v>5430</v>
      </c>
      <c r="V4690">
        <v>0.91</v>
      </c>
      <c r="W4690">
        <v>0.93</v>
      </c>
      <c r="X4690">
        <v>0.13</v>
      </c>
      <c r="Y4690" t="s">
        <v>77</v>
      </c>
      <c r="Z4690">
        <v>4.49</v>
      </c>
      <c r="AA4690" t="s">
        <v>15402</v>
      </c>
      <c r="AB4690">
        <v>305.47492519999997</v>
      </c>
      <c r="AC4690" t="s">
        <v>15403</v>
      </c>
      <c r="AD4690">
        <v>70.943705399999999</v>
      </c>
      <c r="AE4690">
        <v>125.46299999999999</v>
      </c>
      <c r="AF4690">
        <v>10.936</v>
      </c>
      <c r="AG4690">
        <v>9.0609999999999999</v>
      </c>
      <c r="AH4690">
        <v>10.6417</v>
      </c>
    </row>
    <row r="4691" spans="1:34" x14ac:dyDescent="0.25">
      <c r="A4691" t="s">
        <v>15404</v>
      </c>
      <c r="B4691" t="s">
        <v>15401</v>
      </c>
      <c r="C4691">
        <v>1</v>
      </c>
      <c r="D4691">
        <v>2</v>
      </c>
      <c r="E4691" t="s">
        <v>73</v>
      </c>
      <c r="F4691">
        <v>2021</v>
      </c>
      <c r="G4691" t="s">
        <v>94</v>
      </c>
      <c r="H4691">
        <v>0</v>
      </c>
      <c r="I4691">
        <v>16.065999999999999</v>
      </c>
      <c r="K4691">
        <v>3.46</v>
      </c>
      <c r="L4691">
        <v>0.309</v>
      </c>
      <c r="M4691">
        <v>11.8</v>
      </c>
      <c r="N4691">
        <v>3.7130000000000003E-2</v>
      </c>
      <c r="O4691" t="s">
        <v>75</v>
      </c>
      <c r="P4691">
        <v>0</v>
      </c>
      <c r="S4691">
        <v>0</v>
      </c>
      <c r="U4691">
        <v>5430</v>
      </c>
      <c r="V4691">
        <v>0.91</v>
      </c>
      <c r="W4691">
        <v>0.93</v>
      </c>
      <c r="X4691">
        <v>0.13</v>
      </c>
      <c r="Y4691" t="s">
        <v>77</v>
      </c>
      <c r="Z4691">
        <v>4.49</v>
      </c>
      <c r="AA4691" t="s">
        <v>15402</v>
      </c>
      <c r="AB4691">
        <v>305.47492519999997</v>
      </c>
      <c r="AC4691" t="s">
        <v>15403</v>
      </c>
      <c r="AD4691">
        <v>70.943705399999999</v>
      </c>
      <c r="AE4691">
        <v>125.46299999999999</v>
      </c>
      <c r="AF4691">
        <v>10.936</v>
      </c>
      <c r="AG4691">
        <v>9.0609999999999999</v>
      </c>
      <c r="AH4691">
        <v>10.6417</v>
      </c>
    </row>
    <row r="4692" spans="1:34" x14ac:dyDescent="0.25">
      <c r="A4692" t="s">
        <v>15405</v>
      </c>
      <c r="B4692" t="s">
        <v>15406</v>
      </c>
      <c r="C4692">
        <v>1</v>
      </c>
      <c r="D4692">
        <v>1</v>
      </c>
      <c r="E4692" t="s">
        <v>284</v>
      </c>
      <c r="F4692">
        <v>2021</v>
      </c>
      <c r="G4692" t="s">
        <v>285</v>
      </c>
      <c r="H4692">
        <v>0</v>
      </c>
      <c r="I4692">
        <v>10.180249</v>
      </c>
      <c r="J4692">
        <v>9.0300000000000005E-2</v>
      </c>
      <c r="K4692">
        <v>11.882</v>
      </c>
      <c r="L4692">
        <v>1.06</v>
      </c>
      <c r="M4692">
        <v>270.47332999999998</v>
      </c>
      <c r="N4692">
        <v>0.85099999999999998</v>
      </c>
      <c r="O4692" t="s">
        <v>119</v>
      </c>
      <c r="P4692">
        <v>2.4E-2</v>
      </c>
      <c r="Q4692">
        <v>125.74</v>
      </c>
      <c r="R4692">
        <v>918</v>
      </c>
      <c r="S4692">
        <v>0</v>
      </c>
      <c r="U4692">
        <v>5597</v>
      </c>
      <c r="V4692">
        <v>1.05</v>
      </c>
      <c r="W4692">
        <v>0.95</v>
      </c>
      <c r="X4692">
        <v>7.8E-2</v>
      </c>
      <c r="Y4692" t="s">
        <v>77</v>
      </c>
      <c r="Z4692">
        <v>4.37</v>
      </c>
      <c r="AA4692" t="s">
        <v>15407</v>
      </c>
      <c r="AB4692">
        <v>126.4337428</v>
      </c>
      <c r="AC4692" t="s">
        <v>15408</v>
      </c>
      <c r="AD4692">
        <v>-13.5595485</v>
      </c>
      <c r="AE4692">
        <v>152.892</v>
      </c>
      <c r="AF4692">
        <v>10.723000000000001</v>
      </c>
      <c r="AG4692">
        <v>9.2010000000000005</v>
      </c>
      <c r="AH4692">
        <v>10.6624</v>
      </c>
    </row>
    <row r="4693" spans="1:34" x14ac:dyDescent="0.25">
      <c r="A4693" t="s">
        <v>15409</v>
      </c>
      <c r="B4693" t="s">
        <v>15410</v>
      </c>
      <c r="C4693">
        <v>1</v>
      </c>
      <c r="D4693">
        <v>1</v>
      </c>
      <c r="E4693" t="s">
        <v>284</v>
      </c>
      <c r="F4693">
        <v>2019</v>
      </c>
      <c r="G4693" t="s">
        <v>285</v>
      </c>
      <c r="H4693">
        <v>0</v>
      </c>
      <c r="I4693">
        <v>5.8574869999999999</v>
      </c>
      <c r="J4693">
        <v>7.0370000000000002E-2</v>
      </c>
      <c r="K4693">
        <v>14.067</v>
      </c>
      <c r="L4693">
        <v>1.2549999999999999</v>
      </c>
      <c r="M4693">
        <v>797.75329999999997</v>
      </c>
      <c r="N4693">
        <v>2.5099999999999998</v>
      </c>
      <c r="O4693" t="s">
        <v>119</v>
      </c>
      <c r="P4693">
        <v>0.26200000000000001</v>
      </c>
      <c r="Q4693">
        <v>750.97</v>
      </c>
      <c r="R4693">
        <v>1404</v>
      </c>
      <c r="S4693">
        <v>0</v>
      </c>
      <c r="T4693" t="s">
        <v>1305</v>
      </c>
      <c r="U4693">
        <v>6255</v>
      </c>
      <c r="V4693">
        <v>1.53</v>
      </c>
      <c r="W4693">
        <v>1.35</v>
      </c>
      <c r="X4693">
        <v>0.28000000000000003</v>
      </c>
      <c r="Y4693" t="s">
        <v>77</v>
      </c>
      <c r="Z4693">
        <v>4.13</v>
      </c>
      <c r="AA4693" t="s">
        <v>15411</v>
      </c>
      <c r="AB4693">
        <v>112.96542100000001</v>
      </c>
      <c r="AC4693" t="s">
        <v>15412</v>
      </c>
      <c r="AD4693">
        <v>-73.606035800000001</v>
      </c>
      <c r="AE4693">
        <v>336.267</v>
      </c>
      <c r="AF4693">
        <v>11.39</v>
      </c>
      <c r="AG4693">
        <v>9.94</v>
      </c>
      <c r="AH4693">
        <v>11.3408</v>
      </c>
    </row>
    <row r="4694" spans="1:34" x14ac:dyDescent="0.25">
      <c r="A4694" t="s">
        <v>15413</v>
      </c>
      <c r="B4694" t="s">
        <v>15414</v>
      </c>
      <c r="C4694">
        <v>1</v>
      </c>
      <c r="D4694">
        <v>1</v>
      </c>
      <c r="E4694" t="s">
        <v>284</v>
      </c>
      <c r="F4694">
        <v>2022</v>
      </c>
      <c r="G4694" t="s">
        <v>285</v>
      </c>
      <c r="H4694">
        <v>0</v>
      </c>
      <c r="I4694">
        <v>2.0560139999999998</v>
      </c>
      <c r="K4694">
        <v>15.244</v>
      </c>
      <c r="L4694">
        <v>1.36</v>
      </c>
      <c r="M4694">
        <v>1004.33777</v>
      </c>
      <c r="N4694">
        <v>3.16</v>
      </c>
      <c r="O4694" t="s">
        <v>119</v>
      </c>
      <c r="S4694">
        <v>0</v>
      </c>
      <c r="T4694" t="s">
        <v>587</v>
      </c>
      <c r="U4694">
        <v>6520</v>
      </c>
      <c r="V4694">
        <v>1.1399999999999999</v>
      </c>
      <c r="W4694">
        <v>1.1399999999999999</v>
      </c>
      <c r="X4694">
        <v>-0.05</v>
      </c>
      <c r="Y4694" t="s">
        <v>77</v>
      </c>
      <c r="Z4694">
        <v>4.25</v>
      </c>
      <c r="AA4694" t="s">
        <v>15415</v>
      </c>
      <c r="AB4694">
        <v>340.08462040000001</v>
      </c>
      <c r="AC4694" t="s">
        <v>15416</v>
      </c>
      <c r="AD4694">
        <v>69.503731299999998</v>
      </c>
      <c r="AE4694">
        <v>247.054</v>
      </c>
      <c r="AF4694">
        <v>10.858000000000001</v>
      </c>
      <c r="AG4694">
        <v>9.6690000000000005</v>
      </c>
      <c r="AH4694">
        <v>10.7156</v>
      </c>
    </row>
    <row r="4695" spans="1:34" x14ac:dyDescent="0.25">
      <c r="A4695" t="s">
        <v>15417</v>
      </c>
      <c r="B4695" t="s">
        <v>15418</v>
      </c>
      <c r="C4695">
        <v>1</v>
      </c>
      <c r="D4695">
        <v>1</v>
      </c>
      <c r="E4695" t="s">
        <v>284</v>
      </c>
      <c r="F4695">
        <v>2021</v>
      </c>
      <c r="G4695" t="s">
        <v>100</v>
      </c>
      <c r="H4695">
        <v>0</v>
      </c>
      <c r="I4695">
        <v>1.902603</v>
      </c>
      <c r="J4695">
        <v>3.8899999999999997E-2</v>
      </c>
      <c r="K4695">
        <v>21.016999999999999</v>
      </c>
      <c r="L4695">
        <v>1.875</v>
      </c>
      <c r="M4695">
        <v>731.00534000000005</v>
      </c>
      <c r="N4695">
        <v>2.2999999999999998</v>
      </c>
      <c r="O4695" t="s">
        <v>119</v>
      </c>
      <c r="P4695">
        <v>0.01</v>
      </c>
      <c r="Q4695">
        <v>19308.8</v>
      </c>
      <c r="R4695">
        <v>2492</v>
      </c>
      <c r="S4695">
        <v>0</v>
      </c>
      <c r="T4695" t="s">
        <v>15419</v>
      </c>
      <c r="U4695">
        <v>7300</v>
      </c>
      <c r="V4695">
        <v>1.95</v>
      </c>
      <c r="W4695">
        <v>1.79</v>
      </c>
      <c r="X4695">
        <v>-0.1</v>
      </c>
      <c r="Y4695" t="s">
        <v>77</v>
      </c>
      <c r="Z4695">
        <v>4.0999999999999996</v>
      </c>
      <c r="AA4695" t="s">
        <v>15420</v>
      </c>
      <c r="AB4695">
        <v>352.26752069999998</v>
      </c>
      <c r="AC4695" t="s">
        <v>15421</v>
      </c>
      <c r="AD4695">
        <v>67.034806200000006</v>
      </c>
      <c r="AE4695">
        <v>225.88800000000001</v>
      </c>
      <c r="AF4695">
        <v>8.952</v>
      </c>
      <c r="AG4695">
        <v>8.3249999999999993</v>
      </c>
      <c r="AH4695">
        <v>8.8952899999999993</v>
      </c>
    </row>
    <row r="4696" spans="1:34" x14ac:dyDescent="0.25">
      <c r="A4696" t="s">
        <v>15422</v>
      </c>
      <c r="B4696" t="s">
        <v>15423</v>
      </c>
      <c r="C4696">
        <v>1</v>
      </c>
      <c r="D4696">
        <v>1</v>
      </c>
      <c r="E4696" t="s">
        <v>284</v>
      </c>
      <c r="F4696">
        <v>2020</v>
      </c>
      <c r="G4696" t="s">
        <v>285</v>
      </c>
      <c r="H4696">
        <v>0</v>
      </c>
      <c r="I4696">
        <v>2.0845435000000001</v>
      </c>
      <c r="J4696">
        <v>3.1379999999999998E-2</v>
      </c>
      <c r="K4696">
        <v>14.414999999999999</v>
      </c>
      <c r="L4696">
        <v>1.286</v>
      </c>
      <c r="M4696">
        <v>375.0394</v>
      </c>
      <c r="N4696">
        <v>1.18</v>
      </c>
      <c r="O4696" t="s">
        <v>119</v>
      </c>
      <c r="P4696">
        <v>0</v>
      </c>
      <c r="Q4696">
        <v>1062</v>
      </c>
      <c r="R4696">
        <v>1588</v>
      </c>
      <c r="S4696">
        <v>0</v>
      </c>
      <c r="T4696" t="s">
        <v>15424</v>
      </c>
      <c r="U4696">
        <v>5404</v>
      </c>
      <c r="V4696">
        <v>1.17</v>
      </c>
      <c r="W4696">
        <v>0.95</v>
      </c>
      <c r="X4696">
        <v>0.24</v>
      </c>
      <c r="Y4696" t="s">
        <v>77</v>
      </c>
      <c r="Z4696">
        <v>4.28</v>
      </c>
      <c r="AA4696" t="s">
        <v>15425</v>
      </c>
      <c r="AB4696">
        <v>73.701439800000003</v>
      </c>
      <c r="AC4696" t="s">
        <v>15426</v>
      </c>
      <c r="AD4696">
        <v>-76.680606100000006</v>
      </c>
      <c r="AE4696">
        <v>355.68299999999999</v>
      </c>
      <c r="AF4696">
        <v>12.725</v>
      </c>
      <c r="AG4696">
        <v>10.891999999999999</v>
      </c>
      <c r="AH4696">
        <v>12.5143</v>
      </c>
    </row>
    <row r="4697" spans="1:34" x14ac:dyDescent="0.25">
      <c r="A4697" t="s">
        <v>15427</v>
      </c>
      <c r="B4697" t="s">
        <v>15428</v>
      </c>
      <c r="C4697">
        <v>1</v>
      </c>
      <c r="D4697">
        <v>1</v>
      </c>
      <c r="E4697" t="s">
        <v>284</v>
      </c>
      <c r="F4697">
        <v>2021</v>
      </c>
      <c r="G4697" t="s">
        <v>285</v>
      </c>
      <c r="H4697">
        <v>0</v>
      </c>
      <c r="I4697">
        <v>5.3317509999999997</v>
      </c>
      <c r="J4697">
        <v>6.8640000000000007E-2</v>
      </c>
      <c r="K4697">
        <v>13.888</v>
      </c>
      <c r="L4697">
        <v>1.2390000000000001</v>
      </c>
      <c r="M4697">
        <v>314.65170000000001</v>
      </c>
      <c r="N4697">
        <v>0.99</v>
      </c>
      <c r="O4697" t="s">
        <v>119</v>
      </c>
      <c r="P4697">
        <v>3.5999999999999997E-2</v>
      </c>
      <c r="Q4697">
        <v>1071.42</v>
      </c>
      <c r="R4697">
        <v>1619</v>
      </c>
      <c r="S4697">
        <v>0</v>
      </c>
      <c r="U4697">
        <v>5948</v>
      </c>
      <c r="V4697">
        <v>2.19</v>
      </c>
      <c r="W4697">
        <v>1.52</v>
      </c>
      <c r="X4697">
        <v>0.32900000000000001</v>
      </c>
      <c r="Y4697" t="s">
        <v>77</v>
      </c>
      <c r="Z4697">
        <v>3.94</v>
      </c>
      <c r="AA4697" t="s">
        <v>15429</v>
      </c>
      <c r="AB4697">
        <v>38.361569000000003</v>
      </c>
      <c r="AC4697" t="s">
        <v>15430</v>
      </c>
      <c r="AD4697">
        <v>41.013432100000003</v>
      </c>
      <c r="AE4697">
        <v>336.608</v>
      </c>
      <c r="AF4697">
        <v>10.66</v>
      </c>
      <c r="AG4697">
        <v>9.1910000000000007</v>
      </c>
      <c r="AH4697">
        <v>10.5276</v>
      </c>
    </row>
    <row r="4698" spans="1:34" x14ac:dyDescent="0.25">
      <c r="A4698" t="s">
        <v>15431</v>
      </c>
      <c r="B4698" t="s">
        <v>15432</v>
      </c>
      <c r="C4698">
        <v>1</v>
      </c>
      <c r="D4698">
        <v>1</v>
      </c>
      <c r="E4698" t="s">
        <v>284</v>
      </c>
      <c r="F4698">
        <v>2019</v>
      </c>
      <c r="G4698" t="s">
        <v>285</v>
      </c>
      <c r="H4698">
        <v>0</v>
      </c>
      <c r="I4698">
        <v>4.231306</v>
      </c>
      <c r="J4698">
        <v>5.8000000000000003E-2</v>
      </c>
      <c r="K4698">
        <v>16.690000000000001</v>
      </c>
      <c r="L4698">
        <v>1.4890000000000001</v>
      </c>
      <c r="M4698">
        <v>387.75259999999997</v>
      </c>
      <c r="N4698">
        <v>1.22</v>
      </c>
      <c r="O4698" t="s">
        <v>119</v>
      </c>
      <c r="P4698">
        <v>0</v>
      </c>
      <c r="Q4698">
        <v>1488.97</v>
      </c>
      <c r="R4698">
        <v>1669</v>
      </c>
      <c r="S4698">
        <v>0</v>
      </c>
      <c r="T4698" t="s">
        <v>1305</v>
      </c>
      <c r="U4698">
        <v>6495</v>
      </c>
      <c r="V4698">
        <v>1.65</v>
      </c>
      <c r="W4698">
        <v>1.44</v>
      </c>
      <c r="X4698">
        <v>0.22</v>
      </c>
      <c r="Y4698" t="s">
        <v>77</v>
      </c>
      <c r="Z4698">
        <v>4.1900000000000004</v>
      </c>
      <c r="AA4698" t="s">
        <v>15433</v>
      </c>
      <c r="AB4698">
        <v>79.768253200000004</v>
      </c>
      <c r="AC4698" t="s">
        <v>15434</v>
      </c>
      <c r="AD4698">
        <v>-71.895526899999993</v>
      </c>
      <c r="AE4698">
        <v>411.71899999999999</v>
      </c>
      <c r="AF4698">
        <v>11.467000000000001</v>
      </c>
      <c r="AG4698">
        <v>10.124000000000001</v>
      </c>
      <c r="AH4698">
        <v>11.2193</v>
      </c>
    </row>
    <row r="4699" spans="1:34" x14ac:dyDescent="0.25">
      <c r="A4699" t="s">
        <v>15435</v>
      </c>
      <c r="B4699" t="s">
        <v>15436</v>
      </c>
      <c r="C4699">
        <v>2</v>
      </c>
      <c r="D4699">
        <v>1</v>
      </c>
      <c r="E4699" t="s">
        <v>284</v>
      </c>
      <c r="F4699">
        <v>2021</v>
      </c>
      <c r="G4699" t="s">
        <v>285</v>
      </c>
      <c r="H4699">
        <v>0</v>
      </c>
      <c r="I4699">
        <v>0.98934299999999997</v>
      </c>
      <c r="J4699">
        <v>1.545E-2</v>
      </c>
      <c r="K4699">
        <v>1.79</v>
      </c>
      <c r="L4699">
        <v>0.16</v>
      </c>
      <c r="M4699">
        <v>4.91</v>
      </c>
      <c r="N4699">
        <v>1.545E-2</v>
      </c>
      <c r="O4699" t="s">
        <v>119</v>
      </c>
      <c r="P4699">
        <v>0.16</v>
      </c>
      <c r="Q4699">
        <v>121</v>
      </c>
      <c r="R4699">
        <v>924</v>
      </c>
      <c r="S4699">
        <v>0</v>
      </c>
      <c r="T4699" t="s">
        <v>1024</v>
      </c>
      <c r="U4699">
        <v>3550</v>
      </c>
      <c r="V4699">
        <v>0.45</v>
      </c>
      <c r="W4699">
        <v>0.5</v>
      </c>
      <c r="X4699">
        <v>0.23</v>
      </c>
      <c r="Y4699" t="s">
        <v>77</v>
      </c>
      <c r="Z4699">
        <v>4.83</v>
      </c>
      <c r="AA4699" t="s">
        <v>15437</v>
      </c>
      <c r="AB4699">
        <v>56.390609599999998</v>
      </c>
      <c r="AC4699" t="s">
        <v>15438</v>
      </c>
      <c r="AD4699">
        <v>37.112280300000002</v>
      </c>
      <c r="AE4699">
        <v>35.273600000000002</v>
      </c>
      <c r="AF4699">
        <v>13.217000000000001</v>
      </c>
      <c r="AG4699">
        <v>8.6</v>
      </c>
      <c r="AH4699">
        <v>12.1965</v>
      </c>
    </row>
    <row r="4700" spans="1:34" x14ac:dyDescent="0.25">
      <c r="A4700" t="s">
        <v>15439</v>
      </c>
      <c r="B4700" t="s">
        <v>15440</v>
      </c>
      <c r="C4700">
        <v>1</v>
      </c>
      <c r="D4700">
        <v>2</v>
      </c>
      <c r="E4700" t="s">
        <v>284</v>
      </c>
      <c r="F4700">
        <v>2022</v>
      </c>
      <c r="G4700" t="s">
        <v>285</v>
      </c>
      <c r="H4700">
        <v>0</v>
      </c>
      <c r="I4700">
        <v>10.98462</v>
      </c>
      <c r="J4700">
        <v>0.10299999999999999</v>
      </c>
      <c r="K4700">
        <v>2.06</v>
      </c>
      <c r="L4700">
        <v>0.184</v>
      </c>
      <c r="M4700">
        <v>41.317689999999999</v>
      </c>
      <c r="N4700">
        <v>0.13</v>
      </c>
      <c r="O4700" t="s">
        <v>119</v>
      </c>
      <c r="P4700">
        <v>0.59</v>
      </c>
      <c r="R4700">
        <v>1062</v>
      </c>
      <c r="S4700">
        <v>0</v>
      </c>
      <c r="T4700" t="s">
        <v>2476</v>
      </c>
      <c r="U4700">
        <v>6170</v>
      </c>
      <c r="V4700">
        <v>1.32</v>
      </c>
      <c r="W4700">
        <v>1.21</v>
      </c>
      <c r="X4700">
        <v>0.09</v>
      </c>
      <c r="Y4700" t="s">
        <v>77</v>
      </c>
      <c r="Z4700">
        <v>4.29</v>
      </c>
      <c r="AA4700" t="s">
        <v>15441</v>
      </c>
      <c r="AB4700">
        <v>259.01725219999997</v>
      </c>
      <c r="AC4700" t="s">
        <v>15442</v>
      </c>
      <c r="AD4700">
        <v>72.161180599999994</v>
      </c>
      <c r="AE4700">
        <v>168.06700000000001</v>
      </c>
      <c r="AF4700">
        <v>9.8889999999999993</v>
      </c>
      <c r="AG4700">
        <v>8.7240000000000002</v>
      </c>
      <c r="AH4700">
        <v>9.8193400000000004</v>
      </c>
    </row>
    <row r="4701" spans="1:34" x14ac:dyDescent="0.25">
      <c r="A4701" t="s">
        <v>15443</v>
      </c>
      <c r="B4701" t="s">
        <v>15440</v>
      </c>
      <c r="C4701">
        <v>1</v>
      </c>
      <c r="D4701">
        <v>2</v>
      </c>
      <c r="E4701" t="s">
        <v>284</v>
      </c>
      <c r="F4701">
        <v>2022</v>
      </c>
      <c r="G4701" t="s">
        <v>285</v>
      </c>
      <c r="H4701">
        <v>0</v>
      </c>
      <c r="I4701">
        <v>40.749760000000002</v>
      </c>
      <c r="J4701">
        <v>0.249</v>
      </c>
      <c r="K4701">
        <v>11.063000000000001</v>
      </c>
      <c r="L4701">
        <v>0.98699999999999999</v>
      </c>
      <c r="M4701">
        <v>200.2319</v>
      </c>
      <c r="N4701">
        <v>0.63</v>
      </c>
      <c r="O4701" t="s">
        <v>119</v>
      </c>
      <c r="P4701">
        <v>0.09</v>
      </c>
      <c r="R4701">
        <v>684</v>
      </c>
      <c r="S4701">
        <v>0</v>
      </c>
      <c r="T4701" t="s">
        <v>2476</v>
      </c>
      <c r="U4701">
        <v>6170</v>
      </c>
      <c r="V4701">
        <v>1.32</v>
      </c>
      <c r="W4701">
        <v>1.21</v>
      </c>
      <c r="X4701">
        <v>0.09</v>
      </c>
      <c r="Y4701" t="s">
        <v>77</v>
      </c>
      <c r="Z4701">
        <v>4.29</v>
      </c>
      <c r="AA4701" t="s">
        <v>15441</v>
      </c>
      <c r="AB4701">
        <v>259.01725219999997</v>
      </c>
      <c r="AC4701" t="s">
        <v>15442</v>
      </c>
      <c r="AD4701">
        <v>72.161180599999994</v>
      </c>
      <c r="AE4701">
        <v>168.06700000000001</v>
      </c>
      <c r="AF4701">
        <v>9.8889999999999993</v>
      </c>
      <c r="AG4701">
        <v>8.7240000000000002</v>
      </c>
      <c r="AH4701">
        <v>9.8193400000000004</v>
      </c>
    </row>
    <row r="4702" spans="1:34" x14ac:dyDescent="0.25">
      <c r="A4702" t="s">
        <v>15444</v>
      </c>
      <c r="B4702" t="s">
        <v>15445</v>
      </c>
      <c r="C4702">
        <v>1</v>
      </c>
      <c r="D4702">
        <v>1</v>
      </c>
      <c r="E4702" t="s">
        <v>284</v>
      </c>
      <c r="F4702">
        <v>2021</v>
      </c>
      <c r="G4702" t="s">
        <v>285</v>
      </c>
      <c r="H4702">
        <v>0</v>
      </c>
      <c r="I4702">
        <v>0.66914030000000002</v>
      </c>
      <c r="J4702">
        <v>1.1557E-2</v>
      </c>
      <c r="K4702">
        <v>1.7</v>
      </c>
      <c r="L4702">
        <v>0.152</v>
      </c>
      <c r="M4702">
        <v>3.78</v>
      </c>
      <c r="N4702">
        <v>1.189E-2</v>
      </c>
      <c r="O4702" t="s">
        <v>119</v>
      </c>
      <c r="P4702">
        <v>0</v>
      </c>
      <c r="Q4702">
        <v>217</v>
      </c>
      <c r="R4702">
        <v>1069</v>
      </c>
      <c r="S4702">
        <v>0</v>
      </c>
      <c r="T4702" t="s">
        <v>853</v>
      </c>
      <c r="U4702">
        <v>3434</v>
      </c>
      <c r="V4702">
        <v>0.49</v>
      </c>
      <c r="W4702">
        <v>0.49</v>
      </c>
      <c r="X4702">
        <v>-0.13</v>
      </c>
      <c r="Y4702" t="s">
        <v>77</v>
      </c>
      <c r="Z4702">
        <v>4.8499999999999996</v>
      </c>
      <c r="AA4702" t="s">
        <v>15446</v>
      </c>
      <c r="AB4702">
        <v>68.593952900000005</v>
      </c>
      <c r="AC4702" t="s">
        <v>15447</v>
      </c>
      <c r="AD4702">
        <v>43.037039499999999</v>
      </c>
      <c r="AE4702">
        <v>37.615299999999998</v>
      </c>
      <c r="AF4702">
        <v>13.378</v>
      </c>
      <c r="AG4702">
        <v>8.7579999999999991</v>
      </c>
      <c r="AH4702">
        <v>12.2956</v>
      </c>
    </row>
    <row r="4703" spans="1:34" x14ac:dyDescent="0.25">
      <c r="A4703" t="s">
        <v>15448</v>
      </c>
      <c r="B4703" t="s">
        <v>15449</v>
      </c>
      <c r="C4703">
        <v>1</v>
      </c>
      <c r="D4703">
        <v>1</v>
      </c>
      <c r="E4703" t="s">
        <v>284</v>
      </c>
      <c r="F4703">
        <v>2020</v>
      </c>
      <c r="G4703" t="s">
        <v>285</v>
      </c>
      <c r="H4703">
        <v>0</v>
      </c>
      <c r="I4703">
        <v>2.2554476999999999</v>
      </c>
      <c r="J4703">
        <v>3.524E-2</v>
      </c>
      <c r="K4703">
        <v>12.173</v>
      </c>
      <c r="L4703">
        <v>1.0860000000000001</v>
      </c>
      <c r="M4703">
        <v>251.40352999999999</v>
      </c>
      <c r="N4703">
        <v>0.79100000000000004</v>
      </c>
      <c r="O4703" t="s">
        <v>119</v>
      </c>
      <c r="P4703">
        <v>0</v>
      </c>
      <c r="Q4703">
        <v>1443</v>
      </c>
      <c r="R4703">
        <v>1715</v>
      </c>
      <c r="S4703">
        <v>0</v>
      </c>
      <c r="T4703" t="s">
        <v>204</v>
      </c>
      <c r="U4703">
        <v>5880</v>
      </c>
      <c r="V4703">
        <v>1.29</v>
      </c>
      <c r="W4703">
        <v>1.1499999999999999</v>
      </c>
      <c r="X4703">
        <v>0.24</v>
      </c>
      <c r="Y4703" t="s">
        <v>77</v>
      </c>
      <c r="Z4703">
        <v>4.28</v>
      </c>
      <c r="AA4703" t="s">
        <v>15450</v>
      </c>
      <c r="AB4703">
        <v>16.778687900000001</v>
      </c>
      <c r="AC4703" t="s">
        <v>15451</v>
      </c>
      <c r="AD4703">
        <v>-75.198945199999997</v>
      </c>
      <c r="AE4703">
        <v>407.84</v>
      </c>
      <c r="AF4703">
        <v>12.355</v>
      </c>
      <c r="AG4703">
        <v>10.815</v>
      </c>
      <c r="AH4703">
        <v>12.2379</v>
      </c>
    </row>
    <row r="4704" spans="1:34" x14ac:dyDescent="0.25">
      <c r="A4704" t="s">
        <v>15452</v>
      </c>
      <c r="B4704" t="s">
        <v>15453</v>
      </c>
      <c r="C4704">
        <v>1</v>
      </c>
      <c r="D4704">
        <v>1</v>
      </c>
      <c r="E4704" t="s">
        <v>284</v>
      </c>
      <c r="F4704">
        <v>2022</v>
      </c>
      <c r="G4704" t="s">
        <v>285</v>
      </c>
      <c r="H4704">
        <v>0</v>
      </c>
      <c r="I4704">
        <v>1.7666957000000001</v>
      </c>
      <c r="J4704">
        <v>2.2599999999999999E-2</v>
      </c>
      <c r="K4704">
        <v>1.41</v>
      </c>
      <c r="L4704">
        <v>0.126</v>
      </c>
      <c r="M4704">
        <v>2.57</v>
      </c>
      <c r="N4704">
        <v>8.09E-3</v>
      </c>
      <c r="O4704" t="s">
        <v>614</v>
      </c>
      <c r="R4704">
        <v>764</v>
      </c>
      <c r="S4704">
        <v>0</v>
      </c>
      <c r="U4704">
        <v>3499</v>
      </c>
      <c r="V4704">
        <v>0.46</v>
      </c>
      <c r="W4704">
        <v>0.49</v>
      </c>
      <c r="Z4704">
        <v>4.8</v>
      </c>
      <c r="AA4704" t="s">
        <v>15454</v>
      </c>
      <c r="AB4704">
        <v>90.308345500000001</v>
      </c>
      <c r="AC4704" t="s">
        <v>15455</v>
      </c>
      <c r="AD4704">
        <v>34.773090400000001</v>
      </c>
      <c r="AE4704">
        <v>30.794699999999999</v>
      </c>
      <c r="AF4704">
        <v>12.962</v>
      </c>
      <c r="AG4704">
        <v>8.3309999999999995</v>
      </c>
      <c r="AH4704">
        <v>11.837300000000001</v>
      </c>
    </row>
    <row r="4705" spans="1:34" x14ac:dyDescent="0.25">
      <c r="A4705" t="s">
        <v>15456</v>
      </c>
      <c r="B4705" t="s">
        <v>15457</v>
      </c>
      <c r="C4705">
        <v>1</v>
      </c>
      <c r="D4705">
        <v>1</v>
      </c>
      <c r="E4705" t="s">
        <v>284</v>
      </c>
      <c r="F4705">
        <v>2022</v>
      </c>
      <c r="G4705" t="s">
        <v>285</v>
      </c>
      <c r="H4705">
        <v>0</v>
      </c>
      <c r="I4705">
        <v>2.5003099999999998</v>
      </c>
      <c r="J4705">
        <v>2.35E-2</v>
      </c>
      <c r="K4705">
        <v>3.24</v>
      </c>
      <c r="L4705">
        <v>0.28899999999999998</v>
      </c>
      <c r="M4705">
        <v>56.6</v>
      </c>
      <c r="N4705">
        <v>0.17807999999999999</v>
      </c>
      <c r="O4705" t="s">
        <v>119</v>
      </c>
      <c r="P4705">
        <v>0</v>
      </c>
      <c r="Q4705">
        <v>13.5</v>
      </c>
      <c r="R4705">
        <v>533</v>
      </c>
      <c r="S4705">
        <v>0</v>
      </c>
      <c r="U4705">
        <v>3168</v>
      </c>
      <c r="V4705">
        <v>0.28999999999999998</v>
      </c>
      <c r="W4705">
        <v>0.27</v>
      </c>
      <c r="X4705">
        <v>0.19</v>
      </c>
      <c r="Y4705" t="s">
        <v>77</v>
      </c>
      <c r="Z4705">
        <v>4.96</v>
      </c>
      <c r="AA4705" t="s">
        <v>15458</v>
      </c>
      <c r="AB4705">
        <v>65.280647999999999</v>
      </c>
      <c r="AC4705" t="s">
        <v>15459</v>
      </c>
      <c r="AD4705">
        <v>48.819831200000003</v>
      </c>
      <c r="AE4705">
        <v>64.917199999999994</v>
      </c>
      <c r="AF4705">
        <v>16.82</v>
      </c>
      <c r="AG4705">
        <v>11.331</v>
      </c>
      <c r="AH4705">
        <v>15.3314</v>
      </c>
    </row>
    <row r="4706" spans="1:34" x14ac:dyDescent="0.25">
      <c r="A4706" t="s">
        <v>15460</v>
      </c>
      <c r="B4706" t="s">
        <v>15461</v>
      </c>
      <c r="C4706">
        <v>1</v>
      </c>
      <c r="D4706">
        <v>1</v>
      </c>
      <c r="E4706" t="s">
        <v>284</v>
      </c>
      <c r="F4706">
        <v>2022</v>
      </c>
      <c r="G4706" t="s">
        <v>285</v>
      </c>
      <c r="H4706">
        <v>0</v>
      </c>
      <c r="I4706">
        <v>24.283429000000002</v>
      </c>
      <c r="J4706">
        <v>0.16</v>
      </c>
      <c r="K4706">
        <v>5.34</v>
      </c>
      <c r="L4706">
        <v>0.47599999999999998</v>
      </c>
      <c r="M4706">
        <v>28.3</v>
      </c>
      <c r="N4706">
        <v>8.9039999999999994E-2</v>
      </c>
      <c r="O4706" t="s">
        <v>119</v>
      </c>
      <c r="P4706">
        <v>0.16</v>
      </c>
      <c r="S4706">
        <v>0</v>
      </c>
      <c r="T4706" t="s">
        <v>236</v>
      </c>
      <c r="U4706">
        <v>5665</v>
      </c>
      <c r="V4706">
        <v>0.97</v>
      </c>
      <c r="W4706">
        <v>0.98</v>
      </c>
      <c r="X4706">
        <v>0.1</v>
      </c>
      <c r="Y4706" t="s">
        <v>77</v>
      </c>
      <c r="Z4706">
        <v>4.46</v>
      </c>
      <c r="AA4706" t="s">
        <v>15462</v>
      </c>
      <c r="AB4706">
        <v>94.283837300000002</v>
      </c>
      <c r="AC4706" t="s">
        <v>15463</v>
      </c>
      <c r="AD4706">
        <v>76.211020000000005</v>
      </c>
      <c r="AE4706">
        <v>81.227099999999993</v>
      </c>
      <c r="AF4706">
        <v>9.5449999999999999</v>
      </c>
      <c r="AG4706">
        <v>7.9589999999999996</v>
      </c>
      <c r="AH4706">
        <v>9.3598300000000005</v>
      </c>
    </row>
    <row r="4707" spans="1:34" x14ac:dyDescent="0.25">
      <c r="A4707" t="s">
        <v>15464</v>
      </c>
      <c r="B4707" t="s">
        <v>15465</v>
      </c>
      <c r="C4707">
        <v>1</v>
      </c>
      <c r="D4707">
        <v>1</v>
      </c>
      <c r="E4707" t="s">
        <v>284</v>
      </c>
      <c r="F4707">
        <v>2019</v>
      </c>
      <c r="G4707" t="s">
        <v>285</v>
      </c>
      <c r="H4707">
        <v>0</v>
      </c>
      <c r="I4707">
        <v>9.4772499999999997</v>
      </c>
      <c r="J4707">
        <v>9.1399999999999995E-2</v>
      </c>
      <c r="K4707">
        <v>10.817</v>
      </c>
      <c r="L4707">
        <v>0.96499999999999997</v>
      </c>
      <c r="M4707">
        <v>1722.6386</v>
      </c>
      <c r="N4707">
        <v>5.42</v>
      </c>
      <c r="O4707" t="s">
        <v>119</v>
      </c>
      <c r="P4707">
        <v>0.38059999999999999</v>
      </c>
      <c r="Q4707">
        <v>299</v>
      </c>
      <c r="R4707">
        <v>1198</v>
      </c>
      <c r="S4707">
        <v>0</v>
      </c>
      <c r="U4707">
        <v>5645</v>
      </c>
      <c r="V4707">
        <v>1.78</v>
      </c>
      <c r="W4707">
        <v>1.1299999999999999</v>
      </c>
      <c r="X4707">
        <v>0.14799999999999999</v>
      </c>
      <c r="Y4707" t="s">
        <v>77</v>
      </c>
      <c r="Z4707">
        <v>3.99</v>
      </c>
      <c r="AA4707" t="s">
        <v>15466</v>
      </c>
      <c r="AB4707">
        <v>316.63187909999999</v>
      </c>
      <c r="AC4707" t="s">
        <v>15467</v>
      </c>
      <c r="AD4707">
        <v>-26.692865399999999</v>
      </c>
      <c r="AE4707">
        <v>342.83100000000002</v>
      </c>
      <c r="AF4707">
        <v>11.298999999999999</v>
      </c>
      <c r="AG4707">
        <v>9.7219999999999995</v>
      </c>
      <c r="AH4707">
        <v>11.1927</v>
      </c>
    </row>
    <row r="4708" spans="1:34" x14ac:dyDescent="0.25">
      <c r="A4708" t="s">
        <v>15468</v>
      </c>
      <c r="B4708" t="s">
        <v>15469</v>
      </c>
      <c r="C4708">
        <v>1</v>
      </c>
      <c r="D4708">
        <v>1</v>
      </c>
      <c r="E4708" t="s">
        <v>284</v>
      </c>
      <c r="F4708">
        <v>2020</v>
      </c>
      <c r="G4708" t="s">
        <v>285</v>
      </c>
      <c r="H4708">
        <v>0</v>
      </c>
      <c r="I4708">
        <v>3.4915099999999999</v>
      </c>
      <c r="J4708">
        <v>3.9100000000000003E-2</v>
      </c>
      <c r="K4708">
        <v>5.05</v>
      </c>
      <c r="L4708">
        <v>0.45100000000000001</v>
      </c>
      <c r="M4708">
        <v>26.78</v>
      </c>
      <c r="N4708">
        <v>8.4260000000000002E-2</v>
      </c>
      <c r="O4708" t="s">
        <v>119</v>
      </c>
      <c r="P4708">
        <v>5.7000000000000002E-2</v>
      </c>
      <c r="Q4708">
        <v>57.78</v>
      </c>
      <c r="R4708">
        <v>767</v>
      </c>
      <c r="S4708">
        <v>0</v>
      </c>
      <c r="T4708" t="s">
        <v>683</v>
      </c>
      <c r="U4708">
        <v>3980</v>
      </c>
      <c r="V4708">
        <v>0.62</v>
      </c>
      <c r="W4708">
        <v>0.65</v>
      </c>
      <c r="X4708">
        <v>0.25</v>
      </c>
      <c r="Y4708" t="s">
        <v>77</v>
      </c>
      <c r="Z4708">
        <v>4.66</v>
      </c>
      <c r="AA4708" t="s">
        <v>15470</v>
      </c>
      <c r="AB4708">
        <v>120.6116787</v>
      </c>
      <c r="AC4708" t="s">
        <v>15471</v>
      </c>
      <c r="AD4708">
        <v>64.797153100000003</v>
      </c>
      <c r="AE4708">
        <v>60.798000000000002</v>
      </c>
      <c r="AF4708">
        <v>12.39</v>
      </c>
      <c r="AG4708">
        <v>8.8030010000000001</v>
      </c>
      <c r="AH4708">
        <v>11.7294</v>
      </c>
    </row>
    <row r="4709" spans="1:34" x14ac:dyDescent="0.25">
      <c r="A4709" t="s">
        <v>15472</v>
      </c>
      <c r="B4709" t="s">
        <v>15473</v>
      </c>
      <c r="C4709">
        <v>1</v>
      </c>
      <c r="D4709">
        <v>3</v>
      </c>
      <c r="E4709" t="s">
        <v>284</v>
      </c>
      <c r="F4709">
        <v>2021</v>
      </c>
      <c r="G4709" t="s">
        <v>285</v>
      </c>
      <c r="H4709">
        <v>0</v>
      </c>
      <c r="I4709">
        <v>2.3883899999999998</v>
      </c>
      <c r="J4709">
        <v>2.9100000000000001E-2</v>
      </c>
      <c r="K4709">
        <v>1.39</v>
      </c>
      <c r="L4709">
        <v>0.124</v>
      </c>
      <c r="M4709">
        <v>57</v>
      </c>
      <c r="N4709">
        <v>0.17934</v>
      </c>
      <c r="O4709" t="s">
        <v>119</v>
      </c>
      <c r="P4709">
        <v>0.14000000000000001</v>
      </c>
      <c r="R4709">
        <v>831</v>
      </c>
      <c r="S4709">
        <v>0</v>
      </c>
      <c r="T4709" t="s">
        <v>818</v>
      </c>
      <c r="U4709">
        <v>3985</v>
      </c>
      <c r="V4709">
        <v>0.55000000000000004</v>
      </c>
      <c r="W4709">
        <v>0.57999999999999996</v>
      </c>
      <c r="X4709">
        <v>-0.26</v>
      </c>
      <c r="Y4709" t="s">
        <v>77</v>
      </c>
      <c r="Z4709">
        <v>4.7</v>
      </c>
      <c r="AA4709" t="s">
        <v>15474</v>
      </c>
      <c r="AB4709">
        <v>282.73722809999998</v>
      </c>
      <c r="AC4709" t="s">
        <v>15475</v>
      </c>
      <c r="AD4709">
        <v>64.419466</v>
      </c>
      <c r="AE4709">
        <v>99.556100000000001</v>
      </c>
      <c r="AF4709">
        <v>13.86</v>
      </c>
      <c r="AG4709">
        <v>10.27</v>
      </c>
      <c r="AH4709">
        <v>13.1798</v>
      </c>
    </row>
    <row r="4710" spans="1:34" x14ac:dyDescent="0.25">
      <c r="A4710" t="s">
        <v>15476</v>
      </c>
      <c r="B4710" t="s">
        <v>15473</v>
      </c>
      <c r="C4710">
        <v>1</v>
      </c>
      <c r="D4710">
        <v>3</v>
      </c>
      <c r="E4710" t="s">
        <v>284</v>
      </c>
      <c r="F4710">
        <v>2021</v>
      </c>
      <c r="G4710" t="s">
        <v>285</v>
      </c>
      <c r="H4710">
        <v>0</v>
      </c>
      <c r="I4710">
        <v>4.4928999999999997</v>
      </c>
      <c r="J4710">
        <v>4.4299999999999999E-2</v>
      </c>
      <c r="K4710">
        <v>2.12</v>
      </c>
      <c r="L4710">
        <v>0.189</v>
      </c>
      <c r="M4710">
        <v>14</v>
      </c>
      <c r="N4710">
        <v>4.4049999999999999E-2</v>
      </c>
      <c r="O4710" t="s">
        <v>119</v>
      </c>
      <c r="P4710">
        <v>1.9E-2</v>
      </c>
      <c r="Q4710">
        <v>36.159999999999997</v>
      </c>
      <c r="R4710">
        <v>673</v>
      </c>
      <c r="S4710">
        <v>0</v>
      </c>
      <c r="T4710" t="s">
        <v>818</v>
      </c>
      <c r="U4710">
        <v>3985</v>
      </c>
      <c r="V4710">
        <v>0.55000000000000004</v>
      </c>
      <c r="W4710">
        <v>0.57999999999999996</v>
      </c>
      <c r="X4710">
        <v>-0.26</v>
      </c>
      <c r="Y4710" t="s">
        <v>77</v>
      </c>
      <c r="Z4710">
        <v>4.7</v>
      </c>
      <c r="AA4710" t="s">
        <v>15474</v>
      </c>
      <c r="AB4710">
        <v>282.73722809999998</v>
      </c>
      <c r="AC4710" t="s">
        <v>15475</v>
      </c>
      <c r="AD4710">
        <v>64.419466</v>
      </c>
      <c r="AE4710">
        <v>99.556100000000001</v>
      </c>
      <c r="AF4710">
        <v>13.86</v>
      </c>
      <c r="AG4710">
        <v>10.27</v>
      </c>
      <c r="AH4710">
        <v>13.1798</v>
      </c>
    </row>
    <row r="4711" spans="1:34" x14ac:dyDescent="0.25">
      <c r="A4711" t="s">
        <v>15477</v>
      </c>
      <c r="B4711" t="s">
        <v>15473</v>
      </c>
      <c r="C4711">
        <v>1</v>
      </c>
      <c r="D4711">
        <v>3</v>
      </c>
      <c r="E4711" t="s">
        <v>284</v>
      </c>
      <c r="F4711">
        <v>2021</v>
      </c>
      <c r="G4711" t="s">
        <v>285</v>
      </c>
      <c r="H4711">
        <v>0</v>
      </c>
      <c r="I4711">
        <v>9.0496999999999996</v>
      </c>
      <c r="J4711">
        <v>7.0699999999999999E-2</v>
      </c>
      <c r="K4711">
        <v>2.52</v>
      </c>
      <c r="L4711">
        <v>0.22500000000000001</v>
      </c>
      <c r="M4711">
        <v>15</v>
      </c>
      <c r="N4711">
        <v>4.7199999999999999E-2</v>
      </c>
      <c r="O4711" t="s">
        <v>119</v>
      </c>
      <c r="P4711">
        <v>6.2E-2</v>
      </c>
      <c r="Q4711">
        <v>14.21</v>
      </c>
      <c r="R4711">
        <v>533</v>
      </c>
      <c r="S4711">
        <v>0</v>
      </c>
      <c r="T4711" t="s">
        <v>818</v>
      </c>
      <c r="U4711">
        <v>3985</v>
      </c>
      <c r="V4711">
        <v>0.55000000000000004</v>
      </c>
      <c r="W4711">
        <v>0.57999999999999996</v>
      </c>
      <c r="X4711">
        <v>-0.26</v>
      </c>
      <c r="Y4711" t="s">
        <v>77</v>
      </c>
      <c r="Z4711">
        <v>4.7</v>
      </c>
      <c r="AA4711" t="s">
        <v>15474</v>
      </c>
      <c r="AB4711">
        <v>282.73722809999998</v>
      </c>
      <c r="AC4711" t="s">
        <v>15475</v>
      </c>
      <c r="AD4711">
        <v>64.419466</v>
      </c>
      <c r="AE4711">
        <v>99.556100000000001</v>
      </c>
      <c r="AF4711">
        <v>13.86</v>
      </c>
      <c r="AG4711">
        <v>10.27</v>
      </c>
      <c r="AH4711">
        <v>13.1798</v>
      </c>
    </row>
    <row r="4712" spans="1:34" x14ac:dyDescent="0.25">
      <c r="A4712" t="s">
        <v>15478</v>
      </c>
      <c r="B4712" t="s">
        <v>15479</v>
      </c>
      <c r="C4712">
        <v>1</v>
      </c>
      <c r="D4712">
        <v>1</v>
      </c>
      <c r="E4712" t="s">
        <v>284</v>
      </c>
      <c r="F4712">
        <v>2022</v>
      </c>
      <c r="G4712" t="s">
        <v>285</v>
      </c>
      <c r="H4712">
        <v>0</v>
      </c>
      <c r="I4712">
        <v>18.850190000000001</v>
      </c>
      <c r="J4712">
        <v>0.1177</v>
      </c>
      <c r="K4712">
        <v>3.14</v>
      </c>
      <c r="L4712">
        <v>0.28000000000000003</v>
      </c>
      <c r="M4712">
        <v>10.8</v>
      </c>
      <c r="N4712">
        <v>3.3980000000000003E-2</v>
      </c>
      <c r="O4712" t="s">
        <v>119</v>
      </c>
      <c r="P4712">
        <v>0</v>
      </c>
      <c r="Q4712">
        <v>6.39</v>
      </c>
      <c r="R4712">
        <v>443</v>
      </c>
      <c r="S4712">
        <v>0</v>
      </c>
      <c r="T4712" t="s">
        <v>909</v>
      </c>
      <c r="U4712">
        <v>4065</v>
      </c>
      <c r="V4712">
        <v>0.6</v>
      </c>
      <c r="W4712">
        <v>0.61</v>
      </c>
      <c r="X4712">
        <v>0.05</v>
      </c>
      <c r="Y4712" t="s">
        <v>77</v>
      </c>
      <c r="Z4712">
        <v>4.6500000000000004</v>
      </c>
      <c r="AA4712" t="s">
        <v>15480</v>
      </c>
      <c r="AB4712">
        <v>326.85166149999998</v>
      </c>
      <c r="AC4712" t="s">
        <v>15481</v>
      </c>
      <c r="AD4712">
        <v>62.753816399999998</v>
      </c>
      <c r="AE4712">
        <v>40.065399999999997</v>
      </c>
      <c r="AF4712">
        <v>11.93</v>
      </c>
      <c r="AG4712">
        <v>7.93</v>
      </c>
      <c r="AH4712">
        <v>10.8385</v>
      </c>
    </row>
    <row r="4713" spans="1:34" x14ac:dyDescent="0.25">
      <c r="A4713" t="s">
        <v>15482</v>
      </c>
      <c r="B4713" t="s">
        <v>15483</v>
      </c>
      <c r="C4713">
        <v>1</v>
      </c>
      <c r="D4713">
        <v>6</v>
      </c>
      <c r="E4713" t="s">
        <v>284</v>
      </c>
      <c r="F4713">
        <v>2021</v>
      </c>
      <c r="G4713" t="s">
        <v>285</v>
      </c>
      <c r="H4713">
        <v>0</v>
      </c>
      <c r="I4713">
        <v>1.914558</v>
      </c>
      <c r="J4713">
        <v>2.6069999999999999E-2</v>
      </c>
      <c r="K4713">
        <v>1.1519999999999999</v>
      </c>
      <c r="L4713">
        <v>0.10299999999999999</v>
      </c>
      <c r="M4713">
        <v>1.5</v>
      </c>
      <c r="N4713">
        <v>4.7200000000000002E-3</v>
      </c>
      <c r="O4713" t="s">
        <v>119</v>
      </c>
      <c r="R4713">
        <v>1040</v>
      </c>
      <c r="S4713">
        <v>0</v>
      </c>
      <c r="T4713" t="s">
        <v>1199</v>
      </c>
      <c r="U4713">
        <v>4316</v>
      </c>
      <c r="V4713">
        <v>0.65</v>
      </c>
      <c r="W4713">
        <v>0.65</v>
      </c>
      <c r="X4713">
        <v>-0.23</v>
      </c>
      <c r="Y4713" t="s">
        <v>77</v>
      </c>
      <c r="Z4713">
        <v>4.45</v>
      </c>
      <c r="AA4713" t="s">
        <v>15484</v>
      </c>
      <c r="AB4713">
        <v>7.3020114999999999</v>
      </c>
      <c r="AC4713" t="s">
        <v>15485</v>
      </c>
      <c r="AD4713">
        <v>-30.454115900000001</v>
      </c>
      <c r="AE4713">
        <v>62.698999999999998</v>
      </c>
      <c r="AF4713">
        <v>11.955</v>
      </c>
      <c r="AG4713">
        <v>8.6560000000000006</v>
      </c>
      <c r="AH4713">
        <v>11.1523</v>
      </c>
    </row>
    <row r="4714" spans="1:34" x14ac:dyDescent="0.25">
      <c r="A4714" t="s">
        <v>15486</v>
      </c>
      <c r="B4714" t="s">
        <v>15483</v>
      </c>
      <c r="C4714">
        <v>1</v>
      </c>
      <c r="D4714">
        <v>6</v>
      </c>
      <c r="E4714" t="s">
        <v>284</v>
      </c>
      <c r="F4714">
        <v>2021</v>
      </c>
      <c r="G4714" t="s">
        <v>285</v>
      </c>
      <c r="H4714">
        <v>0</v>
      </c>
      <c r="I4714">
        <v>3.2384499999999998</v>
      </c>
      <c r="J4714">
        <v>3.6999999999999998E-2</v>
      </c>
      <c r="K4714">
        <v>1.669</v>
      </c>
      <c r="L4714">
        <v>0.14899999999999999</v>
      </c>
      <c r="M4714">
        <v>4.7699999999999996</v>
      </c>
      <c r="N4714">
        <v>1.5010000000000001E-2</v>
      </c>
      <c r="O4714" t="s">
        <v>119</v>
      </c>
      <c r="R4714">
        <v>873</v>
      </c>
      <c r="S4714">
        <v>0</v>
      </c>
      <c r="T4714" t="s">
        <v>1199</v>
      </c>
      <c r="U4714">
        <v>4316</v>
      </c>
      <c r="V4714">
        <v>0.65</v>
      </c>
      <c r="W4714">
        <v>0.65</v>
      </c>
      <c r="X4714">
        <v>-0.23</v>
      </c>
      <c r="Y4714" t="s">
        <v>77</v>
      </c>
      <c r="Z4714">
        <v>4.45</v>
      </c>
      <c r="AA4714" t="s">
        <v>15484</v>
      </c>
      <c r="AB4714">
        <v>7.3020114999999999</v>
      </c>
      <c r="AC4714" t="s">
        <v>15485</v>
      </c>
      <c r="AD4714">
        <v>-30.454115900000001</v>
      </c>
      <c r="AE4714">
        <v>62.698999999999998</v>
      </c>
      <c r="AF4714">
        <v>11.955</v>
      </c>
      <c r="AG4714">
        <v>8.6560000000000006</v>
      </c>
      <c r="AH4714">
        <v>11.1523</v>
      </c>
    </row>
    <row r="4715" spans="1:34" x14ac:dyDescent="0.25">
      <c r="A4715" t="s">
        <v>15487</v>
      </c>
      <c r="B4715" t="s">
        <v>15483</v>
      </c>
      <c r="C4715">
        <v>1</v>
      </c>
      <c r="D4715">
        <v>6</v>
      </c>
      <c r="E4715" t="s">
        <v>284</v>
      </c>
      <c r="F4715">
        <v>2021</v>
      </c>
      <c r="G4715" t="s">
        <v>285</v>
      </c>
      <c r="H4715">
        <v>0</v>
      </c>
      <c r="I4715">
        <v>6.5576999999999996</v>
      </c>
      <c r="J4715">
        <v>5.9200000000000003E-2</v>
      </c>
      <c r="K4715">
        <v>2.5720000000000001</v>
      </c>
      <c r="L4715">
        <v>0.22900000000000001</v>
      </c>
      <c r="M4715">
        <v>3.01</v>
      </c>
      <c r="N4715">
        <v>9.4699999999999993E-3</v>
      </c>
      <c r="O4715" t="s">
        <v>119</v>
      </c>
      <c r="Q4715">
        <v>48.71</v>
      </c>
      <c r="R4715">
        <v>690</v>
      </c>
      <c r="S4715">
        <v>0</v>
      </c>
      <c r="T4715" t="s">
        <v>1199</v>
      </c>
      <c r="U4715">
        <v>4316</v>
      </c>
      <c r="V4715">
        <v>0.65</v>
      </c>
      <c r="W4715">
        <v>0.65</v>
      </c>
      <c r="X4715">
        <v>-0.23</v>
      </c>
      <c r="Y4715" t="s">
        <v>77</v>
      </c>
      <c r="Z4715">
        <v>4.45</v>
      </c>
      <c r="AA4715" t="s">
        <v>15484</v>
      </c>
      <c r="AB4715">
        <v>7.3020114999999999</v>
      </c>
      <c r="AC4715" t="s">
        <v>15485</v>
      </c>
      <c r="AD4715">
        <v>-30.454115900000001</v>
      </c>
      <c r="AE4715">
        <v>62.698999999999998</v>
      </c>
      <c r="AF4715">
        <v>11.955</v>
      </c>
      <c r="AG4715">
        <v>8.6560000000000006</v>
      </c>
      <c r="AH4715">
        <v>11.1523</v>
      </c>
    </row>
    <row r="4716" spans="1:34" x14ac:dyDescent="0.25">
      <c r="A4716" t="s">
        <v>15488</v>
      </c>
      <c r="B4716" t="s">
        <v>15483</v>
      </c>
      <c r="C4716">
        <v>1</v>
      </c>
      <c r="D4716">
        <v>6</v>
      </c>
      <c r="E4716" t="s">
        <v>284</v>
      </c>
      <c r="F4716">
        <v>2021</v>
      </c>
      <c r="G4716" t="s">
        <v>285</v>
      </c>
      <c r="H4716">
        <v>0</v>
      </c>
      <c r="I4716">
        <v>9.961881</v>
      </c>
      <c r="J4716">
        <v>7.8299999999999995E-2</v>
      </c>
      <c r="K4716">
        <v>2.2069999999999999</v>
      </c>
      <c r="L4716">
        <v>0.19700000000000001</v>
      </c>
      <c r="M4716">
        <v>3.86</v>
      </c>
      <c r="N4716">
        <v>1.214E-2</v>
      </c>
      <c r="O4716" t="s">
        <v>119</v>
      </c>
      <c r="Q4716">
        <v>20.54</v>
      </c>
      <c r="R4716">
        <v>600</v>
      </c>
      <c r="S4716">
        <v>0</v>
      </c>
      <c r="T4716" t="s">
        <v>1199</v>
      </c>
      <c r="U4716">
        <v>4316</v>
      </c>
      <c r="V4716">
        <v>0.65</v>
      </c>
      <c r="W4716">
        <v>0.65</v>
      </c>
      <c r="X4716">
        <v>-0.23</v>
      </c>
      <c r="Y4716" t="s">
        <v>77</v>
      </c>
      <c r="Z4716">
        <v>4.45</v>
      </c>
      <c r="AA4716" t="s">
        <v>15484</v>
      </c>
      <c r="AB4716">
        <v>7.3020114999999999</v>
      </c>
      <c r="AC4716" t="s">
        <v>15485</v>
      </c>
      <c r="AD4716">
        <v>-30.454115900000001</v>
      </c>
      <c r="AE4716">
        <v>62.698999999999998</v>
      </c>
      <c r="AF4716">
        <v>11.955</v>
      </c>
      <c r="AG4716">
        <v>8.6560000000000006</v>
      </c>
      <c r="AH4716">
        <v>11.1523</v>
      </c>
    </row>
    <row r="4717" spans="1:34" x14ac:dyDescent="0.25">
      <c r="A4717" t="s">
        <v>15489</v>
      </c>
      <c r="B4717" t="s">
        <v>15483</v>
      </c>
      <c r="C4717">
        <v>1</v>
      </c>
      <c r="D4717">
        <v>6</v>
      </c>
      <c r="E4717" t="s">
        <v>284</v>
      </c>
      <c r="F4717">
        <v>2021</v>
      </c>
      <c r="G4717" t="s">
        <v>100</v>
      </c>
      <c r="H4717">
        <v>0</v>
      </c>
      <c r="I4717">
        <v>15.231915000000001</v>
      </c>
      <c r="J4717">
        <v>0.10390000000000001</v>
      </c>
      <c r="K4717">
        <v>2.2869999999999999</v>
      </c>
      <c r="L4717">
        <v>0.20399999999999999</v>
      </c>
      <c r="M4717">
        <v>7.72</v>
      </c>
      <c r="N4717">
        <v>2.4289999999999999E-2</v>
      </c>
      <c r="O4717" t="s">
        <v>119</v>
      </c>
      <c r="R4717">
        <v>521</v>
      </c>
      <c r="S4717">
        <v>0</v>
      </c>
      <c r="T4717" t="s">
        <v>1199</v>
      </c>
      <c r="U4717">
        <v>4316</v>
      </c>
      <c r="V4717">
        <v>0.65</v>
      </c>
      <c r="W4717">
        <v>0.65</v>
      </c>
      <c r="X4717">
        <v>-0.23</v>
      </c>
      <c r="Y4717" t="s">
        <v>77</v>
      </c>
      <c r="Z4717">
        <v>4.45</v>
      </c>
      <c r="AA4717" t="s">
        <v>15484</v>
      </c>
      <c r="AB4717">
        <v>7.3020114999999999</v>
      </c>
      <c r="AC4717" t="s">
        <v>15485</v>
      </c>
      <c r="AD4717">
        <v>-30.454115900000001</v>
      </c>
      <c r="AE4717">
        <v>62.698999999999998</v>
      </c>
      <c r="AF4717">
        <v>11.955</v>
      </c>
      <c r="AG4717">
        <v>8.6560000000000006</v>
      </c>
      <c r="AH4717">
        <v>11.1523</v>
      </c>
    </row>
    <row r="4718" spans="1:34" x14ac:dyDescent="0.25">
      <c r="A4718" t="s">
        <v>15490</v>
      </c>
      <c r="B4718" t="s">
        <v>15483</v>
      </c>
      <c r="C4718">
        <v>1</v>
      </c>
      <c r="D4718">
        <v>6</v>
      </c>
      <c r="E4718" t="s">
        <v>284</v>
      </c>
      <c r="F4718">
        <v>2021</v>
      </c>
      <c r="G4718" t="s">
        <v>285</v>
      </c>
      <c r="H4718">
        <v>0</v>
      </c>
      <c r="I4718">
        <v>20.709499999999998</v>
      </c>
      <c r="J4718">
        <v>0.1275</v>
      </c>
      <c r="K4718">
        <v>2.87</v>
      </c>
      <c r="L4718">
        <v>0.25600000000000001</v>
      </c>
      <c r="M4718">
        <v>3.94</v>
      </c>
      <c r="N4718">
        <v>1.24E-2</v>
      </c>
      <c r="O4718" t="s">
        <v>119</v>
      </c>
      <c r="Q4718">
        <v>19.5</v>
      </c>
      <c r="R4718">
        <v>470</v>
      </c>
      <c r="S4718">
        <v>0</v>
      </c>
      <c r="T4718" t="s">
        <v>1199</v>
      </c>
      <c r="U4718">
        <v>4316</v>
      </c>
      <c r="V4718">
        <v>0.65</v>
      </c>
      <c r="W4718">
        <v>0.65</v>
      </c>
      <c r="X4718">
        <v>-0.23</v>
      </c>
      <c r="Y4718" t="s">
        <v>77</v>
      </c>
      <c r="Z4718">
        <v>4.45</v>
      </c>
      <c r="AA4718" t="s">
        <v>15484</v>
      </c>
      <c r="AB4718">
        <v>7.3020114999999999</v>
      </c>
      <c r="AC4718" t="s">
        <v>15485</v>
      </c>
      <c r="AD4718">
        <v>-30.454115900000001</v>
      </c>
      <c r="AE4718">
        <v>62.698999999999998</v>
      </c>
      <c r="AF4718">
        <v>11.955</v>
      </c>
      <c r="AG4718">
        <v>8.6560000000000006</v>
      </c>
      <c r="AH4718">
        <v>11.1523</v>
      </c>
    </row>
    <row r="4719" spans="1:34" x14ac:dyDescent="0.25">
      <c r="A4719" t="s">
        <v>15491</v>
      </c>
      <c r="B4719" t="s">
        <v>15492</v>
      </c>
      <c r="C4719">
        <v>1</v>
      </c>
      <c r="D4719">
        <v>1</v>
      </c>
      <c r="E4719" t="s">
        <v>284</v>
      </c>
      <c r="F4719">
        <v>2021</v>
      </c>
      <c r="G4719" t="s">
        <v>285</v>
      </c>
      <c r="H4719">
        <v>0</v>
      </c>
      <c r="I4719">
        <v>3.2086640000000002</v>
      </c>
      <c r="J4719">
        <v>4.8820000000000002E-2</v>
      </c>
      <c r="K4719">
        <v>16.140999999999998</v>
      </c>
      <c r="L4719">
        <v>1.44</v>
      </c>
      <c r="M4719">
        <v>222.47988000000001</v>
      </c>
      <c r="N4719">
        <v>0.7</v>
      </c>
      <c r="O4719" t="s">
        <v>119</v>
      </c>
      <c r="Q4719">
        <v>2300</v>
      </c>
      <c r="R4719">
        <v>1927</v>
      </c>
      <c r="S4719">
        <v>0</v>
      </c>
      <c r="T4719" t="s">
        <v>1305</v>
      </c>
      <c r="U4719">
        <v>5991</v>
      </c>
      <c r="V4719">
        <v>2.17</v>
      </c>
      <c r="W4719">
        <v>1.51</v>
      </c>
      <c r="X4719">
        <v>0.373</v>
      </c>
      <c r="Y4719" t="s">
        <v>77</v>
      </c>
      <c r="Z4719">
        <v>3.94</v>
      </c>
      <c r="AA4719" t="s">
        <v>15493</v>
      </c>
      <c r="AB4719">
        <v>142.74340599999999</v>
      </c>
      <c r="AC4719" t="s">
        <v>15494</v>
      </c>
      <c r="AD4719">
        <v>26.539995099999999</v>
      </c>
      <c r="AE4719">
        <v>229.06700000000001</v>
      </c>
      <c r="AF4719">
        <v>9.7210000000000001</v>
      </c>
      <c r="AG4719">
        <v>8.3450000000000006</v>
      </c>
      <c r="AH4719">
        <v>9.5843900000000009</v>
      </c>
    </row>
    <row r="4720" spans="1:34" x14ac:dyDescent="0.25">
      <c r="A4720" t="s">
        <v>15495</v>
      </c>
      <c r="B4720" t="s">
        <v>15496</v>
      </c>
      <c r="C4720">
        <v>1</v>
      </c>
      <c r="D4720">
        <v>1</v>
      </c>
      <c r="E4720" t="s">
        <v>284</v>
      </c>
      <c r="F4720">
        <v>2021</v>
      </c>
      <c r="G4720" t="s">
        <v>285</v>
      </c>
      <c r="H4720">
        <v>0</v>
      </c>
      <c r="I4720">
        <v>0.54937199999999997</v>
      </c>
      <c r="J4720">
        <v>8.1200000000000005E-3</v>
      </c>
      <c r="K4720">
        <v>1.258</v>
      </c>
      <c r="L4720">
        <v>0.112</v>
      </c>
      <c r="M4720">
        <v>2.12</v>
      </c>
      <c r="N4720">
        <v>6.6699999999999997E-3</v>
      </c>
      <c r="O4720" t="s">
        <v>614</v>
      </c>
      <c r="Q4720">
        <v>1592.92</v>
      </c>
      <c r="R4720">
        <v>2100</v>
      </c>
      <c r="S4720">
        <v>0</v>
      </c>
      <c r="U4720">
        <v>4757</v>
      </c>
      <c r="V4720">
        <v>0.68</v>
      </c>
      <c r="W4720">
        <v>0.75</v>
      </c>
      <c r="X4720">
        <v>-2.9000000000000001E-2</v>
      </c>
      <c r="Y4720" t="s">
        <v>77</v>
      </c>
      <c r="Z4720">
        <v>4.6500000000000004</v>
      </c>
      <c r="AA4720" t="s">
        <v>15497</v>
      </c>
      <c r="AB4720">
        <v>201.2826259</v>
      </c>
      <c r="AC4720" t="s">
        <v>15498</v>
      </c>
      <c r="AD4720">
        <v>38.922367100000002</v>
      </c>
      <c r="AE4720">
        <v>42.577500000000001</v>
      </c>
      <c r="AF4720">
        <v>10</v>
      </c>
      <c r="AG4720">
        <v>7.5679999999999996</v>
      </c>
      <c r="AH4720">
        <v>9.6751699999999996</v>
      </c>
    </row>
    <row r="4721" spans="1:34" x14ac:dyDescent="0.25">
      <c r="A4721" t="s">
        <v>15499</v>
      </c>
      <c r="B4721" t="s">
        <v>15500</v>
      </c>
      <c r="C4721">
        <v>1</v>
      </c>
      <c r="D4721">
        <v>1</v>
      </c>
      <c r="E4721" t="s">
        <v>284</v>
      </c>
      <c r="F4721">
        <v>2021</v>
      </c>
      <c r="G4721" t="s">
        <v>285</v>
      </c>
      <c r="H4721">
        <v>0</v>
      </c>
      <c r="I4721">
        <v>9.5739000000000001</v>
      </c>
      <c r="J4721">
        <v>0.10009999999999999</v>
      </c>
      <c r="K4721">
        <v>11.657</v>
      </c>
      <c r="L4721">
        <v>1.04</v>
      </c>
      <c r="M4721">
        <v>68.015280000000004</v>
      </c>
      <c r="N4721">
        <v>0.214</v>
      </c>
      <c r="O4721" t="s">
        <v>119</v>
      </c>
      <c r="Q4721">
        <v>243.73</v>
      </c>
      <c r="R4721">
        <v>1008</v>
      </c>
      <c r="S4721">
        <v>0</v>
      </c>
      <c r="U4721">
        <v>6230</v>
      </c>
      <c r="V4721">
        <v>2.02</v>
      </c>
      <c r="W4721">
        <v>1.46</v>
      </c>
      <c r="X4721">
        <v>0.22</v>
      </c>
      <c r="Y4721" t="s">
        <v>200</v>
      </c>
      <c r="Z4721">
        <v>4.0999999999999996</v>
      </c>
      <c r="AA4721" t="s">
        <v>15501</v>
      </c>
      <c r="AB4721">
        <v>201.9626552</v>
      </c>
      <c r="AC4721" t="s">
        <v>15502</v>
      </c>
      <c r="AD4721">
        <v>9.0306437000000006</v>
      </c>
      <c r="AE4721">
        <v>223.465</v>
      </c>
      <c r="AF4721">
        <v>9.8149999999999995</v>
      </c>
      <c r="AG4721">
        <v>8.4459999999999997</v>
      </c>
      <c r="AH4721">
        <v>9.6598100000000002</v>
      </c>
    </row>
    <row r="4722" spans="1:34" x14ac:dyDescent="0.25">
      <c r="A4722" t="s">
        <v>15503</v>
      </c>
      <c r="B4722" t="s">
        <v>15504</v>
      </c>
      <c r="C4722">
        <v>1</v>
      </c>
      <c r="D4722">
        <v>1</v>
      </c>
      <c r="E4722" t="s">
        <v>284</v>
      </c>
      <c r="F4722">
        <v>2022</v>
      </c>
      <c r="G4722" t="s">
        <v>285</v>
      </c>
      <c r="H4722">
        <v>0</v>
      </c>
      <c r="I4722">
        <v>1.0662107000000001</v>
      </c>
      <c r="J4722">
        <v>2.0400000000000001E-2</v>
      </c>
      <c r="K4722">
        <v>1.31</v>
      </c>
      <c r="L4722">
        <v>0.11700000000000001</v>
      </c>
      <c r="M4722">
        <v>2.27</v>
      </c>
      <c r="N4722">
        <v>7.1399999999999996E-3</v>
      </c>
      <c r="O4722" t="s">
        <v>614</v>
      </c>
      <c r="R4722">
        <v>1885</v>
      </c>
      <c r="S4722">
        <v>0</v>
      </c>
      <c r="T4722" t="s">
        <v>1484</v>
      </c>
      <c r="U4722">
        <v>5752</v>
      </c>
      <c r="V4722">
        <v>0.94</v>
      </c>
      <c r="W4722">
        <v>0.99</v>
      </c>
      <c r="X4722">
        <v>0.04</v>
      </c>
      <c r="Y4722" t="s">
        <v>77</v>
      </c>
      <c r="Z4722">
        <v>4.58</v>
      </c>
      <c r="AA4722" t="s">
        <v>15505</v>
      </c>
      <c r="AB4722">
        <v>226.4567308</v>
      </c>
      <c r="AC4722" t="s">
        <v>15506</v>
      </c>
      <c r="AD4722">
        <v>64.047682100000003</v>
      </c>
      <c r="AE4722">
        <v>45.863999999999997</v>
      </c>
      <c r="AF4722">
        <v>8.4</v>
      </c>
      <c r="AG4722">
        <v>6.7919999999999998</v>
      </c>
      <c r="AH4722">
        <v>8.2322299999999995</v>
      </c>
    </row>
    <row r="4723" spans="1:34" x14ac:dyDescent="0.25">
      <c r="A4723" t="s">
        <v>15507</v>
      </c>
      <c r="B4723" t="s">
        <v>15508</v>
      </c>
      <c r="C4723">
        <v>1</v>
      </c>
      <c r="D4723">
        <v>1</v>
      </c>
      <c r="E4723" t="s">
        <v>284</v>
      </c>
      <c r="F4723">
        <v>2020</v>
      </c>
      <c r="G4723" t="s">
        <v>285</v>
      </c>
      <c r="H4723">
        <v>0</v>
      </c>
      <c r="I4723">
        <v>29.02</v>
      </c>
      <c r="J4723">
        <v>0.15870000000000001</v>
      </c>
      <c r="K4723">
        <v>12.89</v>
      </c>
      <c r="L4723">
        <v>1.1499999999999999</v>
      </c>
      <c r="M4723">
        <v>209.76779999999999</v>
      </c>
      <c r="N4723">
        <v>0.66</v>
      </c>
      <c r="O4723" t="s">
        <v>119</v>
      </c>
      <c r="P4723">
        <v>0.11799999999999999</v>
      </c>
      <c r="Q4723">
        <v>2.9</v>
      </c>
      <c r="R4723">
        <v>362</v>
      </c>
      <c r="S4723">
        <v>0</v>
      </c>
      <c r="T4723" t="s">
        <v>683</v>
      </c>
      <c r="U4723">
        <v>3841</v>
      </c>
      <c r="V4723">
        <v>0.61</v>
      </c>
      <c r="W4723">
        <v>0.63</v>
      </c>
      <c r="X4723">
        <v>0.31</v>
      </c>
      <c r="Y4723" t="s">
        <v>77</v>
      </c>
      <c r="Z4723">
        <v>4.67</v>
      </c>
      <c r="AA4723" t="s">
        <v>15509</v>
      </c>
      <c r="AB4723">
        <v>299.4268472</v>
      </c>
      <c r="AC4723" t="s">
        <v>15510</v>
      </c>
      <c r="AD4723">
        <v>40.143346200000003</v>
      </c>
      <c r="AE4723">
        <v>128.43799999999999</v>
      </c>
      <c r="AF4723">
        <v>14.88</v>
      </c>
      <c r="AG4723">
        <v>10.509</v>
      </c>
      <c r="AH4723">
        <v>13.555300000000001</v>
      </c>
    </row>
    <row r="4724" spans="1:34" x14ac:dyDescent="0.25">
      <c r="A4724" t="s">
        <v>15511</v>
      </c>
      <c r="B4724" t="s">
        <v>15512</v>
      </c>
      <c r="C4724">
        <v>1</v>
      </c>
      <c r="D4724">
        <v>1</v>
      </c>
      <c r="E4724" t="s">
        <v>284</v>
      </c>
      <c r="F4724">
        <v>2021</v>
      </c>
      <c r="G4724" t="s">
        <v>285</v>
      </c>
      <c r="H4724">
        <v>0</v>
      </c>
      <c r="I4724">
        <v>52.978180000000002</v>
      </c>
      <c r="J4724">
        <v>0.3</v>
      </c>
      <c r="K4724">
        <v>11.298999999999999</v>
      </c>
      <c r="L4724">
        <v>1.008</v>
      </c>
      <c r="M4724">
        <v>133.48859999999999</v>
      </c>
      <c r="N4724">
        <v>0.42</v>
      </c>
      <c r="O4724" t="s">
        <v>119</v>
      </c>
      <c r="P4724">
        <v>0.28000000000000003</v>
      </c>
      <c r="Q4724">
        <v>7.86</v>
      </c>
      <c r="R4724">
        <v>759</v>
      </c>
      <c r="S4724">
        <v>0</v>
      </c>
      <c r="T4724" t="s">
        <v>184</v>
      </c>
      <c r="U4724">
        <v>6394</v>
      </c>
      <c r="V4724">
        <v>1.32</v>
      </c>
      <c r="W4724">
        <v>1.32</v>
      </c>
      <c r="X4724">
        <v>0.24</v>
      </c>
      <c r="Y4724" t="s">
        <v>77</v>
      </c>
      <c r="Z4724">
        <v>4.32</v>
      </c>
      <c r="AA4724" t="s">
        <v>15513</v>
      </c>
      <c r="AB4724">
        <v>87.401782499999996</v>
      </c>
      <c r="AC4724" t="s">
        <v>15514</v>
      </c>
      <c r="AD4724">
        <v>-54.910423000000002</v>
      </c>
      <c r="AE4724">
        <v>113.825</v>
      </c>
      <c r="AF4724">
        <v>9.07</v>
      </c>
      <c r="AG4724">
        <v>7.8460000000000001</v>
      </c>
      <c r="AH4724">
        <v>8.9400399999999998</v>
      </c>
    </row>
    <row r="4725" spans="1:34" x14ac:dyDescent="0.25">
      <c r="A4725" t="s">
        <v>15515</v>
      </c>
      <c r="B4725" t="s">
        <v>15516</v>
      </c>
      <c r="C4725">
        <v>1</v>
      </c>
      <c r="D4725">
        <v>1</v>
      </c>
      <c r="E4725" t="s">
        <v>284</v>
      </c>
      <c r="F4725">
        <v>2022</v>
      </c>
      <c r="G4725" t="s">
        <v>285</v>
      </c>
      <c r="H4725">
        <v>0</v>
      </c>
      <c r="I4725">
        <v>1.4971842</v>
      </c>
      <c r="K4725">
        <v>16.140999999999998</v>
      </c>
      <c r="L4725">
        <v>1.44</v>
      </c>
      <c r="M4725">
        <v>731.00534000000005</v>
      </c>
      <c r="N4725">
        <v>2.2999999999999998</v>
      </c>
      <c r="O4725" t="s">
        <v>119</v>
      </c>
      <c r="S4725">
        <v>0</v>
      </c>
      <c r="T4725" t="s">
        <v>587</v>
      </c>
      <c r="U4725">
        <v>6250</v>
      </c>
      <c r="V4725">
        <v>1.21</v>
      </c>
      <c r="W4725">
        <v>1.1299999999999999</v>
      </c>
      <c r="X4725">
        <v>-0.06</v>
      </c>
      <c r="Y4725" t="s">
        <v>77</v>
      </c>
      <c r="Z4725">
        <v>4.3</v>
      </c>
      <c r="AA4725" t="s">
        <v>15517</v>
      </c>
      <c r="AB4725">
        <v>16.184942299999999</v>
      </c>
      <c r="AC4725" t="s">
        <v>15518</v>
      </c>
      <c r="AD4725">
        <v>74.331305499999999</v>
      </c>
      <c r="AE4725">
        <v>289.66800000000001</v>
      </c>
      <c r="AF4725">
        <v>11.552</v>
      </c>
      <c r="AG4725">
        <v>10.093999999999999</v>
      </c>
      <c r="AH4725">
        <v>11.412800000000001</v>
      </c>
    </row>
    <row r="4726" spans="1:34" x14ac:dyDescent="0.25">
      <c r="A4726" t="s">
        <v>15519</v>
      </c>
      <c r="B4726" t="s">
        <v>15520</v>
      </c>
      <c r="C4726">
        <v>1</v>
      </c>
      <c r="D4726">
        <v>1</v>
      </c>
      <c r="E4726" t="s">
        <v>284</v>
      </c>
      <c r="F4726">
        <v>2022</v>
      </c>
      <c r="G4726" t="s">
        <v>285</v>
      </c>
      <c r="H4726">
        <v>0</v>
      </c>
      <c r="I4726">
        <v>0.73631040000000003</v>
      </c>
      <c r="J4726">
        <v>1.12E-2</v>
      </c>
      <c r="K4726">
        <v>1.3</v>
      </c>
      <c r="L4726">
        <v>0.11600000000000001</v>
      </c>
      <c r="M4726">
        <v>2.2400000000000002</v>
      </c>
      <c r="N4726">
        <v>7.0499999999999998E-3</v>
      </c>
      <c r="O4726" t="s">
        <v>614</v>
      </c>
      <c r="R4726">
        <v>910</v>
      </c>
      <c r="S4726">
        <v>0</v>
      </c>
      <c r="U4726">
        <v>3383</v>
      </c>
      <c r="V4726">
        <v>0.35</v>
      </c>
      <c r="W4726">
        <v>0.35</v>
      </c>
      <c r="Z4726">
        <v>4.8899999999999997</v>
      </c>
      <c r="AA4726" t="s">
        <v>15521</v>
      </c>
      <c r="AB4726">
        <v>73.738220200000001</v>
      </c>
      <c r="AC4726" t="s">
        <v>15522</v>
      </c>
      <c r="AD4726">
        <v>-62.521873999999997</v>
      </c>
      <c r="AE4726">
        <v>47.746499999999997</v>
      </c>
      <c r="AF4726">
        <v>14.938000000000001</v>
      </c>
      <c r="AG4726">
        <v>10.06</v>
      </c>
      <c r="AH4726">
        <v>13.6662</v>
      </c>
    </row>
    <row r="4727" spans="1:34" x14ac:dyDescent="0.25">
      <c r="A4727" t="s">
        <v>15523</v>
      </c>
      <c r="B4727" t="s">
        <v>15524</v>
      </c>
      <c r="C4727">
        <v>1</v>
      </c>
      <c r="D4727">
        <v>3</v>
      </c>
      <c r="E4727" t="s">
        <v>284</v>
      </c>
      <c r="F4727">
        <v>2021</v>
      </c>
      <c r="G4727" t="s">
        <v>285</v>
      </c>
      <c r="H4727">
        <v>0</v>
      </c>
      <c r="I4727">
        <v>10.355090000000001</v>
      </c>
      <c r="J4727">
        <v>6.8199999999999997E-2</v>
      </c>
      <c r="K4727">
        <v>2.5179999999999998</v>
      </c>
      <c r="L4727">
        <v>0.22500000000000001</v>
      </c>
      <c r="M4727">
        <v>6.89</v>
      </c>
      <c r="N4727">
        <v>2.1700000000000001E-2</v>
      </c>
      <c r="O4727" t="s">
        <v>614</v>
      </c>
      <c r="Q4727">
        <v>84.06</v>
      </c>
      <c r="R4727">
        <v>797</v>
      </c>
      <c r="S4727">
        <v>1</v>
      </c>
      <c r="T4727" t="s">
        <v>1199</v>
      </c>
      <c r="U4727">
        <v>5200</v>
      </c>
      <c r="V4727">
        <v>0.77</v>
      </c>
      <c r="W4727">
        <v>0.82</v>
      </c>
      <c r="X4727">
        <v>-0.09</v>
      </c>
      <c r="Y4727" t="s">
        <v>77</v>
      </c>
      <c r="Z4727">
        <v>4.45</v>
      </c>
      <c r="AA4727" t="s">
        <v>15525</v>
      </c>
      <c r="AB4727">
        <v>217.39201589999999</v>
      </c>
      <c r="AC4727" t="s">
        <v>15526</v>
      </c>
      <c r="AD4727">
        <v>39.790399100000002</v>
      </c>
      <c r="AE4727">
        <v>41.909100000000002</v>
      </c>
      <c r="AF4727">
        <v>9.1389999999999993</v>
      </c>
      <c r="AG4727">
        <v>7.1150000000000002</v>
      </c>
      <c r="AH4727">
        <v>8.9102800000000002</v>
      </c>
    </row>
    <row r="4728" spans="1:34" x14ac:dyDescent="0.25">
      <c r="A4728" t="s">
        <v>15527</v>
      </c>
      <c r="B4728" t="s">
        <v>15524</v>
      </c>
      <c r="C4728">
        <v>1</v>
      </c>
      <c r="D4728">
        <v>3</v>
      </c>
      <c r="E4728" t="s">
        <v>284</v>
      </c>
      <c r="F4728">
        <v>2021</v>
      </c>
      <c r="G4728" t="s">
        <v>285</v>
      </c>
      <c r="H4728">
        <v>0</v>
      </c>
      <c r="I4728">
        <v>21.01538</v>
      </c>
      <c r="J4728">
        <v>0.10929999999999999</v>
      </c>
      <c r="K4728">
        <v>3.4969999999999999</v>
      </c>
      <c r="L4728">
        <v>0.312</v>
      </c>
      <c r="M4728">
        <v>12</v>
      </c>
      <c r="N4728">
        <v>3.78E-2</v>
      </c>
      <c r="O4728" t="s">
        <v>614</v>
      </c>
      <c r="Q4728">
        <v>32.700000000000003</v>
      </c>
      <c r="R4728">
        <v>630</v>
      </c>
      <c r="S4728">
        <v>1</v>
      </c>
      <c r="T4728" t="s">
        <v>1199</v>
      </c>
      <c r="U4728">
        <v>5200</v>
      </c>
      <c r="V4728">
        <v>0.77</v>
      </c>
      <c r="W4728">
        <v>0.82</v>
      </c>
      <c r="X4728">
        <v>-0.09</v>
      </c>
      <c r="Y4728" t="s">
        <v>77</v>
      </c>
      <c r="Z4728">
        <v>4.45</v>
      </c>
      <c r="AA4728" t="s">
        <v>15525</v>
      </c>
      <c r="AB4728">
        <v>217.39201589999999</v>
      </c>
      <c r="AC4728" t="s">
        <v>15526</v>
      </c>
      <c r="AD4728">
        <v>39.790399100000002</v>
      </c>
      <c r="AE4728">
        <v>41.909100000000002</v>
      </c>
      <c r="AF4728">
        <v>9.1389999999999993</v>
      </c>
      <c r="AG4728">
        <v>7.1150000000000002</v>
      </c>
      <c r="AH4728">
        <v>8.9102800000000002</v>
      </c>
    </row>
    <row r="4729" spans="1:34" x14ac:dyDescent="0.25">
      <c r="A4729" t="s">
        <v>15528</v>
      </c>
      <c r="B4729" t="s">
        <v>15524</v>
      </c>
      <c r="C4729">
        <v>1</v>
      </c>
      <c r="D4729">
        <v>3</v>
      </c>
      <c r="E4729" t="s">
        <v>284</v>
      </c>
      <c r="F4729">
        <v>2021</v>
      </c>
      <c r="G4729" t="s">
        <v>285</v>
      </c>
      <c r="H4729">
        <v>0</v>
      </c>
      <c r="I4729">
        <v>35.125369999999997</v>
      </c>
      <c r="J4729">
        <v>0.15390000000000001</v>
      </c>
      <c r="K4729">
        <v>3.2320000000000002</v>
      </c>
      <c r="L4729">
        <v>0.28799999999999998</v>
      </c>
      <c r="M4729">
        <v>10.5</v>
      </c>
      <c r="N4729">
        <v>3.3099999999999997E-2</v>
      </c>
      <c r="O4729" t="s">
        <v>614</v>
      </c>
      <c r="Q4729">
        <v>16.5</v>
      </c>
      <c r="R4729">
        <v>530</v>
      </c>
      <c r="S4729">
        <v>0</v>
      </c>
      <c r="T4729" t="s">
        <v>1199</v>
      </c>
      <c r="U4729">
        <v>5200</v>
      </c>
      <c r="V4729">
        <v>0.77</v>
      </c>
      <c r="W4729">
        <v>0.82</v>
      </c>
      <c r="X4729">
        <v>-0.09</v>
      </c>
      <c r="Y4729" t="s">
        <v>77</v>
      </c>
      <c r="Z4729">
        <v>4.45</v>
      </c>
      <c r="AA4729" t="s">
        <v>15525</v>
      </c>
      <c r="AB4729">
        <v>217.39201589999999</v>
      </c>
      <c r="AC4729" t="s">
        <v>15526</v>
      </c>
      <c r="AD4729">
        <v>39.790399100000002</v>
      </c>
      <c r="AE4729">
        <v>41.909100000000002</v>
      </c>
      <c r="AF4729">
        <v>9.1389999999999993</v>
      </c>
      <c r="AG4729">
        <v>7.1150000000000002</v>
      </c>
      <c r="AH4729">
        <v>8.9102800000000002</v>
      </c>
    </row>
    <row r="4730" spans="1:34" x14ac:dyDescent="0.25">
      <c r="A4730" t="s">
        <v>15529</v>
      </c>
      <c r="B4730" t="s">
        <v>15530</v>
      </c>
      <c r="C4730">
        <v>1</v>
      </c>
      <c r="D4730">
        <v>1</v>
      </c>
      <c r="E4730" t="s">
        <v>284</v>
      </c>
      <c r="F4730">
        <v>2021</v>
      </c>
      <c r="G4730" t="s">
        <v>285</v>
      </c>
      <c r="H4730">
        <v>0</v>
      </c>
      <c r="I4730">
        <v>0.67247414000000005</v>
      </c>
      <c r="J4730">
        <v>1.7909999999999999E-2</v>
      </c>
      <c r="K4730">
        <v>15.098000000000001</v>
      </c>
      <c r="L4730">
        <v>1.347</v>
      </c>
      <c r="M4730">
        <v>1595.4985999999999</v>
      </c>
      <c r="N4730">
        <v>5.0199999999999996</v>
      </c>
      <c r="O4730" t="s">
        <v>119</v>
      </c>
      <c r="Q4730">
        <v>14429</v>
      </c>
      <c r="R4730">
        <v>3646</v>
      </c>
      <c r="S4730">
        <v>0</v>
      </c>
      <c r="T4730" t="s">
        <v>1305</v>
      </c>
      <c r="U4730">
        <v>6540</v>
      </c>
      <c r="V4730">
        <v>1.7</v>
      </c>
      <c r="W4730">
        <v>1.45</v>
      </c>
      <c r="X4730">
        <v>6.8000000000000005E-2</v>
      </c>
      <c r="Y4730" t="s">
        <v>77</v>
      </c>
      <c r="Z4730">
        <v>4.1399999999999997</v>
      </c>
      <c r="AA4730" t="s">
        <v>15531</v>
      </c>
      <c r="AB4730">
        <v>253.18629709999999</v>
      </c>
      <c r="AC4730" t="s">
        <v>15532</v>
      </c>
      <c r="AD4730">
        <v>16.5799153</v>
      </c>
      <c r="AE4730">
        <v>262.041</v>
      </c>
      <c r="AF4730">
        <v>10.217000000000001</v>
      </c>
      <c r="AG4730">
        <v>9.07</v>
      </c>
      <c r="AH4730">
        <v>10.113799999999999</v>
      </c>
    </row>
    <row r="4731" spans="1:34" x14ac:dyDescent="0.25">
      <c r="A4731" t="s">
        <v>15533</v>
      </c>
      <c r="B4731" t="s">
        <v>15534</v>
      </c>
      <c r="C4731">
        <v>1</v>
      </c>
      <c r="D4731">
        <v>1</v>
      </c>
      <c r="E4731" t="s">
        <v>284</v>
      </c>
      <c r="F4731">
        <v>2022</v>
      </c>
      <c r="G4731" t="s">
        <v>285</v>
      </c>
      <c r="H4731">
        <v>0</v>
      </c>
      <c r="I4731">
        <v>7.8519100000000002</v>
      </c>
      <c r="J4731">
        <v>5.3999999999999999E-2</v>
      </c>
      <c r="K4731">
        <v>2.09</v>
      </c>
      <c r="L4731">
        <v>0.186</v>
      </c>
      <c r="M4731">
        <v>15</v>
      </c>
      <c r="N4731">
        <v>4.7199999999999999E-2</v>
      </c>
      <c r="O4731" t="s">
        <v>119</v>
      </c>
      <c r="P4731">
        <v>0</v>
      </c>
      <c r="Q4731">
        <v>4.4000000000000004</v>
      </c>
      <c r="R4731">
        <v>403</v>
      </c>
      <c r="S4731">
        <v>0</v>
      </c>
      <c r="U4731">
        <v>3366</v>
      </c>
      <c r="V4731">
        <v>0.34</v>
      </c>
      <c r="W4731">
        <v>0.34</v>
      </c>
      <c r="X4731">
        <v>-0.02</v>
      </c>
      <c r="Y4731" t="s">
        <v>77</v>
      </c>
      <c r="Z4731">
        <v>4.92</v>
      </c>
      <c r="AA4731" t="s">
        <v>15535</v>
      </c>
      <c r="AB4731">
        <v>281.17634329999998</v>
      </c>
      <c r="AC4731" t="s">
        <v>15536</v>
      </c>
      <c r="AD4731">
        <v>36.563131800000001</v>
      </c>
      <c r="AE4731">
        <v>33.363100000000003</v>
      </c>
      <c r="AF4731">
        <v>14.32</v>
      </c>
      <c r="AG4731">
        <v>9.343</v>
      </c>
      <c r="AH4731">
        <v>12.9643</v>
      </c>
    </row>
    <row r="4732" spans="1:34" x14ac:dyDescent="0.25">
      <c r="A4732" t="s">
        <v>15537</v>
      </c>
      <c r="B4732" t="s">
        <v>15538</v>
      </c>
      <c r="C4732">
        <v>1</v>
      </c>
      <c r="D4732">
        <v>2</v>
      </c>
      <c r="E4732" t="s">
        <v>284</v>
      </c>
      <c r="F4732">
        <v>2019</v>
      </c>
      <c r="G4732" t="s">
        <v>285</v>
      </c>
      <c r="H4732">
        <v>0</v>
      </c>
      <c r="I4732">
        <v>34.525528000000001</v>
      </c>
      <c r="J4732">
        <v>0.2069</v>
      </c>
      <c r="K4732">
        <v>10.1</v>
      </c>
      <c r="L4732">
        <v>0.90100000000000002</v>
      </c>
      <c r="M4732">
        <v>177.98391000000001</v>
      </c>
      <c r="N4732">
        <v>0.56000000000000005</v>
      </c>
      <c r="O4732" t="s">
        <v>119</v>
      </c>
      <c r="P4732">
        <v>4.5999999999999999E-3</v>
      </c>
      <c r="Q4732">
        <v>10.1</v>
      </c>
      <c r="R4732">
        <v>497</v>
      </c>
      <c r="S4732">
        <v>1</v>
      </c>
      <c r="U4732">
        <v>5026</v>
      </c>
      <c r="V4732">
        <v>0.75</v>
      </c>
      <c r="W4732">
        <v>0.77</v>
      </c>
      <c r="X4732">
        <v>0.32</v>
      </c>
      <c r="Y4732" t="s">
        <v>200</v>
      </c>
      <c r="Z4732">
        <v>4.66</v>
      </c>
      <c r="AA4732" t="s">
        <v>15539</v>
      </c>
      <c r="AB4732">
        <v>73.980012900000006</v>
      </c>
      <c r="AC4732" t="s">
        <v>15540</v>
      </c>
      <c r="AD4732">
        <v>-63.260330099999997</v>
      </c>
      <c r="AE4732">
        <v>177.94499999999999</v>
      </c>
      <c r="AF4732">
        <v>12.324</v>
      </c>
      <c r="AG4732">
        <v>10.218</v>
      </c>
      <c r="AH4732">
        <v>12.1631</v>
      </c>
    </row>
    <row r="4733" spans="1:34" x14ac:dyDescent="0.25">
      <c r="A4733" t="s">
        <v>15541</v>
      </c>
      <c r="B4733" t="s">
        <v>15538</v>
      </c>
      <c r="C4733">
        <v>1</v>
      </c>
      <c r="D4733">
        <v>2</v>
      </c>
      <c r="E4733" t="s">
        <v>284</v>
      </c>
      <c r="F4733">
        <v>2019</v>
      </c>
      <c r="G4733" t="s">
        <v>285</v>
      </c>
      <c r="H4733">
        <v>0</v>
      </c>
      <c r="I4733">
        <v>17.160730000000001</v>
      </c>
      <c r="J4733">
        <v>0.1293</v>
      </c>
      <c r="K4733">
        <v>8</v>
      </c>
      <c r="L4733">
        <v>0.71399999999999997</v>
      </c>
      <c r="M4733">
        <v>18.75188</v>
      </c>
      <c r="N4733">
        <v>5.8999999999999997E-2</v>
      </c>
      <c r="O4733" t="s">
        <v>119</v>
      </c>
      <c r="P4733">
        <v>0.16</v>
      </c>
      <c r="Q4733">
        <v>25.9</v>
      </c>
      <c r="R4733">
        <v>628</v>
      </c>
      <c r="S4733">
        <v>1</v>
      </c>
      <c r="U4733">
        <v>5026</v>
      </c>
      <c r="V4733">
        <v>0.75</v>
      </c>
      <c r="W4733">
        <v>0.77</v>
      </c>
      <c r="X4733">
        <v>0.32</v>
      </c>
      <c r="Y4733" t="s">
        <v>200</v>
      </c>
      <c r="Z4733">
        <v>4.66</v>
      </c>
      <c r="AA4733" t="s">
        <v>15539</v>
      </c>
      <c r="AB4733">
        <v>73.980012900000006</v>
      </c>
      <c r="AC4733" t="s">
        <v>15540</v>
      </c>
      <c r="AD4733">
        <v>-63.260330099999997</v>
      </c>
      <c r="AE4733">
        <v>177.94499999999999</v>
      </c>
      <c r="AF4733">
        <v>12.324</v>
      </c>
      <c r="AG4733">
        <v>10.218</v>
      </c>
      <c r="AH4733">
        <v>12.1631</v>
      </c>
    </row>
    <row r="4734" spans="1:34" x14ac:dyDescent="0.25">
      <c r="A4734" t="s">
        <v>15542</v>
      </c>
      <c r="B4734" t="s">
        <v>15543</v>
      </c>
      <c r="C4734">
        <v>1</v>
      </c>
      <c r="D4734">
        <v>1</v>
      </c>
      <c r="E4734" t="s">
        <v>284</v>
      </c>
      <c r="F4734">
        <v>2022</v>
      </c>
      <c r="G4734" t="s">
        <v>285</v>
      </c>
      <c r="H4734">
        <v>0</v>
      </c>
      <c r="I4734">
        <v>260.79000000000002</v>
      </c>
      <c r="J4734">
        <v>0.82799999999999996</v>
      </c>
      <c r="K4734">
        <v>11.321</v>
      </c>
      <c r="L4734">
        <v>1.01</v>
      </c>
      <c r="M4734">
        <v>875.61725999999999</v>
      </c>
      <c r="N4734">
        <v>2.7549999999999999</v>
      </c>
      <c r="O4734" t="s">
        <v>119</v>
      </c>
      <c r="P4734">
        <v>0.36830000000000002</v>
      </c>
      <c r="Q4734">
        <v>2.71</v>
      </c>
      <c r="R4734">
        <v>348</v>
      </c>
      <c r="S4734">
        <v>0</v>
      </c>
      <c r="T4734" t="s">
        <v>301</v>
      </c>
      <c r="U4734">
        <v>5695</v>
      </c>
      <c r="V4734">
        <v>1.64</v>
      </c>
      <c r="W4734">
        <v>1.1100000000000001</v>
      </c>
      <c r="X4734">
        <v>0.253</v>
      </c>
      <c r="Y4734" t="s">
        <v>77</v>
      </c>
      <c r="Z4734">
        <v>4.0599999999999996</v>
      </c>
      <c r="AA4734" t="s">
        <v>15544</v>
      </c>
      <c r="AB4734">
        <v>277.94362999999998</v>
      </c>
      <c r="AC4734" t="s">
        <v>15545</v>
      </c>
      <c r="AD4734">
        <v>56.650678900000003</v>
      </c>
      <c r="AE4734">
        <v>116.685</v>
      </c>
      <c r="AF4734">
        <v>9.1620000000000008</v>
      </c>
      <c r="AG4734">
        <v>7.6040000000000001</v>
      </c>
      <c r="AH4734">
        <v>9.0113299999999992</v>
      </c>
    </row>
    <row r="4735" spans="1:34" x14ac:dyDescent="0.25">
      <c r="A4735" t="s">
        <v>15546</v>
      </c>
      <c r="B4735" t="s">
        <v>15547</v>
      </c>
      <c r="C4735">
        <v>1</v>
      </c>
      <c r="D4735">
        <v>1</v>
      </c>
      <c r="E4735" t="s">
        <v>284</v>
      </c>
      <c r="F4735">
        <v>2022</v>
      </c>
      <c r="G4735" t="s">
        <v>285</v>
      </c>
      <c r="H4735">
        <v>0</v>
      </c>
      <c r="I4735">
        <v>6.9068300000000002</v>
      </c>
      <c r="K4735">
        <v>11.4</v>
      </c>
      <c r="L4735">
        <v>1.0169999999999999</v>
      </c>
      <c r="M4735">
        <v>206.58846</v>
      </c>
      <c r="N4735">
        <v>0.65</v>
      </c>
      <c r="O4735" t="s">
        <v>119</v>
      </c>
      <c r="P4735">
        <v>0.08</v>
      </c>
      <c r="Q4735">
        <v>1429</v>
      </c>
      <c r="R4735">
        <v>1491</v>
      </c>
      <c r="S4735">
        <v>0</v>
      </c>
      <c r="U4735">
        <v>5966</v>
      </c>
      <c r="V4735">
        <v>2.9</v>
      </c>
      <c r="W4735">
        <v>1.53</v>
      </c>
      <c r="X4735">
        <v>0.14000000000000001</v>
      </c>
      <c r="Y4735" t="s">
        <v>77</v>
      </c>
      <c r="Z4735">
        <v>3.7</v>
      </c>
      <c r="AA4735" t="s">
        <v>15548</v>
      </c>
      <c r="AB4735">
        <v>100.8331246</v>
      </c>
      <c r="AC4735" t="s">
        <v>15549</v>
      </c>
      <c r="AD4735">
        <v>-66.947656300000006</v>
      </c>
      <c r="AE4735">
        <v>788.31700000000001</v>
      </c>
      <c r="AF4735">
        <v>12.254</v>
      </c>
      <c r="AG4735">
        <v>10.41</v>
      </c>
      <c r="AH4735">
        <v>11.8482</v>
      </c>
    </row>
    <row r="4736" spans="1:34" x14ac:dyDescent="0.25">
      <c r="A4736" t="s">
        <v>15550</v>
      </c>
      <c r="B4736" t="s">
        <v>15551</v>
      </c>
      <c r="C4736">
        <v>1</v>
      </c>
      <c r="D4736">
        <v>1</v>
      </c>
      <c r="E4736" t="s">
        <v>284</v>
      </c>
      <c r="F4736">
        <v>2021</v>
      </c>
      <c r="G4736" t="s">
        <v>285</v>
      </c>
      <c r="H4736">
        <v>0</v>
      </c>
      <c r="I4736">
        <v>10.695264</v>
      </c>
      <c r="J4736">
        <v>8.9109999999999995E-2</v>
      </c>
      <c r="K4736">
        <v>3.03</v>
      </c>
      <c r="L4736">
        <v>0.27</v>
      </c>
      <c r="M4736">
        <v>13.8</v>
      </c>
      <c r="N4736">
        <v>4.342E-2</v>
      </c>
      <c r="O4736" t="s">
        <v>119</v>
      </c>
      <c r="P4736">
        <v>3.2000000000000001E-2</v>
      </c>
      <c r="Q4736">
        <v>18.14</v>
      </c>
      <c r="R4736">
        <v>805</v>
      </c>
      <c r="S4736">
        <v>0</v>
      </c>
      <c r="T4736" t="s">
        <v>95</v>
      </c>
      <c r="U4736">
        <v>5298</v>
      </c>
      <c r="V4736">
        <v>0.86</v>
      </c>
      <c r="W4736">
        <v>0.82</v>
      </c>
      <c r="X4736">
        <v>-0.217</v>
      </c>
      <c r="Y4736" t="s">
        <v>77</v>
      </c>
      <c r="Z4736">
        <v>4.37</v>
      </c>
      <c r="AA4736" t="s">
        <v>15552</v>
      </c>
      <c r="AB4736">
        <v>91.799698800000002</v>
      </c>
      <c r="AC4736" t="s">
        <v>15553</v>
      </c>
      <c r="AD4736">
        <v>-61.9972098</v>
      </c>
      <c r="AE4736">
        <v>90.740200000000002</v>
      </c>
      <c r="AF4736">
        <v>10.465999999999999</v>
      </c>
      <c r="AG4736">
        <v>8.5419999999999998</v>
      </c>
      <c r="AH4736">
        <v>10.1897</v>
      </c>
    </row>
    <row r="4737" spans="1:34" x14ac:dyDescent="0.25">
      <c r="A4737" t="s">
        <v>15554</v>
      </c>
      <c r="B4737" t="s">
        <v>15555</v>
      </c>
      <c r="C4737">
        <v>1</v>
      </c>
      <c r="D4737">
        <v>2</v>
      </c>
      <c r="E4737" t="s">
        <v>284</v>
      </c>
      <c r="F4737">
        <v>2021</v>
      </c>
      <c r="G4737" t="s">
        <v>285</v>
      </c>
      <c r="H4737">
        <v>0</v>
      </c>
      <c r="I4737">
        <v>11.9101</v>
      </c>
      <c r="J4737">
        <v>9.5640000000000003E-2</v>
      </c>
      <c r="K4737">
        <v>11.321</v>
      </c>
      <c r="L4737">
        <v>1.01</v>
      </c>
      <c r="M4737">
        <v>310.83618000000001</v>
      </c>
      <c r="N4737">
        <v>0.97799999999999998</v>
      </c>
      <c r="O4737" t="s">
        <v>119</v>
      </c>
      <c r="P4737">
        <v>4.2000000000000003E-2</v>
      </c>
      <c r="Q4737">
        <v>42.66</v>
      </c>
      <c r="R4737">
        <v>652</v>
      </c>
      <c r="S4737">
        <v>1</v>
      </c>
      <c r="T4737" t="s">
        <v>15556</v>
      </c>
      <c r="U4737">
        <v>5144</v>
      </c>
      <c r="V4737">
        <v>0.79</v>
      </c>
      <c r="W4737">
        <v>0.82</v>
      </c>
      <c r="X4737">
        <v>0.04</v>
      </c>
      <c r="Y4737" t="s">
        <v>77</v>
      </c>
      <c r="Z4737">
        <v>4.55</v>
      </c>
      <c r="AA4737" t="s">
        <v>15557</v>
      </c>
      <c r="AB4737">
        <v>51.228421400000002</v>
      </c>
      <c r="AC4737" t="s">
        <v>15558</v>
      </c>
      <c r="AD4737">
        <v>-73.957545800000005</v>
      </c>
      <c r="AE4737">
        <v>235.93299999999999</v>
      </c>
      <c r="AF4737">
        <v>13.004</v>
      </c>
      <c r="AG4737">
        <v>10.8</v>
      </c>
      <c r="AH4737">
        <v>12.7606</v>
      </c>
    </row>
    <row r="4738" spans="1:34" x14ac:dyDescent="0.25">
      <c r="A4738" t="s">
        <v>15559</v>
      </c>
      <c r="B4738" t="s">
        <v>15555</v>
      </c>
      <c r="C4738">
        <v>1</v>
      </c>
      <c r="D4738">
        <v>2</v>
      </c>
      <c r="E4738" t="s">
        <v>7079</v>
      </c>
      <c r="F4738">
        <v>2021</v>
      </c>
      <c r="G4738" t="s">
        <v>100</v>
      </c>
      <c r="H4738">
        <v>0</v>
      </c>
      <c r="I4738">
        <v>24.674399999999999</v>
      </c>
      <c r="J4738">
        <v>0.15543999999999999</v>
      </c>
      <c r="K4738">
        <v>13.4</v>
      </c>
      <c r="L4738">
        <v>1.19</v>
      </c>
      <c r="M4738">
        <v>117.27867999999999</v>
      </c>
      <c r="N4738">
        <v>0.36899999999999999</v>
      </c>
      <c r="O4738" t="s">
        <v>119</v>
      </c>
      <c r="P4738">
        <v>6.2199999999999998E-2</v>
      </c>
      <c r="S4738">
        <v>0</v>
      </c>
      <c r="T4738" t="s">
        <v>15556</v>
      </c>
      <c r="U4738">
        <v>5144</v>
      </c>
      <c r="V4738">
        <v>0.79</v>
      </c>
      <c r="W4738">
        <v>0.82</v>
      </c>
      <c r="X4738">
        <v>0.04</v>
      </c>
      <c r="Y4738" t="s">
        <v>77</v>
      </c>
      <c r="Z4738">
        <v>4.55</v>
      </c>
      <c r="AA4738" t="s">
        <v>15557</v>
      </c>
      <c r="AB4738">
        <v>51.228421400000002</v>
      </c>
      <c r="AC4738" t="s">
        <v>15558</v>
      </c>
      <c r="AD4738">
        <v>-73.957545800000005</v>
      </c>
      <c r="AE4738">
        <v>235.93299999999999</v>
      </c>
      <c r="AF4738">
        <v>13.004</v>
      </c>
      <c r="AG4738">
        <v>10.8</v>
      </c>
      <c r="AH4738">
        <v>12.7606</v>
      </c>
    </row>
    <row r="4739" spans="1:34" x14ac:dyDescent="0.25">
      <c r="A4739" t="s">
        <v>15560</v>
      </c>
      <c r="B4739" t="s">
        <v>15561</v>
      </c>
      <c r="C4739">
        <v>1</v>
      </c>
      <c r="D4739">
        <v>1</v>
      </c>
      <c r="E4739" t="s">
        <v>284</v>
      </c>
      <c r="F4739">
        <v>2021</v>
      </c>
      <c r="G4739" t="s">
        <v>285</v>
      </c>
      <c r="H4739">
        <v>0</v>
      </c>
      <c r="I4739">
        <v>35.189346</v>
      </c>
      <c r="J4739">
        <v>0.14499999999999999</v>
      </c>
      <c r="K4739">
        <v>2.194</v>
      </c>
      <c r="L4739">
        <v>0.19600000000000001</v>
      </c>
      <c r="M4739">
        <v>5.45</v>
      </c>
      <c r="N4739">
        <v>1.7100000000000001E-2</v>
      </c>
      <c r="O4739" t="s">
        <v>614</v>
      </c>
      <c r="P4739">
        <v>0.496</v>
      </c>
      <c r="Q4739">
        <v>0.08</v>
      </c>
      <c r="R4739">
        <v>256</v>
      </c>
      <c r="S4739">
        <v>0</v>
      </c>
      <c r="T4739" t="s">
        <v>799</v>
      </c>
      <c r="U4739">
        <v>3430</v>
      </c>
      <c r="V4739">
        <v>0.31</v>
      </c>
      <c r="W4739">
        <v>0.33</v>
      </c>
      <c r="X4739">
        <v>-0.27</v>
      </c>
      <c r="Y4739" t="s">
        <v>77</v>
      </c>
      <c r="Z4739">
        <v>4.97</v>
      </c>
      <c r="AA4739" t="s">
        <v>15562</v>
      </c>
      <c r="AB4739">
        <v>194.73961410000001</v>
      </c>
      <c r="AC4739" t="s">
        <v>15563</v>
      </c>
      <c r="AD4739">
        <v>77.661715700000002</v>
      </c>
      <c r="AE4739">
        <v>57.7911</v>
      </c>
      <c r="AF4739">
        <v>15.211</v>
      </c>
      <c r="AG4739">
        <v>10.673</v>
      </c>
      <c r="AH4739">
        <v>14.1615</v>
      </c>
    </row>
    <row r="4740" spans="1:34" x14ac:dyDescent="0.25">
      <c r="A4740" t="s">
        <v>15564</v>
      </c>
      <c r="B4740" t="s">
        <v>15565</v>
      </c>
      <c r="C4740">
        <v>1</v>
      </c>
      <c r="D4740">
        <v>1</v>
      </c>
      <c r="E4740" t="s">
        <v>284</v>
      </c>
      <c r="F4740">
        <v>2022</v>
      </c>
      <c r="G4740" t="s">
        <v>285</v>
      </c>
      <c r="H4740">
        <v>0</v>
      </c>
      <c r="I4740">
        <v>0.35247279999999998</v>
      </c>
      <c r="J4740">
        <v>9.7000000000000003E-3</v>
      </c>
      <c r="K4740">
        <v>1.62</v>
      </c>
      <c r="L4740">
        <v>0.14499999999999999</v>
      </c>
      <c r="M4740">
        <v>3.26</v>
      </c>
      <c r="N4740">
        <v>1.0200000000000001E-2</v>
      </c>
      <c r="O4740" t="s">
        <v>614</v>
      </c>
      <c r="R4740">
        <v>2609</v>
      </c>
      <c r="S4740">
        <v>0</v>
      </c>
      <c r="T4740" t="s">
        <v>1484</v>
      </c>
      <c r="U4740">
        <v>5534</v>
      </c>
      <c r="V4740">
        <v>0.94</v>
      </c>
      <c r="W4740">
        <v>0.99</v>
      </c>
      <c r="X4740">
        <v>0.22</v>
      </c>
      <c r="Y4740" t="s">
        <v>77</v>
      </c>
      <c r="Z4740">
        <v>4.62</v>
      </c>
      <c r="AA4740" t="s">
        <v>15566</v>
      </c>
      <c r="AB4740">
        <v>247.66699980000001</v>
      </c>
      <c r="AC4740" t="s">
        <v>15567</v>
      </c>
      <c r="AD4740">
        <v>49.046789099999998</v>
      </c>
      <c r="AE4740">
        <v>101.251</v>
      </c>
      <c r="AF4740">
        <v>10.474</v>
      </c>
      <c r="AG4740">
        <v>8.6839999999999993</v>
      </c>
      <c r="AH4740">
        <v>10.248799999999999</v>
      </c>
    </row>
    <row r="4741" spans="1:34" x14ac:dyDescent="0.25">
      <c r="A4741" t="s">
        <v>15568</v>
      </c>
      <c r="B4741" t="s">
        <v>15569</v>
      </c>
      <c r="C4741">
        <v>1</v>
      </c>
      <c r="D4741">
        <v>1</v>
      </c>
      <c r="E4741" t="s">
        <v>284</v>
      </c>
      <c r="F4741">
        <v>2021</v>
      </c>
      <c r="G4741" t="s">
        <v>285</v>
      </c>
      <c r="H4741">
        <v>0</v>
      </c>
      <c r="I4741">
        <v>27.269549999999999</v>
      </c>
      <c r="J4741">
        <v>0.1363</v>
      </c>
      <c r="K4741">
        <v>1.74</v>
      </c>
      <c r="L4741">
        <v>0.155</v>
      </c>
      <c r="M4741">
        <v>19.5</v>
      </c>
      <c r="N4741">
        <v>6.1350000000000002E-2</v>
      </c>
      <c r="O4741" t="s">
        <v>119</v>
      </c>
      <c r="P4741">
        <v>0.3</v>
      </c>
      <c r="Q4741">
        <v>1.54</v>
      </c>
      <c r="R4741">
        <v>284</v>
      </c>
      <c r="S4741">
        <v>0</v>
      </c>
      <c r="U4741">
        <v>3491</v>
      </c>
      <c r="V4741">
        <v>0.46</v>
      </c>
      <c r="W4741">
        <v>0.45</v>
      </c>
      <c r="X4741">
        <v>-0.05</v>
      </c>
      <c r="Y4741" t="s">
        <v>77</v>
      </c>
      <c r="Z4741">
        <v>4.7699999999999996</v>
      </c>
      <c r="AA4741" t="s">
        <v>15570</v>
      </c>
      <c r="AB4741">
        <v>332.56326439999998</v>
      </c>
      <c r="AC4741" t="s">
        <v>15571</v>
      </c>
      <c r="AD4741">
        <v>58.7060934</v>
      </c>
      <c r="AE4741">
        <v>42.408999999999999</v>
      </c>
      <c r="AF4741">
        <v>13.403</v>
      </c>
      <c r="AG4741">
        <v>9.0340000000000007</v>
      </c>
      <c r="AH4741">
        <v>12.4314</v>
      </c>
    </row>
    <row r="4742" spans="1:34" x14ac:dyDescent="0.25">
      <c r="A4742" t="s">
        <v>15572</v>
      </c>
      <c r="B4742" t="s">
        <v>15573</v>
      </c>
      <c r="C4742">
        <v>1</v>
      </c>
      <c r="D4742">
        <v>1</v>
      </c>
      <c r="E4742" t="s">
        <v>284</v>
      </c>
      <c r="F4742">
        <v>2022</v>
      </c>
      <c r="G4742" t="s">
        <v>285</v>
      </c>
      <c r="H4742">
        <v>0</v>
      </c>
      <c r="I4742">
        <v>2.9943200000000001</v>
      </c>
      <c r="K4742">
        <v>10.087999999999999</v>
      </c>
      <c r="L4742">
        <v>0.9</v>
      </c>
      <c r="M4742">
        <v>508.52544999999998</v>
      </c>
      <c r="N4742">
        <v>1.6</v>
      </c>
      <c r="O4742" t="s">
        <v>119</v>
      </c>
      <c r="P4742">
        <v>1.9E-2</v>
      </c>
      <c r="S4742">
        <v>0</v>
      </c>
      <c r="U4742">
        <v>4780</v>
      </c>
      <c r="V4742">
        <v>3.22</v>
      </c>
      <c r="W4742">
        <v>1.32</v>
      </c>
      <c r="X4742">
        <v>0.39</v>
      </c>
      <c r="Y4742" t="s">
        <v>77</v>
      </c>
      <c r="Z4742">
        <v>3.5</v>
      </c>
      <c r="AA4742" t="s">
        <v>15574</v>
      </c>
      <c r="AB4742">
        <v>290.6198948</v>
      </c>
      <c r="AC4742" t="s">
        <v>15575</v>
      </c>
      <c r="AD4742">
        <v>60.853903500000001</v>
      </c>
      <c r="AE4742">
        <v>536.04600000000005</v>
      </c>
      <c r="AF4742">
        <v>12.523999999999999</v>
      </c>
      <c r="AG4742">
        <v>9.6780010000000001</v>
      </c>
      <c r="AH4742">
        <v>11.8752</v>
      </c>
    </row>
    <row r="4743" spans="1:34" x14ac:dyDescent="0.25">
      <c r="A4743" t="s">
        <v>15576</v>
      </c>
      <c r="B4743" t="s">
        <v>15577</v>
      </c>
      <c r="C4743">
        <v>1</v>
      </c>
      <c r="D4743">
        <v>1</v>
      </c>
      <c r="E4743" t="s">
        <v>284</v>
      </c>
      <c r="F4743">
        <v>2020</v>
      </c>
      <c r="G4743" t="s">
        <v>285</v>
      </c>
      <c r="H4743">
        <v>0</v>
      </c>
      <c r="I4743">
        <v>5.4360980000000003</v>
      </c>
      <c r="J4743">
        <v>3.4099999999999998E-2</v>
      </c>
      <c r="K4743">
        <v>1.44</v>
      </c>
      <c r="L4743">
        <v>0.128</v>
      </c>
      <c r="M4743">
        <v>2.67</v>
      </c>
      <c r="N4743">
        <v>8.3899999999999999E-3</v>
      </c>
      <c r="O4743" t="s">
        <v>614</v>
      </c>
      <c r="P4743">
        <v>0</v>
      </c>
      <c r="Q4743">
        <v>3.7</v>
      </c>
      <c r="R4743">
        <v>388</v>
      </c>
      <c r="S4743">
        <v>0</v>
      </c>
      <c r="T4743" t="s">
        <v>776</v>
      </c>
      <c r="U4743">
        <v>3212</v>
      </c>
      <c r="V4743">
        <v>0.21</v>
      </c>
      <c r="W4743">
        <v>0.18</v>
      </c>
      <c r="Z4743">
        <v>5.04</v>
      </c>
      <c r="AA4743" t="s">
        <v>15578</v>
      </c>
      <c r="AB4743">
        <v>353.24353810000002</v>
      </c>
      <c r="AC4743" t="s">
        <v>15579</v>
      </c>
      <c r="AD4743">
        <v>-29.416487</v>
      </c>
      <c r="AE4743">
        <v>38.0749</v>
      </c>
      <c r="AF4743">
        <v>16.37</v>
      </c>
      <c r="AG4743">
        <v>10.896000000000001</v>
      </c>
      <c r="AH4743">
        <v>14.754</v>
      </c>
    </row>
    <row r="4744" spans="1:34" x14ac:dyDescent="0.25">
      <c r="A4744" t="s">
        <v>15580</v>
      </c>
      <c r="B4744" t="s">
        <v>15581</v>
      </c>
      <c r="C4744">
        <v>1</v>
      </c>
      <c r="D4744">
        <v>1</v>
      </c>
      <c r="E4744" t="s">
        <v>284</v>
      </c>
      <c r="F4744">
        <v>2021</v>
      </c>
      <c r="G4744" t="s">
        <v>285</v>
      </c>
      <c r="H4744">
        <v>0</v>
      </c>
      <c r="I4744">
        <v>3.0766895999999999</v>
      </c>
      <c r="J4744">
        <v>2.2800000000000001E-2</v>
      </c>
      <c r="K4744">
        <v>2.94</v>
      </c>
      <c r="L4744">
        <v>0.26200000000000001</v>
      </c>
      <c r="M4744">
        <v>8.9600000000000009</v>
      </c>
      <c r="N4744">
        <v>2.8199999999999999E-2</v>
      </c>
      <c r="O4744" t="s">
        <v>614</v>
      </c>
      <c r="P4744">
        <v>0.26</v>
      </c>
      <c r="Q4744">
        <v>6.55</v>
      </c>
      <c r="R4744">
        <v>447</v>
      </c>
      <c r="S4744">
        <v>0</v>
      </c>
      <c r="T4744" t="s">
        <v>794</v>
      </c>
      <c r="U4744">
        <v>3100</v>
      </c>
      <c r="V4744">
        <v>0.2</v>
      </c>
      <c r="W4744">
        <v>0.16</v>
      </c>
      <c r="X4744">
        <v>-0.38</v>
      </c>
      <c r="Y4744" t="s">
        <v>77</v>
      </c>
      <c r="Z4744">
        <v>5.04</v>
      </c>
      <c r="AA4744" t="s">
        <v>15582</v>
      </c>
      <c r="AB4744">
        <v>8.8060544000000007</v>
      </c>
      <c r="AC4744" t="s">
        <v>15583</v>
      </c>
      <c r="AD4744">
        <v>-3.3720832999999999</v>
      </c>
      <c r="AE4744">
        <v>55.418999999999997</v>
      </c>
      <c r="AG4744">
        <v>11.894</v>
      </c>
      <c r="AH4744">
        <v>15.695499999999999</v>
      </c>
    </row>
    <row r="4745" spans="1:34" x14ac:dyDescent="0.25">
      <c r="A4745" t="s">
        <v>15584</v>
      </c>
      <c r="B4745" t="s">
        <v>15585</v>
      </c>
      <c r="C4745">
        <v>1</v>
      </c>
      <c r="D4745">
        <v>1</v>
      </c>
      <c r="E4745" t="s">
        <v>284</v>
      </c>
      <c r="F4745">
        <v>2022</v>
      </c>
      <c r="G4745" t="s">
        <v>285</v>
      </c>
      <c r="H4745">
        <v>0</v>
      </c>
      <c r="I4745">
        <v>0.78269420000000001</v>
      </c>
      <c r="J4745">
        <v>1.44E-2</v>
      </c>
      <c r="K4745">
        <v>1.68</v>
      </c>
      <c r="L4745">
        <v>0.15</v>
      </c>
      <c r="M4745">
        <v>3.46</v>
      </c>
      <c r="N4745">
        <v>1.09E-2</v>
      </c>
      <c r="O4745" t="s">
        <v>614</v>
      </c>
      <c r="R4745">
        <v>1355</v>
      </c>
      <c r="S4745">
        <v>0</v>
      </c>
      <c r="U4745">
        <v>4099</v>
      </c>
      <c r="V4745">
        <v>0.68</v>
      </c>
      <c r="W4745">
        <v>0.65</v>
      </c>
      <c r="Z4745">
        <v>4.59</v>
      </c>
      <c r="AA4745" t="s">
        <v>15586</v>
      </c>
      <c r="AB4745">
        <v>20.922456700000001</v>
      </c>
      <c r="AC4745" t="s">
        <v>15587</v>
      </c>
      <c r="AD4745">
        <v>-8.7017944000000007</v>
      </c>
      <c r="AE4745">
        <v>59.536200000000001</v>
      </c>
      <c r="AF4745">
        <v>11.272</v>
      </c>
      <c r="AG4745">
        <v>8.532</v>
      </c>
      <c r="AH4745">
        <v>11.219799999999999</v>
      </c>
    </row>
    <row r="4746" spans="1:34" x14ac:dyDescent="0.25">
      <c r="A4746" t="s">
        <v>15588</v>
      </c>
      <c r="B4746" t="s">
        <v>15589</v>
      </c>
      <c r="C4746">
        <v>1</v>
      </c>
      <c r="D4746">
        <v>1</v>
      </c>
      <c r="E4746" t="s">
        <v>284</v>
      </c>
      <c r="F4746">
        <v>2022</v>
      </c>
      <c r="G4746" t="s">
        <v>285</v>
      </c>
      <c r="H4746">
        <v>0</v>
      </c>
      <c r="I4746">
        <v>1.3060011</v>
      </c>
      <c r="J4746">
        <v>2.0199999999999999E-2</v>
      </c>
      <c r="K4746">
        <v>1.8</v>
      </c>
      <c r="L4746">
        <v>0.161</v>
      </c>
      <c r="M4746">
        <v>3.89</v>
      </c>
      <c r="N4746">
        <v>1.23E-2</v>
      </c>
      <c r="O4746" t="s">
        <v>614</v>
      </c>
      <c r="R4746">
        <v>1117</v>
      </c>
      <c r="S4746">
        <v>0</v>
      </c>
      <c r="U4746">
        <v>4072</v>
      </c>
      <c r="V4746">
        <v>0.65</v>
      </c>
      <c r="W4746">
        <v>0.64</v>
      </c>
      <c r="Z4746">
        <v>4.62</v>
      </c>
      <c r="AA4746" t="s">
        <v>15590</v>
      </c>
      <c r="AB4746">
        <v>52.291731499999997</v>
      </c>
      <c r="AC4746" t="s">
        <v>15591</v>
      </c>
      <c r="AD4746">
        <v>-31.362866499999999</v>
      </c>
      <c r="AE4746">
        <v>28.514700000000001</v>
      </c>
      <c r="AF4746">
        <v>10.295</v>
      </c>
      <c r="AG4746">
        <v>7.048</v>
      </c>
      <c r="AH4746">
        <v>9.8184500000000003</v>
      </c>
    </row>
    <row r="4747" spans="1:34" x14ac:dyDescent="0.25">
      <c r="A4747" t="s">
        <v>15592</v>
      </c>
      <c r="B4747" t="s">
        <v>15593</v>
      </c>
      <c r="C4747">
        <v>1</v>
      </c>
      <c r="D4747">
        <v>1</v>
      </c>
      <c r="E4747" t="s">
        <v>284</v>
      </c>
      <c r="F4747">
        <v>2022</v>
      </c>
      <c r="G4747" t="s">
        <v>285</v>
      </c>
      <c r="H4747">
        <v>0</v>
      </c>
      <c r="I4747">
        <v>0.37112810000000002</v>
      </c>
      <c r="J4747">
        <v>6.4000000000000003E-3</v>
      </c>
      <c r="K4747">
        <v>1.25</v>
      </c>
      <c r="L4747">
        <v>0.112</v>
      </c>
      <c r="M4747">
        <v>2.1</v>
      </c>
      <c r="N4747">
        <v>6.6E-3</v>
      </c>
      <c r="O4747" t="s">
        <v>614</v>
      </c>
      <c r="R4747">
        <v>1060</v>
      </c>
      <c r="S4747">
        <v>0</v>
      </c>
      <c r="U4747">
        <v>3333</v>
      </c>
      <c r="V4747">
        <v>0.27</v>
      </c>
      <c r="W4747">
        <v>0.25</v>
      </c>
      <c r="Z4747">
        <v>4.97</v>
      </c>
      <c r="AA4747" t="s">
        <v>15594</v>
      </c>
      <c r="AB4747">
        <v>43.316155500000001</v>
      </c>
      <c r="AC4747" t="s">
        <v>15595</v>
      </c>
      <c r="AD4747">
        <v>5.2336599999999997E-2</v>
      </c>
      <c r="AE4747">
        <v>48.582000000000001</v>
      </c>
      <c r="AF4747">
        <v>15.692</v>
      </c>
      <c r="AG4747">
        <v>10.779</v>
      </c>
      <c r="AH4747">
        <v>14.3977</v>
      </c>
    </row>
    <row r="4748" spans="1:34" x14ac:dyDescent="0.25">
      <c r="A4748" t="s">
        <v>15596</v>
      </c>
      <c r="B4748" t="s">
        <v>15597</v>
      </c>
      <c r="C4748">
        <v>1</v>
      </c>
      <c r="D4748">
        <v>1</v>
      </c>
      <c r="E4748" t="s">
        <v>284</v>
      </c>
      <c r="F4748">
        <v>2021</v>
      </c>
      <c r="G4748" t="s">
        <v>285</v>
      </c>
      <c r="H4748">
        <v>0</v>
      </c>
      <c r="I4748">
        <v>4.9377700000000004</v>
      </c>
      <c r="J4748">
        <v>5.7410000000000003E-2</v>
      </c>
      <c r="K4748">
        <v>2.74</v>
      </c>
      <c r="L4748">
        <v>0.24399999999999999</v>
      </c>
      <c r="M4748">
        <v>317.83</v>
      </c>
      <c r="N4748">
        <v>1</v>
      </c>
      <c r="O4748" t="s">
        <v>119</v>
      </c>
      <c r="P4748">
        <v>0</v>
      </c>
      <c r="Q4748">
        <v>277.75</v>
      </c>
      <c r="R4748">
        <v>1041</v>
      </c>
      <c r="S4748">
        <v>0</v>
      </c>
      <c r="U4748">
        <v>5875</v>
      </c>
      <c r="V4748">
        <v>0.88</v>
      </c>
      <c r="W4748">
        <v>1.04</v>
      </c>
      <c r="X4748">
        <v>-0.106</v>
      </c>
      <c r="Y4748" t="s">
        <v>77</v>
      </c>
      <c r="Z4748">
        <v>4.5599999999999996</v>
      </c>
      <c r="AA4748" t="s">
        <v>15598</v>
      </c>
      <c r="AB4748">
        <v>353.06206550000002</v>
      </c>
      <c r="AC4748" t="s">
        <v>15599</v>
      </c>
      <c r="AD4748">
        <v>-37.255862899999997</v>
      </c>
      <c r="AE4748">
        <v>99.522999999999996</v>
      </c>
      <c r="AF4748">
        <v>9.8870000000000005</v>
      </c>
      <c r="AG4748">
        <v>8.4260000000000002</v>
      </c>
      <c r="AH4748">
        <v>9.7541100000000007</v>
      </c>
    </row>
    <row r="4749" spans="1:34" x14ac:dyDescent="0.25">
      <c r="A4749" t="s">
        <v>15600</v>
      </c>
      <c r="B4749" t="s">
        <v>15601</v>
      </c>
      <c r="C4749">
        <v>1</v>
      </c>
      <c r="D4749">
        <v>1</v>
      </c>
      <c r="E4749" t="s">
        <v>284</v>
      </c>
      <c r="F4749">
        <v>2021</v>
      </c>
      <c r="G4749" t="s">
        <v>285</v>
      </c>
      <c r="H4749">
        <v>0</v>
      </c>
      <c r="I4749">
        <v>18.388179999999998</v>
      </c>
      <c r="J4749">
        <v>0.15279999999999999</v>
      </c>
      <c r="K4749">
        <v>7.1630000000000003</v>
      </c>
      <c r="L4749">
        <v>0.63900000000000001</v>
      </c>
      <c r="M4749">
        <v>43.860320000000002</v>
      </c>
      <c r="N4749">
        <v>0.13800000000000001</v>
      </c>
      <c r="O4749" t="s">
        <v>119</v>
      </c>
      <c r="P4749">
        <v>0</v>
      </c>
      <c r="Q4749">
        <v>186</v>
      </c>
      <c r="R4749">
        <v>1027</v>
      </c>
      <c r="S4749">
        <v>0</v>
      </c>
      <c r="U4749">
        <v>6095</v>
      </c>
      <c r="V4749">
        <v>1.87</v>
      </c>
      <c r="W4749">
        <v>1.41</v>
      </c>
      <c r="X4749">
        <v>0.17499999999999999</v>
      </c>
      <c r="Y4749" t="s">
        <v>77</v>
      </c>
      <c r="Z4749">
        <v>4.04</v>
      </c>
      <c r="AA4749" t="s">
        <v>15602</v>
      </c>
      <c r="AB4749">
        <v>47.517260800000003</v>
      </c>
      <c r="AC4749" t="s">
        <v>15603</v>
      </c>
      <c r="AD4749">
        <v>-50.8322632</v>
      </c>
      <c r="AE4749">
        <v>76.902799999999999</v>
      </c>
      <c r="AF4749">
        <v>7.57</v>
      </c>
      <c r="AG4749">
        <v>6.2560000000000002</v>
      </c>
      <c r="AH4749">
        <v>7.4165299999999998</v>
      </c>
    </row>
    <row r="4750" spans="1:34" x14ac:dyDescent="0.25">
      <c r="A4750" t="s">
        <v>15604</v>
      </c>
      <c r="B4750" t="s">
        <v>15605</v>
      </c>
      <c r="C4750">
        <v>1</v>
      </c>
      <c r="D4750">
        <v>1</v>
      </c>
      <c r="E4750" t="s">
        <v>284</v>
      </c>
      <c r="F4750">
        <v>2022</v>
      </c>
      <c r="G4750" t="s">
        <v>285</v>
      </c>
      <c r="H4750">
        <v>0</v>
      </c>
      <c r="I4750">
        <v>6.2034000000000002</v>
      </c>
      <c r="K4750">
        <v>19.728000000000002</v>
      </c>
      <c r="L4750">
        <v>1.76</v>
      </c>
      <c r="M4750">
        <v>193.87532999999999</v>
      </c>
      <c r="N4750">
        <v>0.61</v>
      </c>
      <c r="O4750" t="s">
        <v>119</v>
      </c>
      <c r="P4750">
        <v>0.09</v>
      </c>
      <c r="S4750">
        <v>0</v>
      </c>
      <c r="U4750">
        <v>4800</v>
      </c>
      <c r="V4750">
        <v>4.0999999999999996</v>
      </c>
      <c r="W4750">
        <v>1.19</v>
      </c>
      <c r="X4750">
        <v>0.1</v>
      </c>
      <c r="Y4750" t="s">
        <v>77</v>
      </c>
      <c r="Z4750">
        <v>3.29</v>
      </c>
      <c r="AA4750" t="s">
        <v>15606</v>
      </c>
      <c r="AB4750">
        <v>134.7226445</v>
      </c>
      <c r="AC4750" t="s">
        <v>15607</v>
      </c>
      <c r="AD4750">
        <v>-13.3125792</v>
      </c>
      <c r="AE4750">
        <v>393.44299999999998</v>
      </c>
      <c r="AF4750">
        <v>10.916</v>
      </c>
      <c r="AG4750">
        <v>8.4920000000000009</v>
      </c>
      <c r="AH4750">
        <v>10.601900000000001</v>
      </c>
    </row>
    <row r="4751" spans="1:34" x14ac:dyDescent="0.25">
      <c r="A4751" t="s">
        <v>15608</v>
      </c>
      <c r="B4751" t="s">
        <v>15609</v>
      </c>
      <c r="C4751">
        <v>1</v>
      </c>
      <c r="D4751">
        <v>1</v>
      </c>
      <c r="E4751" t="s">
        <v>284</v>
      </c>
      <c r="F4751">
        <v>2021</v>
      </c>
      <c r="G4751" t="s">
        <v>285</v>
      </c>
      <c r="H4751">
        <v>0</v>
      </c>
      <c r="I4751">
        <v>3.6977104000000001</v>
      </c>
      <c r="J4751">
        <v>3.4500000000000003E-2</v>
      </c>
      <c r="K4751">
        <v>2.77</v>
      </c>
      <c r="L4751">
        <v>0.247</v>
      </c>
      <c r="M4751">
        <v>8.8000000000000007</v>
      </c>
      <c r="N4751">
        <v>2.7689999999999999E-2</v>
      </c>
      <c r="O4751" t="s">
        <v>119</v>
      </c>
      <c r="P4751">
        <v>0.42499999999999999</v>
      </c>
      <c r="Q4751">
        <v>19</v>
      </c>
      <c r="R4751">
        <v>531</v>
      </c>
      <c r="S4751">
        <v>0</v>
      </c>
      <c r="T4751" t="s">
        <v>834</v>
      </c>
      <c r="U4751">
        <v>3514</v>
      </c>
      <c r="V4751">
        <v>0.4</v>
      </c>
      <c r="W4751">
        <v>0.39</v>
      </c>
      <c r="X4751">
        <v>-0.28999999999999998</v>
      </c>
      <c r="Y4751" t="s">
        <v>77</v>
      </c>
      <c r="Z4751">
        <v>4.83</v>
      </c>
      <c r="AA4751" t="s">
        <v>15610</v>
      </c>
      <c r="AB4751">
        <v>75.846282700000003</v>
      </c>
      <c r="AC4751" t="s">
        <v>15611</v>
      </c>
      <c r="AD4751">
        <v>-54.177721300000002</v>
      </c>
      <c r="AE4751">
        <v>57.022500000000001</v>
      </c>
      <c r="AF4751">
        <v>14.37</v>
      </c>
      <c r="AG4751">
        <v>10.1</v>
      </c>
      <c r="AH4751">
        <v>13.425800000000001</v>
      </c>
    </row>
    <row r="4752" spans="1:34" x14ac:dyDescent="0.25">
      <c r="A4752" t="s">
        <v>15612</v>
      </c>
      <c r="B4752" t="s">
        <v>15613</v>
      </c>
      <c r="C4752">
        <v>1</v>
      </c>
      <c r="D4752">
        <v>3</v>
      </c>
      <c r="E4752" t="s">
        <v>284</v>
      </c>
      <c r="F4752">
        <v>2019</v>
      </c>
      <c r="G4752" t="s">
        <v>285</v>
      </c>
      <c r="H4752">
        <v>0</v>
      </c>
      <c r="I4752">
        <v>3.3601538</v>
      </c>
      <c r="J4752">
        <v>3.1969999999999998E-2</v>
      </c>
      <c r="K4752">
        <v>1.206</v>
      </c>
      <c r="L4752">
        <v>0.108</v>
      </c>
      <c r="M4752">
        <v>1.58</v>
      </c>
      <c r="N4752">
        <v>4.9699999999999996E-3</v>
      </c>
      <c r="O4752" t="s">
        <v>119</v>
      </c>
      <c r="P4752">
        <v>3.4000000000000002E-2</v>
      </c>
      <c r="Q4752">
        <v>22.17</v>
      </c>
      <c r="R4752">
        <v>581</v>
      </c>
      <c r="S4752">
        <v>0</v>
      </c>
      <c r="T4752" t="s">
        <v>823</v>
      </c>
      <c r="U4752">
        <v>3506</v>
      </c>
      <c r="V4752">
        <v>0.38</v>
      </c>
      <c r="W4752">
        <v>0.39</v>
      </c>
      <c r="X4752">
        <v>-0.2</v>
      </c>
      <c r="Y4752" t="s">
        <v>77</v>
      </c>
      <c r="Z4752">
        <v>4.87</v>
      </c>
      <c r="AA4752" t="s">
        <v>15614</v>
      </c>
      <c r="AB4752">
        <v>68.416080399999998</v>
      </c>
      <c r="AC4752" t="s">
        <v>15615</v>
      </c>
      <c r="AD4752">
        <v>-51.957393699999997</v>
      </c>
      <c r="AE4752">
        <v>22.479299999999999</v>
      </c>
      <c r="AF4752">
        <v>12.603</v>
      </c>
      <c r="AG4752">
        <v>8.2509999999999994</v>
      </c>
      <c r="AH4752">
        <v>11.630599999999999</v>
      </c>
    </row>
    <row r="4753" spans="1:34" x14ac:dyDescent="0.25">
      <c r="A4753" t="s">
        <v>15616</v>
      </c>
      <c r="B4753" t="s">
        <v>15613</v>
      </c>
      <c r="C4753">
        <v>1</v>
      </c>
      <c r="D4753">
        <v>3</v>
      </c>
      <c r="E4753" t="s">
        <v>284</v>
      </c>
      <c r="F4753">
        <v>2019</v>
      </c>
      <c r="G4753" t="s">
        <v>285</v>
      </c>
      <c r="H4753">
        <v>0</v>
      </c>
      <c r="I4753">
        <v>5.6605730999999997</v>
      </c>
      <c r="J4753">
        <v>4.5260000000000002E-2</v>
      </c>
      <c r="K4753">
        <v>2.355</v>
      </c>
      <c r="L4753">
        <v>0.21</v>
      </c>
      <c r="M4753">
        <v>6.15</v>
      </c>
      <c r="N4753">
        <v>1.9349999999999999E-2</v>
      </c>
      <c r="O4753" t="s">
        <v>119</v>
      </c>
      <c r="P4753">
        <v>2.7E-2</v>
      </c>
      <c r="Q4753">
        <v>14</v>
      </c>
      <c r="R4753">
        <v>488</v>
      </c>
      <c r="S4753">
        <v>0</v>
      </c>
      <c r="T4753" t="s">
        <v>823</v>
      </c>
      <c r="U4753">
        <v>3506</v>
      </c>
      <c r="V4753">
        <v>0.38</v>
      </c>
      <c r="W4753">
        <v>0.39</v>
      </c>
      <c r="X4753">
        <v>-0.2</v>
      </c>
      <c r="Y4753" t="s">
        <v>77</v>
      </c>
      <c r="Z4753">
        <v>4.87</v>
      </c>
      <c r="AA4753" t="s">
        <v>15614</v>
      </c>
      <c r="AB4753">
        <v>68.416080399999998</v>
      </c>
      <c r="AC4753" t="s">
        <v>15615</v>
      </c>
      <c r="AD4753">
        <v>-51.957393699999997</v>
      </c>
      <c r="AE4753">
        <v>22.479299999999999</v>
      </c>
      <c r="AF4753">
        <v>12.603</v>
      </c>
      <c r="AG4753">
        <v>8.2509999999999994</v>
      </c>
      <c r="AH4753">
        <v>11.630599999999999</v>
      </c>
    </row>
    <row r="4754" spans="1:34" x14ac:dyDescent="0.25">
      <c r="A4754" t="s">
        <v>15617</v>
      </c>
      <c r="B4754" t="s">
        <v>15613</v>
      </c>
      <c r="C4754">
        <v>1</v>
      </c>
      <c r="D4754">
        <v>3</v>
      </c>
      <c r="E4754" t="s">
        <v>284</v>
      </c>
      <c r="F4754">
        <v>2019</v>
      </c>
      <c r="G4754" t="s">
        <v>285</v>
      </c>
      <c r="H4754">
        <v>0</v>
      </c>
      <c r="I4754">
        <v>11.379573000000001</v>
      </c>
      <c r="J4754">
        <v>7.2099999999999997E-2</v>
      </c>
      <c r="K4754">
        <v>2.133</v>
      </c>
      <c r="L4754">
        <v>0.19</v>
      </c>
      <c r="M4754">
        <v>4.78</v>
      </c>
      <c r="N4754">
        <v>1.504E-2</v>
      </c>
      <c r="O4754" t="s">
        <v>119</v>
      </c>
      <c r="P4754">
        <v>3.2000000000000001E-2</v>
      </c>
      <c r="Q4754">
        <v>4.3600000000000003</v>
      </c>
      <c r="R4754">
        <v>387</v>
      </c>
      <c r="S4754">
        <v>0</v>
      </c>
      <c r="T4754" t="s">
        <v>823</v>
      </c>
      <c r="U4754">
        <v>3506</v>
      </c>
      <c r="V4754">
        <v>0.38</v>
      </c>
      <c r="W4754">
        <v>0.39</v>
      </c>
      <c r="X4754">
        <v>-0.2</v>
      </c>
      <c r="Y4754" t="s">
        <v>77</v>
      </c>
      <c r="Z4754">
        <v>4.87</v>
      </c>
      <c r="AA4754" t="s">
        <v>15614</v>
      </c>
      <c r="AB4754">
        <v>68.416080399999998</v>
      </c>
      <c r="AC4754" t="s">
        <v>15615</v>
      </c>
      <c r="AD4754">
        <v>-51.957393699999997</v>
      </c>
      <c r="AE4754">
        <v>22.479299999999999</v>
      </c>
      <c r="AF4754">
        <v>12.603</v>
      </c>
      <c r="AG4754">
        <v>8.2509999999999994</v>
      </c>
      <c r="AH4754">
        <v>11.630599999999999</v>
      </c>
    </row>
    <row r="4755" spans="1:34" x14ac:dyDescent="0.25">
      <c r="A4755" t="s">
        <v>15618</v>
      </c>
      <c r="B4755" t="s">
        <v>15619</v>
      </c>
      <c r="C4755">
        <v>1</v>
      </c>
      <c r="D4755">
        <v>1</v>
      </c>
      <c r="E4755" t="s">
        <v>284</v>
      </c>
      <c r="F4755">
        <v>2021</v>
      </c>
      <c r="G4755" t="s">
        <v>285</v>
      </c>
      <c r="H4755">
        <v>0</v>
      </c>
      <c r="I4755">
        <v>18.095469999999999</v>
      </c>
      <c r="J4755">
        <v>0.153</v>
      </c>
      <c r="K4755">
        <v>12.801</v>
      </c>
      <c r="L4755">
        <v>1.1419999999999999</v>
      </c>
      <c r="M4755">
        <v>1598.35906</v>
      </c>
      <c r="N4755">
        <v>5.0289999999999999</v>
      </c>
      <c r="O4755" t="s">
        <v>119</v>
      </c>
      <c r="P4755">
        <v>0.81499999999999995</v>
      </c>
      <c r="Q4755">
        <v>28.49</v>
      </c>
      <c r="R4755">
        <v>643</v>
      </c>
      <c r="S4755">
        <v>0</v>
      </c>
      <c r="U4755">
        <v>6532</v>
      </c>
      <c r="V4755">
        <v>1.83</v>
      </c>
      <c r="W4755">
        <v>1.45</v>
      </c>
      <c r="X4755">
        <v>1.7000000000000001E-2</v>
      </c>
      <c r="Y4755" t="s">
        <v>200</v>
      </c>
      <c r="Z4755">
        <v>4.07</v>
      </c>
      <c r="AA4755" t="s">
        <v>15620</v>
      </c>
      <c r="AB4755">
        <v>155.9841428</v>
      </c>
      <c r="AC4755" t="s">
        <v>15621</v>
      </c>
      <c r="AD4755">
        <v>-56.843116899999998</v>
      </c>
      <c r="AE4755">
        <v>366.98700000000002</v>
      </c>
      <c r="AF4755">
        <v>10.86</v>
      </c>
      <c r="AG4755">
        <v>9.6929999999999996</v>
      </c>
      <c r="AH4755">
        <v>10.7051</v>
      </c>
    </row>
    <row r="4756" spans="1:34" x14ac:dyDescent="0.25">
      <c r="A4756" t="s">
        <v>15622</v>
      </c>
      <c r="B4756" t="s">
        <v>15623</v>
      </c>
      <c r="C4756">
        <v>2</v>
      </c>
      <c r="D4756">
        <v>2</v>
      </c>
      <c r="E4756" t="s">
        <v>284</v>
      </c>
      <c r="F4756">
        <v>2020</v>
      </c>
      <c r="G4756" t="s">
        <v>285</v>
      </c>
      <c r="H4756">
        <v>0</v>
      </c>
      <c r="I4756">
        <v>5.19672</v>
      </c>
      <c r="J4756">
        <v>5.6000000000000001E-2</v>
      </c>
      <c r="K4756">
        <v>2.68</v>
      </c>
      <c r="L4756">
        <v>0.23899999999999999</v>
      </c>
      <c r="M4756">
        <v>7.17</v>
      </c>
      <c r="N4756">
        <v>2.256E-2</v>
      </c>
      <c r="O4756" t="s">
        <v>119</v>
      </c>
      <c r="P4756">
        <v>0.16300000000000001</v>
      </c>
      <c r="Q4756">
        <v>154.57</v>
      </c>
      <c r="R4756">
        <v>981</v>
      </c>
      <c r="S4756">
        <v>0</v>
      </c>
      <c r="T4756" t="s">
        <v>468</v>
      </c>
      <c r="U4756">
        <v>5325</v>
      </c>
      <c r="V4756">
        <v>0.87</v>
      </c>
      <c r="W4756">
        <v>0.85</v>
      </c>
      <c r="X4756">
        <v>-0.02</v>
      </c>
      <c r="Y4756" t="s">
        <v>77</v>
      </c>
      <c r="Z4756">
        <v>4.49</v>
      </c>
      <c r="AA4756" t="s">
        <v>15624</v>
      </c>
      <c r="AB4756">
        <v>81.853282399999998</v>
      </c>
      <c r="AC4756" t="s">
        <v>15625</v>
      </c>
      <c r="AD4756">
        <v>-14.2767404</v>
      </c>
      <c r="AE4756">
        <v>74.796899999999994</v>
      </c>
      <c r="AF4756">
        <v>9.9309999999999992</v>
      </c>
      <c r="AG4756">
        <v>8.0709999999999997</v>
      </c>
      <c r="AH4756">
        <v>9.7777600000000007</v>
      </c>
    </row>
    <row r="4757" spans="1:34" x14ac:dyDescent="0.25">
      <c r="A4757" t="s">
        <v>15626</v>
      </c>
      <c r="B4757" t="s">
        <v>15623</v>
      </c>
      <c r="C4757">
        <v>2</v>
      </c>
      <c r="D4757">
        <v>2</v>
      </c>
      <c r="E4757" t="s">
        <v>284</v>
      </c>
      <c r="F4757">
        <v>2020</v>
      </c>
      <c r="G4757" t="s">
        <v>285</v>
      </c>
      <c r="H4757">
        <v>0</v>
      </c>
      <c r="I4757">
        <v>16.068190000000001</v>
      </c>
      <c r="J4757">
        <v>0.11890000000000001</v>
      </c>
      <c r="K4757">
        <v>5.09</v>
      </c>
      <c r="L4757">
        <v>0.45400000000000001</v>
      </c>
      <c r="M4757">
        <v>16.420000000000002</v>
      </c>
      <c r="N4757">
        <v>5.1659999999999998E-2</v>
      </c>
      <c r="O4757" t="s">
        <v>119</v>
      </c>
      <c r="P4757">
        <v>0.152</v>
      </c>
      <c r="Q4757">
        <v>34.32</v>
      </c>
      <c r="R4757">
        <v>674</v>
      </c>
      <c r="S4757">
        <v>0</v>
      </c>
      <c r="T4757" t="s">
        <v>468</v>
      </c>
      <c r="U4757">
        <v>5325</v>
      </c>
      <c r="V4757">
        <v>0.87</v>
      </c>
      <c r="W4757">
        <v>0.85</v>
      </c>
      <c r="X4757">
        <v>-0.02</v>
      </c>
      <c r="Y4757" t="s">
        <v>77</v>
      </c>
      <c r="Z4757">
        <v>4.49</v>
      </c>
      <c r="AA4757" t="s">
        <v>15624</v>
      </c>
      <c r="AB4757">
        <v>81.853282399999998</v>
      </c>
      <c r="AC4757" t="s">
        <v>15625</v>
      </c>
      <c r="AD4757">
        <v>-14.2767404</v>
      </c>
      <c r="AE4757">
        <v>74.796899999999994</v>
      </c>
      <c r="AF4757">
        <v>9.9309999999999992</v>
      </c>
      <c r="AG4757">
        <v>8.0709999999999997</v>
      </c>
      <c r="AH4757">
        <v>9.7777600000000007</v>
      </c>
    </row>
    <row r="4758" spans="1:34" x14ac:dyDescent="0.25">
      <c r="A4758" t="s">
        <v>15627</v>
      </c>
      <c r="B4758" t="s">
        <v>15628</v>
      </c>
      <c r="C4758">
        <v>1</v>
      </c>
      <c r="D4758">
        <v>3</v>
      </c>
      <c r="E4758" t="s">
        <v>284</v>
      </c>
      <c r="F4758">
        <v>2021</v>
      </c>
      <c r="G4758" t="s">
        <v>285</v>
      </c>
      <c r="H4758">
        <v>0</v>
      </c>
      <c r="I4758">
        <v>0.49004700000000001</v>
      </c>
      <c r="J4758">
        <v>1.1299999999999999E-2</v>
      </c>
      <c r="K4758">
        <v>1.28</v>
      </c>
      <c r="L4758">
        <v>0.114</v>
      </c>
      <c r="M4758">
        <v>3.07</v>
      </c>
      <c r="N4758">
        <v>9.6600000000000002E-3</v>
      </c>
      <c r="O4758" t="s">
        <v>119</v>
      </c>
      <c r="P4758">
        <v>0</v>
      </c>
      <c r="Q4758">
        <v>2120.2800000000002</v>
      </c>
      <c r="R4758">
        <v>1862</v>
      </c>
      <c r="S4758">
        <v>0</v>
      </c>
      <c r="U4758">
        <v>4850</v>
      </c>
      <c r="V4758">
        <v>0.73</v>
      </c>
      <c r="W4758">
        <v>0.78</v>
      </c>
      <c r="X4758">
        <v>0.2</v>
      </c>
      <c r="Y4758" t="s">
        <v>77</v>
      </c>
      <c r="Z4758">
        <v>4.5999999999999996</v>
      </c>
      <c r="AA4758" t="s">
        <v>15629</v>
      </c>
      <c r="AB4758">
        <v>83.269250200000002</v>
      </c>
      <c r="AC4758" t="s">
        <v>15630</v>
      </c>
      <c r="AD4758">
        <v>-26.723869799999999</v>
      </c>
      <c r="AE4758">
        <v>32.568600000000004</v>
      </c>
      <c r="AF4758">
        <v>9.1199999999999992</v>
      </c>
      <c r="AG4758">
        <v>6.7229999999999999</v>
      </c>
      <c r="AH4758">
        <v>8.7917100000000001</v>
      </c>
    </row>
    <row r="4759" spans="1:34" x14ac:dyDescent="0.25">
      <c r="A4759" t="s">
        <v>15631</v>
      </c>
      <c r="B4759" t="s">
        <v>15628</v>
      </c>
      <c r="C4759">
        <v>1</v>
      </c>
      <c r="D4759">
        <v>3</v>
      </c>
      <c r="E4759" t="s">
        <v>73</v>
      </c>
      <c r="F4759">
        <v>2021</v>
      </c>
      <c r="G4759" t="s">
        <v>285</v>
      </c>
      <c r="H4759">
        <v>0</v>
      </c>
      <c r="I4759">
        <v>4.8494000000000002</v>
      </c>
      <c r="J4759">
        <v>5.1999999999999998E-2</v>
      </c>
      <c r="K4759">
        <v>1.49</v>
      </c>
      <c r="L4759">
        <v>0.13300000000000001</v>
      </c>
      <c r="M4759">
        <v>2.83</v>
      </c>
      <c r="N4759">
        <v>8.8999999999999999E-3</v>
      </c>
      <c r="O4759" t="s">
        <v>75</v>
      </c>
      <c r="P4759">
        <v>0</v>
      </c>
      <c r="R4759">
        <v>867</v>
      </c>
      <c r="S4759">
        <v>0</v>
      </c>
      <c r="U4759">
        <v>4850</v>
      </c>
      <c r="V4759">
        <v>0.73</v>
      </c>
      <c r="W4759">
        <v>0.78</v>
      </c>
      <c r="X4759">
        <v>0.2</v>
      </c>
      <c r="Y4759" t="s">
        <v>77</v>
      </c>
      <c r="Z4759">
        <v>4.5999999999999996</v>
      </c>
      <c r="AA4759" t="s">
        <v>15629</v>
      </c>
      <c r="AB4759">
        <v>83.269250200000002</v>
      </c>
      <c r="AC4759" t="s">
        <v>15630</v>
      </c>
      <c r="AD4759">
        <v>-26.723869799999999</v>
      </c>
      <c r="AE4759">
        <v>32.568600000000004</v>
      </c>
      <c r="AF4759">
        <v>9.1199999999999992</v>
      </c>
      <c r="AG4759">
        <v>6.7229999999999999</v>
      </c>
      <c r="AH4759">
        <v>8.7917100000000001</v>
      </c>
    </row>
    <row r="4760" spans="1:34" x14ac:dyDescent="0.25">
      <c r="A4760" t="s">
        <v>15632</v>
      </c>
      <c r="B4760" t="s">
        <v>15628</v>
      </c>
      <c r="C4760">
        <v>1</v>
      </c>
      <c r="D4760">
        <v>3</v>
      </c>
      <c r="E4760" t="s">
        <v>284</v>
      </c>
      <c r="F4760">
        <v>2021</v>
      </c>
      <c r="G4760" t="s">
        <v>285</v>
      </c>
      <c r="H4760">
        <v>0</v>
      </c>
      <c r="I4760">
        <v>12.461029999999999</v>
      </c>
      <c r="J4760">
        <v>9.8000000000000004E-2</v>
      </c>
      <c r="K4760">
        <v>3.29</v>
      </c>
      <c r="L4760">
        <v>0.29399999999999998</v>
      </c>
      <c r="M4760">
        <v>9.9</v>
      </c>
      <c r="N4760">
        <v>3.1150000000000001E-2</v>
      </c>
      <c r="O4760" t="s">
        <v>119</v>
      </c>
      <c r="P4760">
        <v>0</v>
      </c>
      <c r="Q4760">
        <v>26.78</v>
      </c>
      <c r="R4760">
        <v>633</v>
      </c>
      <c r="S4760">
        <v>0</v>
      </c>
      <c r="U4760">
        <v>4850</v>
      </c>
      <c r="V4760">
        <v>0.73</v>
      </c>
      <c r="W4760">
        <v>0.78</v>
      </c>
      <c r="X4760">
        <v>0.2</v>
      </c>
      <c r="Y4760" t="s">
        <v>77</v>
      </c>
      <c r="Z4760">
        <v>4.5999999999999996</v>
      </c>
      <c r="AA4760" t="s">
        <v>15629</v>
      </c>
      <c r="AB4760">
        <v>83.269250200000002</v>
      </c>
      <c r="AC4760" t="s">
        <v>15630</v>
      </c>
      <c r="AD4760">
        <v>-26.723869799999999</v>
      </c>
      <c r="AE4760">
        <v>32.568600000000004</v>
      </c>
      <c r="AF4760">
        <v>9.1199999999999992</v>
      </c>
      <c r="AG4760">
        <v>6.7229999999999999</v>
      </c>
      <c r="AH4760">
        <v>8.7917100000000001</v>
      </c>
    </row>
    <row r="4761" spans="1:34" x14ac:dyDescent="0.25">
      <c r="A4761" t="s">
        <v>15633</v>
      </c>
      <c r="B4761" t="s">
        <v>15634</v>
      </c>
      <c r="C4761">
        <v>1</v>
      </c>
      <c r="D4761">
        <v>1</v>
      </c>
      <c r="E4761" t="s">
        <v>284</v>
      </c>
      <c r="F4761">
        <v>2022</v>
      </c>
      <c r="G4761" t="s">
        <v>285</v>
      </c>
      <c r="H4761">
        <v>0</v>
      </c>
      <c r="I4761">
        <v>2.9222999999999999</v>
      </c>
      <c r="K4761">
        <v>16.812999999999999</v>
      </c>
      <c r="L4761">
        <v>1.5</v>
      </c>
      <c r="M4761">
        <v>143.02278000000001</v>
      </c>
      <c r="N4761">
        <v>0.45</v>
      </c>
      <c r="O4761" t="s">
        <v>119</v>
      </c>
      <c r="P4761">
        <v>6.8000000000000005E-2</v>
      </c>
      <c r="S4761">
        <v>0</v>
      </c>
      <c r="U4761">
        <v>6000</v>
      </c>
      <c r="V4761">
        <v>2.31</v>
      </c>
      <c r="W4761">
        <v>1.54</v>
      </c>
      <c r="X4761">
        <v>0.28999999999999998</v>
      </c>
      <c r="Y4761" t="s">
        <v>77</v>
      </c>
      <c r="Z4761">
        <v>3.9</v>
      </c>
      <c r="AA4761" t="s">
        <v>15635</v>
      </c>
      <c r="AB4761">
        <v>329.5639152</v>
      </c>
      <c r="AC4761" t="s">
        <v>15636</v>
      </c>
      <c r="AD4761">
        <v>71.131604800000005</v>
      </c>
      <c r="AE4761">
        <v>717.12800000000004</v>
      </c>
      <c r="AF4761">
        <v>12.724</v>
      </c>
      <c r="AG4761">
        <v>10.63</v>
      </c>
      <c r="AH4761">
        <v>12.4747</v>
      </c>
    </row>
    <row r="4762" spans="1:34" x14ac:dyDescent="0.25">
      <c r="A4762" t="s">
        <v>15637</v>
      </c>
      <c r="B4762" t="s">
        <v>15638</v>
      </c>
      <c r="C4762">
        <v>2</v>
      </c>
      <c r="D4762">
        <v>3</v>
      </c>
      <c r="E4762" t="s">
        <v>284</v>
      </c>
      <c r="F4762">
        <v>2020</v>
      </c>
      <c r="G4762" t="s">
        <v>285</v>
      </c>
      <c r="H4762">
        <v>0</v>
      </c>
      <c r="I4762">
        <v>1.858703</v>
      </c>
      <c r="J4762">
        <v>2.8299999999999999E-2</v>
      </c>
      <c r="K4762">
        <v>1.91</v>
      </c>
      <c r="L4762">
        <v>0.17</v>
      </c>
      <c r="M4762">
        <v>4.3099999999999996</v>
      </c>
      <c r="N4762">
        <v>1.3599999999999999E-2</v>
      </c>
      <c r="O4762" t="s">
        <v>614</v>
      </c>
      <c r="P4762">
        <v>0</v>
      </c>
      <c r="R4762">
        <v>1491</v>
      </c>
      <c r="S4762">
        <v>0</v>
      </c>
      <c r="U4762">
        <v>5550</v>
      </c>
      <c r="V4762">
        <v>0.88</v>
      </c>
      <c r="W4762">
        <v>0.95</v>
      </c>
      <c r="Z4762">
        <v>4.5599999999999996</v>
      </c>
      <c r="AA4762" t="s">
        <v>15639</v>
      </c>
      <c r="AB4762">
        <v>62.966385000000002</v>
      </c>
      <c r="AC4762" t="s">
        <v>15640</v>
      </c>
      <c r="AD4762">
        <v>-37.939729999999997</v>
      </c>
      <c r="AE4762">
        <v>123.739</v>
      </c>
      <c r="AF4762">
        <v>10.939</v>
      </c>
      <c r="AG4762">
        <v>9.19</v>
      </c>
      <c r="AH4762">
        <v>10.7498</v>
      </c>
    </row>
    <row r="4763" spans="1:34" x14ac:dyDescent="0.25">
      <c r="A4763" t="s">
        <v>15641</v>
      </c>
      <c r="B4763" t="s">
        <v>15638</v>
      </c>
      <c r="C4763">
        <v>2</v>
      </c>
      <c r="D4763">
        <v>3</v>
      </c>
      <c r="E4763" t="s">
        <v>284</v>
      </c>
      <c r="F4763">
        <v>2020</v>
      </c>
      <c r="G4763" t="s">
        <v>285</v>
      </c>
      <c r="H4763">
        <v>0</v>
      </c>
      <c r="I4763">
        <v>9.1925220000000003</v>
      </c>
      <c r="J4763">
        <v>8.2299999999999998E-2</v>
      </c>
      <c r="K4763">
        <v>3.1</v>
      </c>
      <c r="L4763">
        <v>0.27700000000000002</v>
      </c>
      <c r="M4763">
        <v>9.8000000000000007</v>
      </c>
      <c r="N4763">
        <v>3.0800000000000001E-2</v>
      </c>
      <c r="O4763" t="s">
        <v>614</v>
      </c>
      <c r="P4763">
        <v>0</v>
      </c>
      <c r="R4763">
        <v>875</v>
      </c>
      <c r="S4763">
        <v>0</v>
      </c>
      <c r="U4763">
        <v>5550</v>
      </c>
      <c r="V4763">
        <v>0.88</v>
      </c>
      <c r="W4763">
        <v>0.95</v>
      </c>
      <c r="Z4763">
        <v>4.5599999999999996</v>
      </c>
      <c r="AA4763" t="s">
        <v>15639</v>
      </c>
      <c r="AB4763">
        <v>62.966385000000002</v>
      </c>
      <c r="AC4763" t="s">
        <v>15640</v>
      </c>
      <c r="AD4763">
        <v>-37.939729999999997</v>
      </c>
      <c r="AE4763">
        <v>123.739</v>
      </c>
      <c r="AF4763">
        <v>10.939</v>
      </c>
      <c r="AG4763">
        <v>9.19</v>
      </c>
      <c r="AH4763">
        <v>10.7498</v>
      </c>
    </row>
    <row r="4764" spans="1:34" x14ac:dyDescent="0.25">
      <c r="A4764" t="s">
        <v>15642</v>
      </c>
      <c r="B4764" t="s">
        <v>15638</v>
      </c>
      <c r="C4764">
        <v>2</v>
      </c>
      <c r="D4764">
        <v>3</v>
      </c>
      <c r="E4764" t="s">
        <v>284</v>
      </c>
      <c r="F4764">
        <v>2020</v>
      </c>
      <c r="G4764" t="s">
        <v>285</v>
      </c>
      <c r="H4764">
        <v>0</v>
      </c>
      <c r="I4764">
        <v>16.364988</v>
      </c>
      <c r="J4764">
        <v>0.1208</v>
      </c>
      <c r="K4764">
        <v>4.07</v>
      </c>
      <c r="L4764">
        <v>0.36299999999999999</v>
      </c>
      <c r="M4764">
        <v>15.6</v>
      </c>
      <c r="N4764">
        <v>4.9000000000000002E-2</v>
      </c>
      <c r="O4764" t="s">
        <v>614</v>
      </c>
      <c r="P4764">
        <v>0</v>
      </c>
      <c r="R4764">
        <v>722</v>
      </c>
      <c r="S4764">
        <v>0</v>
      </c>
      <c r="U4764">
        <v>5550</v>
      </c>
      <c r="V4764">
        <v>0.88</v>
      </c>
      <c r="W4764">
        <v>0.95</v>
      </c>
      <c r="Z4764">
        <v>4.5599999999999996</v>
      </c>
      <c r="AA4764" t="s">
        <v>15639</v>
      </c>
      <c r="AB4764">
        <v>62.966385000000002</v>
      </c>
      <c r="AC4764" t="s">
        <v>15640</v>
      </c>
      <c r="AD4764">
        <v>-37.939729999999997</v>
      </c>
      <c r="AE4764">
        <v>123.739</v>
      </c>
      <c r="AF4764">
        <v>10.939</v>
      </c>
      <c r="AG4764">
        <v>9.19</v>
      </c>
      <c r="AH4764">
        <v>10.7498</v>
      </c>
    </row>
    <row r="4765" spans="1:34" x14ac:dyDescent="0.25">
      <c r="A4765" t="s">
        <v>15643</v>
      </c>
      <c r="B4765" t="s">
        <v>15644</v>
      </c>
      <c r="C4765">
        <v>1</v>
      </c>
      <c r="D4765">
        <v>1</v>
      </c>
      <c r="E4765" t="s">
        <v>284</v>
      </c>
      <c r="F4765">
        <v>2020</v>
      </c>
      <c r="G4765" t="s">
        <v>285</v>
      </c>
      <c r="H4765">
        <v>0</v>
      </c>
      <c r="I4765">
        <v>10.331110000000001</v>
      </c>
      <c r="J4765">
        <v>9.7000000000000003E-2</v>
      </c>
      <c r="K4765">
        <v>11.097</v>
      </c>
      <c r="L4765">
        <v>0.99</v>
      </c>
      <c r="M4765">
        <v>486.2799</v>
      </c>
      <c r="N4765">
        <v>1.53</v>
      </c>
      <c r="O4765" t="s">
        <v>119</v>
      </c>
      <c r="P4765">
        <v>0.153</v>
      </c>
      <c r="Q4765">
        <v>342.63</v>
      </c>
      <c r="R4765">
        <v>1370</v>
      </c>
      <c r="S4765">
        <v>0</v>
      </c>
      <c r="T4765" t="s">
        <v>322</v>
      </c>
      <c r="U4765">
        <v>5735</v>
      </c>
      <c r="V4765">
        <v>1.66</v>
      </c>
      <c r="W4765">
        <v>1.1399999999999999</v>
      </c>
      <c r="X4765">
        <v>0.26</v>
      </c>
      <c r="Y4765" t="s">
        <v>77</v>
      </c>
      <c r="Z4765">
        <v>4.0599999999999996</v>
      </c>
      <c r="AA4765" t="s">
        <v>15645</v>
      </c>
      <c r="AB4765">
        <v>110.5126861</v>
      </c>
      <c r="AC4765" t="s">
        <v>15646</v>
      </c>
      <c r="AD4765">
        <v>-57.384998000000003</v>
      </c>
      <c r="AE4765">
        <v>179.36600000000001</v>
      </c>
      <c r="AF4765">
        <v>9.9719999999999995</v>
      </c>
      <c r="AG4765">
        <v>8.4429999999999996</v>
      </c>
      <c r="AH4765">
        <v>9.8465900000000008</v>
      </c>
    </row>
    <row r="4766" spans="1:34" x14ac:dyDescent="0.25">
      <c r="A4766" t="s">
        <v>15647</v>
      </c>
      <c r="B4766" t="s">
        <v>15648</v>
      </c>
      <c r="C4766">
        <v>1</v>
      </c>
      <c r="D4766">
        <v>4</v>
      </c>
      <c r="E4766" t="s">
        <v>284</v>
      </c>
      <c r="F4766">
        <v>2022</v>
      </c>
      <c r="G4766" t="s">
        <v>285</v>
      </c>
      <c r="H4766">
        <v>0</v>
      </c>
      <c r="I4766">
        <v>0.54817700000000003</v>
      </c>
      <c r="J4766">
        <v>1.189E-2</v>
      </c>
      <c r="K4766">
        <v>1.1659999999999999</v>
      </c>
      <c r="L4766">
        <v>0.104</v>
      </c>
      <c r="M4766">
        <v>1.42</v>
      </c>
      <c r="N4766">
        <v>4.47E-3</v>
      </c>
      <c r="O4766" t="s">
        <v>119</v>
      </c>
      <c r="P4766">
        <v>6.3E-2</v>
      </c>
      <c r="Q4766">
        <v>1138</v>
      </c>
      <c r="R4766">
        <v>1617</v>
      </c>
      <c r="S4766">
        <v>0</v>
      </c>
      <c r="T4766" t="s">
        <v>1116</v>
      </c>
      <c r="U4766">
        <v>4440</v>
      </c>
      <c r="V4766">
        <v>0.68</v>
      </c>
      <c r="W4766">
        <v>0.74</v>
      </c>
      <c r="X4766">
        <v>0.12</v>
      </c>
      <c r="Y4766" t="s">
        <v>77</v>
      </c>
      <c r="Z4766">
        <v>4.62</v>
      </c>
      <c r="AA4766" t="s">
        <v>15649</v>
      </c>
      <c r="AB4766">
        <v>106.55909800000001</v>
      </c>
      <c r="AC4766" t="s">
        <v>15650</v>
      </c>
      <c r="AD4766">
        <v>-47.587815599999999</v>
      </c>
      <c r="AE4766">
        <v>47.392400000000002</v>
      </c>
      <c r="AF4766">
        <v>10.54</v>
      </c>
      <c r="AG4766">
        <v>7.7149999999999999</v>
      </c>
      <c r="AH4766">
        <v>10.102600000000001</v>
      </c>
    </row>
    <row r="4767" spans="1:34" x14ac:dyDescent="0.25">
      <c r="A4767" t="s">
        <v>15651</v>
      </c>
      <c r="B4767" t="s">
        <v>15648</v>
      </c>
      <c r="C4767">
        <v>1</v>
      </c>
      <c r="D4767">
        <v>4</v>
      </c>
      <c r="E4767" t="s">
        <v>73</v>
      </c>
      <c r="F4767">
        <v>2022</v>
      </c>
      <c r="G4767" t="s">
        <v>363</v>
      </c>
      <c r="H4767">
        <v>0</v>
      </c>
      <c r="I4767">
        <v>6.6356000000000002</v>
      </c>
      <c r="K4767">
        <v>2.09</v>
      </c>
      <c r="L4767">
        <v>0.187</v>
      </c>
      <c r="M4767">
        <v>5.03</v>
      </c>
      <c r="N4767">
        <v>1.583E-2</v>
      </c>
      <c r="O4767" t="s">
        <v>75</v>
      </c>
      <c r="P4767">
        <v>7.1999999999999995E-2</v>
      </c>
      <c r="S4767">
        <v>0</v>
      </c>
      <c r="T4767" t="s">
        <v>1116</v>
      </c>
      <c r="U4767">
        <v>4440</v>
      </c>
      <c r="V4767">
        <v>0.68</v>
      </c>
      <c r="W4767">
        <v>0.74</v>
      </c>
      <c r="X4767">
        <v>0.12</v>
      </c>
      <c r="Y4767" t="s">
        <v>77</v>
      </c>
      <c r="Z4767">
        <v>4.62</v>
      </c>
      <c r="AA4767" t="s">
        <v>15649</v>
      </c>
      <c r="AB4767">
        <v>106.55909800000001</v>
      </c>
      <c r="AC4767" t="s">
        <v>15650</v>
      </c>
      <c r="AD4767">
        <v>-47.587815599999999</v>
      </c>
      <c r="AE4767">
        <v>47.392400000000002</v>
      </c>
      <c r="AF4767">
        <v>10.54</v>
      </c>
      <c r="AG4767">
        <v>7.7149999999999999</v>
      </c>
      <c r="AH4767">
        <v>10.102600000000001</v>
      </c>
    </row>
    <row r="4768" spans="1:34" x14ac:dyDescent="0.25">
      <c r="A4768" t="s">
        <v>15652</v>
      </c>
      <c r="B4768" t="s">
        <v>15648</v>
      </c>
      <c r="C4768">
        <v>1</v>
      </c>
      <c r="D4768">
        <v>4</v>
      </c>
      <c r="E4768" t="s">
        <v>73</v>
      </c>
      <c r="F4768">
        <v>2022</v>
      </c>
      <c r="G4768" t="s">
        <v>363</v>
      </c>
      <c r="H4768">
        <v>0</v>
      </c>
      <c r="I4768">
        <v>26.233000000000001</v>
      </c>
      <c r="K4768">
        <v>6.35</v>
      </c>
      <c r="L4768">
        <v>0.56699999999999995</v>
      </c>
      <c r="M4768">
        <v>33.119999999999997</v>
      </c>
      <c r="N4768">
        <v>0.10421</v>
      </c>
      <c r="O4768" t="s">
        <v>75</v>
      </c>
      <c r="P4768">
        <v>1.6E-2</v>
      </c>
      <c r="S4768">
        <v>0</v>
      </c>
      <c r="T4768" t="s">
        <v>1116</v>
      </c>
      <c r="U4768">
        <v>4440</v>
      </c>
      <c r="V4768">
        <v>0.68</v>
      </c>
      <c r="W4768">
        <v>0.74</v>
      </c>
      <c r="X4768">
        <v>0.12</v>
      </c>
      <c r="Y4768" t="s">
        <v>77</v>
      </c>
      <c r="Z4768">
        <v>4.62</v>
      </c>
      <c r="AA4768" t="s">
        <v>15649</v>
      </c>
      <c r="AB4768">
        <v>106.55909800000001</v>
      </c>
      <c r="AC4768" t="s">
        <v>15650</v>
      </c>
      <c r="AD4768">
        <v>-47.587815599999999</v>
      </c>
      <c r="AE4768">
        <v>47.392400000000002</v>
      </c>
      <c r="AF4768">
        <v>10.54</v>
      </c>
      <c r="AG4768">
        <v>7.7149999999999999</v>
      </c>
      <c r="AH4768">
        <v>10.102600000000001</v>
      </c>
    </row>
    <row r="4769" spans="1:34" x14ac:dyDescent="0.25">
      <c r="A4769" t="s">
        <v>15653</v>
      </c>
      <c r="B4769" t="s">
        <v>15648</v>
      </c>
      <c r="C4769">
        <v>1</v>
      </c>
      <c r="D4769">
        <v>4</v>
      </c>
      <c r="E4769" t="s">
        <v>73</v>
      </c>
      <c r="F4769">
        <v>2022</v>
      </c>
      <c r="G4769" t="s">
        <v>363</v>
      </c>
      <c r="H4769">
        <v>0</v>
      </c>
      <c r="I4769">
        <v>61.3</v>
      </c>
      <c r="K4769">
        <v>3.99</v>
      </c>
      <c r="L4769">
        <v>0.35599999999999998</v>
      </c>
      <c r="M4769">
        <v>15.05</v>
      </c>
      <c r="N4769">
        <v>4.7350000000000003E-2</v>
      </c>
      <c r="O4769" t="s">
        <v>75</v>
      </c>
      <c r="P4769">
        <v>7.2999999999999995E-2</v>
      </c>
      <c r="S4769">
        <v>0</v>
      </c>
      <c r="T4769" t="s">
        <v>1116</v>
      </c>
      <c r="U4769">
        <v>4440</v>
      </c>
      <c r="V4769">
        <v>0.68</v>
      </c>
      <c r="W4769">
        <v>0.74</v>
      </c>
      <c r="X4769">
        <v>0.12</v>
      </c>
      <c r="Y4769" t="s">
        <v>77</v>
      </c>
      <c r="Z4769">
        <v>4.62</v>
      </c>
      <c r="AA4769" t="s">
        <v>15649</v>
      </c>
      <c r="AB4769">
        <v>106.55909800000001</v>
      </c>
      <c r="AC4769" t="s">
        <v>15650</v>
      </c>
      <c r="AD4769">
        <v>-47.587815599999999</v>
      </c>
      <c r="AE4769">
        <v>47.392400000000002</v>
      </c>
      <c r="AF4769">
        <v>10.54</v>
      </c>
      <c r="AG4769">
        <v>7.7149999999999999</v>
      </c>
      <c r="AH4769">
        <v>10.102600000000001</v>
      </c>
    </row>
    <row r="4770" spans="1:34" x14ac:dyDescent="0.25">
      <c r="A4770" t="s">
        <v>15654</v>
      </c>
      <c r="B4770" t="s">
        <v>15655</v>
      </c>
      <c r="C4770">
        <v>1</v>
      </c>
      <c r="D4770">
        <v>1</v>
      </c>
      <c r="E4770" t="s">
        <v>284</v>
      </c>
      <c r="F4770">
        <v>2021</v>
      </c>
      <c r="G4770" t="s">
        <v>285</v>
      </c>
      <c r="H4770">
        <v>0</v>
      </c>
      <c r="I4770">
        <v>1.2652327999999999</v>
      </c>
      <c r="J4770">
        <v>1.2E-2</v>
      </c>
      <c r="K4770">
        <v>11.994</v>
      </c>
      <c r="L4770">
        <v>1.07</v>
      </c>
      <c r="M4770">
        <v>4449.62</v>
      </c>
      <c r="N4770">
        <v>14</v>
      </c>
      <c r="O4770" t="s">
        <v>119</v>
      </c>
      <c r="Q4770">
        <v>53.99</v>
      </c>
      <c r="R4770">
        <v>760</v>
      </c>
      <c r="S4770">
        <v>0</v>
      </c>
      <c r="T4770" t="s">
        <v>411</v>
      </c>
      <c r="U4770">
        <v>3350</v>
      </c>
      <c r="V4770">
        <v>0.37</v>
      </c>
      <c r="W4770">
        <v>0.37</v>
      </c>
      <c r="Z4770">
        <v>5</v>
      </c>
      <c r="AA4770" t="s">
        <v>15656</v>
      </c>
      <c r="AB4770">
        <v>124.6067582</v>
      </c>
      <c r="AC4770" t="s">
        <v>15657</v>
      </c>
      <c r="AD4770">
        <v>-19.662791800000001</v>
      </c>
      <c r="AE4770">
        <v>115.557</v>
      </c>
      <c r="AF4770">
        <v>17.350000000000001</v>
      </c>
      <c r="AG4770">
        <v>11.951000000000001</v>
      </c>
      <c r="AH4770">
        <v>15.7067</v>
      </c>
    </row>
    <row r="4771" spans="1:34" x14ac:dyDescent="0.25">
      <c r="A4771" t="s">
        <v>15658</v>
      </c>
      <c r="B4771" t="s">
        <v>15659</v>
      </c>
      <c r="C4771">
        <v>1</v>
      </c>
      <c r="D4771">
        <v>1</v>
      </c>
      <c r="E4771" t="s">
        <v>284</v>
      </c>
      <c r="F4771">
        <v>2021</v>
      </c>
      <c r="G4771" t="s">
        <v>285</v>
      </c>
      <c r="H4771">
        <v>0</v>
      </c>
      <c r="I4771">
        <v>6.3875970000000004</v>
      </c>
      <c r="J4771">
        <v>5.1999999999999998E-2</v>
      </c>
      <c r="K4771">
        <v>9.3030000000000008</v>
      </c>
      <c r="L4771">
        <v>0.83</v>
      </c>
      <c r="M4771">
        <v>127.13136</v>
      </c>
      <c r="N4771">
        <v>0.4</v>
      </c>
      <c r="O4771" t="s">
        <v>119</v>
      </c>
      <c r="P4771">
        <v>0</v>
      </c>
      <c r="Q4771">
        <v>14.26</v>
      </c>
      <c r="R4771">
        <v>565</v>
      </c>
      <c r="S4771">
        <v>0</v>
      </c>
      <c r="T4771" t="s">
        <v>858</v>
      </c>
      <c r="U4771">
        <v>3659</v>
      </c>
      <c r="V4771">
        <v>0.54</v>
      </c>
      <c r="W4771">
        <v>0.53</v>
      </c>
      <c r="X4771">
        <v>0.376</v>
      </c>
      <c r="Y4771" t="s">
        <v>77</v>
      </c>
      <c r="Z4771">
        <v>4.7</v>
      </c>
      <c r="AA4771" t="s">
        <v>15660</v>
      </c>
      <c r="AB4771">
        <v>103.4128333</v>
      </c>
      <c r="AC4771" t="s">
        <v>15661</v>
      </c>
      <c r="AD4771">
        <v>12.8815784</v>
      </c>
      <c r="AE4771">
        <v>148.762</v>
      </c>
      <c r="AF4771">
        <v>15.403</v>
      </c>
      <c r="AG4771">
        <v>11.238</v>
      </c>
      <c r="AH4771">
        <v>14.6439</v>
      </c>
    </row>
    <row r="4772" spans="1:34" x14ac:dyDescent="0.25">
      <c r="A4772" t="s">
        <v>15662</v>
      </c>
      <c r="B4772" t="s">
        <v>15663</v>
      </c>
      <c r="C4772">
        <v>1</v>
      </c>
      <c r="D4772">
        <v>1</v>
      </c>
      <c r="E4772" t="s">
        <v>284</v>
      </c>
      <c r="F4772">
        <v>2021</v>
      </c>
      <c r="G4772" t="s">
        <v>285</v>
      </c>
      <c r="H4772">
        <v>0</v>
      </c>
      <c r="I4772">
        <v>2.3266507999999999</v>
      </c>
      <c r="J4772">
        <v>2.9600000000000001E-2</v>
      </c>
      <c r="K4772">
        <v>5.82</v>
      </c>
      <c r="L4772">
        <v>0.51900000000000002</v>
      </c>
      <c r="M4772">
        <v>61.5</v>
      </c>
      <c r="N4772">
        <v>0.19350000000000001</v>
      </c>
      <c r="O4772" t="s">
        <v>119</v>
      </c>
      <c r="P4772">
        <v>0</v>
      </c>
      <c r="Q4772">
        <v>94.1</v>
      </c>
      <c r="R4772">
        <v>867</v>
      </c>
      <c r="S4772">
        <v>0</v>
      </c>
      <c r="U4772">
        <v>3927</v>
      </c>
      <c r="V4772">
        <v>0.61</v>
      </c>
      <c r="W4772">
        <v>0.64</v>
      </c>
      <c r="X4772">
        <v>0.33800000000000002</v>
      </c>
      <c r="Y4772" t="s">
        <v>77</v>
      </c>
      <c r="Z4772">
        <v>4.67</v>
      </c>
      <c r="AA4772" t="s">
        <v>15664</v>
      </c>
      <c r="AB4772">
        <v>85.080053699999993</v>
      </c>
      <c r="AC4772" t="s">
        <v>15665</v>
      </c>
      <c r="AD4772">
        <v>11.5626373</v>
      </c>
      <c r="AE4772">
        <v>135.047</v>
      </c>
      <c r="AF4772">
        <v>14.413</v>
      </c>
      <c r="AG4772">
        <v>10.587</v>
      </c>
      <c r="AH4772">
        <v>13.6645</v>
      </c>
    </row>
    <row r="4773" spans="1:34" x14ac:dyDescent="0.25">
      <c r="A4773" t="s">
        <v>15666</v>
      </c>
      <c r="B4773" t="s">
        <v>15667</v>
      </c>
      <c r="C4773">
        <v>1</v>
      </c>
      <c r="D4773">
        <v>1</v>
      </c>
      <c r="E4773" t="s">
        <v>284</v>
      </c>
      <c r="F4773">
        <v>2020</v>
      </c>
      <c r="G4773" t="s">
        <v>285</v>
      </c>
      <c r="H4773">
        <v>0</v>
      </c>
      <c r="I4773">
        <v>1.2391490999999999</v>
      </c>
      <c r="J4773">
        <v>1.223E-2</v>
      </c>
      <c r="K4773">
        <v>0.90300000000000002</v>
      </c>
      <c r="L4773">
        <v>8.1000000000000003E-2</v>
      </c>
      <c r="M4773">
        <v>0.67400000000000004</v>
      </c>
      <c r="N4773">
        <v>2.1199999999999999E-3</v>
      </c>
      <c r="O4773" t="s">
        <v>614</v>
      </c>
      <c r="P4773">
        <v>0</v>
      </c>
      <c r="Q4773">
        <v>23.4</v>
      </c>
      <c r="R4773">
        <v>611</v>
      </c>
      <c r="S4773">
        <v>0</v>
      </c>
      <c r="T4773" t="s">
        <v>137</v>
      </c>
      <c r="U4773">
        <v>3216</v>
      </c>
      <c r="V4773">
        <v>0.19</v>
      </c>
      <c r="W4773">
        <v>0.16</v>
      </c>
      <c r="Z4773">
        <v>4.4400000000000004</v>
      </c>
      <c r="AA4773" t="s">
        <v>15668</v>
      </c>
      <c r="AB4773">
        <v>76.309694899999997</v>
      </c>
      <c r="AC4773" t="s">
        <v>15669</v>
      </c>
      <c r="AD4773">
        <v>-47.937539100000002</v>
      </c>
      <c r="AE4773">
        <v>14.0022</v>
      </c>
      <c r="AF4773">
        <v>14.823</v>
      </c>
      <c r="AG4773">
        <v>8.9</v>
      </c>
      <c r="AH4773">
        <v>12.893800000000001</v>
      </c>
    </row>
    <row r="4774" spans="1:34" x14ac:dyDescent="0.25">
      <c r="A4774" t="s">
        <v>15670</v>
      </c>
      <c r="B4774" t="s">
        <v>15671</v>
      </c>
      <c r="C4774">
        <v>1</v>
      </c>
      <c r="D4774">
        <v>1</v>
      </c>
      <c r="E4774" t="s">
        <v>284</v>
      </c>
      <c r="F4774">
        <v>2022</v>
      </c>
      <c r="G4774" t="s">
        <v>285</v>
      </c>
      <c r="H4774">
        <v>0</v>
      </c>
      <c r="I4774">
        <v>1.548351</v>
      </c>
      <c r="J4774">
        <v>2.5100000000000001E-2</v>
      </c>
      <c r="K4774">
        <v>2.0299999999999998</v>
      </c>
      <c r="L4774">
        <v>0.18099999999999999</v>
      </c>
      <c r="M4774">
        <v>4.78</v>
      </c>
      <c r="N4774">
        <v>1.4999999999999999E-2</v>
      </c>
      <c r="O4774" t="s">
        <v>614</v>
      </c>
      <c r="R4774">
        <v>1082</v>
      </c>
      <c r="S4774">
        <v>0</v>
      </c>
      <c r="U4774">
        <v>4369</v>
      </c>
      <c r="V4774">
        <v>0.66</v>
      </c>
      <c r="W4774">
        <v>0.85</v>
      </c>
      <c r="Z4774">
        <v>4.7300000000000004</v>
      </c>
      <c r="AA4774" t="s">
        <v>15672</v>
      </c>
      <c r="AB4774">
        <v>82.290071600000005</v>
      </c>
      <c r="AC4774" t="s">
        <v>15673</v>
      </c>
      <c r="AD4774">
        <v>-0.34289829999999999</v>
      </c>
      <c r="AE4774">
        <v>41.116599999999998</v>
      </c>
      <c r="AF4774">
        <v>10.776999999999999</v>
      </c>
      <c r="AG4774">
        <v>7.8</v>
      </c>
      <c r="AH4774">
        <v>10.414300000000001</v>
      </c>
    </row>
    <row r="4775" spans="1:34" x14ac:dyDescent="0.25">
      <c r="A4775" t="s">
        <v>15674</v>
      </c>
      <c r="B4775" t="s">
        <v>15675</v>
      </c>
      <c r="C4775">
        <v>1</v>
      </c>
      <c r="D4775">
        <v>1</v>
      </c>
      <c r="E4775" t="s">
        <v>284</v>
      </c>
      <c r="F4775">
        <v>2021</v>
      </c>
      <c r="G4775" t="s">
        <v>285</v>
      </c>
      <c r="H4775">
        <v>0</v>
      </c>
      <c r="I4775">
        <v>14.574071</v>
      </c>
      <c r="J4775">
        <v>0.12909999999999999</v>
      </c>
      <c r="K4775">
        <v>12.173</v>
      </c>
      <c r="L4775">
        <v>1.0860000000000001</v>
      </c>
      <c r="M4775">
        <v>1147.3605500000001</v>
      </c>
      <c r="N4775">
        <v>3.61</v>
      </c>
      <c r="O4775" t="s">
        <v>119</v>
      </c>
      <c r="P4775">
        <v>0.29799999999999999</v>
      </c>
      <c r="Q4775">
        <v>248.86</v>
      </c>
      <c r="R4775">
        <v>1061</v>
      </c>
      <c r="S4775">
        <v>0</v>
      </c>
      <c r="T4775" t="s">
        <v>1506</v>
      </c>
      <c r="U4775">
        <v>6466</v>
      </c>
      <c r="V4775">
        <v>1.5</v>
      </c>
      <c r="W4775">
        <v>1.35</v>
      </c>
      <c r="X4775">
        <v>-4.0000000000000001E-3</v>
      </c>
      <c r="Y4775" t="s">
        <v>77</v>
      </c>
      <c r="Z4775">
        <v>4.22</v>
      </c>
      <c r="AA4775" t="s">
        <v>15676</v>
      </c>
      <c r="AB4775">
        <v>42.291509300000001</v>
      </c>
      <c r="AC4775" t="s">
        <v>15677</v>
      </c>
      <c r="AD4775">
        <v>-58.024682800000001</v>
      </c>
      <c r="AE4775">
        <v>402.63</v>
      </c>
      <c r="AF4775">
        <v>11.233000000000001</v>
      </c>
      <c r="AG4775">
        <v>10.262</v>
      </c>
      <c r="AH4775">
        <v>11.3253</v>
      </c>
    </row>
    <row r="4776" spans="1:34" x14ac:dyDescent="0.25">
      <c r="A4776" t="s">
        <v>15678</v>
      </c>
      <c r="B4776" t="s">
        <v>15679</v>
      </c>
      <c r="C4776">
        <v>1</v>
      </c>
      <c r="D4776">
        <v>1</v>
      </c>
      <c r="E4776" t="s">
        <v>284</v>
      </c>
      <c r="F4776">
        <v>2021</v>
      </c>
      <c r="G4776" t="s">
        <v>285</v>
      </c>
      <c r="H4776">
        <v>0</v>
      </c>
      <c r="I4776">
        <v>6.9839095000000002</v>
      </c>
      <c r="J4776">
        <v>7.2300000000000003E-2</v>
      </c>
      <c r="K4776">
        <v>12.228999999999999</v>
      </c>
      <c r="L4776">
        <v>1.091</v>
      </c>
      <c r="M4776">
        <v>1910.1487299999999</v>
      </c>
      <c r="N4776">
        <v>6.01</v>
      </c>
      <c r="O4776" t="s">
        <v>119</v>
      </c>
      <c r="P4776">
        <v>0.151</v>
      </c>
      <c r="Q4776">
        <v>404.92</v>
      </c>
      <c r="R4776">
        <v>1180</v>
      </c>
      <c r="S4776">
        <v>0</v>
      </c>
      <c r="T4776" t="s">
        <v>1484</v>
      </c>
      <c r="U4776">
        <v>5925</v>
      </c>
      <c r="V4776">
        <v>1.23</v>
      </c>
      <c r="W4776">
        <v>1.03</v>
      </c>
      <c r="X4776">
        <v>-6.9000000000000006E-2</v>
      </c>
      <c r="Y4776" t="s">
        <v>77</v>
      </c>
      <c r="Z4776">
        <v>4.2699999999999996</v>
      </c>
      <c r="AA4776" t="s">
        <v>15680</v>
      </c>
      <c r="AB4776">
        <v>46.818615899999998</v>
      </c>
      <c r="AC4776" t="s">
        <v>15681</v>
      </c>
      <c r="AD4776">
        <v>-31.1629951</v>
      </c>
      <c r="AE4776">
        <v>233.26599999999999</v>
      </c>
      <c r="AF4776">
        <v>11.090999999999999</v>
      </c>
      <c r="AG4776">
        <v>9.6379999999999999</v>
      </c>
      <c r="AH4776">
        <v>10.9777</v>
      </c>
    </row>
    <row r="4777" spans="1:34" x14ac:dyDescent="0.25">
      <c r="A4777" t="s">
        <v>15682</v>
      </c>
      <c r="B4777" t="s">
        <v>15683</v>
      </c>
      <c r="C4777">
        <v>1</v>
      </c>
      <c r="D4777">
        <v>5</v>
      </c>
      <c r="E4777" t="s">
        <v>284</v>
      </c>
      <c r="F4777">
        <v>2020</v>
      </c>
      <c r="G4777" t="s">
        <v>285</v>
      </c>
      <c r="H4777">
        <v>0</v>
      </c>
      <c r="I4777">
        <v>0.44657799999999997</v>
      </c>
      <c r="J4777">
        <v>1.055E-2</v>
      </c>
      <c r="K4777">
        <v>1.423</v>
      </c>
      <c r="L4777">
        <v>0.127</v>
      </c>
      <c r="M4777">
        <v>1.59</v>
      </c>
      <c r="N4777">
        <v>5.0000000000000001E-3</v>
      </c>
      <c r="O4777" t="s">
        <v>119</v>
      </c>
      <c r="P4777">
        <v>0</v>
      </c>
      <c r="Q4777">
        <v>4628.63</v>
      </c>
      <c r="R4777">
        <v>2480</v>
      </c>
      <c r="S4777">
        <v>0</v>
      </c>
      <c r="T4777" t="s">
        <v>468</v>
      </c>
      <c r="U4777">
        <v>5455</v>
      </c>
      <c r="V4777">
        <v>0.85</v>
      </c>
      <c r="W4777">
        <v>0.79</v>
      </c>
      <c r="X4777">
        <v>-0.33</v>
      </c>
      <c r="Y4777" t="s">
        <v>77</v>
      </c>
      <c r="Z4777">
        <v>4.47</v>
      </c>
      <c r="AA4777" t="s">
        <v>15684</v>
      </c>
      <c r="AB4777">
        <v>148.18515160000001</v>
      </c>
      <c r="AC4777" t="s">
        <v>15685</v>
      </c>
      <c r="AD4777">
        <v>6.2161030000000004</v>
      </c>
      <c r="AE4777">
        <v>85.799000000000007</v>
      </c>
      <c r="AF4777">
        <v>10.252000000000001</v>
      </c>
      <c r="AG4777">
        <v>8.3940000000000001</v>
      </c>
      <c r="AH4777">
        <v>10.0128</v>
      </c>
    </row>
    <row r="4778" spans="1:34" x14ac:dyDescent="0.25">
      <c r="A4778" t="s">
        <v>15686</v>
      </c>
      <c r="B4778" t="s">
        <v>15683</v>
      </c>
      <c r="C4778">
        <v>1</v>
      </c>
      <c r="D4778">
        <v>5</v>
      </c>
      <c r="E4778" t="s">
        <v>284</v>
      </c>
      <c r="F4778">
        <v>2020</v>
      </c>
      <c r="G4778" t="s">
        <v>285</v>
      </c>
      <c r="H4778">
        <v>0</v>
      </c>
      <c r="I4778">
        <v>10.779</v>
      </c>
      <c r="J4778">
        <v>8.8090000000000002E-2</v>
      </c>
      <c r="K4778">
        <v>2.8780000000000001</v>
      </c>
      <c r="L4778">
        <v>0.25700000000000001</v>
      </c>
      <c r="M4778">
        <v>5.4</v>
      </c>
      <c r="N4778">
        <v>1.6990000000000002E-2</v>
      </c>
      <c r="O4778" t="s">
        <v>119</v>
      </c>
      <c r="P4778">
        <v>0.06</v>
      </c>
      <c r="Q4778">
        <v>66.33</v>
      </c>
      <c r="R4778">
        <v>860</v>
      </c>
      <c r="S4778">
        <v>0</v>
      </c>
      <c r="T4778" t="s">
        <v>468</v>
      </c>
      <c r="U4778">
        <v>5455</v>
      </c>
      <c r="V4778">
        <v>0.85</v>
      </c>
      <c r="W4778">
        <v>0.79</v>
      </c>
      <c r="X4778">
        <v>-0.33</v>
      </c>
      <c r="Y4778" t="s">
        <v>77</v>
      </c>
      <c r="Z4778">
        <v>4.47</v>
      </c>
      <c r="AA4778" t="s">
        <v>15684</v>
      </c>
      <c r="AB4778">
        <v>148.18515160000001</v>
      </c>
      <c r="AC4778" t="s">
        <v>15685</v>
      </c>
      <c r="AD4778">
        <v>6.2161030000000004</v>
      </c>
      <c r="AE4778">
        <v>85.799000000000007</v>
      </c>
      <c r="AF4778">
        <v>10.252000000000001</v>
      </c>
      <c r="AG4778">
        <v>8.3940000000000001</v>
      </c>
      <c r="AH4778">
        <v>10.0128</v>
      </c>
    </row>
    <row r="4779" spans="1:34" x14ac:dyDescent="0.25">
      <c r="A4779" t="s">
        <v>15687</v>
      </c>
      <c r="B4779" t="s">
        <v>15683</v>
      </c>
      <c r="C4779">
        <v>1</v>
      </c>
      <c r="D4779">
        <v>5</v>
      </c>
      <c r="E4779" t="s">
        <v>284</v>
      </c>
      <c r="F4779">
        <v>2020</v>
      </c>
      <c r="G4779" t="s">
        <v>285</v>
      </c>
      <c r="H4779">
        <v>1</v>
      </c>
      <c r="I4779">
        <v>25.62</v>
      </c>
      <c r="J4779">
        <v>0.15690000000000001</v>
      </c>
      <c r="K4779">
        <v>2.5299999999999998</v>
      </c>
      <c r="L4779">
        <v>0.22600000000000001</v>
      </c>
      <c r="M4779">
        <v>11.95</v>
      </c>
      <c r="N4779">
        <v>3.7600000000000001E-2</v>
      </c>
      <c r="O4779" t="s">
        <v>119</v>
      </c>
      <c r="P4779">
        <v>5.0999999999999997E-2</v>
      </c>
      <c r="S4779">
        <v>0</v>
      </c>
      <c r="T4779" t="s">
        <v>468</v>
      </c>
      <c r="U4779">
        <v>5455</v>
      </c>
      <c r="V4779">
        <v>0.85</v>
      </c>
      <c r="W4779">
        <v>0.79</v>
      </c>
      <c r="X4779">
        <v>-0.33</v>
      </c>
      <c r="Y4779" t="s">
        <v>77</v>
      </c>
      <c r="Z4779">
        <v>4.47</v>
      </c>
      <c r="AA4779" t="s">
        <v>15684</v>
      </c>
      <c r="AB4779">
        <v>148.18515160000001</v>
      </c>
      <c r="AC4779" t="s">
        <v>15685</v>
      </c>
      <c r="AD4779">
        <v>6.2161030000000004</v>
      </c>
      <c r="AE4779">
        <v>85.799000000000007</v>
      </c>
      <c r="AF4779">
        <v>10.252000000000001</v>
      </c>
      <c r="AG4779">
        <v>8.3940000000000001</v>
      </c>
      <c r="AH4779">
        <v>10.0128</v>
      </c>
    </row>
    <row r="4780" spans="1:34" x14ac:dyDescent="0.25">
      <c r="A4780" t="s">
        <v>15688</v>
      </c>
      <c r="B4780" t="s">
        <v>15683</v>
      </c>
      <c r="C4780">
        <v>1</v>
      </c>
      <c r="D4780">
        <v>5</v>
      </c>
      <c r="E4780" t="s">
        <v>284</v>
      </c>
      <c r="F4780">
        <v>2020</v>
      </c>
      <c r="G4780" t="s">
        <v>285</v>
      </c>
      <c r="H4780">
        <v>1</v>
      </c>
      <c r="I4780">
        <v>77.23</v>
      </c>
      <c r="J4780">
        <v>0.32740000000000002</v>
      </c>
      <c r="K4780">
        <v>2.67</v>
      </c>
      <c r="L4780">
        <v>0.23799999999999999</v>
      </c>
      <c r="M4780">
        <v>16</v>
      </c>
      <c r="N4780">
        <v>5.0340000000000003E-2</v>
      </c>
      <c r="O4780" t="s">
        <v>119</v>
      </c>
      <c r="P4780">
        <v>6.0999999999999999E-2</v>
      </c>
      <c r="S4780">
        <v>0</v>
      </c>
      <c r="T4780" t="s">
        <v>468</v>
      </c>
      <c r="U4780">
        <v>5455</v>
      </c>
      <c r="V4780">
        <v>0.85</v>
      </c>
      <c r="W4780">
        <v>0.79</v>
      </c>
      <c r="X4780">
        <v>-0.33</v>
      </c>
      <c r="Y4780" t="s">
        <v>77</v>
      </c>
      <c r="Z4780">
        <v>4.47</v>
      </c>
      <c r="AA4780" t="s">
        <v>15684</v>
      </c>
      <c r="AB4780">
        <v>148.18515160000001</v>
      </c>
      <c r="AC4780" t="s">
        <v>15685</v>
      </c>
      <c r="AD4780">
        <v>6.2161030000000004</v>
      </c>
      <c r="AE4780">
        <v>85.799000000000007</v>
      </c>
      <c r="AF4780">
        <v>10.252000000000001</v>
      </c>
      <c r="AG4780">
        <v>8.3940000000000001</v>
      </c>
      <c r="AH4780">
        <v>10.0128</v>
      </c>
    </row>
    <row r="4781" spans="1:34" x14ac:dyDescent="0.25">
      <c r="A4781" t="s">
        <v>15689</v>
      </c>
      <c r="B4781" t="s">
        <v>15683</v>
      </c>
      <c r="C4781">
        <v>1</v>
      </c>
      <c r="D4781">
        <v>5</v>
      </c>
      <c r="E4781" t="s">
        <v>284</v>
      </c>
      <c r="F4781">
        <v>2020</v>
      </c>
      <c r="G4781" t="s">
        <v>285</v>
      </c>
      <c r="H4781">
        <v>1</v>
      </c>
      <c r="I4781">
        <v>16.286999999999999</v>
      </c>
      <c r="J4781">
        <v>0.1174</v>
      </c>
      <c r="K4781">
        <v>2.3199999999999998</v>
      </c>
      <c r="L4781">
        <v>0.20699999999999999</v>
      </c>
      <c r="M4781">
        <v>3</v>
      </c>
      <c r="N4781">
        <v>9.4400000000000005E-3</v>
      </c>
      <c r="O4781" t="s">
        <v>119</v>
      </c>
      <c r="P4781">
        <v>0</v>
      </c>
      <c r="Q4781">
        <v>38</v>
      </c>
      <c r="R4781">
        <v>750</v>
      </c>
      <c r="S4781">
        <v>0</v>
      </c>
      <c r="T4781" t="s">
        <v>468</v>
      </c>
      <c r="U4781">
        <v>5326</v>
      </c>
      <c r="V4781">
        <v>0.83</v>
      </c>
      <c r="W4781">
        <v>0.81</v>
      </c>
      <c r="X4781">
        <v>-0.41</v>
      </c>
      <c r="Y4781" t="s">
        <v>77</v>
      </c>
      <c r="Z4781">
        <v>4.5</v>
      </c>
      <c r="AA4781" t="s">
        <v>15684</v>
      </c>
      <c r="AB4781">
        <v>148.18515160000001</v>
      </c>
      <c r="AC4781" t="s">
        <v>15685</v>
      </c>
      <c r="AD4781">
        <v>6.2161030000000004</v>
      </c>
      <c r="AE4781">
        <v>85.799000000000007</v>
      </c>
      <c r="AF4781">
        <v>10.252000000000001</v>
      </c>
      <c r="AG4781">
        <v>8.3940000000000001</v>
      </c>
      <c r="AH4781">
        <v>10.0128</v>
      </c>
    </row>
    <row r="4782" spans="1:34" x14ac:dyDescent="0.25">
      <c r="A4782" t="s">
        <v>15690</v>
      </c>
      <c r="B4782" t="s">
        <v>15691</v>
      </c>
      <c r="C4782">
        <v>1</v>
      </c>
      <c r="D4782">
        <v>1</v>
      </c>
      <c r="E4782" t="s">
        <v>284</v>
      </c>
      <c r="F4782">
        <v>2020</v>
      </c>
      <c r="G4782" t="s">
        <v>285</v>
      </c>
      <c r="H4782">
        <v>0</v>
      </c>
      <c r="I4782">
        <v>1.6511439999999999</v>
      </c>
      <c r="J4782">
        <v>2.734E-2</v>
      </c>
      <c r="K4782">
        <v>11.433</v>
      </c>
      <c r="L4782">
        <v>1.02</v>
      </c>
      <c r="M4782">
        <v>464.98529000000002</v>
      </c>
      <c r="N4782">
        <v>1.4630000000000001</v>
      </c>
      <c r="O4782" t="s">
        <v>119</v>
      </c>
      <c r="P4782">
        <v>7.1999999999999995E-2</v>
      </c>
      <c r="Q4782">
        <v>1423</v>
      </c>
      <c r="R4782">
        <v>1714</v>
      </c>
      <c r="S4782">
        <v>0</v>
      </c>
      <c r="U4782">
        <v>5640</v>
      </c>
      <c r="V4782">
        <v>1.0900000000000001</v>
      </c>
      <c r="W4782">
        <v>1</v>
      </c>
      <c r="X4782">
        <v>0.14299999999999999</v>
      </c>
      <c r="Y4782" t="s">
        <v>77</v>
      </c>
      <c r="Z4782">
        <v>4.3600000000000003</v>
      </c>
      <c r="AA4782" t="s">
        <v>15692</v>
      </c>
      <c r="AB4782">
        <v>130.2951535</v>
      </c>
      <c r="AC4782" t="s">
        <v>15693</v>
      </c>
      <c r="AD4782">
        <v>-16.036327499999999</v>
      </c>
      <c r="AE4782">
        <v>199.58099999999999</v>
      </c>
      <c r="AF4782">
        <v>11.097</v>
      </c>
      <c r="AG4782">
        <v>9.6039999999999992</v>
      </c>
      <c r="AH4782">
        <v>11.1424</v>
      </c>
    </row>
    <row r="4783" spans="1:34" x14ac:dyDescent="0.25">
      <c r="A4783" t="s">
        <v>15694</v>
      </c>
      <c r="B4783" t="s">
        <v>15695</v>
      </c>
      <c r="C4783">
        <v>1</v>
      </c>
      <c r="D4783">
        <v>1</v>
      </c>
      <c r="E4783" t="s">
        <v>284</v>
      </c>
      <c r="F4783">
        <v>2022</v>
      </c>
      <c r="G4783" t="s">
        <v>285</v>
      </c>
      <c r="H4783">
        <v>0</v>
      </c>
      <c r="I4783">
        <v>5.0988179000000002</v>
      </c>
      <c r="J4783">
        <v>4.8250000000000001E-2</v>
      </c>
      <c r="K4783">
        <v>3.76</v>
      </c>
      <c r="L4783">
        <v>0.33500000000000002</v>
      </c>
      <c r="M4783">
        <v>13.6</v>
      </c>
      <c r="N4783">
        <v>4.2799999999999998E-2</v>
      </c>
      <c r="O4783" t="s">
        <v>614</v>
      </c>
      <c r="P4783">
        <v>0.22</v>
      </c>
      <c r="Q4783">
        <v>20.8</v>
      </c>
      <c r="R4783">
        <v>604</v>
      </c>
      <c r="S4783">
        <v>0</v>
      </c>
      <c r="T4783" t="s">
        <v>764</v>
      </c>
      <c r="U4783">
        <v>3708</v>
      </c>
      <c r="V4783">
        <v>0.55000000000000004</v>
      </c>
      <c r="W4783">
        <v>0.57999999999999996</v>
      </c>
      <c r="X4783">
        <v>0.35</v>
      </c>
      <c r="Y4783" t="s">
        <v>77</v>
      </c>
      <c r="Z4783">
        <v>4.72</v>
      </c>
      <c r="AA4783" t="s">
        <v>15696</v>
      </c>
      <c r="AB4783">
        <v>142.17344589999999</v>
      </c>
      <c r="AC4783" t="s">
        <v>15697</v>
      </c>
      <c r="AD4783">
        <v>-12.167165199999999</v>
      </c>
      <c r="AE4783">
        <v>33.023099999999999</v>
      </c>
      <c r="AF4783">
        <v>12.262</v>
      </c>
      <c r="AG4783">
        <v>7.9539999999999997</v>
      </c>
      <c r="AH4783">
        <v>11.3104</v>
      </c>
    </row>
    <row r="4784" spans="1:34" x14ac:dyDescent="0.25">
      <c r="A4784" t="s">
        <v>15698</v>
      </c>
      <c r="B4784" t="s">
        <v>15699</v>
      </c>
      <c r="C4784">
        <v>1</v>
      </c>
      <c r="D4784">
        <v>1</v>
      </c>
      <c r="E4784" t="s">
        <v>284</v>
      </c>
      <c r="F4784">
        <v>2021</v>
      </c>
      <c r="G4784" t="s">
        <v>285</v>
      </c>
      <c r="H4784">
        <v>0</v>
      </c>
      <c r="I4784">
        <v>3.4095675000000001</v>
      </c>
      <c r="J4784">
        <v>4.8599999999999997E-2</v>
      </c>
      <c r="K4784">
        <v>11.882</v>
      </c>
      <c r="L4784">
        <v>1.06</v>
      </c>
      <c r="M4784">
        <v>2011.8639000000001</v>
      </c>
      <c r="N4784">
        <v>6.33</v>
      </c>
      <c r="O4784" t="s">
        <v>119</v>
      </c>
      <c r="P4784">
        <v>7.1999999999999995E-2</v>
      </c>
      <c r="Q4784">
        <v>1052.9000000000001</v>
      </c>
      <c r="R4784">
        <v>1586</v>
      </c>
      <c r="S4784">
        <v>0</v>
      </c>
      <c r="U4784">
        <v>6250</v>
      </c>
      <c r="V4784">
        <v>1.34</v>
      </c>
      <c r="W4784">
        <v>1.31</v>
      </c>
      <c r="X4784">
        <v>0.25800000000000001</v>
      </c>
      <c r="Y4784" t="s">
        <v>77</v>
      </c>
      <c r="Z4784">
        <v>4.3</v>
      </c>
      <c r="AA4784" t="s">
        <v>15700</v>
      </c>
      <c r="AB4784">
        <v>99.263060800000005</v>
      </c>
      <c r="AC4784" t="s">
        <v>15701</v>
      </c>
      <c r="AD4784">
        <v>1.7675497</v>
      </c>
      <c r="AE4784">
        <v>178.68</v>
      </c>
      <c r="AF4784">
        <v>10.112</v>
      </c>
      <c r="AG4784">
        <v>8.8109999999999999</v>
      </c>
      <c r="AH4784">
        <v>10.0579</v>
      </c>
    </row>
    <row r="4785" spans="1:34" x14ac:dyDescent="0.25">
      <c r="A4785" t="s">
        <v>15702</v>
      </c>
      <c r="B4785" t="s">
        <v>15703</v>
      </c>
      <c r="C4785">
        <v>1</v>
      </c>
      <c r="D4785">
        <v>1</v>
      </c>
      <c r="E4785" t="s">
        <v>284</v>
      </c>
      <c r="F4785">
        <v>2021</v>
      </c>
      <c r="G4785" t="s">
        <v>285</v>
      </c>
      <c r="H4785">
        <v>0</v>
      </c>
      <c r="I4785">
        <v>5.0037775</v>
      </c>
      <c r="J4785">
        <v>6.608E-2</v>
      </c>
      <c r="K4785">
        <v>19.850999999999999</v>
      </c>
      <c r="L4785">
        <v>1.7709999999999999</v>
      </c>
      <c r="M4785">
        <v>279.69040000000001</v>
      </c>
      <c r="N4785">
        <v>0.88</v>
      </c>
      <c r="O4785" t="s">
        <v>119</v>
      </c>
      <c r="P4785">
        <v>0.05</v>
      </c>
      <c r="Q4785">
        <v>2498.75</v>
      </c>
      <c r="R4785">
        <v>1749</v>
      </c>
      <c r="S4785">
        <v>0</v>
      </c>
      <c r="U4785">
        <v>6460</v>
      </c>
      <c r="V4785">
        <v>2.08</v>
      </c>
      <c r="W4785">
        <v>1.54</v>
      </c>
      <c r="X4785">
        <v>7.1999999999999995E-2</v>
      </c>
      <c r="Y4785" t="s">
        <v>77</v>
      </c>
      <c r="Z4785">
        <v>3.99</v>
      </c>
      <c r="AA4785" t="s">
        <v>15704</v>
      </c>
      <c r="AB4785">
        <v>99.734593500000003</v>
      </c>
      <c r="AC4785" t="s">
        <v>15705</v>
      </c>
      <c r="AD4785">
        <v>-36.646129999999999</v>
      </c>
      <c r="AE4785">
        <v>341.99700000000001</v>
      </c>
      <c r="AF4785">
        <v>10.51</v>
      </c>
      <c r="AG4785">
        <v>9.2430000000000003</v>
      </c>
      <c r="AH4785">
        <v>10.400600000000001</v>
      </c>
    </row>
    <row r="4786" spans="1:34" x14ac:dyDescent="0.25">
      <c r="A4786" t="s">
        <v>15706</v>
      </c>
      <c r="B4786" t="s">
        <v>15707</v>
      </c>
      <c r="C4786">
        <v>1</v>
      </c>
      <c r="D4786">
        <v>1</v>
      </c>
      <c r="E4786" t="s">
        <v>284</v>
      </c>
      <c r="F4786">
        <v>2021</v>
      </c>
      <c r="G4786" t="s">
        <v>285</v>
      </c>
      <c r="H4786">
        <v>0</v>
      </c>
      <c r="I4786">
        <v>1.9771430000000001</v>
      </c>
      <c r="J4786">
        <v>2.5000000000000001E-2</v>
      </c>
      <c r="K4786">
        <v>5.25</v>
      </c>
      <c r="L4786">
        <v>0.46800000000000003</v>
      </c>
      <c r="M4786">
        <v>23.6</v>
      </c>
      <c r="N4786">
        <v>7.4249999999999997E-2</v>
      </c>
      <c r="O4786" t="s">
        <v>119</v>
      </c>
      <c r="P4786">
        <v>0</v>
      </c>
      <c r="Q4786">
        <v>38.4</v>
      </c>
      <c r="R4786">
        <v>635</v>
      </c>
      <c r="S4786">
        <v>0</v>
      </c>
      <c r="T4786" t="s">
        <v>834</v>
      </c>
      <c r="U4786">
        <v>3514</v>
      </c>
      <c r="V4786">
        <v>0.42</v>
      </c>
      <c r="W4786">
        <v>0.42</v>
      </c>
      <c r="X4786">
        <v>0.17</v>
      </c>
      <c r="Y4786" t="s">
        <v>77</v>
      </c>
      <c r="Z4786">
        <v>4.8099999999999996</v>
      </c>
      <c r="AA4786" t="s">
        <v>15708</v>
      </c>
      <c r="AB4786">
        <v>164.58655920000001</v>
      </c>
      <c r="AC4786" t="s">
        <v>15709</v>
      </c>
      <c r="AD4786">
        <v>-36.858109200000001</v>
      </c>
      <c r="AE4786">
        <v>46.085099999999997</v>
      </c>
      <c r="AF4786">
        <v>14.202999999999999</v>
      </c>
      <c r="AG4786">
        <v>9.4689999999999994</v>
      </c>
      <c r="AH4786">
        <v>13.0914</v>
      </c>
    </row>
    <row r="4787" spans="1:34" x14ac:dyDescent="0.25">
      <c r="A4787" t="s">
        <v>15710</v>
      </c>
      <c r="B4787" t="s">
        <v>15711</v>
      </c>
      <c r="C4787">
        <v>1</v>
      </c>
      <c r="D4787">
        <v>1</v>
      </c>
      <c r="E4787" t="s">
        <v>284</v>
      </c>
      <c r="F4787">
        <v>2020</v>
      </c>
      <c r="G4787" t="s">
        <v>285</v>
      </c>
      <c r="H4787">
        <v>0</v>
      </c>
      <c r="I4787">
        <v>11.236599999999999</v>
      </c>
      <c r="J4787">
        <v>0.1038</v>
      </c>
      <c r="K4787">
        <v>13.115</v>
      </c>
      <c r="L4787">
        <v>1.17</v>
      </c>
      <c r="M4787">
        <v>392.83787999999998</v>
      </c>
      <c r="N4787">
        <v>1.236</v>
      </c>
      <c r="O4787" t="s">
        <v>119</v>
      </c>
      <c r="P4787">
        <v>0.435</v>
      </c>
      <c r="Q4787">
        <v>200.55</v>
      </c>
      <c r="R4787">
        <v>1252</v>
      </c>
      <c r="S4787">
        <v>0</v>
      </c>
      <c r="T4787" t="s">
        <v>1194</v>
      </c>
      <c r="U4787">
        <v>6295</v>
      </c>
      <c r="V4787">
        <v>1.28</v>
      </c>
      <c r="W4787">
        <v>1.18</v>
      </c>
      <c r="X4787">
        <v>0</v>
      </c>
      <c r="Y4787" t="s">
        <v>77</v>
      </c>
      <c r="Z4787">
        <v>4.29</v>
      </c>
      <c r="AA4787" t="s">
        <v>15712</v>
      </c>
      <c r="AB4787">
        <v>144.11935940000001</v>
      </c>
      <c r="AC4787" t="s">
        <v>15713</v>
      </c>
      <c r="AD4787">
        <v>-50.463093299999997</v>
      </c>
      <c r="AE4787">
        <v>141.81200000000001</v>
      </c>
      <c r="AF4787">
        <v>9.8219999999999992</v>
      </c>
      <c r="AG4787">
        <v>8.4290000000000003</v>
      </c>
      <c r="AH4787">
        <v>9.6608199999999993</v>
      </c>
    </row>
    <row r="4788" spans="1:34" x14ac:dyDescent="0.25">
      <c r="A4788" t="s">
        <v>15714</v>
      </c>
      <c r="B4788" t="s">
        <v>15715</v>
      </c>
      <c r="C4788">
        <v>1</v>
      </c>
      <c r="D4788">
        <v>3</v>
      </c>
      <c r="E4788" t="s">
        <v>284</v>
      </c>
      <c r="F4788">
        <v>2020</v>
      </c>
      <c r="G4788" t="s">
        <v>285</v>
      </c>
      <c r="H4788">
        <v>0</v>
      </c>
      <c r="I4788">
        <v>9.9770199999999996</v>
      </c>
      <c r="J4788">
        <v>6.7699999999999996E-2</v>
      </c>
      <c r="K4788">
        <v>1.0369999999999999</v>
      </c>
      <c r="L4788">
        <v>9.2999999999999999E-2</v>
      </c>
      <c r="M4788">
        <v>1.1100000000000001</v>
      </c>
      <c r="N4788">
        <v>3.48E-3</v>
      </c>
      <c r="O4788" t="s">
        <v>614</v>
      </c>
      <c r="P4788">
        <v>8.1000000000000003E-2</v>
      </c>
      <c r="Q4788">
        <v>5</v>
      </c>
      <c r="R4788">
        <v>417</v>
      </c>
      <c r="S4788">
        <v>0</v>
      </c>
      <c r="T4788" t="s">
        <v>834</v>
      </c>
      <c r="U4788">
        <v>3461</v>
      </c>
      <c r="V4788">
        <v>0.42</v>
      </c>
      <c r="W4788">
        <v>0.41</v>
      </c>
      <c r="X4788">
        <v>-7.0000000000000007E-2</v>
      </c>
      <c r="Y4788" t="s">
        <v>77</v>
      </c>
      <c r="Z4788">
        <v>4.8</v>
      </c>
      <c r="AA4788" t="s">
        <v>15716</v>
      </c>
      <c r="AB4788">
        <v>97.095716499999995</v>
      </c>
      <c r="AC4788" t="s">
        <v>15717</v>
      </c>
      <c r="AD4788">
        <v>-65.578614900000005</v>
      </c>
      <c r="AE4788">
        <v>31.1265</v>
      </c>
      <c r="AF4788">
        <v>13.151</v>
      </c>
      <c r="AG4788">
        <v>8.6340000000000003</v>
      </c>
      <c r="AH4788">
        <v>12.0665</v>
      </c>
    </row>
    <row r="4789" spans="1:34" x14ac:dyDescent="0.25">
      <c r="A4789" t="s">
        <v>15718</v>
      </c>
      <c r="B4789" t="s">
        <v>15715</v>
      </c>
      <c r="C4789">
        <v>1</v>
      </c>
      <c r="D4789">
        <v>3</v>
      </c>
      <c r="E4789" t="s">
        <v>284</v>
      </c>
      <c r="F4789">
        <v>2020</v>
      </c>
      <c r="G4789" t="s">
        <v>285</v>
      </c>
      <c r="H4789">
        <v>0</v>
      </c>
      <c r="I4789">
        <v>16.051110000000001</v>
      </c>
      <c r="J4789">
        <v>9.2899999999999996E-2</v>
      </c>
      <c r="K4789">
        <v>2.65</v>
      </c>
      <c r="L4789">
        <v>0.23599999999999999</v>
      </c>
      <c r="M4789">
        <v>7.51</v>
      </c>
      <c r="N4789">
        <v>2.3599999999999999E-2</v>
      </c>
      <c r="O4789" t="s">
        <v>614</v>
      </c>
      <c r="P4789">
        <v>7.8E-2</v>
      </c>
      <c r="Q4789">
        <v>2.66</v>
      </c>
      <c r="R4789">
        <v>356</v>
      </c>
      <c r="S4789">
        <v>0</v>
      </c>
      <c r="T4789" t="s">
        <v>834</v>
      </c>
      <c r="U4789">
        <v>3461</v>
      </c>
      <c r="V4789">
        <v>0.42</v>
      </c>
      <c r="W4789">
        <v>0.41</v>
      </c>
      <c r="X4789">
        <v>-7.0000000000000007E-2</v>
      </c>
      <c r="Y4789" t="s">
        <v>77</v>
      </c>
      <c r="Z4789">
        <v>4.8</v>
      </c>
      <c r="AA4789" t="s">
        <v>15716</v>
      </c>
      <c r="AB4789">
        <v>97.095716499999995</v>
      </c>
      <c r="AC4789" t="s">
        <v>15717</v>
      </c>
      <c r="AD4789">
        <v>-65.578614900000005</v>
      </c>
      <c r="AE4789">
        <v>31.1265</v>
      </c>
      <c r="AF4789">
        <v>13.151</v>
      </c>
      <c r="AG4789">
        <v>8.6340000000000003</v>
      </c>
      <c r="AH4789">
        <v>12.0665</v>
      </c>
    </row>
    <row r="4790" spans="1:34" x14ac:dyDescent="0.25">
      <c r="A4790" t="s">
        <v>15719</v>
      </c>
      <c r="B4790" t="s">
        <v>15715</v>
      </c>
      <c r="C4790">
        <v>1</v>
      </c>
      <c r="D4790">
        <v>3</v>
      </c>
      <c r="E4790" t="s">
        <v>284</v>
      </c>
      <c r="F4790">
        <v>2020</v>
      </c>
      <c r="G4790" t="s">
        <v>285</v>
      </c>
      <c r="H4790">
        <v>0</v>
      </c>
      <c r="I4790">
        <v>37.424750000000003</v>
      </c>
      <c r="J4790">
        <v>0.1633</v>
      </c>
      <c r="K4790">
        <v>1.1439999999999999</v>
      </c>
      <c r="L4790">
        <v>0.10199999999999999</v>
      </c>
      <c r="M4790">
        <v>1.57</v>
      </c>
      <c r="N4790">
        <v>4.9500000000000004E-3</v>
      </c>
      <c r="O4790" t="s">
        <v>614</v>
      </c>
      <c r="P4790">
        <v>0.111</v>
      </c>
      <c r="Q4790">
        <v>0.85</v>
      </c>
      <c r="R4790">
        <v>269</v>
      </c>
      <c r="S4790">
        <v>0</v>
      </c>
      <c r="T4790" t="s">
        <v>834</v>
      </c>
      <c r="U4790">
        <v>3461</v>
      </c>
      <c r="V4790">
        <v>0.42</v>
      </c>
      <c r="W4790">
        <v>0.41</v>
      </c>
      <c r="X4790">
        <v>-7.0000000000000007E-2</v>
      </c>
      <c r="Y4790" t="s">
        <v>77</v>
      </c>
      <c r="Z4790">
        <v>4.8</v>
      </c>
      <c r="AA4790" t="s">
        <v>15716</v>
      </c>
      <c r="AB4790">
        <v>97.095716499999995</v>
      </c>
      <c r="AC4790" t="s">
        <v>15717</v>
      </c>
      <c r="AD4790">
        <v>-65.578614900000005</v>
      </c>
      <c r="AE4790">
        <v>31.1265</v>
      </c>
      <c r="AF4790">
        <v>13.151</v>
      </c>
      <c r="AG4790">
        <v>8.6340000000000003</v>
      </c>
      <c r="AH4790">
        <v>12.0665</v>
      </c>
    </row>
    <row r="4791" spans="1:34" x14ac:dyDescent="0.25">
      <c r="A4791" t="s">
        <v>15720</v>
      </c>
      <c r="B4791" t="s">
        <v>15721</v>
      </c>
      <c r="C4791">
        <v>1</v>
      </c>
      <c r="D4791">
        <v>2</v>
      </c>
      <c r="E4791" t="s">
        <v>284</v>
      </c>
      <c r="F4791">
        <v>2020</v>
      </c>
      <c r="G4791" t="s">
        <v>285</v>
      </c>
      <c r="H4791">
        <v>0</v>
      </c>
      <c r="I4791">
        <v>5.6056999999999997</v>
      </c>
      <c r="J4791">
        <v>0.06</v>
      </c>
      <c r="K4791">
        <v>2.2799999999999998</v>
      </c>
      <c r="L4791">
        <v>0.20300000000000001</v>
      </c>
      <c r="M4791">
        <v>9.7899999999999991</v>
      </c>
      <c r="N4791">
        <v>3.0800000000000001E-2</v>
      </c>
      <c r="O4791" t="s">
        <v>119</v>
      </c>
      <c r="P4791">
        <v>0.04</v>
      </c>
      <c r="Q4791">
        <v>323.45</v>
      </c>
      <c r="R4791">
        <v>1038</v>
      </c>
      <c r="S4791">
        <v>0</v>
      </c>
      <c r="T4791" t="s">
        <v>322</v>
      </c>
      <c r="U4791">
        <v>5450</v>
      </c>
      <c r="V4791">
        <v>0.9</v>
      </c>
      <c r="W4791">
        <v>0.92</v>
      </c>
      <c r="X4791">
        <v>0.01</v>
      </c>
      <c r="Y4791" t="s">
        <v>77</v>
      </c>
      <c r="Z4791">
        <v>4.45</v>
      </c>
      <c r="AA4791" t="s">
        <v>15722</v>
      </c>
      <c r="AB4791">
        <v>194.468098</v>
      </c>
      <c r="AC4791" t="s">
        <v>15723</v>
      </c>
      <c r="AD4791">
        <v>-39.758061300000001</v>
      </c>
      <c r="AE4791">
        <v>95.127399999999994</v>
      </c>
      <c r="AF4791">
        <v>10.265000000000001</v>
      </c>
      <c r="AG4791">
        <v>8.49</v>
      </c>
      <c r="AH4791">
        <v>9.9991500000000002</v>
      </c>
    </row>
    <row r="4792" spans="1:34" x14ac:dyDescent="0.25">
      <c r="A4792" t="s">
        <v>15724</v>
      </c>
      <c r="B4792" t="s">
        <v>15721</v>
      </c>
      <c r="C4792">
        <v>1</v>
      </c>
      <c r="D4792">
        <v>2</v>
      </c>
      <c r="E4792" t="s">
        <v>284</v>
      </c>
      <c r="F4792">
        <v>2020</v>
      </c>
      <c r="G4792" t="s">
        <v>285</v>
      </c>
      <c r="H4792">
        <v>0</v>
      </c>
      <c r="I4792">
        <v>12.2737</v>
      </c>
      <c r="J4792">
        <v>0.1011</v>
      </c>
      <c r="K4792">
        <v>2.63</v>
      </c>
      <c r="L4792">
        <v>0.23499999999999999</v>
      </c>
      <c r="M4792">
        <v>9.32</v>
      </c>
      <c r="N4792">
        <v>2.9319999999999999E-2</v>
      </c>
      <c r="O4792" t="s">
        <v>119</v>
      </c>
      <c r="P4792">
        <v>0.04</v>
      </c>
      <c r="Q4792">
        <v>113.71</v>
      </c>
      <c r="R4792">
        <v>800</v>
      </c>
      <c r="S4792">
        <v>0</v>
      </c>
      <c r="T4792" t="s">
        <v>322</v>
      </c>
      <c r="U4792">
        <v>5450</v>
      </c>
      <c r="V4792">
        <v>0.9</v>
      </c>
      <c r="W4792">
        <v>0.92</v>
      </c>
      <c r="X4792">
        <v>0.01</v>
      </c>
      <c r="Y4792" t="s">
        <v>77</v>
      </c>
      <c r="Z4792">
        <v>4.45</v>
      </c>
      <c r="AA4792" t="s">
        <v>15722</v>
      </c>
      <c r="AB4792">
        <v>194.468098</v>
      </c>
      <c r="AC4792" t="s">
        <v>15723</v>
      </c>
      <c r="AD4792">
        <v>-39.758061300000001</v>
      </c>
      <c r="AE4792">
        <v>95.127399999999994</v>
      </c>
      <c r="AF4792">
        <v>10.265000000000001</v>
      </c>
      <c r="AG4792">
        <v>8.49</v>
      </c>
      <c r="AH4792">
        <v>9.9991500000000002</v>
      </c>
    </row>
    <row r="4793" spans="1:34" x14ac:dyDescent="0.25">
      <c r="A4793" t="s">
        <v>15725</v>
      </c>
      <c r="B4793" t="s">
        <v>15726</v>
      </c>
      <c r="C4793">
        <v>1</v>
      </c>
      <c r="D4793">
        <v>2</v>
      </c>
      <c r="E4793" t="s">
        <v>284</v>
      </c>
      <c r="F4793">
        <v>2020</v>
      </c>
      <c r="G4793" t="s">
        <v>285</v>
      </c>
      <c r="H4793">
        <v>0</v>
      </c>
      <c r="I4793">
        <v>8.2466100000000004</v>
      </c>
      <c r="J4793">
        <v>6.5199999999999994E-2</v>
      </c>
      <c r="K4793">
        <v>1.85</v>
      </c>
      <c r="L4793">
        <v>0.16500000000000001</v>
      </c>
      <c r="M4793">
        <v>4</v>
      </c>
      <c r="N4793">
        <v>1.259E-2</v>
      </c>
      <c r="O4793" t="s">
        <v>119</v>
      </c>
      <c r="P4793">
        <v>0.06</v>
      </c>
      <c r="Q4793">
        <v>11.5</v>
      </c>
      <c r="R4793">
        <v>514</v>
      </c>
      <c r="S4793">
        <v>0</v>
      </c>
      <c r="T4793" t="s">
        <v>1013</v>
      </c>
      <c r="U4793">
        <v>3709</v>
      </c>
      <c r="V4793">
        <v>0.54</v>
      </c>
      <c r="W4793">
        <v>0.54</v>
      </c>
      <c r="X4793">
        <v>-0.2</v>
      </c>
      <c r="Y4793" t="s">
        <v>77</v>
      </c>
      <c r="Z4793">
        <v>4.7300000000000004</v>
      </c>
      <c r="AA4793" t="s">
        <v>15727</v>
      </c>
      <c r="AB4793">
        <v>178.57799700000001</v>
      </c>
      <c r="AC4793" t="s">
        <v>15728</v>
      </c>
      <c r="AD4793">
        <v>-37.553356800000003</v>
      </c>
      <c r="AE4793">
        <v>27.170100000000001</v>
      </c>
      <c r="AF4793">
        <v>11.536</v>
      </c>
      <c r="AG4793">
        <v>7.6150000000000002</v>
      </c>
      <c r="AH4793">
        <v>10.7409</v>
      </c>
    </row>
    <row r="4794" spans="1:34" x14ac:dyDescent="0.25">
      <c r="A4794" t="s">
        <v>15729</v>
      </c>
      <c r="B4794" t="s">
        <v>15726</v>
      </c>
      <c r="C4794">
        <v>1</v>
      </c>
      <c r="D4794">
        <v>2</v>
      </c>
      <c r="E4794" t="s">
        <v>284</v>
      </c>
      <c r="F4794">
        <v>2020</v>
      </c>
      <c r="G4794" t="s">
        <v>285</v>
      </c>
      <c r="H4794">
        <v>0</v>
      </c>
      <c r="I4794">
        <v>15.6653</v>
      </c>
      <c r="J4794">
        <v>0.1</v>
      </c>
      <c r="K4794">
        <v>2.02</v>
      </c>
      <c r="L4794">
        <v>0.18</v>
      </c>
      <c r="M4794">
        <v>5.3</v>
      </c>
      <c r="N4794">
        <v>1.668E-2</v>
      </c>
      <c r="O4794" t="s">
        <v>119</v>
      </c>
      <c r="P4794">
        <v>0.04</v>
      </c>
      <c r="Q4794">
        <v>4.9000000000000004</v>
      </c>
      <c r="R4794">
        <v>415</v>
      </c>
      <c r="S4794">
        <v>0</v>
      </c>
      <c r="T4794" t="s">
        <v>1013</v>
      </c>
      <c r="U4794">
        <v>3709</v>
      </c>
      <c r="V4794">
        <v>0.54</v>
      </c>
      <c r="W4794">
        <v>0.54</v>
      </c>
      <c r="X4794">
        <v>-0.2</v>
      </c>
      <c r="Y4794" t="s">
        <v>77</v>
      </c>
      <c r="Z4794">
        <v>4.7300000000000004</v>
      </c>
      <c r="AA4794" t="s">
        <v>15727</v>
      </c>
      <c r="AB4794">
        <v>178.57799700000001</v>
      </c>
      <c r="AC4794" t="s">
        <v>15728</v>
      </c>
      <c r="AD4794">
        <v>-37.553356800000003</v>
      </c>
      <c r="AE4794">
        <v>27.170100000000001</v>
      </c>
      <c r="AF4794">
        <v>11.536</v>
      </c>
      <c r="AG4794">
        <v>7.6150000000000002</v>
      </c>
      <c r="AH4794">
        <v>10.7409</v>
      </c>
    </row>
    <row r="4795" spans="1:34" x14ac:dyDescent="0.25">
      <c r="A4795" t="s">
        <v>15730</v>
      </c>
      <c r="B4795" t="s">
        <v>15731</v>
      </c>
      <c r="C4795">
        <v>1</v>
      </c>
      <c r="D4795">
        <v>1</v>
      </c>
      <c r="E4795" t="s">
        <v>284</v>
      </c>
      <c r="F4795">
        <v>2020</v>
      </c>
      <c r="G4795" t="s">
        <v>285</v>
      </c>
      <c r="H4795">
        <v>0</v>
      </c>
      <c r="I4795">
        <v>83.891099999999994</v>
      </c>
      <c r="J4795">
        <v>0.42299999999999999</v>
      </c>
      <c r="K4795">
        <v>6.71</v>
      </c>
      <c r="L4795">
        <v>0.59899999999999998</v>
      </c>
      <c r="M4795">
        <v>36.4</v>
      </c>
      <c r="N4795">
        <v>0.114</v>
      </c>
      <c r="O4795" t="s">
        <v>614</v>
      </c>
      <c r="P4795">
        <v>0</v>
      </c>
      <c r="Q4795">
        <v>23.1</v>
      </c>
      <c r="R4795">
        <v>610</v>
      </c>
      <c r="S4795">
        <v>0</v>
      </c>
      <c r="T4795" t="s">
        <v>2628</v>
      </c>
      <c r="U4795">
        <v>5907</v>
      </c>
      <c r="V4795">
        <v>1.94</v>
      </c>
      <c r="W4795">
        <v>1.32</v>
      </c>
      <c r="X4795">
        <v>0.1</v>
      </c>
      <c r="Y4795" t="s">
        <v>77</v>
      </c>
      <c r="Z4795">
        <v>3.86</v>
      </c>
      <c r="AA4795" t="s">
        <v>15732</v>
      </c>
      <c r="AB4795">
        <v>72.694010199999994</v>
      </c>
      <c r="AC4795" t="s">
        <v>15733</v>
      </c>
      <c r="AD4795">
        <v>-60.9054608</v>
      </c>
      <c r="AE4795">
        <v>263.14499999999998</v>
      </c>
      <c r="AF4795">
        <v>10.358000000000001</v>
      </c>
      <c r="AG4795">
        <v>9.0289999999999999</v>
      </c>
      <c r="AH4795">
        <v>10.235200000000001</v>
      </c>
    </row>
    <row r="4796" spans="1:34" x14ac:dyDescent="0.25">
      <c r="A4796" t="s">
        <v>15734</v>
      </c>
      <c r="B4796" t="s">
        <v>15735</v>
      </c>
      <c r="C4796">
        <v>1</v>
      </c>
      <c r="D4796">
        <v>1</v>
      </c>
      <c r="E4796" t="s">
        <v>284</v>
      </c>
      <c r="F4796">
        <v>2020</v>
      </c>
      <c r="G4796" t="s">
        <v>285</v>
      </c>
      <c r="H4796">
        <v>0</v>
      </c>
      <c r="I4796">
        <v>1.392978</v>
      </c>
      <c r="J4796">
        <v>2.1770000000000001E-2</v>
      </c>
      <c r="K4796">
        <v>2.9260000000000002</v>
      </c>
      <c r="L4796">
        <v>0.26100000000000001</v>
      </c>
      <c r="M4796">
        <v>18.466999999999999</v>
      </c>
      <c r="N4796">
        <v>5.8099999999999999E-2</v>
      </c>
      <c r="O4796" t="s">
        <v>119</v>
      </c>
      <c r="Q4796">
        <v>412</v>
      </c>
      <c r="R4796">
        <v>1253</v>
      </c>
      <c r="S4796">
        <v>0</v>
      </c>
      <c r="T4796" t="s">
        <v>2059</v>
      </c>
      <c r="U4796">
        <v>4600</v>
      </c>
      <c r="V4796">
        <v>0.7</v>
      </c>
      <c r="W4796">
        <v>0.71</v>
      </c>
      <c r="X4796">
        <v>-9.1999999999999998E-2</v>
      </c>
      <c r="Y4796" t="s">
        <v>77</v>
      </c>
      <c r="Z4796">
        <v>4.6100000000000003</v>
      </c>
      <c r="AA4796" t="s">
        <v>15736</v>
      </c>
      <c r="AB4796">
        <v>222.1654705</v>
      </c>
      <c r="AC4796" t="s">
        <v>15737</v>
      </c>
      <c r="AD4796">
        <v>-57.588866600000003</v>
      </c>
      <c r="AE4796">
        <v>63.926200000000001</v>
      </c>
      <c r="AF4796">
        <v>11.314</v>
      </c>
      <c r="AG4796">
        <v>8.4320000000000004</v>
      </c>
      <c r="AH4796">
        <v>10.7616</v>
      </c>
    </row>
    <row r="4797" spans="1:34" x14ac:dyDescent="0.25">
      <c r="A4797" t="s">
        <v>15738</v>
      </c>
      <c r="B4797" t="s">
        <v>15739</v>
      </c>
      <c r="C4797">
        <v>1</v>
      </c>
      <c r="D4797">
        <v>1</v>
      </c>
      <c r="E4797" t="s">
        <v>284</v>
      </c>
      <c r="F4797">
        <v>2022</v>
      </c>
      <c r="G4797" t="s">
        <v>285</v>
      </c>
      <c r="H4797">
        <v>0</v>
      </c>
      <c r="I4797">
        <v>1.0418776999999999</v>
      </c>
      <c r="J4797">
        <v>1.7100000000000001E-2</v>
      </c>
      <c r="K4797">
        <v>1.27</v>
      </c>
      <c r="L4797">
        <v>0.113</v>
      </c>
      <c r="M4797">
        <v>2.15</v>
      </c>
      <c r="N4797">
        <v>6.7799999999999996E-3</v>
      </c>
      <c r="O4797" t="s">
        <v>614</v>
      </c>
      <c r="R4797">
        <v>1118</v>
      </c>
      <c r="S4797">
        <v>0</v>
      </c>
      <c r="U4797">
        <v>3920</v>
      </c>
      <c r="V4797">
        <v>0.6</v>
      </c>
      <c r="W4797">
        <v>0.61</v>
      </c>
      <c r="Z4797">
        <v>4.67</v>
      </c>
      <c r="AA4797" t="s">
        <v>15740</v>
      </c>
      <c r="AB4797">
        <v>145.64547200000001</v>
      </c>
      <c r="AC4797" t="s">
        <v>15741</v>
      </c>
      <c r="AD4797">
        <v>-62.475885699999999</v>
      </c>
      <c r="AE4797">
        <v>41.714799999999997</v>
      </c>
      <c r="AF4797">
        <v>11.724</v>
      </c>
      <c r="AG4797">
        <v>8.1460000000000008</v>
      </c>
      <c r="AH4797">
        <v>11.074999999999999</v>
      </c>
    </row>
    <row r="4798" spans="1:34" x14ac:dyDescent="0.25">
      <c r="A4798" t="s">
        <v>15742</v>
      </c>
      <c r="B4798" t="s">
        <v>15743</v>
      </c>
      <c r="C4798">
        <v>1</v>
      </c>
      <c r="D4798">
        <v>1</v>
      </c>
      <c r="E4798" t="s">
        <v>284</v>
      </c>
      <c r="F4798">
        <v>2020</v>
      </c>
      <c r="G4798" t="s">
        <v>285</v>
      </c>
      <c r="H4798">
        <v>0</v>
      </c>
      <c r="I4798">
        <v>8.3248762000000003</v>
      </c>
      <c r="K4798">
        <v>8.6310000000000002</v>
      </c>
      <c r="L4798">
        <v>0.77</v>
      </c>
      <c r="M4798">
        <v>381.39600000000002</v>
      </c>
      <c r="N4798">
        <v>1.2</v>
      </c>
      <c r="O4798" t="s">
        <v>75</v>
      </c>
      <c r="P4798">
        <v>0</v>
      </c>
      <c r="Q4798">
        <v>112.71</v>
      </c>
      <c r="R4798">
        <v>907</v>
      </c>
      <c r="S4798">
        <v>0</v>
      </c>
      <c r="T4798" t="s">
        <v>15744</v>
      </c>
      <c r="U4798">
        <v>6047</v>
      </c>
      <c r="V4798">
        <v>1.02</v>
      </c>
      <c r="W4798">
        <v>1.1200000000000001</v>
      </c>
      <c r="X4798">
        <v>-6.9000000000000006E-2</v>
      </c>
      <c r="Y4798" t="s">
        <v>15745</v>
      </c>
      <c r="Z4798">
        <v>4.47</v>
      </c>
      <c r="AA4798" t="s">
        <v>15746</v>
      </c>
      <c r="AB4798">
        <v>157.0372806</v>
      </c>
      <c r="AC4798" t="s">
        <v>15747</v>
      </c>
      <c r="AD4798">
        <v>-64.505210700000006</v>
      </c>
      <c r="AE4798">
        <v>142.488</v>
      </c>
      <c r="AF4798">
        <v>10.635</v>
      </c>
      <c r="AG4798">
        <v>8.9329999999999998</v>
      </c>
      <c r="AH4798">
        <v>10.356</v>
      </c>
    </row>
    <row r="4799" spans="1:34" x14ac:dyDescent="0.25">
      <c r="A4799" t="s">
        <v>15748</v>
      </c>
      <c r="B4799" t="s">
        <v>15749</v>
      </c>
      <c r="C4799">
        <v>1</v>
      </c>
      <c r="D4799">
        <v>1</v>
      </c>
      <c r="E4799" t="s">
        <v>284</v>
      </c>
      <c r="F4799">
        <v>2020</v>
      </c>
      <c r="G4799" t="s">
        <v>285</v>
      </c>
      <c r="H4799">
        <v>0</v>
      </c>
      <c r="I4799">
        <v>0.76552414000000002</v>
      </c>
      <c r="J4799">
        <v>1.5980000000000001E-2</v>
      </c>
      <c r="K4799">
        <v>3.444</v>
      </c>
      <c r="L4799">
        <v>0.307</v>
      </c>
      <c r="M4799">
        <v>39.090000000000003</v>
      </c>
      <c r="N4799">
        <v>0.12299</v>
      </c>
      <c r="O4799" t="s">
        <v>119</v>
      </c>
      <c r="P4799">
        <v>0</v>
      </c>
      <c r="Q4799">
        <v>2314.06</v>
      </c>
      <c r="R4799">
        <v>1932</v>
      </c>
      <c r="S4799">
        <v>0</v>
      </c>
      <c r="T4799" t="s">
        <v>322</v>
      </c>
      <c r="U4799">
        <v>5373.8</v>
      </c>
      <c r="V4799">
        <v>0.92</v>
      </c>
      <c r="W4799">
        <v>0.93</v>
      </c>
      <c r="X4799">
        <v>0.19</v>
      </c>
      <c r="Y4799" t="s">
        <v>77</v>
      </c>
      <c r="Z4799">
        <v>4.4800000000000004</v>
      </c>
      <c r="AA4799" t="s">
        <v>15750</v>
      </c>
      <c r="AB4799">
        <v>28.7157956</v>
      </c>
      <c r="AC4799" t="s">
        <v>15751</v>
      </c>
      <c r="AD4799">
        <v>-29.421708599999999</v>
      </c>
      <c r="AE4799">
        <v>225.73400000000001</v>
      </c>
      <c r="AF4799">
        <v>11.981</v>
      </c>
      <c r="AG4799">
        <v>10.417999999999999</v>
      </c>
      <c r="AH4799">
        <v>12.064500000000001</v>
      </c>
    </row>
    <row r="4800" spans="1:34" x14ac:dyDescent="0.25">
      <c r="A4800" t="s">
        <v>15752</v>
      </c>
      <c r="B4800" t="s">
        <v>15753</v>
      </c>
      <c r="C4800">
        <v>1</v>
      </c>
      <c r="D4800">
        <v>1</v>
      </c>
      <c r="E4800" t="s">
        <v>284</v>
      </c>
      <c r="F4800">
        <v>2020</v>
      </c>
      <c r="G4800" t="s">
        <v>285</v>
      </c>
      <c r="H4800">
        <v>0</v>
      </c>
      <c r="I4800">
        <v>10.62656</v>
      </c>
      <c r="J4800">
        <v>9.1999999999999998E-2</v>
      </c>
      <c r="K4800">
        <v>11.994</v>
      </c>
      <c r="L4800">
        <v>1.07</v>
      </c>
      <c r="M4800">
        <v>301.93849999999998</v>
      </c>
      <c r="N4800">
        <v>0.95</v>
      </c>
      <c r="O4800" t="s">
        <v>119</v>
      </c>
      <c r="P4800">
        <v>0.125</v>
      </c>
      <c r="Q4800">
        <v>571.01</v>
      </c>
      <c r="R4800">
        <v>1397</v>
      </c>
      <c r="S4800">
        <v>0</v>
      </c>
      <c r="T4800" t="s">
        <v>1305</v>
      </c>
      <c r="U4800">
        <v>6261</v>
      </c>
      <c r="V4800">
        <v>1.39</v>
      </c>
      <c r="W4800">
        <v>1.28</v>
      </c>
      <c r="X4800">
        <v>0.24</v>
      </c>
      <c r="Y4800" t="s">
        <v>77</v>
      </c>
      <c r="Z4800">
        <v>4.26</v>
      </c>
      <c r="AA4800" t="s">
        <v>15754</v>
      </c>
      <c r="AB4800">
        <v>86.738228000000007</v>
      </c>
      <c r="AC4800" t="s">
        <v>15755</v>
      </c>
      <c r="AD4800">
        <v>-11.2353401</v>
      </c>
      <c r="AE4800">
        <v>340.54300000000001</v>
      </c>
      <c r="AF4800">
        <v>11.43</v>
      </c>
      <c r="AG4800">
        <v>10.106</v>
      </c>
      <c r="AH4800">
        <v>11.343500000000001</v>
      </c>
    </row>
    <row r="4801" spans="1:34" x14ac:dyDescent="0.25">
      <c r="A4801" t="s">
        <v>15756</v>
      </c>
      <c r="B4801" t="s">
        <v>15757</v>
      </c>
      <c r="C4801">
        <v>1</v>
      </c>
      <c r="D4801">
        <v>1</v>
      </c>
      <c r="E4801" t="s">
        <v>284</v>
      </c>
      <c r="F4801">
        <v>2020</v>
      </c>
      <c r="G4801" t="s">
        <v>285</v>
      </c>
      <c r="H4801">
        <v>0</v>
      </c>
      <c r="I4801">
        <v>3.7394940000000001</v>
      </c>
      <c r="J4801">
        <v>4.666E-2</v>
      </c>
      <c r="K4801">
        <v>13.125999999999999</v>
      </c>
      <c r="L4801">
        <v>1.171</v>
      </c>
      <c r="M4801">
        <v>211.99261000000001</v>
      </c>
      <c r="N4801">
        <v>0.66700000000000004</v>
      </c>
      <c r="O4801" t="s">
        <v>119</v>
      </c>
      <c r="P4801">
        <v>2.4E-2</v>
      </c>
      <c r="Q4801">
        <v>337</v>
      </c>
      <c r="R4801">
        <v>1192</v>
      </c>
      <c r="S4801">
        <v>0</v>
      </c>
      <c r="U4801">
        <v>5570</v>
      </c>
      <c r="V4801">
        <v>0.92</v>
      </c>
      <c r="W4801">
        <v>0.97</v>
      </c>
      <c r="X4801">
        <v>0.14000000000000001</v>
      </c>
      <c r="Y4801" t="s">
        <v>77</v>
      </c>
      <c r="Z4801">
        <v>4.5</v>
      </c>
      <c r="AA4801" t="s">
        <v>15758</v>
      </c>
      <c r="AB4801">
        <v>227.65867539999999</v>
      </c>
      <c r="AC4801" t="s">
        <v>15759</v>
      </c>
      <c r="AD4801">
        <v>-71.361631599999996</v>
      </c>
      <c r="AE4801">
        <v>158.649</v>
      </c>
      <c r="AF4801">
        <v>11.08</v>
      </c>
      <c r="AG4801">
        <v>9.4480000000000004</v>
      </c>
      <c r="AH4801">
        <v>11.081300000000001</v>
      </c>
    </row>
    <row r="4802" spans="1:34" x14ac:dyDescent="0.25">
      <c r="A4802" t="s">
        <v>15760</v>
      </c>
      <c r="B4802" t="s">
        <v>15761</v>
      </c>
      <c r="C4802">
        <v>3</v>
      </c>
      <c r="D4802">
        <v>2</v>
      </c>
      <c r="E4802" t="s">
        <v>284</v>
      </c>
      <c r="F4802">
        <v>2020</v>
      </c>
      <c r="G4802" t="s">
        <v>285</v>
      </c>
      <c r="H4802">
        <v>0</v>
      </c>
      <c r="I4802">
        <v>4.3241899999999998</v>
      </c>
      <c r="J4802">
        <v>4.7960000000000003E-2</v>
      </c>
      <c r="K4802">
        <v>4.8099999999999996</v>
      </c>
      <c r="L4802">
        <v>0.42899999999999999</v>
      </c>
      <c r="M4802">
        <v>826.35799999999995</v>
      </c>
      <c r="N4802">
        <v>2.6</v>
      </c>
      <c r="O4802" t="s">
        <v>119</v>
      </c>
      <c r="P4802">
        <v>0</v>
      </c>
      <c r="Q4802">
        <v>261.86</v>
      </c>
      <c r="R4802">
        <v>1120</v>
      </c>
      <c r="S4802">
        <v>0</v>
      </c>
      <c r="T4802" t="s">
        <v>2552</v>
      </c>
      <c r="U4802">
        <v>4928</v>
      </c>
      <c r="V4802">
        <v>1.02</v>
      </c>
      <c r="W4802">
        <v>0.79</v>
      </c>
      <c r="X4802">
        <v>-0.221</v>
      </c>
      <c r="Y4802" t="s">
        <v>77</v>
      </c>
      <c r="Z4802">
        <v>4.3099999999999996</v>
      </c>
      <c r="AA4802" t="s">
        <v>15762</v>
      </c>
      <c r="AB4802">
        <v>76.649617199999994</v>
      </c>
      <c r="AC4802" t="s">
        <v>15763</v>
      </c>
      <c r="AD4802">
        <v>-20.245612600000001</v>
      </c>
      <c r="AE4802">
        <v>152.601</v>
      </c>
      <c r="AF4802">
        <v>11.981999999999999</v>
      </c>
      <c r="AG4802">
        <v>9.6389999999999993</v>
      </c>
      <c r="AH4802">
        <v>11.634600000000001</v>
      </c>
    </row>
    <row r="4803" spans="1:34" x14ac:dyDescent="0.25">
      <c r="A4803" t="s">
        <v>15764</v>
      </c>
      <c r="B4803" t="s">
        <v>15761</v>
      </c>
      <c r="C4803">
        <v>3</v>
      </c>
      <c r="D4803">
        <v>2</v>
      </c>
      <c r="E4803" t="s">
        <v>284</v>
      </c>
      <c r="F4803">
        <v>2020</v>
      </c>
      <c r="G4803" t="s">
        <v>285</v>
      </c>
      <c r="H4803">
        <v>0</v>
      </c>
      <c r="I4803">
        <v>10.15643</v>
      </c>
      <c r="J4803">
        <v>8.4699999999999998E-2</v>
      </c>
      <c r="K4803">
        <v>5.79</v>
      </c>
      <c r="L4803">
        <v>0.51700000000000002</v>
      </c>
      <c r="M4803">
        <v>794.57500000000005</v>
      </c>
      <c r="N4803">
        <v>2.5</v>
      </c>
      <c r="O4803" t="s">
        <v>119</v>
      </c>
      <c r="P4803">
        <v>0</v>
      </c>
      <c r="S4803">
        <v>0</v>
      </c>
      <c r="T4803" t="s">
        <v>2552</v>
      </c>
      <c r="U4803">
        <v>4928</v>
      </c>
      <c r="V4803">
        <v>1.02</v>
      </c>
      <c r="W4803">
        <v>0.79</v>
      </c>
      <c r="X4803">
        <v>-0.221</v>
      </c>
      <c r="Y4803" t="s">
        <v>77</v>
      </c>
      <c r="Z4803">
        <v>4.3099999999999996</v>
      </c>
      <c r="AA4803" t="s">
        <v>15762</v>
      </c>
      <c r="AB4803">
        <v>76.649617199999994</v>
      </c>
      <c r="AC4803" t="s">
        <v>15763</v>
      </c>
      <c r="AD4803">
        <v>-20.245612600000001</v>
      </c>
      <c r="AE4803">
        <v>152.601</v>
      </c>
      <c r="AF4803">
        <v>11.981999999999999</v>
      </c>
      <c r="AG4803">
        <v>9.6389999999999993</v>
      </c>
      <c r="AH4803">
        <v>11.634600000000001</v>
      </c>
    </row>
    <row r="4804" spans="1:34" x14ac:dyDescent="0.25">
      <c r="A4804" t="s">
        <v>15765</v>
      </c>
      <c r="B4804" t="s">
        <v>15766</v>
      </c>
      <c r="C4804">
        <v>1</v>
      </c>
      <c r="D4804">
        <v>1</v>
      </c>
      <c r="E4804" t="s">
        <v>284</v>
      </c>
      <c r="F4804">
        <v>2020</v>
      </c>
      <c r="G4804" t="s">
        <v>285</v>
      </c>
      <c r="H4804">
        <v>0</v>
      </c>
      <c r="I4804">
        <v>3.6849729</v>
      </c>
      <c r="J4804">
        <v>4.9630000000000001E-2</v>
      </c>
      <c r="K4804">
        <v>9.5500000000000007</v>
      </c>
      <c r="L4804">
        <v>0.85199999999999998</v>
      </c>
      <c r="M4804">
        <v>55.302419999999998</v>
      </c>
      <c r="N4804">
        <v>0.17399999999999999</v>
      </c>
      <c r="O4804" t="s">
        <v>119</v>
      </c>
      <c r="P4804">
        <v>0.14000000000000001</v>
      </c>
      <c r="Q4804">
        <v>1393</v>
      </c>
      <c r="R4804">
        <v>1526</v>
      </c>
      <c r="S4804">
        <v>0</v>
      </c>
      <c r="U4804">
        <v>5710</v>
      </c>
      <c r="V4804">
        <v>1.89</v>
      </c>
      <c r="W4804">
        <v>1.2</v>
      </c>
      <c r="X4804">
        <v>0.215</v>
      </c>
      <c r="Y4804" t="s">
        <v>77</v>
      </c>
      <c r="Z4804">
        <v>3.96</v>
      </c>
      <c r="AA4804" t="s">
        <v>15767</v>
      </c>
      <c r="AB4804">
        <v>61.941058699999999</v>
      </c>
      <c r="AC4804" t="s">
        <v>15768</v>
      </c>
      <c r="AD4804">
        <v>-25.208802800000001</v>
      </c>
      <c r="AE4804">
        <v>238.768</v>
      </c>
      <c r="AF4804">
        <v>10.343</v>
      </c>
      <c r="AG4804">
        <v>8.7789999999999999</v>
      </c>
      <c r="AH4804">
        <v>10.232100000000001</v>
      </c>
    </row>
    <row r="4805" spans="1:34" x14ac:dyDescent="0.25">
      <c r="A4805" t="s">
        <v>15769</v>
      </c>
      <c r="B4805" t="s">
        <v>15770</v>
      </c>
      <c r="C4805">
        <v>1</v>
      </c>
      <c r="D4805">
        <v>7</v>
      </c>
      <c r="E4805" t="s">
        <v>284</v>
      </c>
      <c r="F4805">
        <v>2016</v>
      </c>
      <c r="G4805" t="s">
        <v>363</v>
      </c>
      <c r="H4805">
        <v>0</v>
      </c>
      <c r="I4805">
        <v>1.510826</v>
      </c>
      <c r="J4805">
        <v>1.154E-2</v>
      </c>
      <c r="K4805">
        <v>1.1160000000000001</v>
      </c>
      <c r="L4805">
        <v>0.1</v>
      </c>
      <c r="M4805">
        <v>1.3740000000000001</v>
      </c>
      <c r="N4805">
        <v>4.3200000000000001E-3</v>
      </c>
      <c r="O4805" t="s">
        <v>119</v>
      </c>
      <c r="P4805">
        <v>6.2199999999999998E-3</v>
      </c>
      <c r="Q4805">
        <v>4.1500000000000004</v>
      </c>
      <c r="R4805">
        <v>400</v>
      </c>
      <c r="S4805">
        <v>1</v>
      </c>
      <c r="U4805">
        <v>2566</v>
      </c>
      <c r="V4805">
        <v>0.12</v>
      </c>
      <c r="W4805">
        <v>0.09</v>
      </c>
      <c r="X4805">
        <v>0.04</v>
      </c>
      <c r="Y4805" t="s">
        <v>77</v>
      </c>
      <c r="Z4805">
        <v>5.24</v>
      </c>
      <c r="AA4805" t="s">
        <v>15771</v>
      </c>
      <c r="AB4805">
        <v>346.62639189999999</v>
      </c>
      <c r="AC4805" t="s">
        <v>15772</v>
      </c>
      <c r="AD4805">
        <v>-5.0434618000000002</v>
      </c>
      <c r="AE4805">
        <v>12.429888800000001</v>
      </c>
      <c r="AF4805">
        <v>17.02</v>
      </c>
      <c r="AG4805">
        <v>10.295999999999999</v>
      </c>
      <c r="AH4805">
        <v>15.645099999999999</v>
      </c>
    </row>
    <row r="4806" spans="1:34" x14ac:dyDescent="0.25">
      <c r="A4806" t="s">
        <v>15773</v>
      </c>
      <c r="B4806" t="s">
        <v>15770</v>
      </c>
      <c r="C4806">
        <v>1</v>
      </c>
      <c r="D4806">
        <v>7</v>
      </c>
      <c r="E4806" t="s">
        <v>284</v>
      </c>
      <c r="F4806">
        <v>2016</v>
      </c>
      <c r="G4806" t="s">
        <v>363</v>
      </c>
      <c r="H4806">
        <v>0</v>
      </c>
      <c r="I4806">
        <v>2.4219369999999998</v>
      </c>
      <c r="J4806">
        <v>1.5800000000000002E-2</v>
      </c>
      <c r="K4806">
        <v>1.097</v>
      </c>
      <c r="L4806">
        <v>9.8000000000000004E-2</v>
      </c>
      <c r="M4806">
        <v>1.3080000000000001</v>
      </c>
      <c r="N4806">
        <v>4.1200000000000004E-3</v>
      </c>
      <c r="O4806" t="s">
        <v>119</v>
      </c>
      <c r="P4806">
        <v>6.5399999999999998E-3</v>
      </c>
      <c r="Q4806">
        <v>2.21</v>
      </c>
      <c r="R4806">
        <v>342</v>
      </c>
      <c r="S4806">
        <v>1</v>
      </c>
      <c r="U4806">
        <v>2566</v>
      </c>
      <c r="V4806">
        <v>0.12</v>
      </c>
      <c r="W4806">
        <v>0.09</v>
      </c>
      <c r="X4806">
        <v>0.04</v>
      </c>
      <c r="Y4806" t="s">
        <v>77</v>
      </c>
      <c r="Z4806">
        <v>5.24</v>
      </c>
      <c r="AA4806" t="s">
        <v>15771</v>
      </c>
      <c r="AB4806">
        <v>346.62639189999999</v>
      </c>
      <c r="AC4806" t="s">
        <v>15772</v>
      </c>
      <c r="AD4806">
        <v>-5.0434618000000002</v>
      </c>
      <c r="AE4806">
        <v>12.429888800000001</v>
      </c>
      <c r="AF4806">
        <v>17.02</v>
      </c>
      <c r="AG4806">
        <v>10.295999999999999</v>
      </c>
      <c r="AH4806">
        <v>15.645099999999999</v>
      </c>
    </row>
    <row r="4807" spans="1:34" x14ac:dyDescent="0.25">
      <c r="A4807" t="s">
        <v>15774</v>
      </c>
      <c r="B4807" t="s">
        <v>15770</v>
      </c>
      <c r="C4807">
        <v>1</v>
      </c>
      <c r="D4807">
        <v>7</v>
      </c>
      <c r="E4807" t="s">
        <v>284</v>
      </c>
      <c r="F4807">
        <v>2016</v>
      </c>
      <c r="G4807" t="s">
        <v>363</v>
      </c>
      <c r="H4807">
        <v>0</v>
      </c>
      <c r="I4807">
        <v>4.0492189999999999</v>
      </c>
      <c r="J4807">
        <v>2.2270000000000002E-2</v>
      </c>
      <c r="K4807">
        <v>0.78800000000000003</v>
      </c>
      <c r="L4807">
        <v>7.0000000000000007E-2</v>
      </c>
      <c r="M4807">
        <v>0.38800000000000001</v>
      </c>
      <c r="N4807">
        <v>1.2199999999999999E-3</v>
      </c>
      <c r="O4807" t="s">
        <v>119</v>
      </c>
      <c r="P4807">
        <v>8.3700000000000007E-3</v>
      </c>
      <c r="Q4807">
        <v>1.1100000000000001</v>
      </c>
      <c r="R4807">
        <v>288</v>
      </c>
      <c r="S4807">
        <v>1</v>
      </c>
      <c r="U4807">
        <v>2566</v>
      </c>
      <c r="V4807">
        <v>0.12</v>
      </c>
      <c r="W4807">
        <v>0.09</v>
      </c>
      <c r="X4807">
        <v>0.04</v>
      </c>
      <c r="Y4807" t="s">
        <v>77</v>
      </c>
      <c r="Z4807">
        <v>5.24</v>
      </c>
      <c r="AA4807" t="s">
        <v>15771</v>
      </c>
      <c r="AB4807">
        <v>346.62639189999999</v>
      </c>
      <c r="AC4807" t="s">
        <v>15772</v>
      </c>
      <c r="AD4807">
        <v>-5.0434618000000002</v>
      </c>
      <c r="AE4807">
        <v>12.429888800000001</v>
      </c>
      <c r="AF4807">
        <v>17.02</v>
      </c>
      <c r="AG4807">
        <v>10.295999999999999</v>
      </c>
      <c r="AH4807">
        <v>15.645099999999999</v>
      </c>
    </row>
    <row r="4808" spans="1:34" x14ac:dyDescent="0.25">
      <c r="A4808" t="s">
        <v>15775</v>
      </c>
      <c r="B4808" t="s">
        <v>15770</v>
      </c>
      <c r="C4808">
        <v>1</v>
      </c>
      <c r="D4808">
        <v>7</v>
      </c>
      <c r="E4808" t="s">
        <v>284</v>
      </c>
      <c r="F4808">
        <v>2017</v>
      </c>
      <c r="G4808" t="s">
        <v>100</v>
      </c>
      <c r="H4808">
        <v>0</v>
      </c>
      <c r="I4808">
        <v>6.101013</v>
      </c>
      <c r="J4808">
        <v>2.9250000000000002E-2</v>
      </c>
      <c r="K4808">
        <v>0.92</v>
      </c>
      <c r="L4808">
        <v>8.2000000000000003E-2</v>
      </c>
      <c r="M4808">
        <v>0.69199999999999995</v>
      </c>
      <c r="N4808">
        <v>2.1800000000000001E-3</v>
      </c>
      <c r="O4808" t="s">
        <v>119</v>
      </c>
      <c r="P4808">
        <v>5.1000000000000004E-3</v>
      </c>
      <c r="Q4808">
        <v>0.65</v>
      </c>
      <c r="R4808">
        <v>251</v>
      </c>
      <c r="S4808">
        <v>1</v>
      </c>
      <c r="U4808">
        <v>2566</v>
      </c>
      <c r="V4808">
        <v>0.12</v>
      </c>
      <c r="W4808">
        <v>0.09</v>
      </c>
      <c r="X4808">
        <v>0.04</v>
      </c>
      <c r="Y4808" t="s">
        <v>77</v>
      </c>
      <c r="Z4808">
        <v>5.24</v>
      </c>
      <c r="AA4808" t="s">
        <v>15771</v>
      </c>
      <c r="AB4808">
        <v>346.62639189999999</v>
      </c>
      <c r="AC4808" t="s">
        <v>15772</v>
      </c>
      <c r="AD4808">
        <v>-5.0434618000000002</v>
      </c>
      <c r="AE4808">
        <v>12.429888800000001</v>
      </c>
      <c r="AF4808">
        <v>17.02</v>
      </c>
      <c r="AG4808">
        <v>10.295999999999999</v>
      </c>
      <c r="AH4808">
        <v>15.645099999999999</v>
      </c>
    </row>
    <row r="4809" spans="1:34" x14ac:dyDescent="0.25">
      <c r="A4809" t="s">
        <v>15776</v>
      </c>
      <c r="B4809" t="s">
        <v>15770</v>
      </c>
      <c r="C4809">
        <v>1</v>
      </c>
      <c r="D4809">
        <v>7</v>
      </c>
      <c r="E4809" t="s">
        <v>284</v>
      </c>
      <c r="F4809">
        <v>2017</v>
      </c>
      <c r="G4809" t="s">
        <v>100</v>
      </c>
      <c r="H4809">
        <v>0</v>
      </c>
      <c r="I4809">
        <v>9.2075399999999998</v>
      </c>
      <c r="J4809">
        <v>3.8490000000000003E-2</v>
      </c>
      <c r="K4809">
        <v>1.0449999999999999</v>
      </c>
      <c r="L4809">
        <v>9.2999999999999999E-2</v>
      </c>
      <c r="M4809">
        <v>1.0389999999999999</v>
      </c>
      <c r="N4809">
        <v>3.2699999999999999E-3</v>
      </c>
      <c r="O4809" t="s">
        <v>119</v>
      </c>
      <c r="P4809">
        <v>1.0070000000000001E-2</v>
      </c>
      <c r="Q4809">
        <v>0.37</v>
      </c>
      <c r="R4809">
        <v>219</v>
      </c>
      <c r="S4809">
        <v>1</v>
      </c>
      <c r="U4809">
        <v>2566</v>
      </c>
      <c r="V4809">
        <v>0.12</v>
      </c>
      <c r="W4809">
        <v>0.09</v>
      </c>
      <c r="X4809">
        <v>0.04</v>
      </c>
      <c r="Y4809" t="s">
        <v>77</v>
      </c>
      <c r="Z4809">
        <v>5.24</v>
      </c>
      <c r="AA4809" t="s">
        <v>15771</v>
      </c>
      <c r="AB4809">
        <v>346.62639189999999</v>
      </c>
      <c r="AC4809" t="s">
        <v>15772</v>
      </c>
      <c r="AD4809">
        <v>-5.0434618000000002</v>
      </c>
      <c r="AE4809">
        <v>12.429888800000001</v>
      </c>
      <c r="AF4809">
        <v>17.02</v>
      </c>
      <c r="AG4809">
        <v>10.295999999999999</v>
      </c>
      <c r="AH4809">
        <v>15.645099999999999</v>
      </c>
    </row>
    <row r="4810" spans="1:34" x14ac:dyDescent="0.25">
      <c r="A4810" t="s">
        <v>15777</v>
      </c>
      <c r="B4810" t="s">
        <v>15770</v>
      </c>
      <c r="C4810">
        <v>1</v>
      </c>
      <c r="D4810">
        <v>7</v>
      </c>
      <c r="E4810" t="s">
        <v>284</v>
      </c>
      <c r="F4810">
        <v>2017</v>
      </c>
      <c r="G4810" t="s">
        <v>100</v>
      </c>
      <c r="H4810">
        <v>0</v>
      </c>
      <c r="I4810">
        <v>12.352446</v>
      </c>
      <c r="J4810">
        <v>4.6829999999999997E-2</v>
      </c>
      <c r="K4810">
        <v>1.129</v>
      </c>
      <c r="L4810">
        <v>0.10100000000000001</v>
      </c>
      <c r="M4810">
        <v>1.321</v>
      </c>
      <c r="N4810">
        <v>4.1599999999999996E-3</v>
      </c>
      <c r="O4810" t="s">
        <v>119</v>
      </c>
      <c r="P4810">
        <v>2.0799999999999998E-3</v>
      </c>
      <c r="Q4810">
        <v>0.25</v>
      </c>
      <c r="R4810">
        <v>199</v>
      </c>
      <c r="S4810">
        <v>1</v>
      </c>
      <c r="U4810">
        <v>2566</v>
      </c>
      <c r="V4810">
        <v>0.12</v>
      </c>
      <c r="W4810">
        <v>0.09</v>
      </c>
      <c r="X4810">
        <v>0.04</v>
      </c>
      <c r="Y4810" t="s">
        <v>77</v>
      </c>
      <c r="Z4810">
        <v>5.24</v>
      </c>
      <c r="AA4810" t="s">
        <v>15771</v>
      </c>
      <c r="AB4810">
        <v>346.62639189999999</v>
      </c>
      <c r="AC4810" t="s">
        <v>15772</v>
      </c>
      <c r="AD4810">
        <v>-5.0434618000000002</v>
      </c>
      <c r="AE4810">
        <v>12.429888800000001</v>
      </c>
      <c r="AF4810">
        <v>17.02</v>
      </c>
      <c r="AG4810">
        <v>10.295999999999999</v>
      </c>
      <c r="AH4810">
        <v>15.645099999999999</v>
      </c>
    </row>
    <row r="4811" spans="1:34" x14ac:dyDescent="0.25">
      <c r="A4811" t="s">
        <v>15778</v>
      </c>
      <c r="B4811" t="s">
        <v>15770</v>
      </c>
      <c r="C4811">
        <v>1</v>
      </c>
      <c r="D4811">
        <v>7</v>
      </c>
      <c r="E4811" t="s">
        <v>284</v>
      </c>
      <c r="F4811">
        <v>2017</v>
      </c>
      <c r="G4811" t="s">
        <v>100</v>
      </c>
      <c r="H4811">
        <v>0</v>
      </c>
      <c r="I4811">
        <v>18.772866</v>
      </c>
      <c r="J4811">
        <v>6.1890000000000001E-2</v>
      </c>
      <c r="K4811">
        <v>0.755</v>
      </c>
      <c r="L4811">
        <v>6.7000000000000004E-2</v>
      </c>
      <c r="M4811">
        <v>0.32600000000000001</v>
      </c>
      <c r="N4811">
        <v>1.0300000000000001E-3</v>
      </c>
      <c r="O4811" t="s">
        <v>119</v>
      </c>
      <c r="P4811">
        <v>5.6699999999999997E-3</v>
      </c>
      <c r="Q4811">
        <v>0.14000000000000001</v>
      </c>
      <c r="R4811">
        <v>173</v>
      </c>
      <c r="S4811">
        <v>1</v>
      </c>
      <c r="U4811">
        <v>2566</v>
      </c>
      <c r="V4811">
        <v>0.12</v>
      </c>
      <c r="W4811">
        <v>0.09</v>
      </c>
      <c r="X4811">
        <v>0.04</v>
      </c>
      <c r="Y4811" t="s">
        <v>77</v>
      </c>
      <c r="Z4811">
        <v>5.24</v>
      </c>
      <c r="AA4811" t="s">
        <v>15771</v>
      </c>
      <c r="AB4811">
        <v>346.62639189999999</v>
      </c>
      <c r="AC4811" t="s">
        <v>15772</v>
      </c>
      <c r="AD4811">
        <v>-5.0434618000000002</v>
      </c>
      <c r="AE4811">
        <v>12.429888800000001</v>
      </c>
      <c r="AF4811">
        <v>17.02</v>
      </c>
      <c r="AG4811">
        <v>10.295999999999999</v>
      </c>
      <c r="AH4811">
        <v>15.645099999999999</v>
      </c>
    </row>
    <row r="4812" spans="1:34" x14ac:dyDescent="0.25">
      <c r="A4812" t="s">
        <v>15779</v>
      </c>
      <c r="B4812" t="s">
        <v>15780</v>
      </c>
      <c r="C4812">
        <v>1</v>
      </c>
      <c r="D4812">
        <v>1</v>
      </c>
      <c r="E4812" t="s">
        <v>73</v>
      </c>
      <c r="F4812">
        <v>2021</v>
      </c>
      <c r="G4812" t="s">
        <v>100</v>
      </c>
      <c r="H4812">
        <v>0</v>
      </c>
      <c r="I4812">
        <v>193.2</v>
      </c>
      <c r="J4812">
        <v>0.66</v>
      </c>
      <c r="K4812">
        <v>12.7</v>
      </c>
      <c r="L4812">
        <v>1.1399999999999999</v>
      </c>
      <c r="M4812">
        <v>1938.7629999999999</v>
      </c>
      <c r="N4812">
        <v>6.1</v>
      </c>
      <c r="O4812" t="s">
        <v>75</v>
      </c>
      <c r="P4812">
        <v>0.08</v>
      </c>
      <c r="S4812">
        <v>0</v>
      </c>
      <c r="U4812">
        <v>4679</v>
      </c>
      <c r="V4812">
        <v>9.99</v>
      </c>
      <c r="W4812">
        <v>1.04</v>
      </c>
      <c r="X4812">
        <v>-0.38</v>
      </c>
      <c r="Y4812" t="s">
        <v>77</v>
      </c>
      <c r="Z4812">
        <v>2.4900000000000002</v>
      </c>
      <c r="AA4812" t="s">
        <v>15781</v>
      </c>
      <c r="AB4812">
        <v>271.33965280000001</v>
      </c>
      <c r="AC4812" t="s">
        <v>15782</v>
      </c>
      <c r="AD4812">
        <v>2.0622774000000001</v>
      </c>
      <c r="AE4812">
        <v>613.42200000000003</v>
      </c>
      <c r="AF4812">
        <v>10.247</v>
      </c>
      <c r="AG4812">
        <v>7.4130000000000003</v>
      </c>
      <c r="AH4812">
        <v>9.9236900000000006</v>
      </c>
    </row>
    <row r="4813" spans="1:34" x14ac:dyDescent="0.25">
      <c r="A4813" t="s">
        <v>15783</v>
      </c>
      <c r="B4813" t="s">
        <v>15784</v>
      </c>
      <c r="C4813">
        <v>1</v>
      </c>
      <c r="D4813">
        <v>2</v>
      </c>
      <c r="E4813" t="s">
        <v>73</v>
      </c>
      <c r="F4813">
        <v>2014</v>
      </c>
      <c r="G4813" t="s">
        <v>100</v>
      </c>
      <c r="H4813">
        <v>0</v>
      </c>
      <c r="I4813">
        <v>198.4</v>
      </c>
      <c r="J4813">
        <v>0.69</v>
      </c>
      <c r="K4813">
        <v>13.3</v>
      </c>
      <c r="L4813">
        <v>1.18</v>
      </c>
      <c r="M4813">
        <v>794.5</v>
      </c>
      <c r="N4813">
        <v>2.5</v>
      </c>
      <c r="O4813" t="s">
        <v>75</v>
      </c>
      <c r="P4813">
        <v>0.06</v>
      </c>
      <c r="S4813">
        <v>0</v>
      </c>
      <c r="U4813">
        <v>4806</v>
      </c>
      <c r="V4813">
        <v>6.85</v>
      </c>
      <c r="W4813">
        <v>1.1499999999999999</v>
      </c>
      <c r="X4813">
        <v>-0.2</v>
      </c>
      <c r="Y4813" t="s">
        <v>77</v>
      </c>
      <c r="Z4813">
        <v>2.85</v>
      </c>
      <c r="AA4813" t="s">
        <v>15785</v>
      </c>
      <c r="AB4813">
        <v>154.27777689999999</v>
      </c>
      <c r="AC4813" t="s">
        <v>15786</v>
      </c>
      <c r="AD4813">
        <v>19.5584068</v>
      </c>
      <c r="AE4813">
        <v>672.41</v>
      </c>
      <c r="AF4813">
        <v>10.193</v>
      </c>
      <c r="AG4813">
        <v>7.7279999999999998</v>
      </c>
      <c r="AH4813">
        <v>9.9132899999999999</v>
      </c>
    </row>
    <row r="4814" spans="1:34" x14ac:dyDescent="0.25">
      <c r="A4814" t="s">
        <v>15787</v>
      </c>
      <c r="B4814" t="s">
        <v>15784</v>
      </c>
      <c r="C4814">
        <v>1</v>
      </c>
      <c r="D4814">
        <v>2</v>
      </c>
      <c r="E4814" t="s">
        <v>73</v>
      </c>
      <c r="F4814">
        <v>2014</v>
      </c>
      <c r="G4814" t="s">
        <v>100</v>
      </c>
      <c r="H4814">
        <v>0</v>
      </c>
      <c r="I4814">
        <v>559.29999999999995</v>
      </c>
      <c r="J4814">
        <v>1.37</v>
      </c>
      <c r="K4814">
        <v>12.5</v>
      </c>
      <c r="L4814">
        <v>1.1100000000000001</v>
      </c>
      <c r="M4814">
        <v>3178</v>
      </c>
      <c r="N4814">
        <v>10</v>
      </c>
      <c r="O4814" t="s">
        <v>75</v>
      </c>
      <c r="P4814">
        <v>4.8000000000000001E-2</v>
      </c>
      <c r="S4814">
        <v>0</v>
      </c>
      <c r="U4814">
        <v>4806</v>
      </c>
      <c r="V4814">
        <v>6.85</v>
      </c>
      <c r="W4814">
        <v>1.1499999999999999</v>
      </c>
      <c r="X4814">
        <v>-0.2</v>
      </c>
      <c r="Y4814" t="s">
        <v>77</v>
      </c>
      <c r="Z4814">
        <v>2.85</v>
      </c>
      <c r="AA4814" t="s">
        <v>15785</v>
      </c>
      <c r="AB4814">
        <v>154.27777689999999</v>
      </c>
      <c r="AC4814" t="s">
        <v>15786</v>
      </c>
      <c r="AD4814">
        <v>19.5584068</v>
      </c>
      <c r="AE4814">
        <v>672.41</v>
      </c>
      <c r="AF4814">
        <v>10.193</v>
      </c>
      <c r="AG4814">
        <v>7.7279999999999998</v>
      </c>
      <c r="AH4814">
        <v>9.9132899999999999</v>
      </c>
    </row>
    <row r="4815" spans="1:34" x14ac:dyDescent="0.25">
      <c r="A4815" t="s">
        <v>15788</v>
      </c>
      <c r="B4815" t="s">
        <v>15789</v>
      </c>
      <c r="C4815">
        <v>1</v>
      </c>
      <c r="D4815">
        <v>1</v>
      </c>
      <c r="E4815" t="s">
        <v>73</v>
      </c>
      <c r="F4815">
        <v>2022</v>
      </c>
      <c r="G4815" t="s">
        <v>396</v>
      </c>
      <c r="H4815">
        <v>0</v>
      </c>
      <c r="I4815">
        <v>691.9</v>
      </c>
      <c r="J4815">
        <v>1.22</v>
      </c>
      <c r="K4815">
        <v>12.5</v>
      </c>
      <c r="L4815">
        <v>1.1200000000000001</v>
      </c>
      <c r="M4815">
        <v>104.88337</v>
      </c>
      <c r="N4815">
        <v>0.33</v>
      </c>
      <c r="O4815" t="s">
        <v>75</v>
      </c>
      <c r="P4815">
        <v>0.05</v>
      </c>
      <c r="S4815">
        <v>0</v>
      </c>
      <c r="T4815" t="s">
        <v>938</v>
      </c>
      <c r="U4815">
        <v>3734</v>
      </c>
      <c r="V4815">
        <v>0.5</v>
      </c>
      <c r="W4815">
        <v>0.5</v>
      </c>
      <c r="X4815">
        <v>0.08</v>
      </c>
      <c r="Y4815" t="s">
        <v>77</v>
      </c>
      <c r="Z4815">
        <v>4.68</v>
      </c>
      <c r="AA4815" t="s">
        <v>15790</v>
      </c>
      <c r="AB4815">
        <v>320.52668290000003</v>
      </c>
      <c r="AC4815" t="s">
        <v>15791</v>
      </c>
      <c r="AD4815">
        <v>22.9319351</v>
      </c>
      <c r="AE4815">
        <v>15.474399999999999</v>
      </c>
      <c r="AF4815">
        <v>10.58</v>
      </c>
      <c r="AG4815">
        <v>6.5949999999999998</v>
      </c>
      <c r="AH4815">
        <v>9.7702600000000004</v>
      </c>
    </row>
    <row r="4816" spans="1:34" x14ac:dyDescent="0.25">
      <c r="A4816" t="s">
        <v>15792</v>
      </c>
      <c r="B4816" t="s">
        <v>15793</v>
      </c>
      <c r="C4816">
        <v>1</v>
      </c>
      <c r="D4816">
        <v>1</v>
      </c>
      <c r="E4816" t="s">
        <v>73</v>
      </c>
      <c r="F4816">
        <v>2018</v>
      </c>
      <c r="G4816" t="s">
        <v>100</v>
      </c>
      <c r="H4816">
        <v>0</v>
      </c>
      <c r="I4816">
        <v>562</v>
      </c>
      <c r="J4816">
        <v>1.4139999999999999</v>
      </c>
      <c r="K4816">
        <v>13.1</v>
      </c>
      <c r="L4816">
        <v>1.17</v>
      </c>
      <c r="M4816">
        <v>1086.9785999999999</v>
      </c>
      <c r="N4816">
        <v>3.42</v>
      </c>
      <c r="O4816" t="s">
        <v>75</v>
      </c>
      <c r="P4816">
        <v>9.8000000000000004E-2</v>
      </c>
      <c r="S4816">
        <v>0</v>
      </c>
      <c r="U4816">
        <v>4776</v>
      </c>
      <c r="V4816">
        <v>5.9</v>
      </c>
      <c r="W4816">
        <v>1.19</v>
      </c>
      <c r="X4816">
        <v>-0.06</v>
      </c>
      <c r="Y4816" t="s">
        <v>77</v>
      </c>
      <c r="Z4816">
        <v>2.97</v>
      </c>
      <c r="AA4816" t="s">
        <v>15794</v>
      </c>
      <c r="AB4816">
        <v>45.582571600000001</v>
      </c>
      <c r="AC4816" t="s">
        <v>15795</v>
      </c>
      <c r="AD4816">
        <v>49.744142099999998</v>
      </c>
      <c r="AE4816">
        <v>490.61</v>
      </c>
      <c r="AF4816">
        <v>9.9009999999999998</v>
      </c>
      <c r="AG4816">
        <v>6.8689999999999998</v>
      </c>
      <c r="AH4816">
        <v>9.4628999999999994</v>
      </c>
    </row>
    <row r="4817" spans="1:34" x14ac:dyDescent="0.25">
      <c r="A4817" t="s">
        <v>15796</v>
      </c>
      <c r="B4817" t="s">
        <v>15797</v>
      </c>
      <c r="C4817">
        <v>1</v>
      </c>
      <c r="D4817">
        <v>1</v>
      </c>
      <c r="E4817" t="s">
        <v>73</v>
      </c>
      <c r="F4817">
        <v>2016</v>
      </c>
      <c r="G4817" t="s">
        <v>224</v>
      </c>
      <c r="H4817">
        <v>0</v>
      </c>
      <c r="I4817">
        <v>26.468</v>
      </c>
      <c r="J4817">
        <v>0.21</v>
      </c>
      <c r="K4817">
        <v>12.8</v>
      </c>
      <c r="L4817">
        <v>1.1399999999999999</v>
      </c>
      <c r="M4817">
        <v>1716.2819999999999</v>
      </c>
      <c r="N4817">
        <v>5.4</v>
      </c>
      <c r="O4817" t="s">
        <v>75</v>
      </c>
      <c r="P4817">
        <v>3.5999999999999997E-2</v>
      </c>
      <c r="R4817">
        <v>1350</v>
      </c>
      <c r="S4817">
        <v>0</v>
      </c>
      <c r="U4817">
        <v>5130</v>
      </c>
      <c r="V4817">
        <v>6.26</v>
      </c>
      <c r="W4817">
        <v>1.87</v>
      </c>
      <c r="X4817">
        <v>-0.08</v>
      </c>
      <c r="Y4817" t="s">
        <v>77</v>
      </c>
      <c r="Z4817">
        <v>3.11</v>
      </c>
      <c r="AA4817" t="s">
        <v>15798</v>
      </c>
      <c r="AB4817">
        <v>12.887575699999999</v>
      </c>
      <c r="AC4817" t="s">
        <v>15799</v>
      </c>
      <c r="AD4817">
        <v>58.426148499999996</v>
      </c>
      <c r="AE4817">
        <v>477.51600000000002</v>
      </c>
      <c r="AF4817">
        <v>9.8559999999999999</v>
      </c>
      <c r="AG4817">
        <v>7.1</v>
      </c>
      <c r="AH4817">
        <v>9.4232099999999992</v>
      </c>
    </row>
    <row r="4818" spans="1:34" x14ac:dyDescent="0.25">
      <c r="A4818" t="s">
        <v>15800</v>
      </c>
      <c r="B4818" t="s">
        <v>15801</v>
      </c>
      <c r="C4818">
        <v>1</v>
      </c>
      <c r="D4818">
        <v>1</v>
      </c>
      <c r="E4818" t="s">
        <v>73</v>
      </c>
      <c r="F4818">
        <v>2017</v>
      </c>
      <c r="G4818" t="s">
        <v>300</v>
      </c>
      <c r="H4818">
        <v>0</v>
      </c>
      <c r="I4818">
        <v>101.54</v>
      </c>
      <c r="J4818">
        <v>0.42199999999999999</v>
      </c>
      <c r="K4818">
        <v>12.4</v>
      </c>
      <c r="L4818">
        <v>1.1100000000000001</v>
      </c>
      <c r="M4818">
        <v>3426.2073999999998</v>
      </c>
      <c r="N4818">
        <v>10.78</v>
      </c>
      <c r="O4818" t="s">
        <v>75</v>
      </c>
      <c r="P4818">
        <v>0.28000000000000003</v>
      </c>
      <c r="S4818">
        <v>0</v>
      </c>
      <c r="U4818">
        <v>4300</v>
      </c>
      <c r="V4818">
        <v>16.21</v>
      </c>
      <c r="W4818">
        <v>0.97</v>
      </c>
      <c r="X4818">
        <v>-7.0000000000000007E-2</v>
      </c>
      <c r="Y4818" t="s">
        <v>77</v>
      </c>
      <c r="Z4818">
        <v>2</v>
      </c>
      <c r="AA4818" t="s">
        <v>15802</v>
      </c>
      <c r="AB4818">
        <v>343.87210290000002</v>
      </c>
      <c r="AC4818" t="s">
        <v>15803</v>
      </c>
      <c r="AD4818">
        <v>62.239190700000002</v>
      </c>
      <c r="AE4818">
        <v>464.12799999999999</v>
      </c>
      <c r="AF4818">
        <v>10.465</v>
      </c>
      <c r="AG4818">
        <v>6.7779999999999996</v>
      </c>
      <c r="AH4818">
        <v>9.9094599999999993</v>
      </c>
    </row>
    <row r="4819" spans="1:34" x14ac:dyDescent="0.25">
      <c r="A4819" t="s">
        <v>15804</v>
      </c>
      <c r="B4819" t="s">
        <v>15805</v>
      </c>
      <c r="C4819">
        <v>1</v>
      </c>
      <c r="D4819">
        <v>2</v>
      </c>
      <c r="E4819" t="s">
        <v>117</v>
      </c>
      <c r="F4819">
        <v>2020</v>
      </c>
      <c r="G4819" t="s">
        <v>142</v>
      </c>
      <c r="H4819">
        <v>0</v>
      </c>
      <c r="J4819">
        <v>162</v>
      </c>
      <c r="K4819">
        <v>12.3</v>
      </c>
      <c r="L4819">
        <v>1.1000000000000001</v>
      </c>
      <c r="M4819">
        <v>4449.62</v>
      </c>
      <c r="N4819">
        <v>14</v>
      </c>
      <c r="O4819" t="s">
        <v>119</v>
      </c>
      <c r="S4819">
        <v>0</v>
      </c>
      <c r="T4819" t="s">
        <v>2608</v>
      </c>
      <c r="U4819">
        <v>4573</v>
      </c>
      <c r="V4819">
        <v>0.95</v>
      </c>
      <c r="W4819">
        <v>1</v>
      </c>
      <c r="Z4819">
        <v>4.29</v>
      </c>
      <c r="AA4819" t="s">
        <v>15806</v>
      </c>
      <c r="AB4819">
        <v>201.30010960000001</v>
      </c>
      <c r="AC4819" t="s">
        <v>15807</v>
      </c>
      <c r="AD4819">
        <v>-64.939156600000004</v>
      </c>
      <c r="AE4819">
        <v>94.617699999999999</v>
      </c>
      <c r="AF4819">
        <v>11.124000000000001</v>
      </c>
      <c r="AG4819">
        <v>8.3919999999999995</v>
      </c>
      <c r="AH4819">
        <v>10.650499999999999</v>
      </c>
    </row>
    <row r="4820" spans="1:34" x14ac:dyDescent="0.25">
      <c r="A4820" t="s">
        <v>15808</v>
      </c>
      <c r="B4820" t="s">
        <v>15805</v>
      </c>
      <c r="C4820">
        <v>1</v>
      </c>
      <c r="D4820">
        <v>2</v>
      </c>
      <c r="E4820" t="s">
        <v>117</v>
      </c>
      <c r="F4820">
        <v>2020</v>
      </c>
      <c r="G4820" t="s">
        <v>142</v>
      </c>
      <c r="H4820">
        <v>0</v>
      </c>
      <c r="J4820">
        <v>320</v>
      </c>
      <c r="K4820">
        <v>12.33</v>
      </c>
      <c r="L4820">
        <v>1.1000000000000001</v>
      </c>
      <c r="M4820">
        <v>1906.98</v>
      </c>
      <c r="N4820">
        <v>6</v>
      </c>
      <c r="O4820" t="s">
        <v>119</v>
      </c>
      <c r="R4820">
        <v>1240</v>
      </c>
      <c r="S4820">
        <v>0</v>
      </c>
      <c r="T4820" t="s">
        <v>2608</v>
      </c>
      <c r="U4820">
        <v>4573</v>
      </c>
      <c r="V4820">
        <v>0.95</v>
      </c>
      <c r="W4820">
        <v>1</v>
      </c>
      <c r="Z4820">
        <v>4.29</v>
      </c>
      <c r="AA4820" t="s">
        <v>15806</v>
      </c>
      <c r="AB4820">
        <v>201.30010960000001</v>
      </c>
      <c r="AC4820" t="s">
        <v>15807</v>
      </c>
      <c r="AD4820">
        <v>-64.939156600000004</v>
      </c>
      <c r="AE4820">
        <v>94.617699999999999</v>
      </c>
      <c r="AF4820">
        <v>11.124000000000001</v>
      </c>
      <c r="AG4820">
        <v>8.3919999999999995</v>
      </c>
      <c r="AH4820">
        <v>10.650499999999999</v>
      </c>
    </row>
    <row r="4821" spans="1:34" x14ac:dyDescent="0.25">
      <c r="A4821" t="s">
        <v>15809</v>
      </c>
      <c r="B4821" t="s">
        <v>15810</v>
      </c>
      <c r="C4821">
        <v>1</v>
      </c>
      <c r="D4821">
        <v>2</v>
      </c>
      <c r="E4821" t="s">
        <v>73</v>
      </c>
      <c r="F4821">
        <v>2019</v>
      </c>
      <c r="G4821" t="s">
        <v>396</v>
      </c>
      <c r="H4821">
        <v>0</v>
      </c>
      <c r="I4821">
        <v>4.91</v>
      </c>
      <c r="J4821">
        <v>2.52E-2</v>
      </c>
      <c r="K4821">
        <v>1.02</v>
      </c>
      <c r="L4821">
        <v>9.0999999999999998E-2</v>
      </c>
      <c r="M4821">
        <v>1.05</v>
      </c>
      <c r="N4821">
        <v>3.3E-3</v>
      </c>
      <c r="O4821" t="s">
        <v>75</v>
      </c>
      <c r="P4821">
        <v>0</v>
      </c>
      <c r="Q4821">
        <v>1.1499999999999999</v>
      </c>
      <c r="S4821">
        <v>0</v>
      </c>
      <c r="T4821" t="s">
        <v>15811</v>
      </c>
      <c r="U4821">
        <v>2904</v>
      </c>
      <c r="V4821">
        <v>0.11</v>
      </c>
      <c r="W4821">
        <v>0.09</v>
      </c>
      <c r="X4821">
        <v>-0.19</v>
      </c>
      <c r="Y4821" t="s">
        <v>77</v>
      </c>
      <c r="Z4821">
        <v>5.27</v>
      </c>
      <c r="AA4821" t="s">
        <v>15812</v>
      </c>
      <c r="AB4821">
        <v>43.269144900000001</v>
      </c>
      <c r="AC4821" t="s">
        <v>15813</v>
      </c>
      <c r="AD4821">
        <v>16.864902399999998</v>
      </c>
      <c r="AE4821">
        <v>3.8307799999999999</v>
      </c>
      <c r="AF4821">
        <v>15.13</v>
      </c>
      <c r="AG4821">
        <v>7.585</v>
      </c>
      <c r="AH4821">
        <v>12.2746</v>
      </c>
    </row>
    <row r="4822" spans="1:34" x14ac:dyDescent="0.25">
      <c r="A4822" t="s">
        <v>15814</v>
      </c>
      <c r="B4822" t="s">
        <v>15810</v>
      </c>
      <c r="C4822">
        <v>1</v>
      </c>
      <c r="D4822">
        <v>2</v>
      </c>
      <c r="E4822" t="s">
        <v>73</v>
      </c>
      <c r="F4822">
        <v>2019</v>
      </c>
      <c r="G4822" t="s">
        <v>396</v>
      </c>
      <c r="H4822">
        <v>0</v>
      </c>
      <c r="I4822">
        <v>11.409000000000001</v>
      </c>
      <c r="J4822">
        <v>4.4299999999999999E-2</v>
      </c>
      <c r="K4822">
        <v>1.04</v>
      </c>
      <c r="L4822">
        <v>9.2999999999999999E-2</v>
      </c>
      <c r="M4822">
        <v>1.1100000000000001</v>
      </c>
      <c r="N4822">
        <v>3.49E-3</v>
      </c>
      <c r="O4822" t="s">
        <v>75</v>
      </c>
      <c r="P4822">
        <v>0</v>
      </c>
      <c r="Q4822">
        <v>0.37</v>
      </c>
      <c r="S4822">
        <v>0</v>
      </c>
      <c r="T4822" t="s">
        <v>15811</v>
      </c>
      <c r="U4822">
        <v>2904</v>
      </c>
      <c r="V4822">
        <v>0.11</v>
      </c>
      <c r="W4822">
        <v>0.09</v>
      </c>
      <c r="X4822">
        <v>-0.19</v>
      </c>
      <c r="Y4822" t="s">
        <v>77</v>
      </c>
      <c r="Z4822">
        <v>5.27</v>
      </c>
      <c r="AA4822" t="s">
        <v>15812</v>
      </c>
      <c r="AB4822">
        <v>43.269144900000001</v>
      </c>
      <c r="AC4822" t="s">
        <v>15813</v>
      </c>
      <c r="AD4822">
        <v>16.864902399999998</v>
      </c>
      <c r="AE4822">
        <v>3.8307799999999999</v>
      </c>
      <c r="AF4822">
        <v>15.13</v>
      </c>
      <c r="AG4822">
        <v>7.585</v>
      </c>
      <c r="AH4822">
        <v>12.2746</v>
      </c>
    </row>
    <row r="4823" spans="1:34" x14ac:dyDescent="0.25">
      <c r="A4823" t="s">
        <v>15815</v>
      </c>
      <c r="B4823" t="s">
        <v>15816</v>
      </c>
      <c r="C4823">
        <v>2</v>
      </c>
      <c r="D4823">
        <v>1</v>
      </c>
      <c r="E4823" t="s">
        <v>284</v>
      </c>
      <c r="F4823">
        <v>2004</v>
      </c>
      <c r="G4823" t="s">
        <v>15817</v>
      </c>
      <c r="H4823">
        <v>0</v>
      </c>
      <c r="I4823">
        <v>3.0300699999999998</v>
      </c>
      <c r="J4823">
        <v>3.925E-2</v>
      </c>
      <c r="K4823">
        <v>12.666</v>
      </c>
      <c r="L4823">
        <v>1.1299999999999999</v>
      </c>
      <c r="M4823">
        <v>266.97719999999998</v>
      </c>
      <c r="N4823">
        <v>0.84</v>
      </c>
      <c r="O4823" t="s">
        <v>119</v>
      </c>
      <c r="P4823">
        <v>0</v>
      </c>
      <c r="R4823">
        <v>1140</v>
      </c>
      <c r="S4823">
        <v>0</v>
      </c>
      <c r="T4823" t="s">
        <v>95</v>
      </c>
      <c r="U4823">
        <v>5230</v>
      </c>
      <c r="V4823">
        <v>0.85</v>
      </c>
      <c r="W4823">
        <v>1.04</v>
      </c>
      <c r="X4823">
        <v>0.02</v>
      </c>
      <c r="Y4823" t="s">
        <v>77</v>
      </c>
      <c r="Z4823">
        <v>4.57</v>
      </c>
      <c r="AA4823" t="s">
        <v>15818</v>
      </c>
      <c r="AB4823">
        <v>286.04087550000003</v>
      </c>
      <c r="AC4823" t="s">
        <v>15819</v>
      </c>
      <c r="AD4823">
        <v>36.632536000000002</v>
      </c>
      <c r="AE4823">
        <v>159.65799999999999</v>
      </c>
      <c r="AF4823">
        <v>11.423999999999999</v>
      </c>
      <c r="AG4823">
        <v>9.8190000000000008</v>
      </c>
      <c r="AH4823">
        <v>11.5565</v>
      </c>
    </row>
    <row r="4824" spans="1:34" x14ac:dyDescent="0.25">
      <c r="A4824" t="s">
        <v>15820</v>
      </c>
      <c r="B4824" t="s">
        <v>15821</v>
      </c>
      <c r="C4824">
        <v>2</v>
      </c>
      <c r="D4824">
        <v>1</v>
      </c>
      <c r="E4824" t="s">
        <v>284</v>
      </c>
      <c r="F4824">
        <v>2006</v>
      </c>
      <c r="G4824" t="s">
        <v>15817</v>
      </c>
      <c r="H4824">
        <v>0</v>
      </c>
      <c r="I4824">
        <v>2.4706299999999999</v>
      </c>
      <c r="J4824">
        <v>3.5630000000000002E-2</v>
      </c>
      <c r="K4824">
        <v>15.244</v>
      </c>
      <c r="L4824">
        <v>1.36</v>
      </c>
      <c r="M4824">
        <v>473.56670000000003</v>
      </c>
      <c r="N4824">
        <v>1.49</v>
      </c>
      <c r="O4824" t="s">
        <v>119</v>
      </c>
      <c r="P4824">
        <v>0</v>
      </c>
      <c r="Q4824">
        <v>903.86</v>
      </c>
      <c r="R4824">
        <v>1466</v>
      </c>
      <c r="S4824">
        <v>0</v>
      </c>
      <c r="T4824" t="s">
        <v>199</v>
      </c>
      <c r="U4824">
        <v>5850</v>
      </c>
      <c r="V4824">
        <v>1.1200000000000001</v>
      </c>
      <c r="W4824">
        <v>1.36</v>
      </c>
      <c r="X4824">
        <v>-0.15</v>
      </c>
      <c r="Y4824" t="s">
        <v>77</v>
      </c>
      <c r="Z4824">
        <v>4.43</v>
      </c>
      <c r="AA4824" t="s">
        <v>15822</v>
      </c>
      <c r="AB4824">
        <v>286.80852579999998</v>
      </c>
      <c r="AC4824" t="s">
        <v>15823</v>
      </c>
      <c r="AD4824">
        <v>49.316421099999999</v>
      </c>
      <c r="AE4824">
        <v>215.32</v>
      </c>
      <c r="AF4824">
        <v>11.254</v>
      </c>
      <c r="AG4824">
        <v>9.8460000000000001</v>
      </c>
      <c r="AH4824">
        <v>11.2819</v>
      </c>
    </row>
    <row r="4825" spans="1:34" x14ac:dyDescent="0.25">
      <c r="A4825" t="s">
        <v>15824</v>
      </c>
      <c r="B4825" t="s">
        <v>15825</v>
      </c>
      <c r="C4825">
        <v>1</v>
      </c>
      <c r="D4825">
        <v>1</v>
      </c>
      <c r="E4825" t="s">
        <v>284</v>
      </c>
      <c r="F4825">
        <v>2007</v>
      </c>
      <c r="G4825" t="s">
        <v>15817</v>
      </c>
      <c r="H4825">
        <v>0</v>
      </c>
      <c r="I4825">
        <v>1.3061858099999999</v>
      </c>
      <c r="J4825">
        <v>2.282E-2</v>
      </c>
      <c r="K4825">
        <v>14.975</v>
      </c>
      <c r="L4825">
        <v>1.3360000000000001</v>
      </c>
      <c r="M4825">
        <v>607.03</v>
      </c>
      <c r="N4825">
        <v>1.91</v>
      </c>
      <c r="O4825" t="s">
        <v>119</v>
      </c>
      <c r="P4825">
        <v>0</v>
      </c>
      <c r="R4825">
        <v>1638</v>
      </c>
      <c r="S4825">
        <v>0</v>
      </c>
      <c r="T4825" t="s">
        <v>1915</v>
      </c>
      <c r="U4825">
        <v>5650</v>
      </c>
      <c r="V4825">
        <v>0.83</v>
      </c>
      <c r="W4825">
        <v>0.93</v>
      </c>
      <c r="X4825">
        <v>-0.2</v>
      </c>
      <c r="Y4825" t="s">
        <v>77</v>
      </c>
      <c r="Z4825">
        <v>4.57</v>
      </c>
      <c r="AA4825" t="s">
        <v>15826</v>
      </c>
      <c r="AB4825">
        <v>268.02911060000002</v>
      </c>
      <c r="AC4825" t="s">
        <v>15827</v>
      </c>
      <c r="AD4825">
        <v>37.546326800000003</v>
      </c>
      <c r="AE4825">
        <v>231.33699999999999</v>
      </c>
      <c r="AF4825">
        <v>12.362</v>
      </c>
      <c r="AG4825">
        <v>10.608000000000001</v>
      </c>
      <c r="AH4825">
        <v>12.1995</v>
      </c>
    </row>
    <row r="4826" spans="1:34" x14ac:dyDescent="0.25">
      <c r="A4826" t="s">
        <v>15828</v>
      </c>
      <c r="B4826" t="s">
        <v>15829</v>
      </c>
      <c r="C4826">
        <v>2</v>
      </c>
      <c r="D4826">
        <v>1</v>
      </c>
      <c r="E4826" t="s">
        <v>284</v>
      </c>
      <c r="F4826">
        <v>2007</v>
      </c>
      <c r="G4826" t="s">
        <v>15817</v>
      </c>
      <c r="H4826">
        <v>0</v>
      </c>
      <c r="I4826">
        <v>3.5539499999999999</v>
      </c>
      <c r="J4826">
        <v>5.0840000000000003E-2</v>
      </c>
      <c r="K4826">
        <v>18.045999999999999</v>
      </c>
      <c r="L4826">
        <v>1.61</v>
      </c>
      <c r="M4826">
        <v>247.9074</v>
      </c>
      <c r="N4826">
        <v>0.78</v>
      </c>
      <c r="O4826" t="s">
        <v>119</v>
      </c>
      <c r="P4826">
        <v>0</v>
      </c>
      <c r="R4826">
        <v>1778</v>
      </c>
      <c r="S4826">
        <v>0</v>
      </c>
      <c r="T4826" t="s">
        <v>587</v>
      </c>
      <c r="U4826">
        <v>6200</v>
      </c>
      <c r="V4826">
        <v>1.66</v>
      </c>
      <c r="W4826">
        <v>1.08</v>
      </c>
      <c r="X4826">
        <v>0.14000000000000001</v>
      </c>
      <c r="Y4826" t="s">
        <v>77</v>
      </c>
      <c r="Z4826">
        <v>4.0599999999999996</v>
      </c>
      <c r="AA4826" t="s">
        <v>15830</v>
      </c>
      <c r="AB4826">
        <v>268.3043361</v>
      </c>
      <c r="AC4826" t="s">
        <v>15831</v>
      </c>
      <c r="AD4826">
        <v>37.211739700000003</v>
      </c>
      <c r="AE4826">
        <v>515.98</v>
      </c>
      <c r="AF4826">
        <v>11.932</v>
      </c>
      <c r="AG4826">
        <v>10.33</v>
      </c>
      <c r="AH4826">
        <v>11.473100000000001</v>
      </c>
    </row>
    <row r="4827" spans="1:34" x14ac:dyDescent="0.25">
      <c r="A4827" t="s">
        <v>15832</v>
      </c>
      <c r="B4827" t="s">
        <v>15833</v>
      </c>
      <c r="C4827">
        <v>1</v>
      </c>
      <c r="D4827">
        <v>1</v>
      </c>
      <c r="E4827" t="s">
        <v>284</v>
      </c>
      <c r="F4827">
        <v>2011</v>
      </c>
      <c r="G4827" t="s">
        <v>15817</v>
      </c>
      <c r="H4827">
        <v>0</v>
      </c>
      <c r="I4827">
        <v>1.4822468600000001</v>
      </c>
      <c r="J4827">
        <v>2.4590000000000001E-2</v>
      </c>
      <c r="K4827">
        <v>13.384</v>
      </c>
      <c r="L4827">
        <v>1.194</v>
      </c>
      <c r="M4827">
        <v>568.91570000000002</v>
      </c>
      <c r="N4827">
        <v>1.79</v>
      </c>
      <c r="O4827" t="s">
        <v>119</v>
      </c>
      <c r="P4827">
        <v>0.03</v>
      </c>
      <c r="R4827">
        <v>1480</v>
      </c>
      <c r="S4827">
        <v>0</v>
      </c>
      <c r="U4827">
        <v>5171</v>
      </c>
      <c r="V4827">
        <v>0.87</v>
      </c>
      <c r="W4827">
        <v>0.9</v>
      </c>
      <c r="X4827">
        <v>0.2</v>
      </c>
      <c r="Y4827" t="s">
        <v>77</v>
      </c>
      <c r="Z4827">
        <v>4.5199999999999996</v>
      </c>
      <c r="AA4827" t="s">
        <v>15834</v>
      </c>
      <c r="AB4827">
        <v>305.22194539999998</v>
      </c>
      <c r="AC4827" t="s">
        <v>15835</v>
      </c>
      <c r="AD4827">
        <v>59.448903299999998</v>
      </c>
      <c r="AE4827">
        <v>360.31299999999999</v>
      </c>
      <c r="AF4827">
        <v>13.677</v>
      </c>
      <c r="AG4827">
        <v>11.590999999999999</v>
      </c>
      <c r="AH4827">
        <v>13.459899999999999</v>
      </c>
    </row>
    <row r="4828" spans="1:34" x14ac:dyDescent="0.25">
      <c r="A4828" t="s">
        <v>15836</v>
      </c>
      <c r="B4828" t="s">
        <v>15837</v>
      </c>
      <c r="C4828">
        <v>1</v>
      </c>
      <c r="D4828">
        <v>1</v>
      </c>
      <c r="E4828" t="s">
        <v>5834</v>
      </c>
      <c r="F4828">
        <v>2018</v>
      </c>
      <c r="G4828" t="s">
        <v>15838</v>
      </c>
      <c r="H4828">
        <v>0</v>
      </c>
      <c r="J4828">
        <v>4.18</v>
      </c>
      <c r="K4828">
        <v>13.7</v>
      </c>
      <c r="L4828">
        <v>1.22</v>
      </c>
      <c r="M4828">
        <v>407</v>
      </c>
      <c r="N4828">
        <v>1.28</v>
      </c>
      <c r="O4828" t="s">
        <v>119</v>
      </c>
      <c r="S4828">
        <v>0</v>
      </c>
      <c r="W4828">
        <v>0.81</v>
      </c>
      <c r="AA4828" t="s">
        <v>15839</v>
      </c>
      <c r="AB4828">
        <v>266.65408300000001</v>
      </c>
      <c r="AC4828" t="s">
        <v>15840</v>
      </c>
      <c r="AD4828">
        <v>-29.211360899999999</v>
      </c>
      <c r="AE4828">
        <v>6300</v>
      </c>
      <c r="AG4828">
        <v>17.7</v>
      </c>
    </row>
    <row r="4829" spans="1:34" x14ac:dyDescent="0.25">
      <c r="A4829" t="s">
        <v>15841</v>
      </c>
      <c r="B4829" t="s">
        <v>15842</v>
      </c>
      <c r="C4829">
        <v>1</v>
      </c>
      <c r="D4829">
        <v>1</v>
      </c>
      <c r="E4829" t="s">
        <v>117</v>
      </c>
      <c r="F4829">
        <v>2008</v>
      </c>
      <c r="G4829" t="s">
        <v>15843</v>
      </c>
      <c r="H4829">
        <v>0</v>
      </c>
      <c r="J4829">
        <v>670</v>
      </c>
      <c r="K4829">
        <v>12.3</v>
      </c>
      <c r="L4829">
        <v>1.1000000000000001</v>
      </c>
      <c r="M4829">
        <v>4449.62</v>
      </c>
      <c r="N4829">
        <v>14</v>
      </c>
      <c r="O4829" t="s">
        <v>119</v>
      </c>
      <c r="S4829">
        <v>0</v>
      </c>
      <c r="T4829" t="s">
        <v>15844</v>
      </c>
      <c r="U4829">
        <v>2700</v>
      </c>
      <c r="V4829">
        <v>0.35</v>
      </c>
      <c r="W4829">
        <v>0.06</v>
      </c>
      <c r="Z4829">
        <v>4.88</v>
      </c>
      <c r="AA4829" t="s">
        <v>15845</v>
      </c>
      <c r="AB4829">
        <v>241.47526529999999</v>
      </c>
      <c r="AC4829" t="s">
        <v>15846</v>
      </c>
      <c r="AD4829">
        <v>-18.3124167</v>
      </c>
      <c r="AE4829">
        <v>144.01900000000001</v>
      </c>
      <c r="AG4829">
        <v>12.507</v>
      </c>
      <c r="AH4829">
        <v>17.422899999999998</v>
      </c>
    </row>
    <row r="4830" spans="1:34" x14ac:dyDescent="0.25">
      <c r="A4830" t="s">
        <v>15847</v>
      </c>
      <c r="B4830" t="s">
        <v>15848</v>
      </c>
      <c r="C4830">
        <v>1</v>
      </c>
      <c r="D4830">
        <v>1</v>
      </c>
      <c r="E4830" t="s">
        <v>117</v>
      </c>
      <c r="F4830">
        <v>2019</v>
      </c>
      <c r="G4830" t="s">
        <v>100</v>
      </c>
      <c r="H4830">
        <v>0</v>
      </c>
      <c r="J4830">
        <v>3500</v>
      </c>
      <c r="K4830">
        <v>12.3</v>
      </c>
      <c r="L4830">
        <v>1.0900000000000001</v>
      </c>
      <c r="M4830">
        <v>4767.45</v>
      </c>
      <c r="N4830">
        <v>15</v>
      </c>
      <c r="O4830" t="s">
        <v>119</v>
      </c>
      <c r="R4830">
        <v>2240</v>
      </c>
      <c r="S4830">
        <v>0</v>
      </c>
      <c r="T4830" t="s">
        <v>853</v>
      </c>
      <c r="U4830">
        <v>3410</v>
      </c>
      <c r="V4830">
        <v>0.67</v>
      </c>
      <c r="W4830">
        <v>0.33</v>
      </c>
      <c r="Z4830">
        <v>4.59</v>
      </c>
      <c r="AA4830" t="s">
        <v>15849</v>
      </c>
      <c r="AB4830">
        <v>239.10371979999999</v>
      </c>
      <c r="AC4830" t="s">
        <v>15850</v>
      </c>
      <c r="AD4830">
        <v>-25.689047599999999</v>
      </c>
      <c r="AE4830">
        <v>140.63499999999999</v>
      </c>
      <c r="AF4830">
        <v>15.36</v>
      </c>
      <c r="AG4830">
        <v>10.441000000000001</v>
      </c>
      <c r="AH4830">
        <v>14.309900000000001</v>
      </c>
    </row>
    <row r="4831" spans="1:34" x14ac:dyDescent="0.25">
      <c r="A4831" t="s">
        <v>15851</v>
      </c>
      <c r="B4831" t="s">
        <v>15852</v>
      </c>
      <c r="C4831">
        <v>1</v>
      </c>
      <c r="D4831">
        <v>1</v>
      </c>
      <c r="E4831" t="s">
        <v>117</v>
      </c>
      <c r="F4831">
        <v>2019</v>
      </c>
      <c r="G4831" t="s">
        <v>100</v>
      </c>
      <c r="H4831">
        <v>0</v>
      </c>
      <c r="J4831">
        <v>2880</v>
      </c>
      <c r="K4831">
        <v>12.2</v>
      </c>
      <c r="L4831">
        <v>1.0900000000000001</v>
      </c>
      <c r="M4831">
        <v>5085.28</v>
      </c>
      <c r="N4831">
        <v>16</v>
      </c>
      <c r="O4831" t="s">
        <v>119</v>
      </c>
      <c r="R4831">
        <v>2270</v>
      </c>
      <c r="S4831">
        <v>0</v>
      </c>
      <c r="T4831" t="s">
        <v>764</v>
      </c>
      <c r="U4831">
        <v>3460</v>
      </c>
      <c r="V4831">
        <v>0.71</v>
      </c>
      <c r="W4831">
        <v>0.36</v>
      </c>
      <c r="Z4831">
        <v>4.25</v>
      </c>
      <c r="AA4831" t="s">
        <v>15853</v>
      </c>
      <c r="AB4831">
        <v>245.3730855</v>
      </c>
      <c r="AC4831" t="s">
        <v>15854</v>
      </c>
      <c r="AD4831">
        <v>-25.495426500000001</v>
      </c>
      <c r="AE4831">
        <v>137.90100000000001</v>
      </c>
      <c r="AF4831">
        <v>15.542999999999999</v>
      </c>
      <c r="AG4831">
        <v>10.193</v>
      </c>
      <c r="AH4831">
        <v>14.1769</v>
      </c>
    </row>
    <row r="4832" spans="1:34" x14ac:dyDescent="0.25">
      <c r="A4832" t="s">
        <v>15855</v>
      </c>
      <c r="B4832" t="s">
        <v>15856</v>
      </c>
      <c r="C4832">
        <v>2</v>
      </c>
      <c r="D4832">
        <v>2</v>
      </c>
      <c r="E4832" t="s">
        <v>170</v>
      </c>
      <c r="F4832">
        <v>2011</v>
      </c>
      <c r="G4832" t="s">
        <v>100</v>
      </c>
      <c r="H4832">
        <v>0</v>
      </c>
      <c r="I4832">
        <v>5840</v>
      </c>
      <c r="J4832">
        <v>5.9</v>
      </c>
      <c r="M4832">
        <v>2002.2</v>
      </c>
      <c r="N4832">
        <v>6.3</v>
      </c>
      <c r="O4832" t="s">
        <v>119</v>
      </c>
      <c r="P4832">
        <v>0.04</v>
      </c>
      <c r="S4832">
        <v>0</v>
      </c>
      <c r="U4832">
        <v>5286.9</v>
      </c>
      <c r="W4832">
        <v>0.7</v>
      </c>
      <c r="AA4832" t="s">
        <v>15857</v>
      </c>
      <c r="AB4832">
        <v>53.8694682</v>
      </c>
      <c r="AC4832" t="s">
        <v>15858</v>
      </c>
      <c r="AD4832">
        <v>-25.7393857</v>
      </c>
      <c r="AE4832">
        <v>239.6038748</v>
      </c>
      <c r="AF4832">
        <v>16.775300000000001</v>
      </c>
      <c r="AG4832">
        <v>14.776</v>
      </c>
      <c r="AH4832">
        <v>16.6937</v>
      </c>
    </row>
    <row r="4833" spans="1:34" x14ac:dyDescent="0.25">
      <c r="A4833" t="s">
        <v>15859</v>
      </c>
      <c r="B4833" t="s">
        <v>15856</v>
      </c>
      <c r="C4833">
        <v>2</v>
      </c>
      <c r="D4833">
        <v>2</v>
      </c>
      <c r="E4833" t="s">
        <v>170</v>
      </c>
      <c r="F4833">
        <v>2011</v>
      </c>
      <c r="G4833" t="s">
        <v>100</v>
      </c>
      <c r="H4833">
        <v>0</v>
      </c>
      <c r="I4833">
        <v>1916.25</v>
      </c>
      <c r="J4833">
        <v>2.8</v>
      </c>
      <c r="M4833">
        <v>2447.1999999999998</v>
      </c>
      <c r="N4833">
        <v>7.7</v>
      </c>
      <c r="O4833" t="s">
        <v>119</v>
      </c>
      <c r="P4833">
        <v>0.05</v>
      </c>
      <c r="S4833">
        <v>0</v>
      </c>
      <c r="U4833">
        <v>5286.9</v>
      </c>
      <c r="W4833">
        <v>0.7</v>
      </c>
      <c r="AA4833" t="s">
        <v>15857</v>
      </c>
      <c r="AB4833">
        <v>53.8694682</v>
      </c>
      <c r="AC4833" t="s">
        <v>15858</v>
      </c>
      <c r="AD4833">
        <v>-25.7393857</v>
      </c>
      <c r="AE4833">
        <v>239.6038748</v>
      </c>
      <c r="AF4833">
        <v>16.775300000000001</v>
      </c>
      <c r="AG4833">
        <v>14.776</v>
      </c>
      <c r="AH4833">
        <v>16.6937</v>
      </c>
    </row>
    <row r="4834" spans="1:34" x14ac:dyDescent="0.25">
      <c r="A4834" t="s">
        <v>15860</v>
      </c>
      <c r="B4834" t="s">
        <v>15861</v>
      </c>
      <c r="C4834">
        <v>1</v>
      </c>
      <c r="D4834">
        <v>1</v>
      </c>
      <c r="E4834" t="s">
        <v>5816</v>
      </c>
      <c r="F4834">
        <v>2007</v>
      </c>
      <c r="G4834" t="s">
        <v>100</v>
      </c>
      <c r="H4834">
        <v>0</v>
      </c>
      <c r="I4834">
        <v>1170</v>
      </c>
      <c r="J4834">
        <v>1.7</v>
      </c>
      <c r="K4834">
        <v>13.1</v>
      </c>
      <c r="L4834">
        <v>1.17</v>
      </c>
      <c r="M4834">
        <v>1017.056</v>
      </c>
      <c r="N4834">
        <v>3.2</v>
      </c>
      <c r="O4834" t="s">
        <v>75</v>
      </c>
      <c r="P4834">
        <v>0</v>
      </c>
      <c r="S4834">
        <v>0</v>
      </c>
      <c r="T4834" t="s">
        <v>15862</v>
      </c>
      <c r="U4834">
        <v>29300</v>
      </c>
      <c r="V4834">
        <v>0.23</v>
      </c>
      <c r="W4834">
        <v>0.5</v>
      </c>
      <c r="Z4834">
        <v>5.4</v>
      </c>
      <c r="AA4834" t="s">
        <v>15863</v>
      </c>
      <c r="AB4834">
        <v>331.05041189999997</v>
      </c>
      <c r="AC4834" t="s">
        <v>15864</v>
      </c>
      <c r="AD4834">
        <v>26.4188227</v>
      </c>
      <c r="AE4834">
        <v>1195.98</v>
      </c>
      <c r="AF4834">
        <v>14.769</v>
      </c>
      <c r="AG4834">
        <v>15.375999999999999</v>
      </c>
      <c r="AH4834">
        <v>14.589700000000001</v>
      </c>
    </row>
    <row r="4835" spans="1:34" x14ac:dyDescent="0.25">
      <c r="A4835" t="s">
        <v>15865</v>
      </c>
      <c r="B4835" t="s">
        <v>15866</v>
      </c>
      <c r="C4835">
        <v>1</v>
      </c>
      <c r="D4835">
        <v>4</v>
      </c>
      <c r="E4835" t="s">
        <v>284</v>
      </c>
      <c r="F4835">
        <v>2019</v>
      </c>
      <c r="G4835" t="s">
        <v>321</v>
      </c>
      <c r="H4835">
        <v>0</v>
      </c>
      <c r="I4835">
        <v>24.139600000000002</v>
      </c>
      <c r="J4835">
        <v>0.16880000000000001</v>
      </c>
      <c r="K4835">
        <v>10.27</v>
      </c>
      <c r="L4835">
        <v>0.91600000000000004</v>
      </c>
      <c r="M4835">
        <v>74.900000000000006</v>
      </c>
      <c r="N4835">
        <v>0.23599999999999999</v>
      </c>
      <c r="O4835" t="s">
        <v>614</v>
      </c>
      <c r="P4835">
        <v>0.28999999999999998</v>
      </c>
      <c r="Q4835">
        <v>35</v>
      </c>
      <c r="R4835">
        <v>677</v>
      </c>
      <c r="S4835">
        <v>0</v>
      </c>
      <c r="T4835" t="s">
        <v>261</v>
      </c>
      <c r="U4835">
        <v>4970</v>
      </c>
      <c r="V4835">
        <v>1.34</v>
      </c>
      <c r="W4835">
        <v>1.1000000000000001</v>
      </c>
      <c r="X4835">
        <v>0.13900000000000001</v>
      </c>
      <c r="Y4835" t="s">
        <v>200</v>
      </c>
      <c r="Z4835">
        <v>4.25</v>
      </c>
      <c r="AA4835" t="s">
        <v>15867</v>
      </c>
      <c r="AB4835">
        <v>61.331654</v>
      </c>
      <c r="AC4835" t="s">
        <v>15868</v>
      </c>
      <c r="AD4835">
        <v>20.157031799999999</v>
      </c>
      <c r="AE4835">
        <v>108.199</v>
      </c>
      <c r="AF4835">
        <v>10.115</v>
      </c>
      <c r="AG4835">
        <v>8.0939999999999994</v>
      </c>
      <c r="AH4835">
        <v>10.0702</v>
      </c>
    </row>
    <row r="4836" spans="1:34" x14ac:dyDescent="0.25">
      <c r="A4836" t="s">
        <v>15869</v>
      </c>
      <c r="B4836" t="s">
        <v>15866</v>
      </c>
      <c r="C4836">
        <v>1</v>
      </c>
      <c r="D4836">
        <v>4</v>
      </c>
      <c r="E4836" t="s">
        <v>284</v>
      </c>
      <c r="F4836">
        <v>2019</v>
      </c>
      <c r="G4836" t="s">
        <v>321</v>
      </c>
      <c r="H4836">
        <v>0</v>
      </c>
      <c r="I4836">
        <v>8.2495799999999999</v>
      </c>
      <c r="J4836">
        <v>8.2500000000000004E-2</v>
      </c>
      <c r="K4836">
        <v>5.59</v>
      </c>
      <c r="L4836">
        <v>0.499</v>
      </c>
      <c r="M4836">
        <v>26.7</v>
      </c>
      <c r="N4836">
        <v>8.3900000000000002E-2</v>
      </c>
      <c r="O4836" t="s">
        <v>614</v>
      </c>
      <c r="P4836">
        <v>0.43</v>
      </c>
      <c r="Q4836">
        <v>146</v>
      </c>
      <c r="R4836">
        <v>968</v>
      </c>
      <c r="S4836">
        <v>0</v>
      </c>
      <c r="T4836" t="s">
        <v>261</v>
      </c>
      <c r="U4836">
        <v>4962.28</v>
      </c>
      <c r="V4836">
        <v>1.34</v>
      </c>
      <c r="W4836">
        <v>1.1000000000000001</v>
      </c>
      <c r="X4836">
        <v>0.13900000000000001</v>
      </c>
      <c r="Y4836" t="s">
        <v>200</v>
      </c>
      <c r="Z4836">
        <v>4.25</v>
      </c>
      <c r="AA4836" t="s">
        <v>15867</v>
      </c>
      <c r="AB4836">
        <v>61.331654</v>
      </c>
      <c r="AC4836" t="s">
        <v>15868</v>
      </c>
      <c r="AD4836">
        <v>20.157031799999999</v>
      </c>
      <c r="AE4836">
        <v>108.199</v>
      </c>
      <c r="AF4836">
        <v>10.115</v>
      </c>
      <c r="AG4836">
        <v>8.0939999999999994</v>
      </c>
      <c r="AH4836">
        <v>10.0702</v>
      </c>
    </row>
    <row r="4837" spans="1:34" x14ac:dyDescent="0.25">
      <c r="A4837" t="s">
        <v>15870</v>
      </c>
      <c r="B4837" t="s">
        <v>15866</v>
      </c>
      <c r="C4837">
        <v>1</v>
      </c>
      <c r="D4837">
        <v>4</v>
      </c>
      <c r="E4837" t="s">
        <v>284</v>
      </c>
      <c r="F4837">
        <v>2019</v>
      </c>
      <c r="G4837" t="s">
        <v>321</v>
      </c>
      <c r="H4837">
        <v>0</v>
      </c>
      <c r="I4837">
        <v>12.4032</v>
      </c>
      <c r="J4837">
        <v>0.10829999999999999</v>
      </c>
      <c r="K4837">
        <v>6.41</v>
      </c>
      <c r="L4837">
        <v>0.57199999999999995</v>
      </c>
      <c r="M4837">
        <v>33.6</v>
      </c>
      <c r="N4837">
        <v>0.106</v>
      </c>
      <c r="O4837" t="s">
        <v>614</v>
      </c>
      <c r="P4837">
        <v>0.21</v>
      </c>
      <c r="Q4837">
        <v>85</v>
      </c>
      <c r="R4837">
        <v>845</v>
      </c>
      <c r="S4837">
        <v>0</v>
      </c>
      <c r="T4837" t="s">
        <v>261</v>
      </c>
      <c r="U4837">
        <v>4962.28</v>
      </c>
      <c r="V4837">
        <v>1.34</v>
      </c>
      <c r="W4837">
        <v>1.1000000000000001</v>
      </c>
      <c r="X4837">
        <v>0.13900000000000001</v>
      </c>
      <c r="Y4837" t="s">
        <v>200</v>
      </c>
      <c r="Z4837">
        <v>4.25</v>
      </c>
      <c r="AA4837" t="s">
        <v>15867</v>
      </c>
      <c r="AB4837">
        <v>61.331654</v>
      </c>
      <c r="AC4837" t="s">
        <v>15868</v>
      </c>
      <c r="AD4837">
        <v>20.157031799999999</v>
      </c>
      <c r="AE4837">
        <v>108.199</v>
      </c>
      <c r="AF4837">
        <v>10.115</v>
      </c>
      <c r="AG4837">
        <v>8.0939999999999994</v>
      </c>
      <c r="AH4837">
        <v>10.0702</v>
      </c>
    </row>
    <row r="4838" spans="1:34" x14ac:dyDescent="0.25">
      <c r="A4838" t="s">
        <v>15871</v>
      </c>
      <c r="B4838" t="s">
        <v>15866</v>
      </c>
      <c r="C4838">
        <v>1</v>
      </c>
      <c r="D4838">
        <v>4</v>
      </c>
      <c r="E4838" t="s">
        <v>284</v>
      </c>
      <c r="F4838">
        <v>2019</v>
      </c>
      <c r="G4838" t="s">
        <v>321</v>
      </c>
      <c r="H4838">
        <v>0</v>
      </c>
      <c r="I4838">
        <v>60</v>
      </c>
      <c r="J4838">
        <v>0.308</v>
      </c>
      <c r="K4838">
        <v>8.74</v>
      </c>
      <c r="L4838">
        <v>0.78</v>
      </c>
      <c r="M4838">
        <v>57</v>
      </c>
      <c r="N4838">
        <v>0.17899999999999999</v>
      </c>
      <c r="O4838" t="s">
        <v>614</v>
      </c>
      <c r="P4838">
        <v>0.56999999999999995</v>
      </c>
      <c r="Q4838">
        <v>10</v>
      </c>
      <c r="R4838">
        <v>492</v>
      </c>
      <c r="S4838">
        <v>0</v>
      </c>
      <c r="T4838" t="s">
        <v>261</v>
      </c>
      <c r="U4838">
        <v>4962.28</v>
      </c>
      <c r="V4838">
        <v>1.34</v>
      </c>
      <c r="W4838">
        <v>1.1000000000000001</v>
      </c>
      <c r="X4838">
        <v>0.13900000000000001</v>
      </c>
      <c r="Y4838" t="s">
        <v>200</v>
      </c>
      <c r="Z4838">
        <v>4.25</v>
      </c>
      <c r="AA4838" t="s">
        <v>15867</v>
      </c>
      <c r="AB4838">
        <v>61.331654</v>
      </c>
      <c r="AC4838" t="s">
        <v>15868</v>
      </c>
      <c r="AD4838">
        <v>20.157031799999999</v>
      </c>
      <c r="AE4838">
        <v>108.199</v>
      </c>
      <c r="AF4838">
        <v>10.115</v>
      </c>
      <c r="AG4838">
        <v>8.0939999999999994</v>
      </c>
      <c r="AH4838">
        <v>10.0702</v>
      </c>
    </row>
    <row r="4839" spans="1:34" x14ac:dyDescent="0.25">
      <c r="A4839" t="s">
        <v>15872</v>
      </c>
      <c r="B4839" t="s">
        <v>15873</v>
      </c>
      <c r="C4839">
        <v>1</v>
      </c>
      <c r="D4839">
        <v>1</v>
      </c>
      <c r="E4839" t="s">
        <v>73</v>
      </c>
      <c r="F4839">
        <v>2016</v>
      </c>
      <c r="G4839" t="s">
        <v>100</v>
      </c>
      <c r="H4839">
        <v>0</v>
      </c>
      <c r="I4839">
        <v>4.9269999999999996</v>
      </c>
      <c r="J4839">
        <v>5.7000000000000002E-2</v>
      </c>
      <c r="K4839">
        <v>14</v>
      </c>
      <c r="L4839">
        <v>1.25</v>
      </c>
      <c r="M4839">
        <v>222.48099999999999</v>
      </c>
      <c r="N4839">
        <v>0.7</v>
      </c>
      <c r="O4839" t="s">
        <v>119</v>
      </c>
      <c r="P4839">
        <v>0</v>
      </c>
      <c r="S4839">
        <v>0</v>
      </c>
      <c r="U4839">
        <v>4250</v>
      </c>
      <c r="V4839">
        <v>2</v>
      </c>
      <c r="W4839">
        <v>1</v>
      </c>
      <c r="X4839">
        <v>-0.08</v>
      </c>
      <c r="Y4839" t="s">
        <v>200</v>
      </c>
      <c r="AA4839" t="s">
        <v>15874</v>
      </c>
      <c r="AB4839">
        <v>68.291825900000006</v>
      </c>
      <c r="AC4839" t="s">
        <v>15875</v>
      </c>
      <c r="AD4839">
        <v>24.561924099999999</v>
      </c>
      <c r="AE4839">
        <v>130.11099999999999</v>
      </c>
      <c r="AF4839">
        <v>12.23</v>
      </c>
      <c r="AG4839">
        <v>8.4220000000000006</v>
      </c>
      <c r="AH4839">
        <v>11.6928</v>
      </c>
    </row>
    <row r="4840" spans="1:34" x14ac:dyDescent="0.25">
      <c r="A4840" t="s">
        <v>15876</v>
      </c>
      <c r="B4840" t="s">
        <v>15877</v>
      </c>
      <c r="C4840">
        <v>2</v>
      </c>
      <c r="D4840">
        <v>1</v>
      </c>
      <c r="E4840" t="s">
        <v>117</v>
      </c>
      <c r="F4840">
        <v>2015</v>
      </c>
      <c r="G4840" t="s">
        <v>142</v>
      </c>
      <c r="H4840">
        <v>0</v>
      </c>
      <c r="J4840">
        <v>102</v>
      </c>
      <c r="K4840">
        <v>12.4</v>
      </c>
      <c r="L4840">
        <v>1.1100000000000001</v>
      </c>
      <c r="M4840">
        <v>3559.6959999999999</v>
      </c>
      <c r="N4840">
        <v>11.2</v>
      </c>
      <c r="O4840" t="s">
        <v>119</v>
      </c>
      <c r="S4840">
        <v>0</v>
      </c>
      <c r="T4840" t="s">
        <v>15878</v>
      </c>
      <c r="U4840">
        <v>2620</v>
      </c>
      <c r="W4840">
        <v>7.0000000000000007E-2</v>
      </c>
      <c r="Z4840">
        <v>5.05</v>
      </c>
      <c r="AA4840" t="s">
        <v>15879</v>
      </c>
      <c r="AB4840">
        <v>194.00896399999999</v>
      </c>
      <c r="AC4840" t="s">
        <v>15880</v>
      </c>
      <c r="AD4840">
        <v>-12.956030999999999</v>
      </c>
      <c r="AE4840">
        <v>12.7</v>
      </c>
      <c r="AF4840">
        <v>17.73</v>
      </c>
      <c r="AG4840">
        <v>10.044</v>
      </c>
    </row>
    <row r="4841" spans="1:34" x14ac:dyDescent="0.25">
      <c r="A4841" t="s">
        <v>15881</v>
      </c>
      <c r="B4841" t="s">
        <v>15882</v>
      </c>
      <c r="C4841">
        <v>2</v>
      </c>
      <c r="D4841">
        <v>1</v>
      </c>
      <c r="E4841" t="s">
        <v>284</v>
      </c>
      <c r="F4841">
        <v>2007</v>
      </c>
      <c r="G4841" t="s">
        <v>15883</v>
      </c>
      <c r="H4841">
        <v>0</v>
      </c>
      <c r="I4841">
        <v>2.5199454000000001</v>
      </c>
      <c r="J4841">
        <v>3.8890000000000001E-2</v>
      </c>
      <c r="K4841">
        <v>16.623000000000001</v>
      </c>
      <c r="L4841">
        <v>1.4830000000000001</v>
      </c>
      <c r="M4841">
        <v>271.41500000000002</v>
      </c>
      <c r="N4841">
        <v>0.85399999999999998</v>
      </c>
      <c r="O4841" t="s">
        <v>119</v>
      </c>
      <c r="P4841">
        <v>0</v>
      </c>
      <c r="R4841">
        <v>1812</v>
      </c>
      <c r="S4841">
        <v>0</v>
      </c>
      <c r="T4841" t="s">
        <v>2476</v>
      </c>
      <c r="U4841">
        <v>6110</v>
      </c>
      <c r="V4841">
        <v>1.47</v>
      </c>
      <c r="W4841">
        <v>1.24</v>
      </c>
      <c r="X4841">
        <v>0.17</v>
      </c>
      <c r="Y4841" t="s">
        <v>77</v>
      </c>
      <c r="Z4841">
        <v>4.21</v>
      </c>
      <c r="AA4841" t="s">
        <v>15884</v>
      </c>
      <c r="AB4841">
        <v>5.1669536000000003</v>
      </c>
      <c r="AC4841" t="s">
        <v>15885</v>
      </c>
      <c r="AD4841">
        <v>31.989973200000001</v>
      </c>
      <c r="AE4841">
        <v>393.072</v>
      </c>
      <c r="AF4841">
        <v>11.308</v>
      </c>
      <c r="AG4841">
        <v>10.276</v>
      </c>
      <c r="AH4841">
        <v>11.5349</v>
      </c>
    </row>
    <row r="4842" spans="1:34" x14ac:dyDescent="0.25">
      <c r="A4842" t="s">
        <v>15886</v>
      </c>
      <c r="B4842" t="s">
        <v>15887</v>
      </c>
      <c r="C4842">
        <v>1</v>
      </c>
      <c r="D4842">
        <v>1</v>
      </c>
      <c r="E4842" t="s">
        <v>284</v>
      </c>
      <c r="F4842">
        <v>2008</v>
      </c>
      <c r="G4842" t="s">
        <v>15883</v>
      </c>
      <c r="H4842">
        <v>0</v>
      </c>
      <c r="I4842">
        <v>3.0927616000000002</v>
      </c>
      <c r="J4842">
        <v>3.7810000000000003E-2</v>
      </c>
      <c r="K4842">
        <v>12.106</v>
      </c>
      <c r="L4842">
        <v>1.08</v>
      </c>
      <c r="M4842">
        <v>1001.12</v>
      </c>
      <c r="N4842">
        <v>3.15</v>
      </c>
      <c r="O4842" t="s">
        <v>119</v>
      </c>
      <c r="P4842">
        <v>4.7300000000000002E-2</v>
      </c>
      <c r="R4842">
        <v>1370</v>
      </c>
      <c r="S4842">
        <v>0</v>
      </c>
      <c r="T4842" t="s">
        <v>391</v>
      </c>
      <c r="U4842">
        <v>4675</v>
      </c>
      <c r="V4842">
        <v>0.7</v>
      </c>
      <c r="W4842">
        <v>0.75</v>
      </c>
      <c r="X4842">
        <v>0.05</v>
      </c>
      <c r="Y4842" t="s">
        <v>77</v>
      </c>
      <c r="Z4842">
        <v>4.63</v>
      </c>
      <c r="AA4842" t="s">
        <v>15888</v>
      </c>
      <c r="AB4842">
        <v>348.99304569999998</v>
      </c>
      <c r="AC4842" t="s">
        <v>15889</v>
      </c>
      <c r="AD4842">
        <v>31.462750799999998</v>
      </c>
      <c r="AE4842">
        <v>140.99799999999999</v>
      </c>
      <c r="AF4842">
        <v>12.413</v>
      </c>
      <c r="AG4842">
        <v>9.9830000000000005</v>
      </c>
      <c r="AH4842">
        <v>12.1739</v>
      </c>
    </row>
    <row r="4843" spans="1:34" x14ac:dyDescent="0.25">
      <c r="A4843" t="s">
        <v>15890</v>
      </c>
      <c r="B4843" t="s">
        <v>15891</v>
      </c>
      <c r="C4843">
        <v>2</v>
      </c>
      <c r="D4843">
        <v>1</v>
      </c>
      <c r="E4843" t="s">
        <v>284</v>
      </c>
      <c r="F4843">
        <v>2014</v>
      </c>
      <c r="G4843" t="s">
        <v>15883</v>
      </c>
      <c r="H4843">
        <v>0</v>
      </c>
      <c r="I4843">
        <v>2.84938</v>
      </c>
      <c r="J4843">
        <v>4.5740000000000003E-2</v>
      </c>
      <c r="K4843">
        <v>14.907999999999999</v>
      </c>
      <c r="L4843">
        <v>1.33</v>
      </c>
      <c r="M4843">
        <v>400.4658</v>
      </c>
      <c r="N4843">
        <v>1.26</v>
      </c>
      <c r="O4843" t="s">
        <v>119</v>
      </c>
      <c r="P4843">
        <v>0</v>
      </c>
      <c r="R4843">
        <v>2190</v>
      </c>
      <c r="S4843">
        <v>0</v>
      </c>
      <c r="T4843" t="s">
        <v>1125</v>
      </c>
      <c r="U4843">
        <v>6900</v>
      </c>
      <c r="V4843">
        <v>1.57</v>
      </c>
      <c r="W4843">
        <v>0.77</v>
      </c>
      <c r="X4843">
        <v>-0.03</v>
      </c>
      <c r="Y4843" t="s">
        <v>77</v>
      </c>
      <c r="Z4843">
        <v>4.3499999999999996</v>
      </c>
      <c r="AA4843" t="s">
        <v>15892</v>
      </c>
      <c r="AB4843">
        <v>68.959815899999995</v>
      </c>
      <c r="AC4843" t="s">
        <v>15893</v>
      </c>
      <c r="AD4843">
        <v>-64.027039000000002</v>
      </c>
      <c r="AE4843">
        <v>364.411</v>
      </c>
      <c r="AF4843">
        <v>10.798</v>
      </c>
      <c r="AG4843">
        <v>9.6690000000000005</v>
      </c>
      <c r="AH4843">
        <v>10.6151</v>
      </c>
    </row>
    <row r="4844" spans="1:34" x14ac:dyDescent="0.25">
      <c r="A4844" t="s">
        <v>15894</v>
      </c>
      <c r="B4844" t="s">
        <v>15895</v>
      </c>
      <c r="C4844">
        <v>1</v>
      </c>
      <c r="D4844">
        <v>1</v>
      </c>
      <c r="E4844" t="s">
        <v>284</v>
      </c>
      <c r="F4844">
        <v>2014</v>
      </c>
      <c r="G4844" t="s">
        <v>15883</v>
      </c>
      <c r="H4844">
        <v>0</v>
      </c>
      <c r="I4844">
        <v>3.5857199999999998</v>
      </c>
      <c r="J4844">
        <v>5.0569999999999997E-2</v>
      </c>
      <c r="K4844">
        <v>16.029</v>
      </c>
      <c r="L4844">
        <v>1.43</v>
      </c>
      <c r="M4844">
        <v>162.0933</v>
      </c>
      <c r="N4844">
        <v>0.51</v>
      </c>
      <c r="O4844" t="s">
        <v>119</v>
      </c>
      <c r="P4844">
        <v>0</v>
      </c>
      <c r="R4844">
        <v>1560</v>
      </c>
      <c r="S4844">
        <v>0</v>
      </c>
      <c r="T4844" t="s">
        <v>1442</v>
      </c>
      <c r="U4844">
        <v>6380</v>
      </c>
      <c r="V4844">
        <v>1.31</v>
      </c>
      <c r="W4844">
        <v>1.41</v>
      </c>
      <c r="X4844">
        <v>0.2</v>
      </c>
      <c r="Y4844" t="s">
        <v>77</v>
      </c>
      <c r="Z4844">
        <v>4.3099999999999996</v>
      </c>
      <c r="AA4844" t="s">
        <v>15896</v>
      </c>
      <c r="AB4844">
        <v>98.351101600000007</v>
      </c>
      <c r="AC4844" t="s">
        <v>15897</v>
      </c>
      <c r="AD4844">
        <v>-23.486086</v>
      </c>
      <c r="AE4844">
        <v>201.22399999999999</v>
      </c>
      <c r="AF4844">
        <v>10.336</v>
      </c>
      <c r="AG4844">
        <v>9.0749999999999993</v>
      </c>
      <c r="AH4844">
        <v>10.138</v>
      </c>
    </row>
    <row r="4845" spans="1:34" x14ac:dyDescent="0.25">
      <c r="A4845" t="s">
        <v>15898</v>
      </c>
      <c r="B4845" t="s">
        <v>15899</v>
      </c>
      <c r="C4845">
        <v>1</v>
      </c>
      <c r="D4845">
        <v>1</v>
      </c>
      <c r="E4845" t="s">
        <v>284</v>
      </c>
      <c r="F4845">
        <v>2014</v>
      </c>
      <c r="G4845" t="s">
        <v>15883</v>
      </c>
      <c r="H4845">
        <v>0</v>
      </c>
      <c r="I4845">
        <v>0.92554199999999998</v>
      </c>
      <c r="J4845">
        <v>1.985E-2</v>
      </c>
      <c r="K4845">
        <v>17.126999999999999</v>
      </c>
      <c r="L4845">
        <v>1.528</v>
      </c>
      <c r="M4845">
        <v>473.54700000000003</v>
      </c>
      <c r="N4845">
        <v>1.49</v>
      </c>
      <c r="O4845" t="s">
        <v>119</v>
      </c>
      <c r="P4845">
        <v>0.15</v>
      </c>
      <c r="R4845">
        <v>2508</v>
      </c>
      <c r="S4845">
        <v>0</v>
      </c>
      <c r="T4845" t="s">
        <v>587</v>
      </c>
      <c r="U4845">
        <v>6110</v>
      </c>
      <c r="V4845">
        <v>1.44</v>
      </c>
      <c r="W4845">
        <v>1.22</v>
      </c>
      <c r="X4845">
        <v>0.06</v>
      </c>
      <c r="Y4845" t="s">
        <v>77</v>
      </c>
      <c r="Z4845">
        <v>4.22</v>
      </c>
      <c r="AA4845" t="s">
        <v>15900</v>
      </c>
      <c r="AB4845">
        <v>249.31486039999999</v>
      </c>
      <c r="AC4845" t="s">
        <v>15901</v>
      </c>
      <c r="AD4845">
        <v>7.1833758000000003</v>
      </c>
      <c r="AE4845">
        <v>375.64699999999999</v>
      </c>
      <c r="AF4845">
        <v>12.401999999999999</v>
      </c>
      <c r="AG4845">
        <v>10.766999999999999</v>
      </c>
      <c r="AH4845">
        <v>12.193099999999999</v>
      </c>
    </row>
    <row r="4846" spans="1:34" x14ac:dyDescent="0.25">
      <c r="A4846" t="s">
        <v>15902</v>
      </c>
      <c r="B4846" t="s">
        <v>15903</v>
      </c>
      <c r="C4846">
        <v>2</v>
      </c>
      <c r="D4846">
        <v>1</v>
      </c>
      <c r="E4846" t="s">
        <v>284</v>
      </c>
      <c r="F4846">
        <v>2014</v>
      </c>
      <c r="G4846" t="s">
        <v>15883</v>
      </c>
      <c r="H4846">
        <v>0</v>
      </c>
      <c r="I4846">
        <v>1.7554137000000001</v>
      </c>
      <c r="J4846">
        <v>2.9180000000000001E-2</v>
      </c>
      <c r="K4846">
        <v>12.744999999999999</v>
      </c>
      <c r="L4846">
        <v>1.137</v>
      </c>
      <c r="M4846">
        <v>404.26299999999998</v>
      </c>
      <c r="N4846">
        <v>1.272</v>
      </c>
      <c r="O4846" t="s">
        <v>119</v>
      </c>
      <c r="P4846">
        <v>0</v>
      </c>
      <c r="R4846">
        <v>1516</v>
      </c>
      <c r="S4846">
        <v>0</v>
      </c>
      <c r="T4846" t="s">
        <v>1246</v>
      </c>
      <c r="U4846">
        <v>5475</v>
      </c>
      <c r="V4846">
        <v>0.96</v>
      </c>
      <c r="W4846">
        <v>1.08</v>
      </c>
      <c r="X4846">
        <v>0.32</v>
      </c>
      <c r="Y4846" t="s">
        <v>77</v>
      </c>
      <c r="Z4846">
        <v>4.5</v>
      </c>
      <c r="AA4846" t="s">
        <v>15904</v>
      </c>
      <c r="AB4846">
        <v>160.60236889999999</v>
      </c>
      <c r="AC4846" t="s">
        <v>15905</v>
      </c>
      <c r="AD4846">
        <v>7.4350768</v>
      </c>
      <c r="AE4846">
        <v>185.93199999999999</v>
      </c>
      <c r="AF4846">
        <v>11.779</v>
      </c>
      <c r="AG4846">
        <v>9.8819999999999997</v>
      </c>
      <c r="AH4846">
        <v>11.5931</v>
      </c>
    </row>
    <row r="4847" spans="1:34" x14ac:dyDescent="0.25">
      <c r="A4847" t="s">
        <v>15906</v>
      </c>
      <c r="B4847" t="s">
        <v>15907</v>
      </c>
      <c r="C4847">
        <v>1</v>
      </c>
      <c r="D4847">
        <v>1</v>
      </c>
      <c r="E4847" t="s">
        <v>284</v>
      </c>
      <c r="F4847">
        <v>2017</v>
      </c>
      <c r="G4847" t="s">
        <v>15908</v>
      </c>
      <c r="H4847">
        <v>0</v>
      </c>
      <c r="I4847">
        <v>7.8728800000000003</v>
      </c>
      <c r="J4847">
        <v>7.4999999999999997E-2</v>
      </c>
      <c r="K4847">
        <v>10.760999999999999</v>
      </c>
      <c r="L4847">
        <v>0.96</v>
      </c>
      <c r="M4847">
        <v>572.09400000000005</v>
      </c>
      <c r="N4847">
        <v>1.8</v>
      </c>
      <c r="O4847" t="s">
        <v>119</v>
      </c>
      <c r="P4847">
        <v>0</v>
      </c>
      <c r="R4847">
        <v>900</v>
      </c>
      <c r="S4847">
        <v>0</v>
      </c>
      <c r="T4847" t="s">
        <v>321</v>
      </c>
      <c r="U4847">
        <v>5070</v>
      </c>
      <c r="V4847">
        <v>0.9</v>
      </c>
      <c r="W4847">
        <v>0.89</v>
      </c>
      <c r="X4847">
        <v>0.28000000000000003</v>
      </c>
      <c r="Y4847" t="s">
        <v>77</v>
      </c>
      <c r="Z4847">
        <v>4.2</v>
      </c>
      <c r="AA4847" t="s">
        <v>15909</v>
      </c>
      <c r="AB4847">
        <v>24.167868599999998</v>
      </c>
      <c r="AC4847" t="s">
        <v>15910</v>
      </c>
      <c r="AD4847">
        <v>-50.659308000000003</v>
      </c>
      <c r="AE4847">
        <v>169.27199999999999</v>
      </c>
      <c r="AF4847">
        <v>12.048999999999999</v>
      </c>
      <c r="AG4847">
        <v>9.9350000000000005</v>
      </c>
      <c r="AH4847">
        <v>11.8445</v>
      </c>
    </row>
    <row r="4848" spans="1:34" x14ac:dyDescent="0.25">
      <c r="A4848" t="s">
        <v>15911</v>
      </c>
      <c r="B4848" t="s">
        <v>15912</v>
      </c>
      <c r="C4848">
        <v>1</v>
      </c>
      <c r="D4848">
        <v>1</v>
      </c>
      <c r="E4848" t="s">
        <v>284</v>
      </c>
      <c r="F4848">
        <v>2014</v>
      </c>
      <c r="G4848" t="s">
        <v>15883</v>
      </c>
      <c r="H4848">
        <v>0</v>
      </c>
      <c r="I4848">
        <v>9.2897099999999995</v>
      </c>
      <c r="J4848">
        <v>9.1700000000000004E-2</v>
      </c>
      <c r="K4848">
        <v>11.433</v>
      </c>
      <c r="L4848">
        <v>1.02</v>
      </c>
      <c r="M4848">
        <v>514.88459999999998</v>
      </c>
      <c r="N4848">
        <v>1.62</v>
      </c>
      <c r="O4848" t="s">
        <v>119</v>
      </c>
      <c r="P4848">
        <v>0</v>
      </c>
      <c r="R4848">
        <v>1140</v>
      </c>
      <c r="S4848">
        <v>0</v>
      </c>
      <c r="T4848" t="s">
        <v>504</v>
      </c>
      <c r="U4848">
        <v>6055</v>
      </c>
      <c r="V4848">
        <v>1.31</v>
      </c>
      <c r="W4848">
        <v>0.93</v>
      </c>
      <c r="X4848">
        <v>-0.09</v>
      </c>
      <c r="Y4848" t="s">
        <v>77</v>
      </c>
      <c r="Z4848">
        <v>4.2300000000000004</v>
      </c>
      <c r="AA4848" t="s">
        <v>15913</v>
      </c>
      <c r="AB4848">
        <v>166.4296276</v>
      </c>
      <c r="AC4848" t="s">
        <v>15914</v>
      </c>
      <c r="AD4848">
        <v>-5.0794854000000003</v>
      </c>
      <c r="AE4848">
        <v>352.18099999999998</v>
      </c>
      <c r="AF4848">
        <v>11.21</v>
      </c>
      <c r="AG4848">
        <v>10.161</v>
      </c>
      <c r="AH4848">
        <v>11.3659</v>
      </c>
    </row>
    <row r="4849" spans="1:34" x14ac:dyDescent="0.25">
      <c r="A4849" t="s">
        <v>15915</v>
      </c>
      <c r="B4849" t="s">
        <v>15916</v>
      </c>
      <c r="C4849">
        <v>1</v>
      </c>
      <c r="D4849">
        <v>2</v>
      </c>
      <c r="E4849" t="s">
        <v>284</v>
      </c>
      <c r="F4849">
        <v>2017</v>
      </c>
      <c r="G4849" t="s">
        <v>15908</v>
      </c>
      <c r="H4849">
        <v>0</v>
      </c>
      <c r="I4849">
        <v>5.7214742000000003</v>
      </c>
      <c r="J4849">
        <v>5.5E-2</v>
      </c>
      <c r="K4849">
        <v>10.536</v>
      </c>
      <c r="L4849">
        <v>0.94</v>
      </c>
      <c r="M4849">
        <v>30.5</v>
      </c>
      <c r="N4849">
        <v>9.6000000000000002E-2</v>
      </c>
      <c r="O4849" t="s">
        <v>119</v>
      </c>
      <c r="P4849">
        <v>0.06</v>
      </c>
      <c r="Q4849">
        <v>37.03</v>
      </c>
      <c r="R4849">
        <v>736</v>
      </c>
      <c r="S4849">
        <v>0</v>
      </c>
      <c r="T4849" t="s">
        <v>15917</v>
      </c>
      <c r="U4849">
        <v>4425</v>
      </c>
      <c r="V4849">
        <v>0.67</v>
      </c>
      <c r="W4849">
        <v>0.68</v>
      </c>
      <c r="X4849">
        <v>0.02</v>
      </c>
      <c r="Y4849" t="s">
        <v>77</v>
      </c>
      <c r="Z4849">
        <v>4.63</v>
      </c>
      <c r="AA4849" t="s">
        <v>15918</v>
      </c>
      <c r="AB4849">
        <v>188.38642770000001</v>
      </c>
      <c r="AC4849" t="s">
        <v>15919</v>
      </c>
      <c r="AD4849">
        <v>-10.1462141</v>
      </c>
      <c r="AE4849">
        <v>64.741399999999999</v>
      </c>
      <c r="AF4849">
        <v>11.592000000000001</v>
      </c>
      <c r="AG4849">
        <v>8.6370000000000005</v>
      </c>
      <c r="AH4849">
        <v>11.173999999999999</v>
      </c>
    </row>
    <row r="4850" spans="1:34" x14ac:dyDescent="0.25">
      <c r="A4850" t="s">
        <v>15920</v>
      </c>
      <c r="B4850" t="s">
        <v>15916</v>
      </c>
      <c r="C4850">
        <v>1</v>
      </c>
      <c r="D4850">
        <v>2</v>
      </c>
      <c r="E4850" t="s">
        <v>73</v>
      </c>
      <c r="F4850">
        <v>2020</v>
      </c>
      <c r="G4850" t="s">
        <v>100</v>
      </c>
      <c r="H4850">
        <v>0</v>
      </c>
      <c r="I4850">
        <v>1088</v>
      </c>
      <c r="K4850">
        <v>13.2</v>
      </c>
      <c r="L4850">
        <v>1.18</v>
      </c>
      <c r="M4850">
        <v>115</v>
      </c>
      <c r="N4850">
        <v>0.36</v>
      </c>
      <c r="O4850" t="s">
        <v>75</v>
      </c>
      <c r="P4850">
        <v>0.28000000000000003</v>
      </c>
      <c r="S4850">
        <v>0</v>
      </c>
      <c r="T4850" t="s">
        <v>15917</v>
      </c>
      <c r="U4850">
        <v>4425</v>
      </c>
      <c r="V4850">
        <v>0.67</v>
      </c>
      <c r="W4850">
        <v>0.68</v>
      </c>
      <c r="X4850">
        <v>0.02</v>
      </c>
      <c r="Y4850" t="s">
        <v>77</v>
      </c>
      <c r="Z4850">
        <v>4.63</v>
      </c>
      <c r="AA4850" t="s">
        <v>15918</v>
      </c>
      <c r="AB4850">
        <v>188.38642770000001</v>
      </c>
      <c r="AC4850" t="s">
        <v>15919</v>
      </c>
      <c r="AD4850">
        <v>-10.1462141</v>
      </c>
      <c r="AE4850">
        <v>64.741399999999999</v>
      </c>
      <c r="AF4850">
        <v>11.592000000000001</v>
      </c>
      <c r="AG4850">
        <v>8.6370000000000005</v>
      </c>
      <c r="AH4850">
        <v>11.173999999999999</v>
      </c>
    </row>
    <row r="4851" spans="1:34" x14ac:dyDescent="0.25">
      <c r="A4851" t="s">
        <v>15921</v>
      </c>
      <c r="B4851" t="s">
        <v>15922</v>
      </c>
      <c r="C4851">
        <v>3</v>
      </c>
      <c r="D4851">
        <v>1</v>
      </c>
      <c r="E4851" t="s">
        <v>284</v>
      </c>
      <c r="F4851">
        <v>2008</v>
      </c>
      <c r="G4851" t="s">
        <v>15883</v>
      </c>
      <c r="H4851">
        <v>0</v>
      </c>
      <c r="I4851">
        <v>3.7224699999999999</v>
      </c>
      <c r="J4851">
        <v>4.3499999999999997E-2</v>
      </c>
      <c r="K4851">
        <v>12.442</v>
      </c>
      <c r="L4851">
        <v>1.1100000000000001</v>
      </c>
      <c r="M4851">
        <v>251.0857</v>
      </c>
      <c r="N4851">
        <v>0.79</v>
      </c>
      <c r="O4851" t="s">
        <v>119</v>
      </c>
      <c r="P4851">
        <v>0</v>
      </c>
      <c r="R4851">
        <v>992</v>
      </c>
      <c r="S4851">
        <v>0</v>
      </c>
      <c r="T4851" t="s">
        <v>370</v>
      </c>
      <c r="U4851">
        <v>4800</v>
      </c>
      <c r="V4851">
        <v>0.89</v>
      </c>
      <c r="W4851">
        <v>1.42</v>
      </c>
      <c r="X4851">
        <v>0</v>
      </c>
      <c r="Y4851" t="s">
        <v>77</v>
      </c>
      <c r="Z4851">
        <v>4.45</v>
      </c>
      <c r="AA4851" t="s">
        <v>15923</v>
      </c>
      <c r="AB4851">
        <v>47.368947200000001</v>
      </c>
      <c r="AC4851" t="s">
        <v>15924</v>
      </c>
      <c r="AD4851">
        <v>30.6733817</v>
      </c>
      <c r="AE4851">
        <v>124.73</v>
      </c>
      <c r="AF4851">
        <v>11.567</v>
      </c>
      <c r="AG4851">
        <v>9.4209999999999994</v>
      </c>
      <c r="AH4851">
        <v>11.5535</v>
      </c>
    </row>
    <row r="4852" spans="1:34" x14ac:dyDescent="0.25">
      <c r="A4852" t="s">
        <v>15925</v>
      </c>
      <c r="B4852" t="s">
        <v>15926</v>
      </c>
      <c r="C4852">
        <v>1</v>
      </c>
      <c r="D4852">
        <v>1</v>
      </c>
      <c r="E4852" t="s">
        <v>284</v>
      </c>
      <c r="F4852">
        <v>2021</v>
      </c>
      <c r="G4852" t="s">
        <v>142</v>
      </c>
      <c r="H4852">
        <v>0</v>
      </c>
      <c r="I4852">
        <v>3.7784012100000002</v>
      </c>
      <c r="K4852">
        <v>13.877000000000001</v>
      </c>
      <c r="L4852">
        <v>1.238</v>
      </c>
      <c r="M4852">
        <v>162.09249</v>
      </c>
      <c r="N4852">
        <v>0.51</v>
      </c>
      <c r="O4852" t="s">
        <v>119</v>
      </c>
      <c r="P4852">
        <v>0</v>
      </c>
      <c r="S4852">
        <v>0</v>
      </c>
      <c r="T4852" t="s">
        <v>4732</v>
      </c>
      <c r="U4852">
        <v>5400</v>
      </c>
      <c r="V4852">
        <v>0.86</v>
      </c>
      <c r="W4852">
        <v>0.95</v>
      </c>
      <c r="X4852">
        <v>-0.06</v>
      </c>
      <c r="Y4852" t="s">
        <v>77</v>
      </c>
      <c r="Z4852">
        <v>4.0999999999999996</v>
      </c>
      <c r="AA4852" t="s">
        <v>15927</v>
      </c>
      <c r="AB4852">
        <v>305.87243660000001</v>
      </c>
      <c r="AC4852" t="s">
        <v>15928</v>
      </c>
      <c r="AD4852">
        <v>-44.058700100000003</v>
      </c>
      <c r="AE4852">
        <v>274.95999999999998</v>
      </c>
      <c r="AF4852">
        <v>12.762</v>
      </c>
      <c r="AG4852">
        <v>10.871</v>
      </c>
      <c r="AH4852">
        <v>12.5517</v>
      </c>
    </row>
    <row r="4853" spans="1:34" x14ac:dyDescent="0.25">
      <c r="A4853" t="s">
        <v>15929</v>
      </c>
      <c r="B4853" t="s">
        <v>15930</v>
      </c>
      <c r="C4853">
        <v>1</v>
      </c>
      <c r="D4853">
        <v>1</v>
      </c>
      <c r="E4853" t="s">
        <v>284</v>
      </c>
      <c r="F4853">
        <v>2016</v>
      </c>
      <c r="G4853" t="s">
        <v>15931</v>
      </c>
      <c r="H4853">
        <v>0</v>
      </c>
      <c r="I4853">
        <v>4.5421687500000001</v>
      </c>
      <c r="J4853">
        <v>5.885E-2</v>
      </c>
      <c r="K4853">
        <v>15.792999999999999</v>
      </c>
      <c r="L4853">
        <v>1.409</v>
      </c>
      <c r="M4853">
        <v>150.96924999999999</v>
      </c>
      <c r="N4853">
        <v>0.47499999999999998</v>
      </c>
      <c r="O4853" t="s">
        <v>119</v>
      </c>
      <c r="P4853">
        <v>0</v>
      </c>
      <c r="R4853">
        <v>1496</v>
      </c>
      <c r="S4853">
        <v>0</v>
      </c>
      <c r="T4853" t="s">
        <v>5301</v>
      </c>
      <c r="U4853">
        <v>5890</v>
      </c>
      <c r="V4853">
        <v>1.61</v>
      </c>
      <c r="W4853">
        <v>1.32</v>
      </c>
      <c r="X4853">
        <v>0.1</v>
      </c>
      <c r="Y4853" t="s">
        <v>77</v>
      </c>
      <c r="Z4853">
        <v>4.2</v>
      </c>
      <c r="AA4853" t="s">
        <v>15932</v>
      </c>
      <c r="AB4853">
        <v>224.87285890000001</v>
      </c>
      <c r="AC4853" t="s">
        <v>15933</v>
      </c>
      <c r="AD4853">
        <v>46.960099599999999</v>
      </c>
      <c r="AE4853">
        <v>435.15600000000001</v>
      </c>
      <c r="AF4853">
        <v>11.760999999999999</v>
      </c>
      <c r="AG4853">
        <v>10.311</v>
      </c>
      <c r="AH4853">
        <v>11.604100000000001</v>
      </c>
    </row>
    <row r="4854" spans="1:34" x14ac:dyDescent="0.25">
      <c r="A4854" t="s">
        <v>15934</v>
      </c>
      <c r="B4854" t="s">
        <v>15935</v>
      </c>
      <c r="C4854">
        <v>2</v>
      </c>
      <c r="D4854">
        <v>1</v>
      </c>
      <c r="E4854" t="s">
        <v>284</v>
      </c>
      <c r="F4854">
        <v>2016</v>
      </c>
      <c r="G4854" t="s">
        <v>15931</v>
      </c>
      <c r="H4854">
        <v>0</v>
      </c>
      <c r="I4854">
        <v>1.5487743</v>
      </c>
      <c r="J4854">
        <v>2.8510000000000001E-2</v>
      </c>
      <c r="K4854">
        <v>15.009</v>
      </c>
      <c r="L4854">
        <v>1.339</v>
      </c>
      <c r="M4854">
        <v>562.24126999999999</v>
      </c>
      <c r="N4854">
        <v>1.7689999999999999</v>
      </c>
      <c r="O4854" t="s">
        <v>119</v>
      </c>
      <c r="P4854">
        <v>1.2E-2</v>
      </c>
      <c r="R4854">
        <v>2043</v>
      </c>
      <c r="S4854">
        <v>0</v>
      </c>
      <c r="T4854" t="s">
        <v>358</v>
      </c>
      <c r="U4854">
        <v>5940</v>
      </c>
      <c r="V4854">
        <v>1.43</v>
      </c>
      <c r="W4854">
        <v>1.29</v>
      </c>
      <c r="X4854">
        <v>0.14000000000000001</v>
      </c>
      <c r="Y4854" t="s">
        <v>77</v>
      </c>
      <c r="Z4854">
        <v>4.3</v>
      </c>
      <c r="AA4854" t="s">
        <v>15936</v>
      </c>
      <c r="AB4854">
        <v>327.66569529999998</v>
      </c>
      <c r="AC4854" t="s">
        <v>15937</v>
      </c>
      <c r="AD4854">
        <v>10.4629385</v>
      </c>
      <c r="AE4854">
        <v>523.33699999999999</v>
      </c>
      <c r="AF4854">
        <v>12.685</v>
      </c>
      <c r="AG4854">
        <v>11.074</v>
      </c>
      <c r="AH4854">
        <v>12.5227</v>
      </c>
    </row>
    <row r="4855" spans="1:34" x14ac:dyDescent="0.25">
      <c r="A4855" t="s">
        <v>15938</v>
      </c>
      <c r="B4855" t="s">
        <v>15939</v>
      </c>
      <c r="C4855">
        <v>1</v>
      </c>
      <c r="D4855">
        <v>1</v>
      </c>
      <c r="E4855" t="s">
        <v>284</v>
      </c>
      <c r="F4855">
        <v>2014</v>
      </c>
      <c r="G4855" t="s">
        <v>15883</v>
      </c>
      <c r="H4855">
        <v>0</v>
      </c>
      <c r="I4855">
        <v>10.021649999999999</v>
      </c>
      <c r="J4855">
        <v>9.4589999999999994E-2</v>
      </c>
      <c r="K4855">
        <v>11.882</v>
      </c>
      <c r="L4855">
        <v>1.06</v>
      </c>
      <c r="M4855">
        <v>95.349000000000004</v>
      </c>
      <c r="N4855">
        <v>0.3</v>
      </c>
      <c r="O4855" t="s">
        <v>119</v>
      </c>
      <c r="P4855">
        <v>0.3</v>
      </c>
      <c r="R4855">
        <v>1001</v>
      </c>
      <c r="S4855">
        <v>0</v>
      </c>
      <c r="T4855" t="s">
        <v>504</v>
      </c>
      <c r="U4855">
        <v>6040</v>
      </c>
      <c r="V4855">
        <v>1.22</v>
      </c>
      <c r="W4855">
        <v>1.29</v>
      </c>
      <c r="X4855">
        <v>-0.11</v>
      </c>
      <c r="Y4855" t="s">
        <v>77</v>
      </c>
      <c r="Z4855">
        <v>4.28</v>
      </c>
      <c r="AA4855" t="s">
        <v>15940</v>
      </c>
      <c r="AB4855">
        <v>36.7758112</v>
      </c>
      <c r="AC4855" t="s">
        <v>15941</v>
      </c>
      <c r="AD4855">
        <v>-50.284424700000002</v>
      </c>
      <c r="AE4855">
        <v>157.96299999999999</v>
      </c>
      <c r="AF4855">
        <v>10.138999999999999</v>
      </c>
      <c r="AG4855">
        <v>8.7799999999999994</v>
      </c>
      <c r="AH4855">
        <v>10.026899999999999</v>
      </c>
    </row>
    <row r="4856" spans="1:34" x14ac:dyDescent="0.25">
      <c r="A4856" t="s">
        <v>15942</v>
      </c>
      <c r="B4856" t="s">
        <v>15943</v>
      </c>
      <c r="C4856">
        <v>1</v>
      </c>
      <c r="D4856">
        <v>1</v>
      </c>
      <c r="E4856" t="s">
        <v>284</v>
      </c>
      <c r="F4856">
        <v>2016</v>
      </c>
      <c r="G4856" t="s">
        <v>15883</v>
      </c>
      <c r="H4856">
        <v>0</v>
      </c>
      <c r="I4856">
        <v>4.0460434999999997</v>
      </c>
      <c r="J4856">
        <v>5.4530000000000002E-2</v>
      </c>
      <c r="K4856">
        <v>16.140999999999998</v>
      </c>
      <c r="L4856">
        <v>1.44</v>
      </c>
      <c r="M4856">
        <v>163.36462</v>
      </c>
      <c r="N4856">
        <v>0.51400000000000001</v>
      </c>
      <c r="O4856" t="s">
        <v>119</v>
      </c>
      <c r="P4856">
        <v>0</v>
      </c>
      <c r="R4856">
        <v>1729</v>
      </c>
      <c r="S4856">
        <v>0</v>
      </c>
      <c r="T4856" t="s">
        <v>1442</v>
      </c>
      <c r="U4856">
        <v>6410</v>
      </c>
      <c r="V4856">
        <v>1.7</v>
      </c>
      <c r="W4856">
        <v>1.32</v>
      </c>
      <c r="X4856">
        <v>0.16</v>
      </c>
      <c r="Y4856" t="s">
        <v>77</v>
      </c>
      <c r="Z4856">
        <v>4.0999999999999996</v>
      </c>
      <c r="AA4856" t="s">
        <v>15944</v>
      </c>
      <c r="AB4856">
        <v>19.5505861</v>
      </c>
      <c r="AC4856" t="s">
        <v>15945</v>
      </c>
      <c r="AD4856">
        <v>2.7027847</v>
      </c>
      <c r="AE4856">
        <v>376.65800000000002</v>
      </c>
      <c r="AF4856">
        <v>11.009</v>
      </c>
      <c r="AG4856">
        <v>9.7880000000000003</v>
      </c>
      <c r="AH4856">
        <v>10.919600000000001</v>
      </c>
    </row>
    <row r="4857" spans="1:34" x14ac:dyDescent="0.25">
      <c r="A4857" t="s">
        <v>15946</v>
      </c>
      <c r="B4857" t="s">
        <v>15947</v>
      </c>
      <c r="C4857">
        <v>1</v>
      </c>
      <c r="D4857">
        <v>1</v>
      </c>
      <c r="E4857" t="s">
        <v>284</v>
      </c>
      <c r="F4857">
        <v>2016</v>
      </c>
      <c r="G4857" t="s">
        <v>15908</v>
      </c>
      <c r="H4857">
        <v>0</v>
      </c>
      <c r="I4857">
        <v>2.49979</v>
      </c>
      <c r="J4857">
        <v>3.6299999999999999E-2</v>
      </c>
      <c r="K4857">
        <v>15.693</v>
      </c>
      <c r="L4857">
        <v>1.4</v>
      </c>
      <c r="M4857">
        <v>390.93090000000001</v>
      </c>
      <c r="N4857">
        <v>1.23</v>
      </c>
      <c r="O4857" t="s">
        <v>119</v>
      </c>
      <c r="P4857">
        <v>5.8000000000000003E-2</v>
      </c>
      <c r="R4857">
        <v>1600</v>
      </c>
      <c r="S4857">
        <v>0</v>
      </c>
      <c r="T4857" t="s">
        <v>301</v>
      </c>
      <c r="U4857">
        <v>5650</v>
      </c>
      <c r="V4857">
        <v>1.2</v>
      </c>
      <c r="W4857">
        <v>1.02</v>
      </c>
      <c r="X4857">
        <v>0.14000000000000001</v>
      </c>
      <c r="Y4857" t="s">
        <v>77</v>
      </c>
      <c r="Z4857">
        <v>4.26</v>
      </c>
      <c r="AA4857" t="s">
        <v>15948</v>
      </c>
      <c r="AB4857">
        <v>55.933639200000002</v>
      </c>
      <c r="AC4857" t="s">
        <v>15949</v>
      </c>
      <c r="AD4857">
        <v>-65.193780000000004</v>
      </c>
      <c r="AE4857">
        <v>302.44799999999998</v>
      </c>
      <c r="AF4857">
        <v>12.314</v>
      </c>
      <c r="AG4857">
        <v>10.545</v>
      </c>
      <c r="AH4857">
        <v>12.1014</v>
      </c>
    </row>
    <row r="4858" spans="1:34" x14ac:dyDescent="0.25">
      <c r="A4858" t="s">
        <v>15950</v>
      </c>
      <c r="B4858" t="s">
        <v>15951</v>
      </c>
      <c r="C4858">
        <v>3</v>
      </c>
      <c r="D4858">
        <v>1</v>
      </c>
      <c r="E4858" t="s">
        <v>284</v>
      </c>
      <c r="F4858">
        <v>2008</v>
      </c>
      <c r="G4858" t="s">
        <v>15883</v>
      </c>
      <c r="H4858">
        <v>0</v>
      </c>
      <c r="I4858">
        <v>1.0914200000000001</v>
      </c>
      <c r="J4858">
        <v>2.3199999999999998E-2</v>
      </c>
      <c r="K4858">
        <v>21.712</v>
      </c>
      <c r="L4858">
        <v>1.9370000000000001</v>
      </c>
      <c r="M4858">
        <v>465.62094999999999</v>
      </c>
      <c r="N4858">
        <v>1.4650000000000001</v>
      </c>
      <c r="O4858" t="s">
        <v>119</v>
      </c>
      <c r="P4858">
        <v>4.4699999999999997E-2</v>
      </c>
      <c r="R4858">
        <v>2593</v>
      </c>
      <c r="S4858">
        <v>1</v>
      </c>
      <c r="U4858">
        <v>6360</v>
      </c>
      <c r="V4858">
        <v>1.66</v>
      </c>
      <c r="W4858">
        <v>1.43</v>
      </c>
      <c r="X4858">
        <v>7.0000000000000007E-2</v>
      </c>
      <c r="Y4858" t="s">
        <v>77</v>
      </c>
      <c r="Z4858">
        <v>4.16</v>
      </c>
      <c r="AA4858" t="s">
        <v>15952</v>
      </c>
      <c r="AB4858">
        <v>97.636645000000001</v>
      </c>
      <c r="AC4858" t="s">
        <v>15953</v>
      </c>
      <c r="AD4858">
        <v>29.672266199999999</v>
      </c>
      <c r="AE4858">
        <v>427.24599999999998</v>
      </c>
      <c r="AF4858">
        <v>11.569000000000001</v>
      </c>
      <c r="AG4858">
        <v>10.188000000000001</v>
      </c>
      <c r="AH4858">
        <v>11.4999</v>
      </c>
    </row>
    <row r="4859" spans="1:34" x14ac:dyDescent="0.25">
      <c r="A4859" t="s">
        <v>15954</v>
      </c>
      <c r="B4859" t="s">
        <v>15955</v>
      </c>
      <c r="C4859">
        <v>1</v>
      </c>
      <c r="D4859">
        <v>1</v>
      </c>
      <c r="E4859" t="s">
        <v>284</v>
      </c>
      <c r="F4859">
        <v>2016</v>
      </c>
      <c r="G4859" t="s">
        <v>15883</v>
      </c>
      <c r="H4859">
        <v>0</v>
      </c>
      <c r="I4859">
        <v>3.6112706000000001</v>
      </c>
      <c r="J4859">
        <v>5.1400000000000001E-2</v>
      </c>
      <c r="K4859">
        <v>16.510999999999999</v>
      </c>
      <c r="L4859">
        <v>1.4730000000000001</v>
      </c>
      <c r="M4859">
        <v>1541.4755</v>
      </c>
      <c r="N4859">
        <v>4.8499999999999996</v>
      </c>
      <c r="O4859" t="s">
        <v>119</v>
      </c>
      <c r="P4859">
        <v>5.7000000000000002E-2</v>
      </c>
      <c r="R4859">
        <v>1880</v>
      </c>
      <c r="S4859">
        <v>0</v>
      </c>
      <c r="T4859" t="s">
        <v>1347</v>
      </c>
      <c r="U4859">
        <v>6450</v>
      </c>
      <c r="V4859">
        <v>1.87</v>
      </c>
      <c r="W4859">
        <v>1.39</v>
      </c>
      <c r="X4859">
        <v>-0.05</v>
      </c>
      <c r="Y4859" t="s">
        <v>77</v>
      </c>
      <c r="Z4859">
        <v>4.04</v>
      </c>
      <c r="AA4859" t="s">
        <v>15956</v>
      </c>
      <c r="AB4859">
        <v>62.616081299999998</v>
      </c>
      <c r="AC4859" t="s">
        <v>15957</v>
      </c>
      <c r="AD4859">
        <v>-45.898243399999998</v>
      </c>
      <c r="AE4859">
        <v>381.17399999999998</v>
      </c>
      <c r="AF4859">
        <v>10.96</v>
      </c>
      <c r="AG4859">
        <v>9.8770000000000007</v>
      </c>
      <c r="AH4859">
        <v>10.898899999999999</v>
      </c>
    </row>
    <row r="4860" spans="1:34" x14ac:dyDescent="0.25">
      <c r="A4860" t="s">
        <v>15958</v>
      </c>
      <c r="B4860" t="s">
        <v>15959</v>
      </c>
      <c r="C4860">
        <v>1</v>
      </c>
      <c r="D4860">
        <v>1</v>
      </c>
      <c r="E4860" t="s">
        <v>284</v>
      </c>
      <c r="F4860">
        <v>2016</v>
      </c>
      <c r="G4860" t="s">
        <v>15883</v>
      </c>
      <c r="H4860">
        <v>0</v>
      </c>
      <c r="I4860">
        <v>1.2749250400000001</v>
      </c>
      <c r="J4860">
        <v>2.596E-2</v>
      </c>
      <c r="K4860">
        <v>19.649000000000001</v>
      </c>
      <c r="L4860">
        <v>1.7529999999999999</v>
      </c>
      <c r="M4860">
        <v>367.72746999999998</v>
      </c>
      <c r="N4860">
        <v>1.157</v>
      </c>
      <c r="O4860" t="s">
        <v>119</v>
      </c>
      <c r="P4860">
        <v>0</v>
      </c>
      <c r="R4860">
        <v>2720</v>
      </c>
      <c r="S4860">
        <v>0</v>
      </c>
      <c r="T4860" t="s">
        <v>184</v>
      </c>
      <c r="U4860">
        <v>6776</v>
      </c>
      <c r="V4860">
        <v>1.46</v>
      </c>
      <c r="W4860">
        <v>1.36</v>
      </c>
      <c r="X4860">
        <v>0.13</v>
      </c>
      <c r="Y4860" t="s">
        <v>77</v>
      </c>
      <c r="Z4860">
        <v>4.24</v>
      </c>
      <c r="AA4860" t="s">
        <v>15960</v>
      </c>
      <c r="AB4860">
        <v>107.6002312</v>
      </c>
      <c r="AC4860" t="s">
        <v>15961</v>
      </c>
      <c r="AD4860">
        <v>-39.0972705</v>
      </c>
      <c r="AE4860">
        <v>269.89800000000002</v>
      </c>
      <c r="AF4860">
        <v>10.513999999999999</v>
      </c>
      <c r="AG4860">
        <v>9.3740000000000006</v>
      </c>
      <c r="AH4860">
        <v>10.374599999999999</v>
      </c>
    </row>
    <row r="4861" spans="1:34" x14ac:dyDescent="0.25">
      <c r="A4861" t="s">
        <v>15962</v>
      </c>
      <c r="B4861" t="s">
        <v>15963</v>
      </c>
      <c r="C4861">
        <v>2</v>
      </c>
      <c r="D4861">
        <v>1</v>
      </c>
      <c r="E4861" t="s">
        <v>284</v>
      </c>
      <c r="F4861">
        <v>2016</v>
      </c>
      <c r="G4861" t="s">
        <v>15883</v>
      </c>
      <c r="H4861">
        <v>0</v>
      </c>
      <c r="I4861">
        <v>2.9776411999999999</v>
      </c>
      <c r="J4861">
        <v>4.2630000000000001E-2</v>
      </c>
      <c r="K4861">
        <v>14.773</v>
      </c>
      <c r="L4861">
        <v>1.3180000000000001</v>
      </c>
      <c r="M4861">
        <v>285.72917000000001</v>
      </c>
      <c r="N4861">
        <v>0.89900000000000002</v>
      </c>
      <c r="O4861" t="s">
        <v>119</v>
      </c>
      <c r="P4861">
        <v>0</v>
      </c>
      <c r="R4861">
        <v>1520</v>
      </c>
      <c r="S4861">
        <v>0</v>
      </c>
      <c r="T4861" t="s">
        <v>301</v>
      </c>
      <c r="U4861">
        <v>5740</v>
      </c>
      <c r="V4861">
        <v>1.28</v>
      </c>
      <c r="W4861">
        <v>1.17</v>
      </c>
      <c r="X4861">
        <v>0.18</v>
      </c>
      <c r="Y4861" t="s">
        <v>77</v>
      </c>
      <c r="Z4861">
        <v>4.29</v>
      </c>
      <c r="AA4861" t="s">
        <v>15964</v>
      </c>
      <c r="AB4861">
        <v>289.47921239999999</v>
      </c>
      <c r="AC4861" t="s">
        <v>15965</v>
      </c>
      <c r="AD4861">
        <v>-32.860124399999997</v>
      </c>
      <c r="AE4861">
        <v>197.99600000000001</v>
      </c>
      <c r="AF4861">
        <v>11.03</v>
      </c>
      <c r="AG4861">
        <v>9.3620009999999994</v>
      </c>
      <c r="AH4861">
        <v>10.899900000000001</v>
      </c>
    </row>
    <row r="4862" spans="1:34" x14ac:dyDescent="0.25">
      <c r="A4862" t="s">
        <v>15966</v>
      </c>
      <c r="B4862" t="s">
        <v>15967</v>
      </c>
      <c r="C4862">
        <v>1</v>
      </c>
      <c r="D4862">
        <v>1</v>
      </c>
      <c r="E4862" t="s">
        <v>284</v>
      </c>
      <c r="F4862">
        <v>2016</v>
      </c>
      <c r="G4862" t="s">
        <v>15908</v>
      </c>
      <c r="H4862">
        <v>0</v>
      </c>
      <c r="I4862">
        <v>3.3726500000000001</v>
      </c>
      <c r="J4862">
        <v>4.4900000000000002E-2</v>
      </c>
      <c r="K4862">
        <v>13.898999999999999</v>
      </c>
      <c r="L4862">
        <v>1.24</v>
      </c>
      <c r="M4862">
        <v>190.69800000000001</v>
      </c>
      <c r="N4862">
        <v>0.6</v>
      </c>
      <c r="O4862" t="s">
        <v>119</v>
      </c>
      <c r="P4862">
        <v>1.7000000000000001E-2</v>
      </c>
      <c r="R4862">
        <v>1400</v>
      </c>
      <c r="S4862">
        <v>0</v>
      </c>
      <c r="T4862" t="s">
        <v>504</v>
      </c>
      <c r="U4862">
        <v>6050</v>
      </c>
      <c r="V4862">
        <v>1.02</v>
      </c>
      <c r="W4862">
        <v>1.07</v>
      </c>
      <c r="X4862">
        <v>-0.02</v>
      </c>
      <c r="Y4862" t="s">
        <v>77</v>
      </c>
      <c r="Z4862">
        <v>4.4400000000000004</v>
      </c>
      <c r="AA4862" t="s">
        <v>15968</v>
      </c>
      <c r="AB4862">
        <v>332.71433730000001</v>
      </c>
      <c r="AC4862" t="s">
        <v>15969</v>
      </c>
      <c r="AD4862">
        <v>-30.749718900000001</v>
      </c>
      <c r="AE4862">
        <v>448.637</v>
      </c>
      <c r="AF4862">
        <v>12.724</v>
      </c>
      <c r="AG4862">
        <v>11.31</v>
      </c>
      <c r="AH4862">
        <v>12.5754</v>
      </c>
    </row>
    <row r="4863" spans="1:34" x14ac:dyDescent="0.25">
      <c r="A4863" t="s">
        <v>15970</v>
      </c>
      <c r="B4863" t="s">
        <v>15971</v>
      </c>
      <c r="C4863">
        <v>1</v>
      </c>
      <c r="D4863">
        <v>2</v>
      </c>
      <c r="E4863" t="s">
        <v>284</v>
      </c>
      <c r="F4863">
        <v>2016</v>
      </c>
      <c r="G4863" t="s">
        <v>15908</v>
      </c>
      <c r="H4863">
        <v>0</v>
      </c>
      <c r="I4863">
        <v>3.2888299999999999</v>
      </c>
      <c r="J4863">
        <v>4.4900000000000002E-2</v>
      </c>
      <c r="K4863">
        <v>10.435</v>
      </c>
      <c r="L4863">
        <v>0.96</v>
      </c>
      <c r="M4863">
        <v>90.3</v>
      </c>
      <c r="N4863">
        <v>0.28410999999999997</v>
      </c>
      <c r="O4863" t="s">
        <v>119</v>
      </c>
      <c r="P4863">
        <v>0.18</v>
      </c>
      <c r="Q4863">
        <v>759.34</v>
      </c>
      <c r="R4863">
        <v>1480</v>
      </c>
      <c r="S4863">
        <v>1</v>
      </c>
      <c r="T4863" t="s">
        <v>513</v>
      </c>
      <c r="U4863">
        <v>5800</v>
      </c>
      <c r="V4863">
        <v>1.27</v>
      </c>
      <c r="W4863">
        <v>1.1200000000000001</v>
      </c>
      <c r="X4863">
        <v>0.20699999999999999</v>
      </c>
      <c r="Y4863" t="s">
        <v>200</v>
      </c>
      <c r="Z4863">
        <v>4.28</v>
      </c>
      <c r="AA4863" t="s">
        <v>15972</v>
      </c>
      <c r="AB4863">
        <v>63.374706000000003</v>
      </c>
      <c r="AC4863" t="s">
        <v>15973</v>
      </c>
      <c r="AD4863">
        <v>-69.226592600000004</v>
      </c>
      <c r="AE4863">
        <v>216.52600000000001</v>
      </c>
      <c r="AF4863">
        <v>10.994</v>
      </c>
      <c r="AG4863">
        <v>9.5980000000000008</v>
      </c>
      <c r="AH4863">
        <v>11.0665</v>
      </c>
    </row>
    <row r="4864" spans="1:34" x14ac:dyDescent="0.25">
      <c r="A4864" t="s">
        <v>15974</v>
      </c>
      <c r="B4864" t="s">
        <v>15971</v>
      </c>
      <c r="C4864">
        <v>1</v>
      </c>
      <c r="D4864">
        <v>2</v>
      </c>
      <c r="E4864" t="s">
        <v>7079</v>
      </c>
      <c r="F4864">
        <v>2019</v>
      </c>
      <c r="G4864" t="s">
        <v>285</v>
      </c>
      <c r="H4864">
        <v>0</v>
      </c>
      <c r="I4864">
        <v>7.63</v>
      </c>
      <c r="K4864">
        <v>9.3800000000000008</v>
      </c>
      <c r="L4864">
        <v>0.83699999999999997</v>
      </c>
      <c r="M4864">
        <v>64.2</v>
      </c>
      <c r="N4864">
        <v>0.20199</v>
      </c>
      <c r="O4864" t="s">
        <v>119</v>
      </c>
      <c r="P4864">
        <v>0.05</v>
      </c>
      <c r="S4864">
        <v>0</v>
      </c>
      <c r="T4864" t="s">
        <v>513</v>
      </c>
      <c r="U4864">
        <v>5800</v>
      </c>
      <c r="V4864">
        <v>1.27</v>
      </c>
      <c r="W4864">
        <v>1.1200000000000001</v>
      </c>
      <c r="X4864">
        <v>0.20699999999999999</v>
      </c>
      <c r="Y4864" t="s">
        <v>200</v>
      </c>
      <c r="Z4864">
        <v>4.28</v>
      </c>
      <c r="AA4864" t="s">
        <v>15972</v>
      </c>
      <c r="AB4864">
        <v>63.374706000000003</v>
      </c>
      <c r="AC4864" t="s">
        <v>15973</v>
      </c>
      <c r="AD4864">
        <v>-69.226592600000004</v>
      </c>
      <c r="AE4864">
        <v>216.52600000000001</v>
      </c>
      <c r="AF4864">
        <v>10.994</v>
      </c>
      <c r="AG4864">
        <v>9.5980000000000008</v>
      </c>
      <c r="AH4864">
        <v>11.0665</v>
      </c>
    </row>
    <row r="4865" spans="1:34" x14ac:dyDescent="0.25">
      <c r="A4865" t="s">
        <v>15975</v>
      </c>
      <c r="B4865" t="s">
        <v>15976</v>
      </c>
      <c r="C4865">
        <v>2</v>
      </c>
      <c r="D4865">
        <v>1</v>
      </c>
      <c r="E4865" t="s">
        <v>284</v>
      </c>
      <c r="F4865">
        <v>2016</v>
      </c>
      <c r="G4865" t="s">
        <v>15883</v>
      </c>
      <c r="H4865">
        <v>0</v>
      </c>
      <c r="I4865">
        <v>4.1780620300000004</v>
      </c>
      <c r="J4865">
        <v>4.8399999999999999E-2</v>
      </c>
      <c r="K4865">
        <v>14.695</v>
      </c>
      <c r="L4865">
        <v>1.3109999999999999</v>
      </c>
      <c r="M4865">
        <v>52.346600000000002</v>
      </c>
      <c r="N4865">
        <v>0.16470000000000001</v>
      </c>
      <c r="O4865" t="s">
        <v>119</v>
      </c>
      <c r="P4865">
        <v>0</v>
      </c>
      <c r="R4865">
        <v>1400</v>
      </c>
      <c r="S4865">
        <v>0</v>
      </c>
      <c r="U4865">
        <v>5620</v>
      </c>
      <c r="V4865">
        <v>1.33</v>
      </c>
      <c r="W4865">
        <v>0.95</v>
      </c>
      <c r="X4865">
        <v>-0.193</v>
      </c>
      <c r="Y4865" t="s">
        <v>200</v>
      </c>
      <c r="Z4865">
        <v>4.18</v>
      </c>
      <c r="AA4865" t="s">
        <v>15977</v>
      </c>
      <c r="AB4865">
        <v>160.55876459999999</v>
      </c>
      <c r="AC4865" t="s">
        <v>15978</v>
      </c>
      <c r="AD4865">
        <v>-3.8349989</v>
      </c>
      <c r="AE4865">
        <v>159.50700000000001</v>
      </c>
      <c r="AF4865">
        <v>10.148</v>
      </c>
      <c r="AG4865">
        <v>8.641</v>
      </c>
      <c r="AH4865">
        <v>10.054</v>
      </c>
    </row>
    <row r="4866" spans="1:34" x14ac:dyDescent="0.25">
      <c r="A4866" t="s">
        <v>15979</v>
      </c>
      <c r="B4866" t="s">
        <v>15980</v>
      </c>
      <c r="C4866">
        <v>2</v>
      </c>
      <c r="D4866">
        <v>1</v>
      </c>
      <c r="E4866" t="s">
        <v>284</v>
      </c>
      <c r="F4866">
        <v>2016</v>
      </c>
      <c r="G4866" t="s">
        <v>15908</v>
      </c>
      <c r="H4866">
        <v>0</v>
      </c>
      <c r="I4866">
        <v>5.7481450000000001</v>
      </c>
      <c r="J4866">
        <v>6.2799999999999995E-2</v>
      </c>
      <c r="K4866">
        <v>10.423999999999999</v>
      </c>
      <c r="L4866">
        <v>0.93</v>
      </c>
      <c r="M4866">
        <v>317.83</v>
      </c>
      <c r="N4866">
        <v>1</v>
      </c>
      <c r="O4866" t="s">
        <v>119</v>
      </c>
      <c r="P4866">
        <v>9.6000000000000002E-2</v>
      </c>
      <c r="R4866">
        <v>1100</v>
      </c>
      <c r="S4866">
        <v>0</v>
      </c>
      <c r="T4866" t="s">
        <v>5301</v>
      </c>
      <c r="U4866">
        <v>5900</v>
      </c>
      <c r="V4866">
        <v>0.9</v>
      </c>
      <c r="W4866">
        <v>1</v>
      </c>
      <c r="X4866">
        <v>0.15</v>
      </c>
      <c r="Y4866" t="s">
        <v>77</v>
      </c>
      <c r="Z4866">
        <v>4.53</v>
      </c>
      <c r="AA4866" t="s">
        <v>15981</v>
      </c>
      <c r="AB4866">
        <v>176.2990518</v>
      </c>
      <c r="AC4866" t="s">
        <v>15982</v>
      </c>
      <c r="AD4866">
        <v>-42.063957500000001</v>
      </c>
      <c r="AE4866">
        <v>301.46199999999999</v>
      </c>
      <c r="AF4866">
        <v>12.179</v>
      </c>
      <c r="AG4866">
        <v>10.412000000000001</v>
      </c>
      <c r="AH4866">
        <v>11.8127</v>
      </c>
    </row>
    <row r="4867" spans="1:34" x14ac:dyDescent="0.25">
      <c r="A4867" t="s">
        <v>15983</v>
      </c>
      <c r="B4867" t="s">
        <v>15984</v>
      </c>
      <c r="C4867">
        <v>1</v>
      </c>
      <c r="D4867">
        <v>1</v>
      </c>
      <c r="E4867" t="s">
        <v>284</v>
      </c>
      <c r="F4867">
        <v>2009</v>
      </c>
      <c r="G4867" t="s">
        <v>15883</v>
      </c>
      <c r="H4867">
        <v>0</v>
      </c>
      <c r="I4867">
        <v>4.3530100000000003</v>
      </c>
      <c r="J4867">
        <v>5.3620000000000001E-2</v>
      </c>
      <c r="K4867">
        <v>13.675000000000001</v>
      </c>
      <c r="L4867">
        <v>1.22</v>
      </c>
      <c r="M4867">
        <v>114.4188</v>
      </c>
      <c r="N4867">
        <v>0.36</v>
      </c>
      <c r="O4867" t="s">
        <v>119</v>
      </c>
      <c r="P4867">
        <v>0</v>
      </c>
      <c r="R4867">
        <v>1531</v>
      </c>
      <c r="S4867">
        <v>0</v>
      </c>
      <c r="U4867">
        <v>5950</v>
      </c>
      <c r="V4867">
        <v>1.37</v>
      </c>
      <c r="W4867">
        <v>0.72</v>
      </c>
      <c r="X4867">
        <v>0</v>
      </c>
      <c r="Y4867" t="s">
        <v>77</v>
      </c>
      <c r="Z4867">
        <v>4.0599999999999996</v>
      </c>
      <c r="AA4867" t="s">
        <v>15985</v>
      </c>
      <c r="AB4867">
        <v>140.10296539999999</v>
      </c>
      <c r="AC4867" t="s">
        <v>15986</v>
      </c>
      <c r="AD4867">
        <v>33.8823291</v>
      </c>
      <c r="AE4867">
        <v>227.53700000000001</v>
      </c>
      <c r="AF4867">
        <v>10.423999999999999</v>
      </c>
      <c r="AG4867">
        <v>9.1189999999999998</v>
      </c>
      <c r="AH4867">
        <v>10.38</v>
      </c>
    </row>
    <row r="4868" spans="1:34" x14ac:dyDescent="0.25">
      <c r="A4868" t="s">
        <v>15987</v>
      </c>
      <c r="B4868" t="s">
        <v>15988</v>
      </c>
      <c r="C4868">
        <v>1</v>
      </c>
      <c r="D4868">
        <v>1</v>
      </c>
      <c r="E4868" t="s">
        <v>284</v>
      </c>
      <c r="F4868">
        <v>2016</v>
      </c>
      <c r="G4868" t="s">
        <v>15908</v>
      </c>
      <c r="H4868">
        <v>0</v>
      </c>
      <c r="I4868">
        <v>11.550979999999999</v>
      </c>
      <c r="J4868">
        <v>0.1012</v>
      </c>
      <c r="K4868">
        <v>9.9760000000000009</v>
      </c>
      <c r="L4868">
        <v>0.89</v>
      </c>
      <c r="M4868">
        <v>390.93090000000001</v>
      </c>
      <c r="N4868">
        <v>1.23</v>
      </c>
      <c r="O4868" t="s">
        <v>119</v>
      </c>
      <c r="P4868">
        <v>0</v>
      </c>
      <c r="R4868">
        <v>833</v>
      </c>
      <c r="S4868">
        <v>0</v>
      </c>
      <c r="T4868" t="s">
        <v>2367</v>
      </c>
      <c r="U4868">
        <v>5625</v>
      </c>
      <c r="V4868">
        <v>0.96</v>
      </c>
      <c r="W4868">
        <v>1.04</v>
      </c>
      <c r="X4868">
        <v>0.26</v>
      </c>
      <c r="Y4868" t="s">
        <v>77</v>
      </c>
      <c r="Z4868">
        <v>4.49</v>
      </c>
      <c r="AA4868" t="s">
        <v>15989</v>
      </c>
      <c r="AB4868">
        <v>203.10601940000001</v>
      </c>
      <c r="AC4868" t="s">
        <v>15990</v>
      </c>
      <c r="AD4868">
        <v>-42.475273299999998</v>
      </c>
      <c r="AE4868">
        <v>172.256</v>
      </c>
      <c r="AF4868">
        <v>11.103999999999999</v>
      </c>
      <c r="AG4868">
        <v>9.4610000000000003</v>
      </c>
      <c r="AH4868">
        <v>10.9717</v>
      </c>
    </row>
    <row r="4869" spans="1:34" x14ac:dyDescent="0.25">
      <c r="A4869" t="s">
        <v>15991</v>
      </c>
      <c r="B4869" t="s">
        <v>15992</v>
      </c>
      <c r="C4869">
        <v>1</v>
      </c>
      <c r="D4869">
        <v>1</v>
      </c>
      <c r="E4869" t="s">
        <v>284</v>
      </c>
      <c r="F4869">
        <v>2016</v>
      </c>
      <c r="G4869" t="s">
        <v>15908</v>
      </c>
      <c r="H4869">
        <v>0</v>
      </c>
      <c r="I4869">
        <v>5.3220229999999997</v>
      </c>
      <c r="J4869">
        <v>6.0699999999999997E-2</v>
      </c>
      <c r="K4869">
        <v>13.675000000000001</v>
      </c>
      <c r="L4869">
        <v>1.22</v>
      </c>
      <c r="M4869">
        <v>85.814099999999996</v>
      </c>
      <c r="N4869">
        <v>0.27</v>
      </c>
      <c r="O4869" t="s">
        <v>119</v>
      </c>
      <c r="P4869">
        <v>0</v>
      </c>
      <c r="R4869">
        <v>1460</v>
      </c>
      <c r="S4869">
        <v>0</v>
      </c>
      <c r="T4869" t="s">
        <v>358</v>
      </c>
      <c r="U4869">
        <v>6030</v>
      </c>
      <c r="V4869">
        <v>1.53</v>
      </c>
      <c r="W4869">
        <v>1.06</v>
      </c>
      <c r="X4869">
        <v>-0.18</v>
      </c>
      <c r="Y4869" t="s">
        <v>77</v>
      </c>
      <c r="Z4869">
        <v>4.09</v>
      </c>
      <c r="AA4869" t="s">
        <v>15993</v>
      </c>
      <c r="AB4869">
        <v>210.1935714</v>
      </c>
      <c r="AC4869" t="s">
        <v>15994</v>
      </c>
      <c r="AD4869">
        <v>-30.583608399999999</v>
      </c>
      <c r="AE4869">
        <v>200.07499999999999</v>
      </c>
      <c r="AF4869">
        <v>10.068</v>
      </c>
      <c r="AG4869">
        <v>8.5730000000000004</v>
      </c>
      <c r="AH4869">
        <v>9.8670799999999996</v>
      </c>
    </row>
    <row r="4870" spans="1:34" x14ac:dyDescent="0.25">
      <c r="A4870" t="s">
        <v>15995</v>
      </c>
      <c r="B4870" t="s">
        <v>15996</v>
      </c>
      <c r="C4870">
        <v>1</v>
      </c>
      <c r="D4870">
        <v>2</v>
      </c>
      <c r="E4870" t="s">
        <v>284</v>
      </c>
      <c r="F4870">
        <v>2016</v>
      </c>
      <c r="G4870" t="s">
        <v>15908</v>
      </c>
      <c r="H4870">
        <v>0</v>
      </c>
      <c r="I4870">
        <v>7.1335139999999999</v>
      </c>
      <c r="J4870">
        <v>6.7000000000000004E-2</v>
      </c>
      <c r="K4870">
        <v>10.050000000000001</v>
      </c>
      <c r="L4870">
        <v>0.89700000000000002</v>
      </c>
      <c r="M4870">
        <v>130.31030000000001</v>
      </c>
      <c r="N4870">
        <v>0.41</v>
      </c>
      <c r="O4870" t="s">
        <v>119</v>
      </c>
      <c r="P4870">
        <v>7.0000000000000007E-2</v>
      </c>
      <c r="R4870">
        <v>763</v>
      </c>
      <c r="S4870">
        <v>0</v>
      </c>
      <c r="T4870" t="s">
        <v>1170</v>
      </c>
      <c r="U4870">
        <v>4714</v>
      </c>
      <c r="V4870">
        <v>0.75</v>
      </c>
      <c r="W4870">
        <v>0.78</v>
      </c>
      <c r="X4870">
        <v>0.18</v>
      </c>
      <c r="Y4870" t="s">
        <v>77</v>
      </c>
      <c r="Z4870">
        <v>4.58</v>
      </c>
      <c r="AA4870" t="s">
        <v>15997</v>
      </c>
      <c r="AB4870">
        <v>217.6091998</v>
      </c>
      <c r="AC4870" t="s">
        <v>15998</v>
      </c>
      <c r="AD4870">
        <v>-46.159516000000004</v>
      </c>
      <c r="AE4870">
        <v>122.91</v>
      </c>
      <c r="AF4870">
        <v>11.938000000000001</v>
      </c>
      <c r="AG4870">
        <v>9.6739999999999995</v>
      </c>
      <c r="AH4870">
        <v>11.7538</v>
      </c>
    </row>
    <row r="4871" spans="1:34" x14ac:dyDescent="0.25">
      <c r="A4871" t="s">
        <v>15999</v>
      </c>
      <c r="B4871" t="s">
        <v>15996</v>
      </c>
      <c r="C4871">
        <v>1</v>
      </c>
      <c r="D4871">
        <v>2</v>
      </c>
      <c r="E4871" t="s">
        <v>284</v>
      </c>
      <c r="F4871">
        <v>2022</v>
      </c>
      <c r="G4871" t="s">
        <v>285</v>
      </c>
      <c r="H4871">
        <v>0</v>
      </c>
      <c r="I4871">
        <v>1.0115339999999999</v>
      </c>
      <c r="J4871">
        <v>1.8200000000000001E-2</v>
      </c>
      <c r="K4871">
        <v>1.85</v>
      </c>
      <c r="L4871">
        <v>0.16500000000000001</v>
      </c>
      <c r="M4871">
        <v>37.35</v>
      </c>
      <c r="N4871">
        <v>0.11752</v>
      </c>
      <c r="O4871" t="s">
        <v>119</v>
      </c>
      <c r="P4871">
        <v>0.13</v>
      </c>
      <c r="S4871">
        <v>0</v>
      </c>
      <c r="T4871" t="s">
        <v>1170</v>
      </c>
      <c r="U4871">
        <v>4714</v>
      </c>
      <c r="V4871">
        <v>0.75</v>
      </c>
      <c r="W4871">
        <v>0.78</v>
      </c>
      <c r="X4871">
        <v>0.18</v>
      </c>
      <c r="Y4871" t="s">
        <v>77</v>
      </c>
      <c r="Z4871">
        <v>4.58</v>
      </c>
      <c r="AA4871" t="s">
        <v>15997</v>
      </c>
      <c r="AB4871">
        <v>217.6091998</v>
      </c>
      <c r="AC4871" t="s">
        <v>15998</v>
      </c>
      <c r="AD4871">
        <v>-46.159516000000004</v>
      </c>
      <c r="AE4871">
        <v>122.91</v>
      </c>
      <c r="AF4871">
        <v>11.938000000000001</v>
      </c>
      <c r="AG4871">
        <v>9.6739999999999995</v>
      </c>
      <c r="AH4871">
        <v>11.7538</v>
      </c>
    </row>
    <row r="4872" spans="1:34" x14ac:dyDescent="0.25">
      <c r="A4872" t="s">
        <v>16000</v>
      </c>
      <c r="B4872" t="s">
        <v>16001</v>
      </c>
      <c r="C4872">
        <v>1</v>
      </c>
      <c r="D4872">
        <v>1</v>
      </c>
      <c r="E4872" t="s">
        <v>284</v>
      </c>
      <c r="F4872">
        <v>2016</v>
      </c>
      <c r="G4872" t="s">
        <v>15908</v>
      </c>
      <c r="H4872">
        <v>0</v>
      </c>
      <c r="I4872">
        <v>2.1764230000000002</v>
      </c>
      <c r="J4872">
        <v>3.4500000000000003E-2</v>
      </c>
      <c r="K4872">
        <v>13.563000000000001</v>
      </c>
      <c r="L4872">
        <v>1.21</v>
      </c>
      <c r="M4872">
        <v>368.68279999999999</v>
      </c>
      <c r="N4872">
        <v>1.1599999999999999</v>
      </c>
      <c r="O4872" t="s">
        <v>119</v>
      </c>
      <c r="P4872">
        <v>0.17</v>
      </c>
      <c r="R4872">
        <v>1790</v>
      </c>
      <c r="S4872">
        <v>0</v>
      </c>
      <c r="T4872" t="s">
        <v>1180</v>
      </c>
      <c r="U4872">
        <v>5700</v>
      </c>
      <c r="V4872">
        <v>1.44</v>
      </c>
      <c r="W4872">
        <v>1.1599999999999999</v>
      </c>
      <c r="X4872">
        <v>0.28999999999999998</v>
      </c>
      <c r="Y4872" t="s">
        <v>77</v>
      </c>
      <c r="Z4872">
        <v>4.18</v>
      </c>
      <c r="AA4872" t="s">
        <v>16002</v>
      </c>
      <c r="AB4872">
        <v>314.57543750000002</v>
      </c>
      <c r="AC4872" t="s">
        <v>16003</v>
      </c>
      <c r="AD4872">
        <v>-35.796622399999997</v>
      </c>
      <c r="AE4872">
        <v>559.08399999999995</v>
      </c>
      <c r="AF4872">
        <v>12.891</v>
      </c>
      <c r="AG4872">
        <v>11.18</v>
      </c>
      <c r="AH4872">
        <v>12.714600000000001</v>
      </c>
    </row>
    <row r="4873" spans="1:34" x14ac:dyDescent="0.25">
      <c r="A4873" t="s">
        <v>16004</v>
      </c>
      <c r="B4873" t="s">
        <v>16005</v>
      </c>
      <c r="C4873">
        <v>1</v>
      </c>
      <c r="D4873">
        <v>1</v>
      </c>
      <c r="E4873" t="s">
        <v>284</v>
      </c>
      <c r="F4873">
        <v>2015</v>
      </c>
      <c r="G4873" t="s">
        <v>15883</v>
      </c>
      <c r="H4873">
        <v>0</v>
      </c>
      <c r="I4873">
        <v>1.4013793999999999</v>
      </c>
      <c r="J4873">
        <v>2.4299999999999999E-2</v>
      </c>
      <c r="K4873">
        <v>14.571999999999999</v>
      </c>
      <c r="L4873">
        <v>1.3</v>
      </c>
      <c r="M4873">
        <v>603.87699999999995</v>
      </c>
      <c r="N4873">
        <v>1.9</v>
      </c>
      <c r="O4873" t="s">
        <v>119</v>
      </c>
      <c r="P4873">
        <v>0</v>
      </c>
      <c r="S4873">
        <v>0</v>
      </c>
      <c r="T4873" t="s">
        <v>236</v>
      </c>
      <c r="U4873">
        <v>5675</v>
      </c>
      <c r="V4873">
        <v>0.96</v>
      </c>
      <c r="W4873">
        <v>0.98</v>
      </c>
      <c r="X4873">
        <v>0.02</v>
      </c>
      <c r="Y4873" t="s">
        <v>77</v>
      </c>
      <c r="Z4873">
        <v>4.47</v>
      </c>
      <c r="AA4873" t="s">
        <v>16006</v>
      </c>
      <c r="AB4873">
        <v>267.2848846</v>
      </c>
      <c r="AC4873" t="s">
        <v>16007</v>
      </c>
      <c r="AD4873">
        <v>29.879042800000001</v>
      </c>
      <c r="AE4873">
        <v>298.214</v>
      </c>
      <c r="AF4873">
        <v>13.180999999999999</v>
      </c>
      <c r="AG4873">
        <v>11.037000000000001</v>
      </c>
      <c r="AH4873">
        <v>13.0045</v>
      </c>
    </row>
    <row r="4874" spans="1:34" x14ac:dyDescent="0.25">
      <c r="A4874" t="s">
        <v>16008</v>
      </c>
      <c r="B4874" t="s">
        <v>16009</v>
      </c>
      <c r="C4874">
        <v>1</v>
      </c>
      <c r="D4874">
        <v>1</v>
      </c>
      <c r="E4874" t="s">
        <v>284</v>
      </c>
      <c r="F4874">
        <v>2016</v>
      </c>
      <c r="G4874" t="s">
        <v>15883</v>
      </c>
      <c r="H4874">
        <v>0</v>
      </c>
      <c r="I4874">
        <v>5.215357</v>
      </c>
      <c r="J4874">
        <v>6.6100000000000006E-2</v>
      </c>
      <c r="K4874">
        <v>15.468</v>
      </c>
      <c r="L4874">
        <v>1.38</v>
      </c>
      <c r="M4874">
        <v>479.92329999999998</v>
      </c>
      <c r="N4874">
        <v>1.51</v>
      </c>
      <c r="O4874" t="s">
        <v>119</v>
      </c>
      <c r="R4874">
        <v>1742</v>
      </c>
      <c r="S4874">
        <v>0</v>
      </c>
      <c r="U4874">
        <v>6260</v>
      </c>
      <c r="V4874">
        <v>2.21</v>
      </c>
      <c r="W4874">
        <v>1.41</v>
      </c>
      <c r="X4874">
        <v>-0.18</v>
      </c>
      <c r="Y4874" t="s">
        <v>77</v>
      </c>
      <c r="Z4874">
        <v>3.9</v>
      </c>
      <c r="AA4874" t="s">
        <v>16010</v>
      </c>
      <c r="AB4874">
        <v>0.32576100000000002</v>
      </c>
      <c r="AC4874" t="s">
        <v>16011</v>
      </c>
      <c r="AD4874">
        <v>-8.9262511999999994</v>
      </c>
      <c r="AE4874">
        <v>275.58699999999999</v>
      </c>
      <c r="AF4874">
        <v>9.9740000000000002</v>
      </c>
      <c r="AG4874">
        <v>8.8049999999999997</v>
      </c>
      <c r="AH4874">
        <v>9.8192900000000005</v>
      </c>
    </row>
    <row r="4875" spans="1:34" x14ac:dyDescent="0.25">
      <c r="A4875" t="s">
        <v>16012</v>
      </c>
      <c r="B4875" t="s">
        <v>16013</v>
      </c>
      <c r="C4875">
        <v>1</v>
      </c>
      <c r="D4875">
        <v>1</v>
      </c>
      <c r="E4875" t="s">
        <v>284</v>
      </c>
      <c r="F4875">
        <v>2016</v>
      </c>
      <c r="G4875" t="s">
        <v>15883</v>
      </c>
      <c r="H4875">
        <v>0</v>
      </c>
      <c r="I4875">
        <v>3.634433</v>
      </c>
      <c r="J4875">
        <v>4.9399999999999999E-2</v>
      </c>
      <c r="K4875">
        <v>12.218</v>
      </c>
      <c r="L4875">
        <v>1.0900000000000001</v>
      </c>
      <c r="M4875">
        <v>387.75259999999997</v>
      </c>
      <c r="N4875">
        <v>1.22</v>
      </c>
      <c r="O4875" t="s">
        <v>119</v>
      </c>
      <c r="R4875">
        <v>1590</v>
      </c>
      <c r="S4875">
        <v>0</v>
      </c>
      <c r="U4875">
        <v>6272</v>
      </c>
      <c r="V4875">
        <v>1.36</v>
      </c>
      <c r="W4875">
        <v>1.22</v>
      </c>
      <c r="X4875">
        <v>-0.09</v>
      </c>
      <c r="Y4875" t="s">
        <v>77</v>
      </c>
      <c r="Z4875">
        <v>4.25</v>
      </c>
      <c r="AA4875" t="s">
        <v>16014</v>
      </c>
      <c r="AB4875">
        <v>41.639159800000002</v>
      </c>
      <c r="AC4875" t="s">
        <v>16015</v>
      </c>
      <c r="AD4875">
        <v>-0.46412520000000002</v>
      </c>
      <c r="AE4875">
        <v>414.23399999999998</v>
      </c>
      <c r="AF4875">
        <v>11.795999999999999</v>
      </c>
      <c r="AG4875">
        <v>10.494</v>
      </c>
      <c r="AH4875">
        <v>11.6873</v>
      </c>
    </row>
    <row r="4876" spans="1:34" x14ac:dyDescent="0.25">
      <c r="A4876" t="s">
        <v>16016</v>
      </c>
      <c r="B4876" t="s">
        <v>16017</v>
      </c>
      <c r="C4876">
        <v>2</v>
      </c>
      <c r="D4876">
        <v>1</v>
      </c>
      <c r="E4876" t="s">
        <v>284</v>
      </c>
      <c r="F4876">
        <v>2016</v>
      </c>
      <c r="G4876" t="s">
        <v>15908</v>
      </c>
      <c r="H4876">
        <v>0</v>
      </c>
      <c r="I4876">
        <v>5.9242619999999997</v>
      </c>
      <c r="J4876">
        <v>6.2E-2</v>
      </c>
      <c r="K4876">
        <v>8.9670000000000005</v>
      </c>
      <c r="L4876">
        <v>0.8</v>
      </c>
      <c r="M4876">
        <v>37.186109999999999</v>
      </c>
      <c r="N4876">
        <v>0.11700000000000001</v>
      </c>
      <c r="O4876" t="s">
        <v>119</v>
      </c>
      <c r="P4876">
        <v>0</v>
      </c>
      <c r="R4876">
        <v>910</v>
      </c>
      <c r="S4876">
        <v>0</v>
      </c>
      <c r="T4876" t="s">
        <v>261</v>
      </c>
      <c r="U4876">
        <v>5310</v>
      </c>
      <c r="V4876">
        <v>0.8</v>
      </c>
      <c r="W4876">
        <v>0.92</v>
      </c>
      <c r="X4876">
        <v>0.2</v>
      </c>
      <c r="Y4876" t="s">
        <v>77</v>
      </c>
      <c r="Z4876">
        <v>4.59</v>
      </c>
      <c r="AA4876" t="s">
        <v>16018</v>
      </c>
      <c r="AB4876">
        <v>49.562173000000001</v>
      </c>
      <c r="AC4876" t="s">
        <v>16019</v>
      </c>
      <c r="AD4876">
        <v>-41.302023499999997</v>
      </c>
      <c r="AE4876">
        <v>212.47200000000001</v>
      </c>
      <c r="AF4876">
        <v>12.456</v>
      </c>
      <c r="AG4876">
        <v>10.472</v>
      </c>
      <c r="AH4876">
        <v>12.2715</v>
      </c>
    </row>
    <row r="4877" spans="1:34" x14ac:dyDescent="0.25">
      <c r="A4877" t="s">
        <v>16020</v>
      </c>
      <c r="B4877" t="s">
        <v>16021</v>
      </c>
      <c r="C4877">
        <v>3</v>
      </c>
      <c r="D4877">
        <v>1</v>
      </c>
      <c r="E4877" t="s">
        <v>284</v>
      </c>
      <c r="F4877">
        <v>2008</v>
      </c>
      <c r="G4877" t="s">
        <v>15883</v>
      </c>
      <c r="H4877">
        <v>0</v>
      </c>
      <c r="I4877">
        <v>2.2437499999999999</v>
      </c>
      <c r="J4877">
        <v>3.6999999999999998E-2</v>
      </c>
      <c r="K4877">
        <v>15.468</v>
      </c>
      <c r="L4877">
        <v>1.38</v>
      </c>
      <c r="M4877">
        <v>2809.6172000000001</v>
      </c>
      <c r="N4877">
        <v>8.84</v>
      </c>
      <c r="O4877" t="s">
        <v>119</v>
      </c>
      <c r="P4877">
        <v>0.09</v>
      </c>
      <c r="R4877">
        <v>1872</v>
      </c>
      <c r="S4877">
        <v>0</v>
      </c>
      <c r="U4877">
        <v>6475</v>
      </c>
      <c r="V4877">
        <v>1.4</v>
      </c>
      <c r="W4877">
        <v>1.62</v>
      </c>
      <c r="X4877">
        <v>0</v>
      </c>
      <c r="Y4877" t="s">
        <v>77</v>
      </c>
      <c r="Z4877">
        <v>4.07</v>
      </c>
      <c r="AA4877" t="s">
        <v>16022</v>
      </c>
      <c r="AB4877">
        <v>218.27662470000001</v>
      </c>
      <c r="AC4877" t="s">
        <v>16023</v>
      </c>
      <c r="AD4877">
        <v>21.8946875</v>
      </c>
      <c r="AE4877">
        <v>161.99700000000001</v>
      </c>
      <c r="AF4877">
        <v>9.7449999999999992</v>
      </c>
      <c r="AG4877">
        <v>8.6210000000000004</v>
      </c>
      <c r="AH4877">
        <v>9.6464700000000008</v>
      </c>
    </row>
    <row r="4878" spans="1:34" x14ac:dyDescent="0.25">
      <c r="A4878" t="s">
        <v>16024</v>
      </c>
      <c r="B4878" t="s">
        <v>16025</v>
      </c>
      <c r="C4878">
        <v>2</v>
      </c>
      <c r="D4878">
        <v>1</v>
      </c>
      <c r="E4878" t="s">
        <v>284</v>
      </c>
      <c r="F4878">
        <v>2016</v>
      </c>
      <c r="G4878" t="s">
        <v>15908</v>
      </c>
      <c r="H4878">
        <v>0</v>
      </c>
      <c r="I4878">
        <v>2.2359835000000001</v>
      </c>
      <c r="J4878">
        <v>3.2300000000000002E-2</v>
      </c>
      <c r="K4878">
        <v>16.140999999999998</v>
      </c>
      <c r="L4878">
        <v>1.44</v>
      </c>
      <c r="M4878">
        <v>775.50519999999995</v>
      </c>
      <c r="N4878">
        <v>2.44</v>
      </c>
      <c r="O4878" t="s">
        <v>119</v>
      </c>
      <c r="P4878">
        <v>4.7E-2</v>
      </c>
      <c r="R4878">
        <v>1320</v>
      </c>
      <c r="S4878">
        <v>0</v>
      </c>
      <c r="T4878" t="s">
        <v>261</v>
      </c>
      <c r="U4878">
        <v>5260</v>
      </c>
      <c r="V4878">
        <v>0.87</v>
      </c>
      <c r="W4878">
        <v>0.9</v>
      </c>
      <c r="X4878">
        <v>0.12</v>
      </c>
      <c r="Y4878" t="s">
        <v>77</v>
      </c>
      <c r="Z4878">
        <v>4.51</v>
      </c>
      <c r="AA4878" t="s">
        <v>16026</v>
      </c>
      <c r="AB4878">
        <v>60.385538699999998</v>
      </c>
      <c r="AC4878" t="s">
        <v>16027</v>
      </c>
      <c r="AD4878">
        <v>-20.450999100000001</v>
      </c>
      <c r="AE4878">
        <v>117.598</v>
      </c>
      <c r="AF4878">
        <v>11.118</v>
      </c>
      <c r="AG4878">
        <v>9.1649999999999991</v>
      </c>
      <c r="AH4878">
        <v>10.8202</v>
      </c>
    </row>
    <row r="4879" spans="1:34" x14ac:dyDescent="0.25">
      <c r="A4879" t="s">
        <v>16028</v>
      </c>
      <c r="B4879" t="s">
        <v>16029</v>
      </c>
      <c r="C4879">
        <v>1</v>
      </c>
      <c r="D4879">
        <v>1</v>
      </c>
      <c r="E4879" t="s">
        <v>284</v>
      </c>
      <c r="F4879">
        <v>2016</v>
      </c>
      <c r="G4879" t="s">
        <v>15908</v>
      </c>
      <c r="H4879">
        <v>0</v>
      </c>
      <c r="I4879">
        <v>3.310651</v>
      </c>
      <c r="J4879">
        <v>4.6899999999999997E-2</v>
      </c>
      <c r="K4879">
        <v>13.563000000000001</v>
      </c>
      <c r="L4879">
        <v>1.21</v>
      </c>
      <c r="M4879">
        <v>854.96270000000004</v>
      </c>
      <c r="N4879">
        <v>2.69</v>
      </c>
      <c r="O4879" t="s">
        <v>119</v>
      </c>
      <c r="P4879">
        <v>0</v>
      </c>
      <c r="R4879">
        <v>1540</v>
      </c>
      <c r="S4879">
        <v>0</v>
      </c>
      <c r="T4879" t="s">
        <v>504</v>
      </c>
      <c r="U4879">
        <v>5900</v>
      </c>
      <c r="V4879">
        <v>1.37</v>
      </c>
      <c r="W4879">
        <v>1.25</v>
      </c>
      <c r="X4879">
        <v>0.28999999999999998</v>
      </c>
      <c r="Y4879" t="s">
        <v>77</v>
      </c>
      <c r="Z4879">
        <v>4.26</v>
      </c>
      <c r="AA4879" t="s">
        <v>16030</v>
      </c>
      <c r="AB4879">
        <v>71.824434699999998</v>
      </c>
      <c r="AC4879" t="s">
        <v>16031</v>
      </c>
      <c r="AD4879">
        <v>-17.115173599999999</v>
      </c>
      <c r="AE4879">
        <v>516.54300000000001</v>
      </c>
      <c r="AF4879">
        <v>12.65</v>
      </c>
      <c r="AG4879">
        <v>11.194000000000001</v>
      </c>
      <c r="AH4879">
        <v>12.482200000000001</v>
      </c>
    </row>
    <row r="4880" spans="1:34" x14ac:dyDescent="0.25">
      <c r="A4880" t="s">
        <v>16032</v>
      </c>
      <c r="B4880" t="s">
        <v>16033</v>
      </c>
      <c r="C4880">
        <v>1</v>
      </c>
      <c r="D4880">
        <v>1</v>
      </c>
      <c r="E4880" t="s">
        <v>284</v>
      </c>
      <c r="F4880">
        <v>2016</v>
      </c>
      <c r="G4880" t="s">
        <v>15908</v>
      </c>
      <c r="H4880">
        <v>0</v>
      </c>
      <c r="I4880">
        <v>2.0528680000000001</v>
      </c>
      <c r="J4880">
        <v>3.4700000000000002E-2</v>
      </c>
      <c r="K4880">
        <v>17.149999999999999</v>
      </c>
      <c r="L4880">
        <v>1.53</v>
      </c>
      <c r="M4880">
        <v>266.97719999999998</v>
      </c>
      <c r="N4880">
        <v>0.84</v>
      </c>
      <c r="O4880" t="s">
        <v>119</v>
      </c>
      <c r="P4880">
        <v>0</v>
      </c>
      <c r="R4880">
        <v>2000</v>
      </c>
      <c r="S4880">
        <v>0</v>
      </c>
      <c r="T4880" t="s">
        <v>1194</v>
      </c>
      <c r="U4880">
        <v>6010</v>
      </c>
      <c r="V4880">
        <v>1.64</v>
      </c>
      <c r="W4880">
        <v>1.33</v>
      </c>
      <c r="X4880">
        <v>0.26</v>
      </c>
      <c r="Y4880" t="s">
        <v>77</v>
      </c>
      <c r="Z4880">
        <v>4.13</v>
      </c>
      <c r="AA4880" t="s">
        <v>16034</v>
      </c>
      <c r="AB4880">
        <v>140.5063164</v>
      </c>
      <c r="AC4880" t="s">
        <v>16035</v>
      </c>
      <c r="AD4880">
        <v>-23.946102</v>
      </c>
      <c r="AE4880">
        <v>730.93299999999999</v>
      </c>
      <c r="AF4880">
        <v>12.871</v>
      </c>
      <c r="AG4880">
        <v>11.442</v>
      </c>
      <c r="AH4880">
        <v>12.7568</v>
      </c>
    </row>
    <row r="4881" spans="1:34" x14ac:dyDescent="0.25">
      <c r="A4881" t="s">
        <v>16036</v>
      </c>
      <c r="B4881" t="s">
        <v>16037</v>
      </c>
      <c r="C4881">
        <v>1</v>
      </c>
      <c r="D4881">
        <v>1</v>
      </c>
      <c r="E4881" t="s">
        <v>284</v>
      </c>
      <c r="F4881">
        <v>2018</v>
      </c>
      <c r="G4881" t="s">
        <v>15908</v>
      </c>
      <c r="H4881">
        <v>0</v>
      </c>
      <c r="I4881">
        <v>2.2783152000000002</v>
      </c>
      <c r="J4881">
        <v>3.1600000000000003E-2</v>
      </c>
      <c r="K4881">
        <v>9.5280000000000005</v>
      </c>
      <c r="L4881">
        <v>0.85</v>
      </c>
      <c r="M4881">
        <v>139.84520000000001</v>
      </c>
      <c r="N4881">
        <v>0.44</v>
      </c>
      <c r="O4881" t="s">
        <v>119</v>
      </c>
      <c r="P4881">
        <v>0</v>
      </c>
      <c r="R4881">
        <v>1260</v>
      </c>
      <c r="S4881">
        <v>0</v>
      </c>
      <c r="T4881" t="s">
        <v>279</v>
      </c>
      <c r="U4881">
        <v>5200</v>
      </c>
      <c r="V4881">
        <v>0.81</v>
      </c>
      <c r="W4881">
        <v>0.81</v>
      </c>
      <c r="X4881">
        <v>0.18</v>
      </c>
      <c r="Z4881">
        <v>4.53</v>
      </c>
      <c r="AA4881" t="s">
        <v>16038</v>
      </c>
      <c r="AB4881">
        <v>320.76287610000003</v>
      </c>
      <c r="AC4881" t="s">
        <v>16039</v>
      </c>
      <c r="AD4881">
        <v>-40.048439299999998</v>
      </c>
      <c r="AE4881">
        <v>355.51299999999998</v>
      </c>
      <c r="AF4881">
        <v>13.085000000000001</v>
      </c>
      <c r="AG4881">
        <v>10.897</v>
      </c>
      <c r="AH4881">
        <v>12.914999999999999</v>
      </c>
    </row>
    <row r="4882" spans="1:34" x14ac:dyDescent="0.25">
      <c r="A4882" t="s">
        <v>16040</v>
      </c>
      <c r="B4882" t="s">
        <v>16041</v>
      </c>
      <c r="C4882">
        <v>2</v>
      </c>
      <c r="D4882">
        <v>1</v>
      </c>
      <c r="E4882" t="s">
        <v>284</v>
      </c>
      <c r="F4882">
        <v>2018</v>
      </c>
      <c r="G4882" t="s">
        <v>15908</v>
      </c>
      <c r="H4882">
        <v>0</v>
      </c>
      <c r="I4882">
        <v>1.7690380999999999</v>
      </c>
      <c r="J4882">
        <v>2.6100000000000002E-2</v>
      </c>
      <c r="K4882">
        <v>10.087999999999999</v>
      </c>
      <c r="L4882">
        <v>0.9</v>
      </c>
      <c r="M4882">
        <v>282.86869999999999</v>
      </c>
      <c r="N4882">
        <v>0.89</v>
      </c>
      <c r="O4882" t="s">
        <v>119</v>
      </c>
      <c r="P4882">
        <v>0</v>
      </c>
      <c r="R4882">
        <v>1200</v>
      </c>
      <c r="S4882">
        <v>0</v>
      </c>
      <c r="T4882" t="s">
        <v>279</v>
      </c>
      <c r="U4882">
        <v>4900</v>
      </c>
      <c r="V4882">
        <v>0.68</v>
      </c>
      <c r="W4882">
        <v>0.76</v>
      </c>
      <c r="X4882">
        <v>-0.04</v>
      </c>
      <c r="Z4882">
        <v>4.6500000000000004</v>
      </c>
      <c r="AA4882" t="s">
        <v>16042</v>
      </c>
      <c r="AB4882">
        <v>322.25376440000002</v>
      </c>
      <c r="AC4882" t="s">
        <v>16043</v>
      </c>
      <c r="AD4882">
        <v>-58.836146599999999</v>
      </c>
      <c r="AE4882">
        <v>91.299000000000007</v>
      </c>
      <c r="AF4882">
        <v>11.635999999999999</v>
      </c>
      <c r="AG4882">
        <v>9.1940000000000008</v>
      </c>
      <c r="AH4882">
        <v>11.3583</v>
      </c>
    </row>
    <row r="4883" spans="1:34" x14ac:dyDescent="0.25">
      <c r="A4883" t="s">
        <v>16044</v>
      </c>
      <c r="B4883" t="s">
        <v>16045</v>
      </c>
      <c r="C4883">
        <v>1</v>
      </c>
      <c r="D4883">
        <v>1</v>
      </c>
      <c r="E4883" t="s">
        <v>284</v>
      </c>
      <c r="F4883">
        <v>2018</v>
      </c>
      <c r="G4883" t="s">
        <v>15908</v>
      </c>
      <c r="H4883">
        <v>0</v>
      </c>
      <c r="I4883">
        <v>4.6027300000000002</v>
      </c>
      <c r="J4883">
        <v>5.4899999999999997E-2</v>
      </c>
      <c r="K4883">
        <v>12.497999999999999</v>
      </c>
      <c r="L4883">
        <v>1.115</v>
      </c>
      <c r="M4883">
        <v>87.40325</v>
      </c>
      <c r="N4883">
        <v>0.27500000000000002</v>
      </c>
      <c r="O4883" t="s">
        <v>119</v>
      </c>
      <c r="P4883">
        <v>0</v>
      </c>
      <c r="R4883">
        <v>1404</v>
      </c>
      <c r="S4883">
        <v>0</v>
      </c>
      <c r="T4883" t="s">
        <v>1180</v>
      </c>
      <c r="U4883">
        <v>5702</v>
      </c>
      <c r="V4883">
        <v>1.43</v>
      </c>
      <c r="W4883">
        <v>1.04</v>
      </c>
      <c r="X4883">
        <v>9.1999999999999998E-2</v>
      </c>
      <c r="Y4883" t="s">
        <v>77</v>
      </c>
      <c r="Z4883">
        <v>4.21</v>
      </c>
      <c r="AA4883" t="s">
        <v>16046</v>
      </c>
      <c r="AB4883">
        <v>359.19151169999998</v>
      </c>
      <c r="AC4883" t="s">
        <v>16047</v>
      </c>
      <c r="AD4883">
        <v>-22.153231600000002</v>
      </c>
      <c r="AE4883">
        <v>436.09800000000001</v>
      </c>
      <c r="AF4883">
        <v>12.680999999999999</v>
      </c>
      <c r="AG4883">
        <v>10.856999999999999</v>
      </c>
      <c r="AH4883">
        <v>12.183199999999999</v>
      </c>
    </row>
    <row r="4884" spans="1:34" x14ac:dyDescent="0.25">
      <c r="A4884" t="s">
        <v>16048</v>
      </c>
      <c r="B4884" t="s">
        <v>16049</v>
      </c>
      <c r="C4884">
        <v>1</v>
      </c>
      <c r="D4884">
        <v>2</v>
      </c>
      <c r="E4884" t="s">
        <v>284</v>
      </c>
      <c r="F4884">
        <v>2020</v>
      </c>
      <c r="G4884" t="s">
        <v>15931</v>
      </c>
      <c r="H4884">
        <v>0</v>
      </c>
      <c r="I4884">
        <v>8.8038100000000004</v>
      </c>
      <c r="J4884">
        <v>8.4500000000000006E-2</v>
      </c>
      <c r="K4884">
        <v>8.093</v>
      </c>
      <c r="L4884">
        <v>0.72199999999999998</v>
      </c>
      <c r="M4884">
        <v>92.488529999999997</v>
      </c>
      <c r="N4884">
        <v>0.29099999999999998</v>
      </c>
      <c r="O4884" t="s">
        <v>119</v>
      </c>
      <c r="P4884">
        <v>0.22</v>
      </c>
      <c r="Q4884">
        <v>94.97</v>
      </c>
      <c r="R4884">
        <v>940</v>
      </c>
      <c r="S4884">
        <v>1</v>
      </c>
      <c r="T4884" t="s">
        <v>322</v>
      </c>
      <c r="U4884">
        <v>5460</v>
      </c>
      <c r="V4884">
        <v>1.03</v>
      </c>
      <c r="W4884">
        <v>1</v>
      </c>
      <c r="X4884">
        <v>0.11</v>
      </c>
      <c r="Y4884" t="s">
        <v>77</v>
      </c>
      <c r="Z4884">
        <v>4.4000000000000004</v>
      </c>
      <c r="AA4884" t="s">
        <v>16050</v>
      </c>
      <c r="AB4884">
        <v>254.1305022</v>
      </c>
      <c r="AC4884" t="s">
        <v>16051</v>
      </c>
      <c r="AD4884">
        <v>44.302536099999998</v>
      </c>
      <c r="AE4884">
        <v>246.35300000000001</v>
      </c>
      <c r="AF4884">
        <v>12.036</v>
      </c>
      <c r="AG4884">
        <v>10.506</v>
      </c>
      <c r="AH4884">
        <v>12.0845</v>
      </c>
    </row>
    <row r="4885" spans="1:34" x14ac:dyDescent="0.25">
      <c r="A4885" t="s">
        <v>16052</v>
      </c>
      <c r="B4885" t="s">
        <v>16049</v>
      </c>
      <c r="C4885">
        <v>1</v>
      </c>
      <c r="D4885">
        <v>2</v>
      </c>
      <c r="E4885" t="s">
        <v>73</v>
      </c>
      <c r="F4885">
        <v>2020</v>
      </c>
      <c r="G4885" t="s">
        <v>214</v>
      </c>
      <c r="H4885">
        <v>0</v>
      </c>
      <c r="I4885">
        <v>34.515999999999998</v>
      </c>
      <c r="J4885">
        <v>0.21010000000000001</v>
      </c>
      <c r="K4885">
        <v>14</v>
      </c>
      <c r="L4885">
        <v>1.25</v>
      </c>
      <c r="M4885">
        <v>127.13200000000001</v>
      </c>
      <c r="N4885">
        <v>0.4</v>
      </c>
      <c r="O4885" t="s">
        <v>119</v>
      </c>
      <c r="P4885">
        <v>0.35899999999999999</v>
      </c>
      <c r="R4885">
        <v>590</v>
      </c>
      <c r="S4885">
        <v>0</v>
      </c>
      <c r="T4885" t="s">
        <v>322</v>
      </c>
      <c r="U4885">
        <v>5460</v>
      </c>
      <c r="V4885">
        <v>1.03</v>
      </c>
      <c r="W4885">
        <v>1</v>
      </c>
      <c r="X4885">
        <v>0.11</v>
      </c>
      <c r="Y4885" t="s">
        <v>77</v>
      </c>
      <c r="Z4885">
        <v>4.4000000000000004</v>
      </c>
      <c r="AA4885" t="s">
        <v>16050</v>
      </c>
      <c r="AB4885">
        <v>254.1305022</v>
      </c>
      <c r="AC4885" t="s">
        <v>16051</v>
      </c>
      <c r="AD4885">
        <v>44.302536099999998</v>
      </c>
      <c r="AE4885">
        <v>246.35300000000001</v>
      </c>
      <c r="AF4885">
        <v>12.036</v>
      </c>
      <c r="AG4885">
        <v>10.506</v>
      </c>
      <c r="AH4885">
        <v>12.0845</v>
      </c>
    </row>
    <row r="4886" spans="1:34" x14ac:dyDescent="0.25">
      <c r="A4886" t="s">
        <v>16053</v>
      </c>
      <c r="B4886" t="s">
        <v>16054</v>
      </c>
      <c r="C4886">
        <v>1</v>
      </c>
      <c r="D4886">
        <v>1</v>
      </c>
      <c r="E4886" t="s">
        <v>284</v>
      </c>
      <c r="F4886">
        <v>2009</v>
      </c>
      <c r="G4886" t="s">
        <v>15883</v>
      </c>
      <c r="H4886">
        <v>0</v>
      </c>
      <c r="I4886">
        <v>3.7521</v>
      </c>
      <c r="J4886">
        <v>5.1650000000000001E-2</v>
      </c>
      <c r="K4886">
        <v>15.805</v>
      </c>
      <c r="L4886">
        <v>1.41</v>
      </c>
      <c r="M4886">
        <v>171.62819999999999</v>
      </c>
      <c r="N4886">
        <v>0.54</v>
      </c>
      <c r="O4886" t="s">
        <v>119</v>
      </c>
      <c r="P4886">
        <v>0</v>
      </c>
      <c r="R4886">
        <v>1676</v>
      </c>
      <c r="S4886">
        <v>0</v>
      </c>
      <c r="T4886" t="s">
        <v>1263</v>
      </c>
      <c r="U4886">
        <v>6300</v>
      </c>
      <c r="V4886">
        <v>1.48</v>
      </c>
      <c r="W4886">
        <v>1.18</v>
      </c>
      <c r="X4886">
        <v>-0.17</v>
      </c>
      <c r="Y4886" t="s">
        <v>77</v>
      </c>
      <c r="Z4886">
        <v>4.3499999999999996</v>
      </c>
      <c r="AA4886" t="s">
        <v>16055</v>
      </c>
      <c r="AB4886">
        <v>208.92801109999999</v>
      </c>
      <c r="AC4886" t="s">
        <v>16056</v>
      </c>
      <c r="AD4886">
        <v>-32.159711799999997</v>
      </c>
      <c r="AE4886">
        <v>282.09100000000001</v>
      </c>
      <c r="AF4886">
        <v>10.972</v>
      </c>
      <c r="AG4886">
        <v>9.6929999999999996</v>
      </c>
      <c r="AH4886">
        <v>10.797000000000001</v>
      </c>
    </row>
    <row r="4887" spans="1:34" x14ac:dyDescent="0.25">
      <c r="A4887" t="s">
        <v>16057</v>
      </c>
      <c r="B4887" t="s">
        <v>16058</v>
      </c>
      <c r="C4887">
        <v>1</v>
      </c>
      <c r="D4887">
        <v>1</v>
      </c>
      <c r="E4887" t="s">
        <v>284</v>
      </c>
      <c r="F4887">
        <v>2020</v>
      </c>
      <c r="G4887" t="s">
        <v>15931</v>
      </c>
      <c r="H4887">
        <v>0</v>
      </c>
      <c r="I4887">
        <v>5.6442069999999998</v>
      </c>
      <c r="J4887">
        <v>6.9400000000000003E-2</v>
      </c>
      <c r="K4887">
        <v>11.994</v>
      </c>
      <c r="L4887">
        <v>1.07</v>
      </c>
      <c r="M4887">
        <v>2688.8418000000001</v>
      </c>
      <c r="N4887">
        <v>8.4600000000000009</v>
      </c>
      <c r="O4887" t="s">
        <v>119</v>
      </c>
      <c r="P4887">
        <v>0.3775</v>
      </c>
      <c r="R4887">
        <v>1460</v>
      </c>
      <c r="S4887">
        <v>0</v>
      </c>
      <c r="T4887" t="s">
        <v>1194</v>
      </c>
      <c r="U4887">
        <v>6218</v>
      </c>
      <c r="V4887">
        <v>1.65</v>
      </c>
      <c r="W4887">
        <v>1.39</v>
      </c>
      <c r="X4887">
        <v>0.156</v>
      </c>
      <c r="Y4887" t="s">
        <v>77</v>
      </c>
      <c r="Z4887">
        <v>4.1500000000000004</v>
      </c>
      <c r="AA4887" t="s">
        <v>16059</v>
      </c>
      <c r="AB4887">
        <v>264.26301969999997</v>
      </c>
      <c r="AC4887" t="s">
        <v>16060</v>
      </c>
      <c r="AD4887">
        <v>53.021275099999997</v>
      </c>
      <c r="AE4887">
        <v>527.995</v>
      </c>
      <c r="AF4887">
        <v>12.026</v>
      </c>
      <c r="AG4887">
        <v>10.747</v>
      </c>
      <c r="AH4887">
        <v>11.915100000000001</v>
      </c>
    </row>
    <row r="4888" spans="1:34" x14ac:dyDescent="0.25">
      <c r="A4888" t="s">
        <v>16061</v>
      </c>
      <c r="B4888" t="s">
        <v>16062</v>
      </c>
      <c r="C4888">
        <v>1</v>
      </c>
      <c r="D4888">
        <v>1</v>
      </c>
      <c r="E4888" t="s">
        <v>284</v>
      </c>
      <c r="F4888">
        <v>2017</v>
      </c>
      <c r="G4888" t="s">
        <v>15908</v>
      </c>
      <c r="H4888">
        <v>0</v>
      </c>
      <c r="I4888">
        <v>4.5334775</v>
      </c>
      <c r="J4888">
        <v>5.5E-2</v>
      </c>
      <c r="K4888">
        <v>13.305</v>
      </c>
      <c r="L4888">
        <v>1.1870000000000001</v>
      </c>
      <c r="M4888">
        <v>100.43378</v>
      </c>
      <c r="N4888">
        <v>0.316</v>
      </c>
      <c r="O4888" t="s">
        <v>119</v>
      </c>
      <c r="P4888">
        <v>0</v>
      </c>
      <c r="Q4888">
        <v>460</v>
      </c>
      <c r="R4888">
        <v>1312</v>
      </c>
      <c r="S4888">
        <v>0</v>
      </c>
      <c r="T4888" t="s">
        <v>5301</v>
      </c>
      <c r="U4888">
        <v>5871</v>
      </c>
      <c r="V4888">
        <v>1.18</v>
      </c>
      <c r="W4888">
        <v>1.08</v>
      </c>
      <c r="X4888">
        <v>0.1</v>
      </c>
      <c r="Y4888" t="s">
        <v>77</v>
      </c>
      <c r="Z4888">
        <v>4.3499999999999996</v>
      </c>
      <c r="AA4888" t="s">
        <v>16063</v>
      </c>
      <c r="AB4888">
        <v>349.06346509999997</v>
      </c>
      <c r="AC4888" t="s">
        <v>16064</v>
      </c>
      <c r="AD4888">
        <v>0.3066895</v>
      </c>
      <c r="AE4888">
        <v>453.09899999999999</v>
      </c>
      <c r="AF4888">
        <v>12.821</v>
      </c>
      <c r="AG4888">
        <v>11.186999999999999</v>
      </c>
      <c r="AH4888">
        <v>12.627800000000001</v>
      </c>
    </row>
    <row r="4889" spans="1:34" x14ac:dyDescent="0.25">
      <c r="A4889" t="s">
        <v>16065</v>
      </c>
      <c r="B4889" t="s">
        <v>16066</v>
      </c>
      <c r="C4889">
        <v>1</v>
      </c>
      <c r="D4889">
        <v>1</v>
      </c>
      <c r="E4889" t="s">
        <v>284</v>
      </c>
      <c r="F4889">
        <v>2017</v>
      </c>
      <c r="G4889" t="s">
        <v>15883</v>
      </c>
      <c r="H4889">
        <v>0</v>
      </c>
      <c r="I4889">
        <v>3.3326090000000002</v>
      </c>
      <c r="J4889">
        <v>4.8000000000000001E-2</v>
      </c>
      <c r="K4889">
        <v>17.373999999999999</v>
      </c>
      <c r="L4889">
        <v>1.55</v>
      </c>
      <c r="M4889">
        <v>123.9537</v>
      </c>
      <c r="N4889">
        <v>0.39</v>
      </c>
      <c r="O4889" t="s">
        <v>119</v>
      </c>
      <c r="P4889">
        <v>8.9999999999999993E-3</v>
      </c>
      <c r="Q4889">
        <v>1400</v>
      </c>
      <c r="R4889">
        <v>1700</v>
      </c>
      <c r="S4889">
        <v>0</v>
      </c>
      <c r="T4889" t="s">
        <v>358</v>
      </c>
      <c r="U4889">
        <v>5914</v>
      </c>
      <c r="V4889">
        <v>1.73</v>
      </c>
      <c r="W4889">
        <v>1.34</v>
      </c>
      <c r="X4889">
        <v>0.34</v>
      </c>
      <c r="Y4889" t="s">
        <v>77</v>
      </c>
      <c r="Z4889">
        <v>4.0999999999999996</v>
      </c>
      <c r="AA4889" t="s">
        <v>16067</v>
      </c>
      <c r="AB4889">
        <v>279.26247289999998</v>
      </c>
      <c r="AC4889" t="s">
        <v>16068</v>
      </c>
      <c r="AD4889">
        <v>40.018690499999998</v>
      </c>
      <c r="AE4889">
        <v>610.17600000000004</v>
      </c>
      <c r="AF4889">
        <v>12.590999999999999</v>
      </c>
      <c r="AG4889">
        <v>11.051</v>
      </c>
      <c r="AH4889">
        <v>12.496700000000001</v>
      </c>
    </row>
    <row r="4890" spans="1:34" x14ac:dyDescent="0.25">
      <c r="A4890" t="s">
        <v>16069</v>
      </c>
      <c r="B4890" t="s">
        <v>16070</v>
      </c>
      <c r="C4890">
        <v>1</v>
      </c>
      <c r="D4890">
        <v>1</v>
      </c>
      <c r="E4890" t="s">
        <v>284</v>
      </c>
      <c r="F4890">
        <v>2017</v>
      </c>
      <c r="G4890" t="s">
        <v>15883</v>
      </c>
      <c r="H4890">
        <v>0</v>
      </c>
      <c r="I4890">
        <v>3.8361689999999999</v>
      </c>
      <c r="J4890">
        <v>4.53E-2</v>
      </c>
      <c r="K4890">
        <v>5.7169999999999996</v>
      </c>
      <c r="L4890">
        <v>0.51</v>
      </c>
      <c r="M4890">
        <v>40.68224</v>
      </c>
      <c r="N4890">
        <v>0.128</v>
      </c>
      <c r="O4890" t="s">
        <v>119</v>
      </c>
      <c r="P4890">
        <v>7.0000000000000001E-3</v>
      </c>
      <c r="Q4890">
        <v>150</v>
      </c>
      <c r="R4890">
        <v>970</v>
      </c>
      <c r="S4890">
        <v>0</v>
      </c>
      <c r="T4890" t="s">
        <v>344</v>
      </c>
      <c r="U4890">
        <v>4910</v>
      </c>
      <c r="V4890">
        <v>0.76</v>
      </c>
      <c r="W4890">
        <v>0.84</v>
      </c>
      <c r="X4890">
        <v>0.24</v>
      </c>
      <c r="Y4890" t="s">
        <v>77</v>
      </c>
      <c r="Z4890">
        <v>4.5999999999999996</v>
      </c>
      <c r="AA4890" t="s">
        <v>16071</v>
      </c>
      <c r="AB4890">
        <v>32.782085000000002</v>
      </c>
      <c r="AC4890" t="s">
        <v>16072</v>
      </c>
      <c r="AD4890">
        <v>2.4181936999999998</v>
      </c>
      <c r="AE4890">
        <v>122.066</v>
      </c>
      <c r="AF4890">
        <v>11.558999999999999</v>
      </c>
      <c r="AG4890">
        <v>9.3390000000000004</v>
      </c>
      <c r="AH4890">
        <v>11.322699999999999</v>
      </c>
    </row>
    <row r="4891" spans="1:34" x14ac:dyDescent="0.25">
      <c r="A4891" t="s">
        <v>16073</v>
      </c>
      <c r="B4891" t="s">
        <v>16074</v>
      </c>
      <c r="C4891">
        <v>1</v>
      </c>
      <c r="D4891">
        <v>1</v>
      </c>
      <c r="E4891" t="s">
        <v>284</v>
      </c>
      <c r="F4891">
        <v>2016</v>
      </c>
      <c r="G4891" t="s">
        <v>15883</v>
      </c>
      <c r="H4891">
        <v>0</v>
      </c>
      <c r="I4891">
        <v>3.9516230000000001</v>
      </c>
      <c r="J4891">
        <v>4.99E-2</v>
      </c>
      <c r="K4891">
        <v>11.19</v>
      </c>
      <c r="L4891">
        <v>0.998</v>
      </c>
      <c r="M4891">
        <v>182.43441999999999</v>
      </c>
      <c r="N4891">
        <v>0.57399999999999995</v>
      </c>
      <c r="O4891" t="s">
        <v>119</v>
      </c>
      <c r="P4891">
        <v>0</v>
      </c>
      <c r="R4891">
        <v>1193</v>
      </c>
      <c r="S4891">
        <v>0</v>
      </c>
      <c r="T4891" t="s">
        <v>463</v>
      </c>
      <c r="U4891">
        <v>5772</v>
      </c>
      <c r="V4891">
        <v>1.1000000000000001</v>
      </c>
      <c r="W4891">
        <v>1.06</v>
      </c>
      <c r="X4891">
        <v>0.25</v>
      </c>
      <c r="Y4891" t="s">
        <v>77</v>
      </c>
      <c r="Z4891">
        <v>4.38</v>
      </c>
      <c r="AA4891" t="s">
        <v>16075</v>
      </c>
      <c r="AB4891">
        <v>201.65515250000001</v>
      </c>
      <c r="AC4891" t="s">
        <v>16076</v>
      </c>
      <c r="AD4891">
        <v>-8.3176352999999992</v>
      </c>
      <c r="AE4891">
        <v>334.03699999999998</v>
      </c>
      <c r="AF4891">
        <v>12.397</v>
      </c>
      <c r="AG4891">
        <v>10.763999999999999</v>
      </c>
      <c r="AH4891">
        <v>12.181800000000001</v>
      </c>
    </row>
    <row r="4892" spans="1:34" x14ac:dyDescent="0.25">
      <c r="A4892" t="s">
        <v>16077</v>
      </c>
      <c r="B4892" t="s">
        <v>16078</v>
      </c>
      <c r="C4892">
        <v>1</v>
      </c>
      <c r="D4892">
        <v>1</v>
      </c>
      <c r="E4892" t="s">
        <v>284</v>
      </c>
      <c r="F4892">
        <v>2018</v>
      </c>
      <c r="G4892" t="s">
        <v>15908</v>
      </c>
      <c r="H4892">
        <v>0</v>
      </c>
      <c r="I4892">
        <v>3.6563330000000001</v>
      </c>
      <c r="J4892">
        <v>5.1700000000000003E-2</v>
      </c>
      <c r="K4892">
        <v>11.994</v>
      </c>
      <c r="L4892">
        <v>1.07</v>
      </c>
      <c r="M4892">
        <v>886.74570000000006</v>
      </c>
      <c r="N4892">
        <v>2.79</v>
      </c>
      <c r="O4892" t="s">
        <v>119</v>
      </c>
      <c r="P4892">
        <v>0</v>
      </c>
      <c r="R4892">
        <v>1590</v>
      </c>
      <c r="S4892">
        <v>0</v>
      </c>
      <c r="T4892" t="s">
        <v>184</v>
      </c>
      <c r="U4892">
        <v>6350</v>
      </c>
      <c r="V4892">
        <v>1.39</v>
      </c>
      <c r="W4892">
        <v>1.38</v>
      </c>
      <c r="X4892">
        <v>0.24</v>
      </c>
      <c r="Z4892">
        <v>4.3</v>
      </c>
      <c r="AA4892" t="s">
        <v>16079</v>
      </c>
      <c r="AB4892">
        <v>4.1463467999999999</v>
      </c>
      <c r="AC4892" t="s">
        <v>16080</v>
      </c>
      <c r="AD4892">
        <v>-10.976422599999999</v>
      </c>
      <c r="AE4892">
        <v>524.99300000000005</v>
      </c>
      <c r="AF4892">
        <v>12.044</v>
      </c>
      <c r="AG4892">
        <v>10.881</v>
      </c>
      <c r="AH4892">
        <v>12.091100000000001</v>
      </c>
    </row>
    <row r="4893" spans="1:34" x14ac:dyDescent="0.25">
      <c r="A4893" t="s">
        <v>16081</v>
      </c>
      <c r="B4893" t="s">
        <v>16082</v>
      </c>
      <c r="C4893">
        <v>1</v>
      </c>
      <c r="D4893">
        <v>1</v>
      </c>
      <c r="E4893" t="s">
        <v>284</v>
      </c>
      <c r="F4893">
        <v>2018</v>
      </c>
      <c r="G4893" t="s">
        <v>15908</v>
      </c>
      <c r="H4893">
        <v>0</v>
      </c>
      <c r="I4893">
        <v>3.840401</v>
      </c>
      <c r="J4893">
        <v>5.3800000000000001E-2</v>
      </c>
      <c r="K4893">
        <v>15.468</v>
      </c>
      <c r="L4893">
        <v>1.38</v>
      </c>
      <c r="M4893">
        <v>174.8065</v>
      </c>
      <c r="N4893">
        <v>0.55000000000000004</v>
      </c>
      <c r="O4893" t="s">
        <v>119</v>
      </c>
      <c r="P4893">
        <v>0</v>
      </c>
      <c r="R4893">
        <v>1850</v>
      </c>
      <c r="S4893">
        <v>0</v>
      </c>
      <c r="T4893" t="s">
        <v>504</v>
      </c>
      <c r="U4893">
        <v>6120</v>
      </c>
      <c r="V4893">
        <v>2.11</v>
      </c>
      <c r="W4893">
        <v>1.41</v>
      </c>
      <c r="X4893">
        <v>0.22</v>
      </c>
      <c r="Z4893">
        <v>3.94</v>
      </c>
      <c r="AA4893" t="s">
        <v>16083</v>
      </c>
      <c r="AB4893">
        <v>68.136479199999997</v>
      </c>
      <c r="AC4893" t="s">
        <v>16084</v>
      </c>
      <c r="AD4893">
        <v>-38.968297300000003</v>
      </c>
      <c r="AE4893">
        <v>715.38300000000004</v>
      </c>
      <c r="AF4893">
        <v>12.836</v>
      </c>
      <c r="AG4893">
        <v>11.016999999999999</v>
      </c>
      <c r="AH4893">
        <v>12.2951</v>
      </c>
    </row>
    <row r="4894" spans="1:34" x14ac:dyDescent="0.25">
      <c r="A4894" t="s">
        <v>16085</v>
      </c>
      <c r="B4894" t="s">
        <v>16086</v>
      </c>
      <c r="C4894">
        <v>1</v>
      </c>
      <c r="D4894">
        <v>1</v>
      </c>
      <c r="E4894" t="s">
        <v>284</v>
      </c>
      <c r="F4894">
        <v>2009</v>
      </c>
      <c r="G4894" t="s">
        <v>15883</v>
      </c>
      <c r="H4894">
        <v>0</v>
      </c>
      <c r="I4894">
        <v>3.1185999999999998</v>
      </c>
      <c r="J4894">
        <v>4.1500000000000002E-2</v>
      </c>
      <c r="K4894">
        <v>13.675000000000001</v>
      </c>
      <c r="L4894">
        <v>1.22</v>
      </c>
      <c r="M4894">
        <v>394.10919999999999</v>
      </c>
      <c r="N4894">
        <v>1.24</v>
      </c>
      <c r="O4894" t="s">
        <v>119</v>
      </c>
      <c r="P4894">
        <v>0</v>
      </c>
      <c r="R4894">
        <v>1389</v>
      </c>
      <c r="S4894">
        <v>0</v>
      </c>
      <c r="U4894">
        <v>5700</v>
      </c>
      <c r="V4894">
        <v>1.1399999999999999</v>
      </c>
      <c r="W4894">
        <v>1.78</v>
      </c>
      <c r="X4894">
        <v>0.01</v>
      </c>
      <c r="Y4894" t="s">
        <v>77</v>
      </c>
      <c r="Z4894">
        <v>4.49</v>
      </c>
      <c r="AA4894" t="s">
        <v>16087</v>
      </c>
      <c r="AB4894">
        <v>214.6830109</v>
      </c>
      <c r="AC4894" t="s">
        <v>16088</v>
      </c>
      <c r="AD4894">
        <v>-20.275437400000001</v>
      </c>
      <c r="AE4894">
        <v>194.13399999999999</v>
      </c>
      <c r="AF4894">
        <v>11.288</v>
      </c>
      <c r="AG4894">
        <v>9.5890000000000004</v>
      </c>
      <c r="AH4894">
        <v>11.124700000000001</v>
      </c>
    </row>
    <row r="4895" spans="1:34" x14ac:dyDescent="0.25">
      <c r="A4895" t="s">
        <v>16089</v>
      </c>
      <c r="B4895" t="s">
        <v>16090</v>
      </c>
      <c r="C4895">
        <v>2</v>
      </c>
      <c r="D4895">
        <v>1</v>
      </c>
      <c r="E4895" t="s">
        <v>284</v>
      </c>
      <c r="F4895">
        <v>2018</v>
      </c>
      <c r="G4895" t="s">
        <v>15908</v>
      </c>
      <c r="H4895">
        <v>0</v>
      </c>
      <c r="I4895">
        <v>3.7684951999999998</v>
      </c>
      <c r="J4895">
        <v>4.5199999999999997E-2</v>
      </c>
      <c r="K4895">
        <v>12.218</v>
      </c>
      <c r="L4895">
        <v>1.0900000000000001</v>
      </c>
      <c r="M4895">
        <v>88.356740000000002</v>
      </c>
      <c r="N4895">
        <v>0.27800000000000002</v>
      </c>
      <c r="O4895" t="s">
        <v>119</v>
      </c>
      <c r="P4895">
        <v>0</v>
      </c>
      <c r="R4895">
        <v>1119</v>
      </c>
      <c r="S4895">
        <v>0</v>
      </c>
      <c r="T4895" t="s">
        <v>95</v>
      </c>
      <c r="U4895">
        <v>5298</v>
      </c>
      <c r="V4895">
        <v>0.87</v>
      </c>
      <c r="W4895">
        <v>0.87</v>
      </c>
      <c r="X4895">
        <v>0.27</v>
      </c>
      <c r="Y4895" t="s">
        <v>77</v>
      </c>
      <c r="Z4895">
        <v>4.5</v>
      </c>
      <c r="AA4895" t="s">
        <v>16091</v>
      </c>
      <c r="AB4895">
        <v>87.679561000000007</v>
      </c>
      <c r="AC4895" t="s">
        <v>16092</v>
      </c>
      <c r="AD4895">
        <v>-27.623321799999999</v>
      </c>
      <c r="AE4895">
        <v>288.32600000000002</v>
      </c>
      <c r="AF4895">
        <v>13.04</v>
      </c>
      <c r="AG4895">
        <v>11.055</v>
      </c>
      <c r="AH4895">
        <v>12.8842</v>
      </c>
    </row>
    <row r="4896" spans="1:34" x14ac:dyDescent="0.25">
      <c r="A4896" t="s">
        <v>16093</v>
      </c>
      <c r="B4896" t="s">
        <v>16094</v>
      </c>
      <c r="C4896">
        <v>1</v>
      </c>
      <c r="D4896">
        <v>1</v>
      </c>
      <c r="E4896" t="s">
        <v>284</v>
      </c>
      <c r="F4896">
        <v>2018</v>
      </c>
      <c r="G4896" t="s">
        <v>15908</v>
      </c>
      <c r="H4896">
        <v>0</v>
      </c>
      <c r="I4896">
        <v>5.4060424999999999</v>
      </c>
      <c r="J4896">
        <v>6.7299999999999999E-2</v>
      </c>
      <c r="K4896">
        <v>12.811999999999999</v>
      </c>
      <c r="L4896">
        <v>1.143</v>
      </c>
      <c r="M4896">
        <v>791.39670000000001</v>
      </c>
      <c r="N4896">
        <v>2.4900000000000002</v>
      </c>
      <c r="O4896" t="s">
        <v>119</v>
      </c>
      <c r="Q4896">
        <v>990</v>
      </c>
      <c r="R4896">
        <v>1557</v>
      </c>
      <c r="S4896">
        <v>0</v>
      </c>
      <c r="U4896">
        <v>6400</v>
      </c>
      <c r="V4896">
        <v>1.71</v>
      </c>
      <c r="W4896">
        <v>1.39</v>
      </c>
      <c r="X4896">
        <v>0.16</v>
      </c>
      <c r="Y4896" t="s">
        <v>77</v>
      </c>
      <c r="Z4896">
        <v>4.1100000000000003</v>
      </c>
      <c r="AA4896" t="s">
        <v>16095</v>
      </c>
      <c r="AB4896">
        <v>126.33782480000001</v>
      </c>
      <c r="AC4896" t="s">
        <v>16096</v>
      </c>
      <c r="AD4896">
        <v>-11.500988899999999</v>
      </c>
      <c r="AE4896">
        <v>343.08</v>
      </c>
      <c r="AF4896">
        <v>11.079000000000001</v>
      </c>
      <c r="AG4896">
        <v>9.8369999999999997</v>
      </c>
      <c r="AH4896">
        <v>10.8987</v>
      </c>
    </row>
    <row r="4897" spans="1:34" x14ac:dyDescent="0.25">
      <c r="A4897" t="s">
        <v>16097</v>
      </c>
      <c r="B4897" t="s">
        <v>16098</v>
      </c>
      <c r="C4897">
        <v>1</v>
      </c>
      <c r="D4897">
        <v>1</v>
      </c>
      <c r="E4897" t="s">
        <v>284</v>
      </c>
      <c r="F4897">
        <v>2018</v>
      </c>
      <c r="G4897" t="s">
        <v>15908</v>
      </c>
      <c r="H4897">
        <v>0</v>
      </c>
      <c r="I4897">
        <v>9.6246799999999997</v>
      </c>
      <c r="J4897">
        <v>8.7099999999999997E-2</v>
      </c>
      <c r="K4897">
        <v>11.209</v>
      </c>
      <c r="L4897">
        <v>1</v>
      </c>
      <c r="M4897">
        <v>1652.7159999999999</v>
      </c>
      <c r="N4897">
        <v>5.2</v>
      </c>
      <c r="O4897" t="s">
        <v>119</v>
      </c>
      <c r="P4897">
        <v>0.434</v>
      </c>
      <c r="R4897">
        <v>910</v>
      </c>
      <c r="S4897">
        <v>0</v>
      </c>
      <c r="T4897" t="s">
        <v>261</v>
      </c>
      <c r="U4897">
        <v>5300</v>
      </c>
      <c r="V4897">
        <v>1.1100000000000001</v>
      </c>
      <c r="W4897">
        <v>0.95</v>
      </c>
      <c r="X4897">
        <v>0.28000000000000003</v>
      </c>
      <c r="Z4897">
        <v>4.33</v>
      </c>
      <c r="AA4897" t="s">
        <v>16099</v>
      </c>
      <c r="AB4897">
        <v>168.29290789999999</v>
      </c>
      <c r="AC4897" t="s">
        <v>16100</v>
      </c>
      <c r="AD4897">
        <v>-17.657779399999999</v>
      </c>
      <c r="AE4897">
        <v>310.84100000000001</v>
      </c>
      <c r="AF4897">
        <v>12.212999999999999</v>
      </c>
      <c r="AG4897">
        <v>10.465999999999999</v>
      </c>
      <c r="AH4897">
        <v>12.065200000000001</v>
      </c>
    </row>
    <row r="4898" spans="1:34" x14ac:dyDescent="0.25">
      <c r="A4898" t="s">
        <v>16101</v>
      </c>
      <c r="B4898" t="s">
        <v>16102</v>
      </c>
      <c r="C4898">
        <v>1</v>
      </c>
      <c r="D4898">
        <v>1</v>
      </c>
      <c r="E4898" t="s">
        <v>284</v>
      </c>
      <c r="F4898">
        <v>2018</v>
      </c>
      <c r="G4898" t="s">
        <v>15908</v>
      </c>
      <c r="H4898">
        <v>0</v>
      </c>
      <c r="I4898">
        <v>1.6096884</v>
      </c>
      <c r="J4898">
        <v>2.6599999999999999E-2</v>
      </c>
      <c r="K4898">
        <v>13.473000000000001</v>
      </c>
      <c r="L4898">
        <v>1.202</v>
      </c>
      <c r="M4898">
        <v>594.34209999999996</v>
      </c>
      <c r="N4898">
        <v>1.87</v>
      </c>
      <c r="O4898" t="s">
        <v>119</v>
      </c>
      <c r="Q4898">
        <v>1200</v>
      </c>
      <c r="R4898">
        <v>1638</v>
      </c>
      <c r="S4898">
        <v>0</v>
      </c>
      <c r="U4898">
        <v>5500</v>
      </c>
      <c r="V4898">
        <v>1.01</v>
      </c>
      <c r="W4898">
        <v>0.97</v>
      </c>
      <c r="X4898">
        <v>-0.34</v>
      </c>
      <c r="Y4898" t="s">
        <v>77</v>
      </c>
      <c r="Z4898">
        <v>4.41</v>
      </c>
      <c r="AA4898" t="s">
        <v>16103</v>
      </c>
      <c r="AB4898">
        <v>256.53755489999998</v>
      </c>
      <c r="AC4898" t="s">
        <v>16104</v>
      </c>
      <c r="AD4898">
        <v>-10.4130071</v>
      </c>
      <c r="AE4898">
        <v>261.38600000000002</v>
      </c>
      <c r="AF4898">
        <v>12.663</v>
      </c>
      <c r="AG4898">
        <v>10.147</v>
      </c>
      <c r="AH4898">
        <v>12.251099999999999</v>
      </c>
    </row>
    <row r="4899" spans="1:34" x14ac:dyDescent="0.25">
      <c r="A4899" t="s">
        <v>16105</v>
      </c>
      <c r="B4899" t="s">
        <v>16106</v>
      </c>
      <c r="C4899">
        <v>1</v>
      </c>
      <c r="D4899">
        <v>1</v>
      </c>
      <c r="E4899" t="s">
        <v>284</v>
      </c>
      <c r="F4899">
        <v>2018</v>
      </c>
      <c r="G4899" t="s">
        <v>15908</v>
      </c>
      <c r="H4899">
        <v>0</v>
      </c>
      <c r="I4899">
        <v>1.7771254999999999</v>
      </c>
      <c r="J4899">
        <v>2.818E-2</v>
      </c>
      <c r="K4899">
        <v>12.644</v>
      </c>
      <c r="L4899">
        <v>1.1279999999999999</v>
      </c>
      <c r="M4899">
        <v>676.97789999999998</v>
      </c>
      <c r="N4899">
        <v>2.13</v>
      </c>
      <c r="O4899" t="s">
        <v>119</v>
      </c>
      <c r="P4899">
        <v>0</v>
      </c>
      <c r="R4899">
        <v>1610</v>
      </c>
      <c r="S4899">
        <v>0</v>
      </c>
      <c r="T4899" t="s">
        <v>463</v>
      </c>
      <c r="U4899">
        <v>5806</v>
      </c>
      <c r="V4899">
        <v>0.93</v>
      </c>
      <c r="W4899">
        <v>0.95</v>
      </c>
      <c r="X4899">
        <v>-0.01</v>
      </c>
      <c r="Y4899" t="s">
        <v>77</v>
      </c>
      <c r="Z4899">
        <v>4.46</v>
      </c>
      <c r="AA4899" t="s">
        <v>16107</v>
      </c>
      <c r="AB4899">
        <v>344.8735878</v>
      </c>
      <c r="AC4899" t="s">
        <v>16108</v>
      </c>
      <c r="AD4899">
        <v>-60.4478194</v>
      </c>
      <c r="AE4899">
        <v>327.50599999999997</v>
      </c>
      <c r="AF4899">
        <v>12.603</v>
      </c>
      <c r="AG4899">
        <v>10.959</v>
      </c>
      <c r="AH4899">
        <v>12.4679</v>
      </c>
    </row>
    <row r="4900" spans="1:34" x14ac:dyDescent="0.25">
      <c r="A4900" t="s">
        <v>16109</v>
      </c>
      <c r="B4900" t="s">
        <v>16110</v>
      </c>
      <c r="C4900">
        <v>1</v>
      </c>
      <c r="D4900">
        <v>1</v>
      </c>
      <c r="E4900" t="s">
        <v>284</v>
      </c>
      <c r="F4900">
        <v>2018</v>
      </c>
      <c r="G4900" t="s">
        <v>15908</v>
      </c>
      <c r="H4900">
        <v>0</v>
      </c>
      <c r="I4900">
        <v>3.465509</v>
      </c>
      <c r="J4900">
        <v>4.8230000000000002E-2</v>
      </c>
      <c r="K4900">
        <v>14.122999999999999</v>
      </c>
      <c r="L4900">
        <v>1.26</v>
      </c>
      <c r="M4900">
        <v>209.13213999999999</v>
      </c>
      <c r="N4900">
        <v>0.65800000000000003</v>
      </c>
      <c r="O4900" t="s">
        <v>119</v>
      </c>
      <c r="P4900">
        <v>0</v>
      </c>
      <c r="R4900">
        <v>1624</v>
      </c>
      <c r="S4900">
        <v>0</v>
      </c>
      <c r="T4900" t="s">
        <v>2367</v>
      </c>
      <c r="U4900">
        <v>5599</v>
      </c>
      <c r="V4900">
        <v>1.75</v>
      </c>
      <c r="W4900">
        <v>1.25</v>
      </c>
      <c r="X4900">
        <v>0.33</v>
      </c>
      <c r="Y4900" t="s">
        <v>77</v>
      </c>
      <c r="Z4900">
        <v>3.93</v>
      </c>
      <c r="AA4900" t="s">
        <v>16111</v>
      </c>
      <c r="AB4900">
        <v>357.58064719999999</v>
      </c>
      <c r="AC4900" t="s">
        <v>16112</v>
      </c>
      <c r="AD4900">
        <v>-17.077594699999999</v>
      </c>
      <c r="AE4900">
        <v>602.23599999999999</v>
      </c>
      <c r="AF4900">
        <v>12.816000000000001</v>
      </c>
      <c r="AG4900">
        <v>11.023999999999999</v>
      </c>
      <c r="AH4900">
        <v>12.5435</v>
      </c>
    </row>
    <row r="4901" spans="1:34" x14ac:dyDescent="0.25">
      <c r="A4901" t="s">
        <v>16113</v>
      </c>
      <c r="B4901" t="s">
        <v>16114</v>
      </c>
      <c r="C4901">
        <v>1</v>
      </c>
      <c r="D4901">
        <v>1</v>
      </c>
      <c r="E4901" t="s">
        <v>284</v>
      </c>
      <c r="F4901">
        <v>2019</v>
      </c>
      <c r="G4901" t="s">
        <v>16115</v>
      </c>
      <c r="H4901">
        <v>0</v>
      </c>
      <c r="I4901">
        <v>5.4435399999999996</v>
      </c>
      <c r="J4901">
        <v>6.4100000000000004E-2</v>
      </c>
      <c r="K4901">
        <v>7.0620000000000003</v>
      </c>
      <c r="L4901">
        <v>0.63</v>
      </c>
      <c r="M4901">
        <v>32.100830000000002</v>
      </c>
      <c r="N4901">
        <v>0.10100000000000001</v>
      </c>
      <c r="O4901" t="s">
        <v>119</v>
      </c>
      <c r="P4901">
        <v>0</v>
      </c>
      <c r="Q4901">
        <v>440</v>
      </c>
      <c r="R4901">
        <v>1270</v>
      </c>
      <c r="S4901">
        <v>0</v>
      </c>
      <c r="T4901" t="s">
        <v>454</v>
      </c>
      <c r="U4901">
        <v>6050</v>
      </c>
      <c r="V4901">
        <v>1.22</v>
      </c>
      <c r="W4901">
        <v>1.19</v>
      </c>
      <c r="X4901">
        <v>0.19</v>
      </c>
      <c r="Y4901" t="s">
        <v>77</v>
      </c>
      <c r="Z4901">
        <v>4.34</v>
      </c>
      <c r="AA4901" t="s">
        <v>16116</v>
      </c>
      <c r="AB4901">
        <v>144.87510470000001</v>
      </c>
      <c r="AC4901" t="s">
        <v>16117</v>
      </c>
      <c r="AD4901">
        <v>-20.982419100000001</v>
      </c>
      <c r="AE4901">
        <v>114.173</v>
      </c>
      <c r="AF4901">
        <v>9.3510000000000009</v>
      </c>
      <c r="AG4901">
        <v>8.032</v>
      </c>
      <c r="AH4901">
        <v>9.2569999999999997</v>
      </c>
    </row>
    <row r="4902" spans="1:34" x14ac:dyDescent="0.25">
      <c r="A4902" t="s">
        <v>16118</v>
      </c>
      <c r="B4902" t="s">
        <v>16119</v>
      </c>
      <c r="C4902">
        <v>1</v>
      </c>
      <c r="D4902">
        <v>1</v>
      </c>
      <c r="E4902" t="s">
        <v>284</v>
      </c>
      <c r="F4902">
        <v>2017</v>
      </c>
      <c r="G4902" t="s">
        <v>100</v>
      </c>
      <c r="H4902">
        <v>0</v>
      </c>
      <c r="I4902">
        <v>2.0219596000000002</v>
      </c>
      <c r="J4902">
        <v>3.6499999999999998E-2</v>
      </c>
      <c r="K4902">
        <v>17.71</v>
      </c>
      <c r="L4902">
        <v>1.58</v>
      </c>
      <c r="M4902">
        <v>2542.64</v>
      </c>
      <c r="N4902">
        <v>8</v>
      </c>
      <c r="O4902" t="s">
        <v>119</v>
      </c>
      <c r="R4902">
        <v>2329</v>
      </c>
      <c r="S4902">
        <v>0</v>
      </c>
      <c r="T4902" t="s">
        <v>16120</v>
      </c>
      <c r="U4902">
        <v>7000</v>
      </c>
      <c r="V4902">
        <v>1.79</v>
      </c>
      <c r="W4902">
        <v>1.59</v>
      </c>
      <c r="X4902">
        <v>0.1</v>
      </c>
      <c r="Y4902" t="s">
        <v>77</v>
      </c>
      <c r="Z4902">
        <v>4.13</v>
      </c>
      <c r="AA4902" t="s">
        <v>16121</v>
      </c>
      <c r="AB4902">
        <v>196.04379320000001</v>
      </c>
      <c r="AC4902" t="s">
        <v>16122</v>
      </c>
      <c r="AD4902">
        <v>-35.549529200000002</v>
      </c>
      <c r="AE4902">
        <v>423.55200000000002</v>
      </c>
      <c r="AF4902">
        <v>10.516999999999999</v>
      </c>
      <c r="AG4902">
        <v>9.76</v>
      </c>
      <c r="AH4902">
        <v>10.5786</v>
      </c>
    </row>
    <row r="4903" spans="1:34" x14ac:dyDescent="0.25">
      <c r="A4903" t="s">
        <v>16123</v>
      </c>
      <c r="B4903" t="s">
        <v>16124</v>
      </c>
      <c r="C4903">
        <v>2</v>
      </c>
      <c r="D4903">
        <v>1</v>
      </c>
      <c r="E4903" t="s">
        <v>284</v>
      </c>
      <c r="F4903">
        <v>2018</v>
      </c>
      <c r="G4903" t="s">
        <v>15908</v>
      </c>
      <c r="H4903">
        <v>0</v>
      </c>
      <c r="I4903">
        <v>4.1536580000000001</v>
      </c>
      <c r="J4903">
        <v>5.1900000000000002E-2</v>
      </c>
      <c r="K4903">
        <v>16.814</v>
      </c>
      <c r="L4903">
        <v>1.5</v>
      </c>
      <c r="M4903">
        <v>133.48859999999999</v>
      </c>
      <c r="N4903">
        <v>0.42</v>
      </c>
      <c r="O4903" t="s">
        <v>119</v>
      </c>
      <c r="P4903">
        <v>0</v>
      </c>
      <c r="R4903">
        <v>1340</v>
      </c>
      <c r="S4903">
        <v>0</v>
      </c>
      <c r="T4903" t="s">
        <v>454</v>
      </c>
      <c r="U4903">
        <v>6000</v>
      </c>
      <c r="V4903">
        <v>1.1200000000000001</v>
      </c>
      <c r="W4903">
        <v>1.08</v>
      </c>
      <c r="X4903">
        <v>-0.01</v>
      </c>
      <c r="Z4903">
        <v>4.37</v>
      </c>
      <c r="AA4903" t="s">
        <v>16125</v>
      </c>
      <c r="AB4903">
        <v>96.7446427</v>
      </c>
      <c r="AC4903" t="s">
        <v>16126</v>
      </c>
      <c r="AD4903">
        <v>-46.821363499999997</v>
      </c>
      <c r="AE4903">
        <v>303.94099999999997</v>
      </c>
      <c r="AF4903">
        <v>12.124000000000001</v>
      </c>
      <c r="AG4903">
        <v>10.443</v>
      </c>
      <c r="AH4903">
        <v>11.713900000000001</v>
      </c>
    </row>
    <row r="4904" spans="1:34" x14ac:dyDescent="0.25">
      <c r="A4904" t="s">
        <v>16127</v>
      </c>
      <c r="B4904" t="s">
        <v>16128</v>
      </c>
      <c r="C4904">
        <v>1</v>
      </c>
      <c r="D4904">
        <v>1</v>
      </c>
      <c r="E4904" t="s">
        <v>284</v>
      </c>
      <c r="F4904">
        <v>2019</v>
      </c>
      <c r="G4904" t="s">
        <v>16115</v>
      </c>
      <c r="H4904">
        <v>0</v>
      </c>
      <c r="I4904">
        <v>5.6114117999999999</v>
      </c>
      <c r="J4904">
        <v>6.8099999999999994E-2</v>
      </c>
      <c r="K4904">
        <v>14.617000000000001</v>
      </c>
      <c r="L4904">
        <v>1.304</v>
      </c>
      <c r="M4904">
        <v>178.30262999999999</v>
      </c>
      <c r="N4904">
        <v>0.56100000000000005</v>
      </c>
      <c r="O4904" t="s">
        <v>119</v>
      </c>
      <c r="P4904">
        <v>0</v>
      </c>
      <c r="R4904">
        <v>1604</v>
      </c>
      <c r="S4904">
        <v>0</v>
      </c>
      <c r="T4904" t="s">
        <v>1194</v>
      </c>
      <c r="U4904">
        <v>6110</v>
      </c>
      <c r="V4904">
        <v>2.0099999999999998</v>
      </c>
      <c r="W4904">
        <v>1.34</v>
      </c>
      <c r="X4904">
        <v>0.06</v>
      </c>
      <c r="Y4904" t="s">
        <v>77</v>
      </c>
      <c r="Z4904">
        <v>3.96</v>
      </c>
      <c r="AA4904" t="s">
        <v>16129</v>
      </c>
      <c r="AB4904">
        <v>127.38722970000001</v>
      </c>
      <c r="AC4904" t="s">
        <v>16130</v>
      </c>
      <c r="AD4904">
        <v>-12.9447683</v>
      </c>
      <c r="AE4904">
        <v>627.06600000000003</v>
      </c>
      <c r="AF4904">
        <v>12.167</v>
      </c>
      <c r="AG4904">
        <v>10.483000000000001</v>
      </c>
      <c r="AH4904">
        <v>11.720599999999999</v>
      </c>
    </row>
    <row r="4905" spans="1:34" x14ac:dyDescent="0.25">
      <c r="A4905" t="s">
        <v>16131</v>
      </c>
      <c r="B4905" t="s">
        <v>16132</v>
      </c>
      <c r="C4905">
        <v>1</v>
      </c>
      <c r="D4905">
        <v>1</v>
      </c>
      <c r="E4905" t="s">
        <v>284</v>
      </c>
      <c r="F4905">
        <v>2009</v>
      </c>
      <c r="G4905" t="s">
        <v>15883</v>
      </c>
      <c r="H4905">
        <v>0</v>
      </c>
      <c r="I4905">
        <v>3.73543</v>
      </c>
      <c r="J4905">
        <v>5.1499999999999997E-2</v>
      </c>
      <c r="K4905">
        <v>20.960999999999999</v>
      </c>
      <c r="L4905">
        <v>1.87</v>
      </c>
      <c r="M4905">
        <v>247.9074</v>
      </c>
      <c r="N4905">
        <v>0.78</v>
      </c>
      <c r="O4905" t="s">
        <v>119</v>
      </c>
      <c r="P4905">
        <v>0</v>
      </c>
      <c r="R4905">
        <v>1755</v>
      </c>
      <c r="S4905">
        <v>0</v>
      </c>
      <c r="T4905" t="s">
        <v>1276</v>
      </c>
      <c r="U4905">
        <v>6550</v>
      </c>
      <c r="V4905">
        <v>1.49</v>
      </c>
      <c r="W4905">
        <v>2.2799999999999998</v>
      </c>
      <c r="X4905">
        <v>-0.25</v>
      </c>
      <c r="Y4905" t="s">
        <v>77</v>
      </c>
      <c r="Z4905">
        <v>4.2</v>
      </c>
      <c r="AA4905" t="s">
        <v>16133</v>
      </c>
      <c r="AB4905">
        <v>239.96224789999999</v>
      </c>
      <c r="AC4905" t="s">
        <v>16134</v>
      </c>
      <c r="AD4905">
        <v>-28.0617941</v>
      </c>
      <c r="AE4905">
        <v>405.90800000000002</v>
      </c>
      <c r="AF4905">
        <v>11.587999999999999</v>
      </c>
      <c r="AG4905">
        <v>10.224</v>
      </c>
      <c r="AH4905">
        <v>11.3803</v>
      </c>
    </row>
    <row r="4906" spans="1:34" x14ac:dyDescent="0.25">
      <c r="A4906" t="s">
        <v>16135</v>
      </c>
      <c r="B4906" t="s">
        <v>16136</v>
      </c>
      <c r="C4906">
        <v>1</v>
      </c>
      <c r="D4906">
        <v>1</v>
      </c>
      <c r="E4906" t="s">
        <v>284</v>
      </c>
      <c r="F4906">
        <v>2018</v>
      </c>
      <c r="G4906" t="s">
        <v>15908</v>
      </c>
      <c r="H4906">
        <v>0</v>
      </c>
      <c r="I4906">
        <v>2.3447802200000001</v>
      </c>
      <c r="J4906">
        <v>3.3700000000000001E-2</v>
      </c>
      <c r="K4906">
        <v>12.285</v>
      </c>
      <c r="L4906">
        <v>1.0960000000000001</v>
      </c>
      <c r="M4906">
        <v>508.52800000000002</v>
      </c>
      <c r="N4906">
        <v>1.6</v>
      </c>
      <c r="O4906" t="s">
        <v>119</v>
      </c>
      <c r="Q4906">
        <v>680</v>
      </c>
      <c r="R4906">
        <v>1422</v>
      </c>
      <c r="S4906">
        <v>0</v>
      </c>
      <c r="U4906">
        <v>5600</v>
      </c>
      <c r="V4906">
        <v>0.94</v>
      </c>
      <c r="W4906">
        <v>0.93</v>
      </c>
      <c r="X4906">
        <v>0.22</v>
      </c>
      <c r="Y4906" t="s">
        <v>77</v>
      </c>
      <c r="Z4906">
        <v>4.47</v>
      </c>
      <c r="AA4906" t="s">
        <v>16137</v>
      </c>
      <c r="AB4906">
        <v>135.41630280000001</v>
      </c>
      <c r="AC4906" t="s">
        <v>16138</v>
      </c>
      <c r="AD4906">
        <v>-20.7203686</v>
      </c>
      <c r="AE4906">
        <v>305.60300000000001</v>
      </c>
      <c r="AF4906">
        <v>12.613</v>
      </c>
      <c r="AG4906">
        <v>10.724</v>
      </c>
      <c r="AH4906">
        <v>12.4693</v>
      </c>
    </row>
    <row r="4907" spans="1:34" x14ac:dyDescent="0.25">
      <c r="A4907" t="s">
        <v>16139</v>
      </c>
      <c r="B4907" t="s">
        <v>16140</v>
      </c>
      <c r="C4907">
        <v>1</v>
      </c>
      <c r="D4907">
        <v>1</v>
      </c>
      <c r="E4907" t="s">
        <v>284</v>
      </c>
      <c r="F4907">
        <v>2019</v>
      </c>
      <c r="G4907" t="s">
        <v>16115</v>
      </c>
      <c r="H4907">
        <v>0</v>
      </c>
      <c r="I4907">
        <v>3.8186244</v>
      </c>
      <c r="J4907">
        <v>5.04E-2</v>
      </c>
      <c r="K4907">
        <v>10.984999999999999</v>
      </c>
      <c r="L4907">
        <v>0.98</v>
      </c>
      <c r="M4907">
        <v>344.52771999999999</v>
      </c>
      <c r="N4907">
        <v>1.0840000000000001</v>
      </c>
      <c r="O4907" t="s">
        <v>119</v>
      </c>
      <c r="P4907">
        <v>0</v>
      </c>
      <c r="R4907">
        <v>1642</v>
      </c>
      <c r="S4907">
        <v>0</v>
      </c>
      <c r="T4907" t="s">
        <v>358</v>
      </c>
      <c r="U4907">
        <v>5965</v>
      </c>
      <c r="V4907">
        <v>1.64</v>
      </c>
      <c r="W4907">
        <v>1.17</v>
      </c>
      <c r="X4907">
        <v>0.04</v>
      </c>
      <c r="Y4907" t="s">
        <v>77</v>
      </c>
      <c r="Z4907">
        <v>4.08</v>
      </c>
      <c r="AA4907" t="s">
        <v>16141</v>
      </c>
      <c r="AB4907">
        <v>171.84505329999999</v>
      </c>
      <c r="AC4907" t="s">
        <v>16142</v>
      </c>
      <c r="AD4907">
        <v>-44.088703500000001</v>
      </c>
      <c r="AE4907">
        <v>757.84</v>
      </c>
      <c r="AF4907">
        <v>12.612</v>
      </c>
      <c r="AG4907">
        <v>11.103999999999999</v>
      </c>
      <c r="AH4907">
        <v>12.4407</v>
      </c>
    </row>
    <row r="4908" spans="1:34" x14ac:dyDescent="0.25">
      <c r="A4908" t="s">
        <v>16143</v>
      </c>
      <c r="B4908" t="s">
        <v>16144</v>
      </c>
      <c r="C4908">
        <v>1</v>
      </c>
      <c r="D4908">
        <v>1</v>
      </c>
      <c r="E4908" t="s">
        <v>284</v>
      </c>
      <c r="F4908">
        <v>2018</v>
      </c>
      <c r="G4908" t="s">
        <v>15908</v>
      </c>
      <c r="H4908">
        <v>0</v>
      </c>
      <c r="I4908">
        <v>5.4774330000000004</v>
      </c>
      <c r="J4908">
        <v>6.9400000000000003E-2</v>
      </c>
      <c r="K4908">
        <v>17.597999999999999</v>
      </c>
      <c r="L4908">
        <v>1.57</v>
      </c>
      <c r="M4908">
        <v>149.3801</v>
      </c>
      <c r="N4908">
        <v>0.47</v>
      </c>
      <c r="O4908" t="s">
        <v>119</v>
      </c>
      <c r="P4908">
        <v>0</v>
      </c>
      <c r="R4908">
        <v>1740</v>
      </c>
      <c r="S4908">
        <v>0</v>
      </c>
      <c r="T4908" t="s">
        <v>16120</v>
      </c>
      <c r="U4908">
        <v>6900</v>
      </c>
      <c r="V4908">
        <v>1.91</v>
      </c>
      <c r="W4908">
        <v>1.49</v>
      </c>
      <c r="X4908">
        <v>-0.1</v>
      </c>
      <c r="Z4908">
        <v>4.05</v>
      </c>
      <c r="AA4908" t="s">
        <v>16145</v>
      </c>
      <c r="AB4908">
        <v>199.433742</v>
      </c>
      <c r="AC4908" t="s">
        <v>16146</v>
      </c>
      <c r="AD4908">
        <v>-47.237574799999997</v>
      </c>
      <c r="AE4908">
        <v>538.11</v>
      </c>
      <c r="AF4908">
        <v>10.988</v>
      </c>
      <c r="AG4908">
        <v>10.130000000000001</v>
      </c>
      <c r="AH4908">
        <v>11.0099</v>
      </c>
    </row>
    <row r="4909" spans="1:34" x14ac:dyDescent="0.25">
      <c r="A4909" t="s">
        <v>16147</v>
      </c>
      <c r="B4909" t="s">
        <v>16148</v>
      </c>
      <c r="C4909">
        <v>2</v>
      </c>
      <c r="D4909">
        <v>1</v>
      </c>
      <c r="E4909" t="s">
        <v>284</v>
      </c>
      <c r="F4909">
        <v>2018</v>
      </c>
      <c r="G4909" t="s">
        <v>15908</v>
      </c>
      <c r="H4909">
        <v>0</v>
      </c>
      <c r="I4909">
        <v>1.3866531799999999</v>
      </c>
      <c r="J4909">
        <v>2.4799999999999999E-2</v>
      </c>
      <c r="K4909">
        <v>13.451000000000001</v>
      </c>
      <c r="L4909">
        <v>1.2</v>
      </c>
      <c r="M4909">
        <v>1172.7927</v>
      </c>
      <c r="N4909">
        <v>3.69</v>
      </c>
      <c r="O4909" t="s">
        <v>119</v>
      </c>
      <c r="P4909">
        <v>0</v>
      </c>
      <c r="Q4909">
        <v>1920</v>
      </c>
      <c r="R4909">
        <v>1880</v>
      </c>
      <c r="S4909">
        <v>0</v>
      </c>
      <c r="T4909" t="s">
        <v>1221</v>
      </c>
      <c r="U4909">
        <v>5800</v>
      </c>
      <c r="V4909">
        <v>1.1100000000000001</v>
      </c>
      <c r="W4909">
        <v>1.05</v>
      </c>
      <c r="X4909">
        <v>0.16</v>
      </c>
      <c r="Z4909">
        <v>4.37</v>
      </c>
      <c r="AA4909" t="s">
        <v>16149</v>
      </c>
      <c r="AB4909">
        <v>354.16869589999999</v>
      </c>
      <c r="AC4909" t="s">
        <v>16150</v>
      </c>
      <c r="AD4909">
        <v>-34.611304199999999</v>
      </c>
      <c r="AE4909">
        <v>232.98</v>
      </c>
      <c r="AF4909">
        <v>11.15</v>
      </c>
      <c r="AG4909">
        <v>10.002000000000001</v>
      </c>
      <c r="AH4909">
        <v>11.397500000000001</v>
      </c>
    </row>
    <row r="4910" spans="1:34" x14ac:dyDescent="0.25">
      <c r="A4910" t="s">
        <v>16151</v>
      </c>
      <c r="B4910" t="s">
        <v>16152</v>
      </c>
      <c r="C4910">
        <v>1</v>
      </c>
      <c r="D4910">
        <v>1</v>
      </c>
      <c r="E4910" t="s">
        <v>284</v>
      </c>
      <c r="F4910">
        <v>2018</v>
      </c>
      <c r="G4910" t="s">
        <v>15908</v>
      </c>
      <c r="H4910">
        <v>0</v>
      </c>
      <c r="I4910">
        <v>4.2337005000000003</v>
      </c>
      <c r="J4910">
        <v>5.5030000000000003E-2</v>
      </c>
      <c r="K4910">
        <v>16.106999999999999</v>
      </c>
      <c r="L4910">
        <v>1.4370000000000001</v>
      </c>
      <c r="M4910">
        <v>104.88337</v>
      </c>
      <c r="N4910">
        <v>0.33</v>
      </c>
      <c r="O4910" t="s">
        <v>119</v>
      </c>
      <c r="P4910">
        <v>0</v>
      </c>
      <c r="Q4910">
        <v>901.9</v>
      </c>
      <c r="R4910">
        <v>1528</v>
      </c>
      <c r="S4910">
        <v>0</v>
      </c>
      <c r="T4910" t="s">
        <v>184</v>
      </c>
      <c r="U4910">
        <v>6399</v>
      </c>
      <c r="V4910">
        <v>1.35</v>
      </c>
      <c r="W4910">
        <v>1.24</v>
      </c>
      <c r="X4910">
        <v>0.06</v>
      </c>
      <c r="Y4910" t="s">
        <v>77</v>
      </c>
      <c r="Z4910">
        <v>4.2699999999999996</v>
      </c>
      <c r="AA4910" t="s">
        <v>16153</v>
      </c>
      <c r="AB4910">
        <v>195.7940145</v>
      </c>
      <c r="AC4910" t="s">
        <v>16154</v>
      </c>
      <c r="AD4910">
        <v>-41.384861700000002</v>
      </c>
      <c r="AE4910">
        <v>410.149</v>
      </c>
      <c r="AF4910">
        <v>11.803000000000001</v>
      </c>
      <c r="AG4910">
        <v>10.579000000000001</v>
      </c>
      <c r="AH4910">
        <v>11.682600000000001</v>
      </c>
    </row>
    <row r="4911" spans="1:34" x14ac:dyDescent="0.25">
      <c r="A4911" t="s">
        <v>16155</v>
      </c>
      <c r="B4911" t="s">
        <v>16156</v>
      </c>
      <c r="C4911">
        <v>1</v>
      </c>
      <c r="D4911">
        <v>1</v>
      </c>
      <c r="E4911" t="s">
        <v>284</v>
      </c>
      <c r="F4911">
        <v>2019</v>
      </c>
      <c r="G4911" t="s">
        <v>16115</v>
      </c>
      <c r="H4911">
        <v>0</v>
      </c>
      <c r="I4911">
        <v>3.0652906999999998</v>
      </c>
      <c r="J4911">
        <v>4.403E-2</v>
      </c>
      <c r="K4911">
        <v>13.54</v>
      </c>
      <c r="L4911">
        <v>1.208</v>
      </c>
      <c r="M4911">
        <v>314.65170000000001</v>
      </c>
      <c r="N4911">
        <v>0.99</v>
      </c>
      <c r="O4911" t="s">
        <v>119</v>
      </c>
      <c r="P4911">
        <v>0</v>
      </c>
      <c r="R4911">
        <v>1571</v>
      </c>
      <c r="S4911">
        <v>0</v>
      </c>
      <c r="T4911" t="s">
        <v>1263</v>
      </c>
      <c r="U4911">
        <v>6229</v>
      </c>
      <c r="V4911">
        <v>1.2</v>
      </c>
      <c r="W4911">
        <v>1.21</v>
      </c>
      <c r="X4911">
        <v>0.15</v>
      </c>
      <c r="Y4911" t="s">
        <v>77</v>
      </c>
      <c r="Z4911">
        <v>4.3600000000000003</v>
      </c>
      <c r="AA4911" t="s">
        <v>16157</v>
      </c>
      <c r="AB4911">
        <v>166.31879960000001</v>
      </c>
      <c r="AC4911" t="s">
        <v>16158</v>
      </c>
      <c r="AD4911">
        <v>-34.122745299999998</v>
      </c>
      <c r="AE4911">
        <v>539.36</v>
      </c>
      <c r="AF4911">
        <v>12.959</v>
      </c>
      <c r="AG4911">
        <v>11.471</v>
      </c>
      <c r="AH4911">
        <v>12.7065</v>
      </c>
    </row>
    <row r="4912" spans="1:34" x14ac:dyDescent="0.25">
      <c r="A4912" t="s">
        <v>16159</v>
      </c>
      <c r="B4912" t="s">
        <v>16160</v>
      </c>
      <c r="C4912">
        <v>1</v>
      </c>
      <c r="D4912">
        <v>1</v>
      </c>
      <c r="E4912" t="s">
        <v>284</v>
      </c>
      <c r="F4912">
        <v>2020</v>
      </c>
      <c r="G4912" t="s">
        <v>15931</v>
      </c>
      <c r="H4912">
        <v>0</v>
      </c>
      <c r="I4912">
        <v>3.8990520000000002</v>
      </c>
      <c r="J4912">
        <v>5.3499999999999999E-2</v>
      </c>
      <c r="K4912">
        <v>16.87</v>
      </c>
      <c r="L4912">
        <v>1.5049999999999999</v>
      </c>
      <c r="M4912">
        <v>271.74464999999998</v>
      </c>
      <c r="N4912">
        <v>0.85499999999999998</v>
      </c>
      <c r="O4912" t="s">
        <v>119</v>
      </c>
      <c r="P4912">
        <v>0</v>
      </c>
      <c r="R4912">
        <v>1721</v>
      </c>
      <c r="S4912">
        <v>0</v>
      </c>
      <c r="T4912" t="s">
        <v>504</v>
      </c>
      <c r="U4912">
        <v>5941</v>
      </c>
      <c r="V4912">
        <v>1.93</v>
      </c>
      <c r="W4912">
        <v>1.34</v>
      </c>
      <c r="X4912">
        <v>0.16400000000000001</v>
      </c>
      <c r="Y4912" t="s">
        <v>77</v>
      </c>
      <c r="Z4912">
        <v>4</v>
      </c>
      <c r="AA4912" t="s">
        <v>16161</v>
      </c>
      <c r="AB4912">
        <v>313.68729280000002</v>
      </c>
      <c r="AC4912" t="s">
        <v>16162</v>
      </c>
      <c r="AD4912">
        <v>9.1790687999999996</v>
      </c>
      <c r="AE4912">
        <v>568.41999999999996</v>
      </c>
      <c r="AF4912">
        <v>12.006</v>
      </c>
      <c r="AG4912">
        <v>10.648</v>
      </c>
      <c r="AH4912">
        <v>11.9392</v>
      </c>
    </row>
    <row r="4913" spans="1:34" x14ac:dyDescent="0.25">
      <c r="A4913" t="s">
        <v>16163</v>
      </c>
      <c r="B4913" t="s">
        <v>16164</v>
      </c>
      <c r="C4913">
        <v>1</v>
      </c>
      <c r="D4913">
        <v>1</v>
      </c>
      <c r="E4913" t="s">
        <v>284</v>
      </c>
      <c r="F4913">
        <v>2019</v>
      </c>
      <c r="G4913" t="s">
        <v>15883</v>
      </c>
      <c r="H4913">
        <v>0</v>
      </c>
      <c r="I4913">
        <v>3.0717219999999998</v>
      </c>
      <c r="J4913">
        <v>3.9570000000000001E-2</v>
      </c>
      <c r="K4913">
        <v>17.71</v>
      </c>
      <c r="L4913">
        <v>1.58</v>
      </c>
      <c r="M4913">
        <v>161.45764</v>
      </c>
      <c r="N4913">
        <v>0.50800000000000001</v>
      </c>
      <c r="O4913" t="s">
        <v>119</v>
      </c>
      <c r="R4913">
        <v>1142</v>
      </c>
      <c r="S4913">
        <v>0</v>
      </c>
      <c r="T4913" t="s">
        <v>321</v>
      </c>
      <c r="U4913">
        <v>5017</v>
      </c>
      <c r="V4913">
        <v>0.89</v>
      </c>
      <c r="W4913">
        <v>0.88</v>
      </c>
      <c r="X4913">
        <v>0.25</v>
      </c>
      <c r="Y4913" t="s">
        <v>77</v>
      </c>
      <c r="Z4913">
        <v>4.49</v>
      </c>
      <c r="AA4913" t="s">
        <v>16165</v>
      </c>
      <c r="AB4913">
        <v>334.7969885</v>
      </c>
      <c r="AC4913" t="s">
        <v>16166</v>
      </c>
      <c r="AD4913">
        <v>-1.8344301000000001</v>
      </c>
      <c r="AE4913">
        <v>176.81800000000001</v>
      </c>
      <c r="AF4913">
        <v>12.311999999999999</v>
      </c>
      <c r="AG4913">
        <v>10.163</v>
      </c>
      <c r="AH4913">
        <v>12.0715</v>
      </c>
    </row>
    <row r="4914" spans="1:34" x14ac:dyDescent="0.25">
      <c r="A4914" t="s">
        <v>16167</v>
      </c>
      <c r="B4914" t="s">
        <v>16168</v>
      </c>
      <c r="C4914">
        <v>1</v>
      </c>
      <c r="D4914">
        <v>1</v>
      </c>
      <c r="E4914" t="s">
        <v>284</v>
      </c>
      <c r="F4914">
        <v>2019</v>
      </c>
      <c r="G4914" t="s">
        <v>16115</v>
      </c>
      <c r="H4914">
        <v>0</v>
      </c>
      <c r="I4914">
        <v>3.3448285000000002</v>
      </c>
      <c r="J4914">
        <v>5.5800000000000002E-2</v>
      </c>
      <c r="K4914">
        <v>20.288</v>
      </c>
      <c r="L4914">
        <v>1.81</v>
      </c>
      <c r="M4914">
        <v>527.59780000000001</v>
      </c>
      <c r="N4914">
        <v>1.66</v>
      </c>
      <c r="O4914" t="s">
        <v>119</v>
      </c>
      <c r="P4914">
        <v>0</v>
      </c>
      <c r="Q4914">
        <v>5550</v>
      </c>
      <c r="R4914">
        <v>2470</v>
      </c>
      <c r="S4914">
        <v>0</v>
      </c>
      <c r="T4914" t="s">
        <v>16169</v>
      </c>
      <c r="U4914">
        <v>9360</v>
      </c>
      <c r="V4914">
        <v>1.67</v>
      </c>
      <c r="W4914">
        <v>2.0699999999999998</v>
      </c>
      <c r="X4914">
        <v>0.21</v>
      </c>
      <c r="Y4914" t="s">
        <v>77</v>
      </c>
      <c r="Z4914">
        <v>4.3099999999999996</v>
      </c>
      <c r="AA4914" t="s">
        <v>16170</v>
      </c>
      <c r="AB4914">
        <v>227.270329</v>
      </c>
      <c r="AC4914" t="s">
        <v>16171</v>
      </c>
      <c r="AD4914">
        <v>-42.704965799999997</v>
      </c>
      <c r="AE4914">
        <v>427.678</v>
      </c>
      <c r="AF4914">
        <v>9.9459999999999997</v>
      </c>
      <c r="AG4914">
        <v>9.7029999999999994</v>
      </c>
      <c r="AH4914">
        <v>9.9122599999999998</v>
      </c>
    </row>
    <row r="4915" spans="1:34" x14ac:dyDescent="0.25">
      <c r="A4915" t="s">
        <v>16172</v>
      </c>
      <c r="B4915" t="s">
        <v>16173</v>
      </c>
      <c r="C4915">
        <v>2</v>
      </c>
      <c r="D4915">
        <v>2</v>
      </c>
      <c r="E4915" t="s">
        <v>284</v>
      </c>
      <c r="F4915">
        <v>2009</v>
      </c>
      <c r="G4915" t="s">
        <v>15883</v>
      </c>
      <c r="H4915">
        <v>0</v>
      </c>
      <c r="I4915">
        <v>0.94145223</v>
      </c>
      <c r="J4915">
        <v>2.0240000000000001E-2</v>
      </c>
      <c r="K4915">
        <v>13.898999999999999</v>
      </c>
      <c r="L4915">
        <v>1.24</v>
      </c>
      <c r="M4915">
        <v>3241.8497499999999</v>
      </c>
      <c r="N4915">
        <v>10.199999999999999</v>
      </c>
      <c r="O4915" t="s">
        <v>119</v>
      </c>
      <c r="P4915">
        <v>5.1000000000000004E-3</v>
      </c>
      <c r="Q4915">
        <v>5805</v>
      </c>
      <c r="R4915">
        <v>2429</v>
      </c>
      <c r="S4915">
        <v>1</v>
      </c>
      <c r="T4915" t="s">
        <v>16174</v>
      </c>
      <c r="U4915">
        <v>6432</v>
      </c>
      <c r="V4915">
        <v>1.32</v>
      </c>
      <c r="W4915">
        <v>1.29</v>
      </c>
      <c r="X4915">
        <v>0.107</v>
      </c>
      <c r="Y4915" t="s">
        <v>77</v>
      </c>
      <c r="Z4915">
        <v>4.3099999999999996</v>
      </c>
      <c r="AA4915" t="s">
        <v>16175</v>
      </c>
      <c r="AB4915">
        <v>24.354461799999999</v>
      </c>
      <c r="AC4915" t="s">
        <v>16176</v>
      </c>
      <c r="AD4915">
        <v>-45.677793700000002</v>
      </c>
      <c r="AE4915">
        <v>123.483</v>
      </c>
      <c r="AF4915">
        <v>9.2799999999999994</v>
      </c>
      <c r="AG4915">
        <v>8.1310000000000002</v>
      </c>
      <c r="AH4915">
        <v>9.1661699999999993</v>
      </c>
    </row>
    <row r="4916" spans="1:34" x14ac:dyDescent="0.25">
      <c r="A4916" t="s">
        <v>16177</v>
      </c>
      <c r="B4916" t="s">
        <v>16173</v>
      </c>
      <c r="C4916">
        <v>2</v>
      </c>
      <c r="D4916">
        <v>2</v>
      </c>
      <c r="E4916" t="s">
        <v>7079</v>
      </c>
      <c r="F4916">
        <v>2019</v>
      </c>
      <c r="G4916" t="s">
        <v>285</v>
      </c>
      <c r="H4916">
        <v>0</v>
      </c>
      <c r="I4916">
        <v>2.1558000000000002</v>
      </c>
      <c r="J4916">
        <v>3.5000000000000003E-2</v>
      </c>
      <c r="K4916">
        <v>8.58</v>
      </c>
      <c r="L4916">
        <v>0.76500000000000001</v>
      </c>
      <c r="M4916">
        <v>55.2</v>
      </c>
      <c r="N4916">
        <v>0.17368</v>
      </c>
      <c r="O4916" t="s">
        <v>119</v>
      </c>
      <c r="P4916">
        <v>1.4999999999999999E-2</v>
      </c>
      <c r="S4916">
        <v>0</v>
      </c>
      <c r="T4916" t="s">
        <v>16174</v>
      </c>
      <c r="U4916">
        <v>6400</v>
      </c>
      <c r="V4916">
        <v>1.23</v>
      </c>
      <c r="W4916">
        <v>1.22</v>
      </c>
      <c r="X4916">
        <v>0.19</v>
      </c>
      <c r="Y4916" t="s">
        <v>77</v>
      </c>
      <c r="Z4916">
        <v>4.37</v>
      </c>
      <c r="AA4916" t="s">
        <v>16175</v>
      </c>
      <c r="AB4916">
        <v>24.354461799999999</v>
      </c>
      <c r="AC4916" t="s">
        <v>16176</v>
      </c>
      <c r="AD4916">
        <v>-45.677793700000002</v>
      </c>
      <c r="AE4916">
        <v>123.483</v>
      </c>
      <c r="AF4916">
        <v>9.2799999999999994</v>
      </c>
      <c r="AG4916">
        <v>8.1310000000000002</v>
      </c>
      <c r="AH4916">
        <v>9.1661699999999993</v>
      </c>
    </row>
    <row r="4917" spans="1:34" x14ac:dyDescent="0.25">
      <c r="A4917" t="s">
        <v>16178</v>
      </c>
      <c r="B4917" t="s">
        <v>16179</v>
      </c>
      <c r="C4917">
        <v>2</v>
      </c>
      <c r="D4917">
        <v>1</v>
      </c>
      <c r="E4917" t="s">
        <v>284</v>
      </c>
      <c r="F4917">
        <v>2019</v>
      </c>
      <c r="G4917" t="s">
        <v>15883</v>
      </c>
      <c r="H4917">
        <v>0</v>
      </c>
      <c r="I4917">
        <v>3.4092639999999999</v>
      </c>
      <c r="J4917">
        <v>4.8000000000000001E-2</v>
      </c>
      <c r="K4917">
        <v>13.898999999999999</v>
      </c>
      <c r="L4917">
        <v>1.24</v>
      </c>
      <c r="M4917">
        <v>286.04700000000003</v>
      </c>
      <c r="N4917">
        <v>0.9</v>
      </c>
      <c r="O4917" t="s">
        <v>119</v>
      </c>
      <c r="P4917">
        <v>0</v>
      </c>
      <c r="R4917">
        <v>1540</v>
      </c>
      <c r="S4917">
        <v>0</v>
      </c>
      <c r="T4917" t="s">
        <v>2476</v>
      </c>
      <c r="U4917">
        <v>6600</v>
      </c>
      <c r="V4917">
        <v>1.19</v>
      </c>
      <c r="W4917">
        <v>1.3</v>
      </c>
      <c r="X4917">
        <v>0.1</v>
      </c>
      <c r="Y4917" t="s">
        <v>77</v>
      </c>
      <c r="Z4917">
        <v>4.42</v>
      </c>
      <c r="AA4917" t="s">
        <v>16180</v>
      </c>
      <c r="AB4917">
        <v>123.3922465</v>
      </c>
      <c r="AC4917" t="s">
        <v>16181</v>
      </c>
      <c r="AD4917">
        <v>-1.9827874000000001</v>
      </c>
      <c r="AE4917">
        <v>253.98500000000001</v>
      </c>
      <c r="AF4917">
        <v>10.654999999999999</v>
      </c>
      <c r="AG4917">
        <v>9.8119999999999994</v>
      </c>
      <c r="AH4917">
        <v>10.913399999999999</v>
      </c>
    </row>
    <row r="4918" spans="1:34" x14ac:dyDescent="0.25">
      <c r="A4918" t="s">
        <v>16182</v>
      </c>
      <c r="B4918" t="s">
        <v>16183</v>
      </c>
      <c r="C4918">
        <v>1</v>
      </c>
      <c r="D4918">
        <v>1</v>
      </c>
      <c r="E4918" t="s">
        <v>284</v>
      </c>
      <c r="F4918">
        <v>2019</v>
      </c>
      <c r="G4918" t="s">
        <v>15883</v>
      </c>
      <c r="H4918">
        <v>0</v>
      </c>
      <c r="I4918">
        <v>4.5195064</v>
      </c>
      <c r="J4918">
        <v>5.4269999999999999E-2</v>
      </c>
      <c r="K4918">
        <v>13.271000000000001</v>
      </c>
      <c r="L4918">
        <v>1.1839999999999999</v>
      </c>
      <c r="M4918">
        <v>95.031170000000003</v>
      </c>
      <c r="N4918">
        <v>0.29899999999999999</v>
      </c>
      <c r="O4918" t="s">
        <v>119</v>
      </c>
      <c r="R4918">
        <v>1186</v>
      </c>
      <c r="S4918">
        <v>0</v>
      </c>
      <c r="T4918" t="s">
        <v>513</v>
      </c>
      <c r="U4918">
        <v>5839</v>
      </c>
      <c r="V4918">
        <v>0.96</v>
      </c>
      <c r="W4918">
        <v>1.04</v>
      </c>
      <c r="X4918">
        <v>0.09</v>
      </c>
      <c r="Y4918" t="s">
        <v>77</v>
      </c>
      <c r="Z4918">
        <v>4.49</v>
      </c>
      <c r="AA4918" t="s">
        <v>16184</v>
      </c>
      <c r="AB4918">
        <v>26.7932253</v>
      </c>
      <c r="AC4918" t="s">
        <v>16185</v>
      </c>
      <c r="AD4918">
        <v>3.1329324999999999</v>
      </c>
      <c r="AE4918">
        <v>437.495</v>
      </c>
      <c r="AF4918">
        <v>12.923999999999999</v>
      </c>
      <c r="AG4918">
        <v>11.443</v>
      </c>
      <c r="AH4918">
        <v>12.782999999999999</v>
      </c>
    </row>
    <row r="4919" spans="1:34" x14ac:dyDescent="0.25">
      <c r="A4919" t="s">
        <v>16186</v>
      </c>
      <c r="B4919" t="s">
        <v>16187</v>
      </c>
      <c r="C4919">
        <v>1</v>
      </c>
      <c r="D4919">
        <v>1</v>
      </c>
      <c r="E4919" t="s">
        <v>284</v>
      </c>
      <c r="F4919">
        <v>2019</v>
      </c>
      <c r="G4919" t="s">
        <v>16115</v>
      </c>
      <c r="H4919">
        <v>0</v>
      </c>
      <c r="I4919">
        <v>3.3769847999999998</v>
      </c>
      <c r="J4919">
        <v>4.5100000000000001E-2</v>
      </c>
      <c r="K4919">
        <v>9.5280000000000005</v>
      </c>
      <c r="L4919">
        <v>0.85</v>
      </c>
      <c r="M4919">
        <v>47.03884</v>
      </c>
      <c r="N4919">
        <v>0.14799999999999999</v>
      </c>
      <c r="O4919" t="s">
        <v>119</v>
      </c>
      <c r="P4919">
        <v>0</v>
      </c>
      <c r="R4919">
        <v>1479</v>
      </c>
      <c r="S4919">
        <v>0</v>
      </c>
      <c r="T4919" t="s">
        <v>301</v>
      </c>
      <c r="U4919">
        <v>5638</v>
      </c>
      <c r="V4919">
        <v>1.34</v>
      </c>
      <c r="W4919">
        <v>1.08</v>
      </c>
      <c r="X4919">
        <v>0.27</v>
      </c>
      <c r="Y4919" t="s">
        <v>77</v>
      </c>
      <c r="Z4919">
        <v>4.22</v>
      </c>
      <c r="AA4919" t="s">
        <v>16188</v>
      </c>
      <c r="AB4919">
        <v>311.67334499999998</v>
      </c>
      <c r="AC4919" t="s">
        <v>16189</v>
      </c>
      <c r="AD4919">
        <v>-41.820982800000003</v>
      </c>
      <c r="AE4919">
        <v>327.60199999999998</v>
      </c>
      <c r="AF4919">
        <v>11.98</v>
      </c>
      <c r="AG4919">
        <v>10.430999999999999</v>
      </c>
      <c r="AH4919">
        <v>11.917</v>
      </c>
    </row>
    <row r="4920" spans="1:34" x14ac:dyDescent="0.25">
      <c r="A4920" t="s">
        <v>16190</v>
      </c>
      <c r="B4920" t="s">
        <v>16191</v>
      </c>
      <c r="C4920">
        <v>1</v>
      </c>
      <c r="D4920">
        <v>1</v>
      </c>
      <c r="E4920" t="s">
        <v>284</v>
      </c>
      <c r="F4920">
        <v>2019</v>
      </c>
      <c r="G4920" t="s">
        <v>15883</v>
      </c>
      <c r="H4920">
        <v>0</v>
      </c>
      <c r="I4920">
        <v>4.1117771000000003</v>
      </c>
      <c r="J4920">
        <v>4.632E-2</v>
      </c>
      <c r="K4920">
        <v>16.477</v>
      </c>
      <c r="L4920">
        <v>1.47</v>
      </c>
      <c r="M4920">
        <v>159.55065999999999</v>
      </c>
      <c r="N4920">
        <v>0.502</v>
      </c>
      <c r="O4920" t="s">
        <v>119</v>
      </c>
      <c r="R4920">
        <v>1111</v>
      </c>
      <c r="S4920">
        <v>0</v>
      </c>
      <c r="T4920" t="s">
        <v>4732</v>
      </c>
      <c r="U4920">
        <v>5313</v>
      </c>
      <c r="V4920">
        <v>0.87</v>
      </c>
      <c r="W4920">
        <v>0.78</v>
      </c>
      <c r="X4920">
        <v>-0.31</v>
      </c>
      <c r="Y4920" t="s">
        <v>77</v>
      </c>
      <c r="Z4920">
        <v>4.45</v>
      </c>
      <c r="AA4920" t="s">
        <v>16192</v>
      </c>
      <c r="AB4920">
        <v>163.78885210000001</v>
      </c>
      <c r="AC4920" t="s">
        <v>16193</v>
      </c>
      <c r="AD4920">
        <v>-0.73706629999999995</v>
      </c>
      <c r="AE4920">
        <v>325.37700000000001</v>
      </c>
      <c r="AF4920">
        <v>13.081</v>
      </c>
      <c r="AG4920">
        <v>11.207000000000001</v>
      </c>
      <c r="AH4920">
        <v>12.8148</v>
      </c>
    </row>
    <row r="4921" spans="1:34" x14ac:dyDescent="0.25">
      <c r="A4921" t="s">
        <v>16194</v>
      </c>
      <c r="B4921" t="s">
        <v>16195</v>
      </c>
      <c r="C4921">
        <v>1</v>
      </c>
      <c r="D4921">
        <v>1</v>
      </c>
      <c r="E4921" t="s">
        <v>284</v>
      </c>
      <c r="F4921">
        <v>2019</v>
      </c>
      <c r="G4921" t="s">
        <v>16115</v>
      </c>
      <c r="H4921">
        <v>0</v>
      </c>
      <c r="I4921">
        <v>5.1817000000000002</v>
      </c>
      <c r="J4921">
        <v>6.2700000000000006E-2</v>
      </c>
      <c r="K4921">
        <v>14.907999999999999</v>
      </c>
      <c r="L4921">
        <v>1.33</v>
      </c>
      <c r="M4921">
        <v>181.16309999999999</v>
      </c>
      <c r="N4921">
        <v>0.56999999999999995</v>
      </c>
      <c r="O4921" t="s">
        <v>119</v>
      </c>
      <c r="P4921">
        <v>0</v>
      </c>
      <c r="R4921">
        <v>1480</v>
      </c>
      <c r="S4921">
        <v>0</v>
      </c>
      <c r="T4921" t="s">
        <v>199</v>
      </c>
      <c r="U4921">
        <v>6000</v>
      </c>
      <c r="V4921">
        <v>1.65</v>
      </c>
      <c r="W4921">
        <v>1.23</v>
      </c>
      <c r="X4921">
        <v>0.12</v>
      </c>
      <c r="Y4921" t="s">
        <v>77</v>
      </c>
      <c r="Z4921">
        <v>4.09</v>
      </c>
      <c r="AA4921" t="s">
        <v>16196</v>
      </c>
      <c r="AB4921">
        <v>209.51701</v>
      </c>
      <c r="AC4921" t="s">
        <v>16197</v>
      </c>
      <c r="AD4921">
        <v>-30.348153</v>
      </c>
      <c r="AE4921">
        <v>663.23099999999999</v>
      </c>
      <c r="AF4921">
        <v>12.771000000000001</v>
      </c>
      <c r="AG4921">
        <v>11.262</v>
      </c>
      <c r="AH4921">
        <v>12.567299999999999</v>
      </c>
    </row>
    <row r="4922" spans="1:34" x14ac:dyDescent="0.25">
      <c r="A4922" t="s">
        <v>16198</v>
      </c>
      <c r="B4922" t="s">
        <v>16199</v>
      </c>
      <c r="C4922">
        <v>1</v>
      </c>
      <c r="D4922">
        <v>1</v>
      </c>
      <c r="E4922" t="s">
        <v>284</v>
      </c>
      <c r="F4922">
        <v>2019</v>
      </c>
      <c r="G4922" t="s">
        <v>16115</v>
      </c>
      <c r="H4922">
        <v>0</v>
      </c>
      <c r="I4922">
        <v>9.3875499999999992</v>
      </c>
      <c r="J4922">
        <v>9.0399999999999994E-2</v>
      </c>
      <c r="K4922">
        <v>14.010999999999999</v>
      </c>
      <c r="L4922">
        <v>1.25</v>
      </c>
      <c r="M4922">
        <v>311.47340000000003</v>
      </c>
      <c r="N4922">
        <v>0.98</v>
      </c>
      <c r="O4922" t="s">
        <v>119</v>
      </c>
      <c r="P4922">
        <v>0.24</v>
      </c>
      <c r="R4922">
        <v>1160</v>
      </c>
      <c r="S4922">
        <v>0</v>
      </c>
      <c r="T4922" t="s">
        <v>199</v>
      </c>
      <c r="U4922">
        <v>5900</v>
      </c>
      <c r="V4922">
        <v>1.5</v>
      </c>
      <c r="W4922">
        <v>1.1200000000000001</v>
      </c>
      <c r="X4922">
        <v>-0.02</v>
      </c>
      <c r="Y4922" t="s">
        <v>77</v>
      </c>
      <c r="Z4922">
        <v>4.13</v>
      </c>
      <c r="AA4922" t="s">
        <v>16200</v>
      </c>
      <c r="AB4922">
        <v>214.05957910000001</v>
      </c>
      <c r="AC4922" t="s">
        <v>16201</v>
      </c>
      <c r="AD4922">
        <v>-19.542306199999999</v>
      </c>
      <c r="AE4922">
        <v>279.35000000000002</v>
      </c>
      <c r="AF4922">
        <v>11.101000000000001</v>
      </c>
      <c r="AG4922">
        <v>9.5050000000000008</v>
      </c>
      <c r="AH4922">
        <v>10.8949</v>
      </c>
    </row>
    <row r="4923" spans="1:34" x14ac:dyDescent="0.25">
      <c r="A4923" t="s">
        <v>16202</v>
      </c>
      <c r="B4923" t="s">
        <v>16203</v>
      </c>
      <c r="C4923">
        <v>1</v>
      </c>
      <c r="D4923">
        <v>1</v>
      </c>
      <c r="E4923" t="s">
        <v>284</v>
      </c>
      <c r="F4923">
        <v>2020</v>
      </c>
      <c r="G4923" t="s">
        <v>15883</v>
      </c>
      <c r="H4923">
        <v>0</v>
      </c>
      <c r="I4923">
        <v>5.0267989999999996</v>
      </c>
      <c r="J4923">
        <v>0.06</v>
      </c>
      <c r="K4923">
        <v>12.442</v>
      </c>
      <c r="L4923">
        <v>1.1100000000000001</v>
      </c>
      <c r="M4923">
        <v>1341.2426</v>
      </c>
      <c r="N4923">
        <v>4.22</v>
      </c>
      <c r="O4923" t="s">
        <v>119</v>
      </c>
      <c r="P4923">
        <v>0.33</v>
      </c>
      <c r="Q4923">
        <v>583.44000000000005</v>
      </c>
      <c r="R4923">
        <v>1369</v>
      </c>
      <c r="S4923">
        <v>0</v>
      </c>
      <c r="T4923" t="s">
        <v>1305</v>
      </c>
      <c r="U4923">
        <v>6361</v>
      </c>
      <c r="V4923">
        <v>1.47</v>
      </c>
      <c r="W4923">
        <v>1.22</v>
      </c>
      <c r="X4923">
        <v>-0.08</v>
      </c>
      <c r="Y4923" t="s">
        <v>77</v>
      </c>
      <c r="Z4923">
        <v>4.1900000000000004</v>
      </c>
      <c r="AA4923" t="s">
        <v>16204</v>
      </c>
      <c r="AB4923">
        <v>18.995312200000001</v>
      </c>
      <c r="AC4923" t="s">
        <v>16205</v>
      </c>
      <c r="AD4923">
        <v>21.616906499999999</v>
      </c>
      <c r="AE4923">
        <v>278.51400000000001</v>
      </c>
      <c r="AF4923">
        <v>10.81</v>
      </c>
      <c r="AG4923">
        <v>9.532</v>
      </c>
      <c r="AH4923">
        <v>10.6509</v>
      </c>
    </row>
    <row r="4924" spans="1:34" x14ac:dyDescent="0.25">
      <c r="A4924" t="s">
        <v>16206</v>
      </c>
      <c r="B4924" t="s">
        <v>16207</v>
      </c>
      <c r="C4924">
        <v>1</v>
      </c>
      <c r="D4924">
        <v>1</v>
      </c>
      <c r="E4924" t="s">
        <v>284</v>
      </c>
      <c r="F4924">
        <v>2020</v>
      </c>
      <c r="G4924" t="s">
        <v>15883</v>
      </c>
      <c r="H4924">
        <v>0</v>
      </c>
      <c r="I4924">
        <v>5.1478780000000004</v>
      </c>
      <c r="J4924">
        <v>6.5299999999999997E-2</v>
      </c>
      <c r="K4924">
        <v>18.382999999999999</v>
      </c>
      <c r="L4924">
        <v>1.64</v>
      </c>
      <c r="M4924">
        <v>254.26400000000001</v>
      </c>
      <c r="N4924">
        <v>0.8</v>
      </c>
      <c r="O4924" t="s">
        <v>119</v>
      </c>
      <c r="P4924">
        <v>0</v>
      </c>
      <c r="Q4924">
        <v>1594.76</v>
      </c>
      <c r="R4924">
        <v>1760</v>
      </c>
      <c r="S4924">
        <v>0</v>
      </c>
      <c r="T4924" t="s">
        <v>1305</v>
      </c>
      <c r="U4924">
        <v>6150</v>
      </c>
      <c r="V4924">
        <v>2.83</v>
      </c>
      <c r="W4924">
        <v>1.54</v>
      </c>
      <c r="X4924">
        <v>0</v>
      </c>
      <c r="Y4924" t="s">
        <v>77</v>
      </c>
      <c r="Z4924">
        <v>3.72</v>
      </c>
      <c r="AA4924" t="s">
        <v>16208</v>
      </c>
      <c r="AB4924">
        <v>17.474740000000001</v>
      </c>
      <c r="AC4924" t="s">
        <v>16209</v>
      </c>
      <c r="AD4924">
        <v>25.681649400000001</v>
      </c>
      <c r="AE4924">
        <v>371.41399999999999</v>
      </c>
      <c r="AF4924">
        <v>10.295</v>
      </c>
      <c r="AG4924">
        <v>8.7899999999999991</v>
      </c>
      <c r="AH4924">
        <v>10.1318</v>
      </c>
    </row>
    <row r="4925" spans="1:34" x14ac:dyDescent="0.25">
      <c r="A4925" t="s">
        <v>16210</v>
      </c>
      <c r="B4925" t="s">
        <v>16211</v>
      </c>
      <c r="C4925">
        <v>1</v>
      </c>
      <c r="D4925">
        <v>1</v>
      </c>
      <c r="E4925" t="s">
        <v>284</v>
      </c>
      <c r="F4925">
        <v>2020</v>
      </c>
      <c r="G4925" t="s">
        <v>1890</v>
      </c>
      <c r="H4925">
        <v>0</v>
      </c>
      <c r="I4925">
        <v>2.7240329999999999</v>
      </c>
      <c r="J4925">
        <v>5.0529999999999999E-2</v>
      </c>
      <c r="K4925">
        <v>18.146999999999998</v>
      </c>
      <c r="L4925">
        <v>1.619</v>
      </c>
      <c r="M4925">
        <v>632.47852999999998</v>
      </c>
      <c r="N4925">
        <v>1.99</v>
      </c>
      <c r="O4925" t="s">
        <v>119</v>
      </c>
      <c r="P4925">
        <v>0</v>
      </c>
      <c r="R4925">
        <v>3353</v>
      </c>
      <c r="S4925">
        <v>0</v>
      </c>
      <c r="U4925">
        <v>8000</v>
      </c>
      <c r="V4925">
        <v>2.36</v>
      </c>
      <c r="W4925">
        <v>2.0299999999999998</v>
      </c>
      <c r="X4925">
        <v>0.28999999999999998</v>
      </c>
      <c r="Y4925" t="s">
        <v>77</v>
      </c>
      <c r="Z4925">
        <v>3.9</v>
      </c>
      <c r="AA4925" t="s">
        <v>16212</v>
      </c>
      <c r="AB4925">
        <v>225.68673200000001</v>
      </c>
      <c r="AC4925" t="s">
        <v>16213</v>
      </c>
      <c r="AD4925">
        <v>-3.0314874000000001</v>
      </c>
      <c r="AE4925">
        <v>99.730999999999995</v>
      </c>
      <c r="AF4925">
        <v>6.5977600000000001</v>
      </c>
      <c r="AG4925">
        <v>6.06</v>
      </c>
      <c r="AH4925">
        <v>6.5536899999999996</v>
      </c>
    </row>
    <row r="4926" spans="1:34" x14ac:dyDescent="0.25">
      <c r="A4926" t="s">
        <v>16214</v>
      </c>
      <c r="B4926" t="s">
        <v>16215</v>
      </c>
      <c r="C4926">
        <v>1</v>
      </c>
      <c r="D4926">
        <v>1</v>
      </c>
      <c r="E4926" t="s">
        <v>284</v>
      </c>
      <c r="F4926">
        <v>2009</v>
      </c>
      <c r="G4926" t="s">
        <v>15883</v>
      </c>
      <c r="H4926">
        <v>0</v>
      </c>
      <c r="I4926">
        <v>0.78883851999999999</v>
      </c>
      <c r="J4926">
        <v>1.652E-2</v>
      </c>
      <c r="K4926">
        <v>15.861000000000001</v>
      </c>
      <c r="L4926">
        <v>1.415</v>
      </c>
      <c r="M4926">
        <v>366.77397999999999</v>
      </c>
      <c r="N4926">
        <v>1.1539999999999999</v>
      </c>
      <c r="O4926" t="s">
        <v>119</v>
      </c>
      <c r="P4926">
        <v>1.26E-2</v>
      </c>
      <c r="Q4926">
        <v>3320</v>
      </c>
      <c r="R4926">
        <v>2113</v>
      </c>
      <c r="S4926">
        <v>0</v>
      </c>
      <c r="T4926" t="s">
        <v>227</v>
      </c>
      <c r="U4926">
        <v>5616</v>
      </c>
      <c r="V4926">
        <v>1.01</v>
      </c>
      <c r="W4926">
        <v>0.97</v>
      </c>
      <c r="X4926">
        <v>0.04</v>
      </c>
      <c r="Y4926" t="s">
        <v>77</v>
      </c>
      <c r="Z4926">
        <v>4.42</v>
      </c>
      <c r="AA4926" t="s">
        <v>16216</v>
      </c>
      <c r="AB4926">
        <v>148.41676720000001</v>
      </c>
      <c r="AC4926" t="s">
        <v>16217</v>
      </c>
      <c r="AD4926">
        <v>-45.659107800000001</v>
      </c>
      <c r="AE4926">
        <v>268.32499999999999</v>
      </c>
      <c r="AF4926">
        <v>12.247999999999999</v>
      </c>
      <c r="AG4926">
        <v>10.481</v>
      </c>
      <c r="AH4926">
        <v>12.1088</v>
      </c>
    </row>
    <row r="4927" spans="1:34" x14ac:dyDescent="0.25">
      <c r="A4927" t="s">
        <v>16218</v>
      </c>
      <c r="B4927" t="s">
        <v>16219</v>
      </c>
      <c r="C4927">
        <v>1</v>
      </c>
      <c r="D4927">
        <v>1</v>
      </c>
      <c r="E4927" t="s">
        <v>284</v>
      </c>
      <c r="F4927">
        <v>2019</v>
      </c>
      <c r="G4927" t="s">
        <v>16115</v>
      </c>
      <c r="H4927">
        <v>0</v>
      </c>
      <c r="I4927">
        <v>5.3677530000000004</v>
      </c>
      <c r="J4927">
        <v>6.6299999999999998E-2</v>
      </c>
      <c r="K4927">
        <v>12.89</v>
      </c>
      <c r="L4927">
        <v>1.1499999999999999</v>
      </c>
      <c r="M4927">
        <v>317.83</v>
      </c>
      <c r="N4927">
        <v>1</v>
      </c>
      <c r="O4927" t="s">
        <v>119</v>
      </c>
      <c r="P4927">
        <v>0</v>
      </c>
      <c r="R4927">
        <v>1500</v>
      </c>
      <c r="S4927">
        <v>0</v>
      </c>
      <c r="T4927" t="s">
        <v>16174</v>
      </c>
      <c r="U4927">
        <v>6400</v>
      </c>
      <c r="V4927">
        <v>1.6</v>
      </c>
      <c r="W4927">
        <v>1.35</v>
      </c>
      <c r="X4927">
        <v>-0.02</v>
      </c>
      <c r="Y4927" t="s">
        <v>77</v>
      </c>
      <c r="Z4927">
        <v>4.17</v>
      </c>
      <c r="AA4927" t="s">
        <v>16220</v>
      </c>
      <c r="AB4927">
        <v>7.7095292000000004</v>
      </c>
      <c r="AC4927" t="s">
        <v>16221</v>
      </c>
      <c r="AD4927">
        <v>-40.573461299999998</v>
      </c>
      <c r="AE4927">
        <v>542.25099999999998</v>
      </c>
      <c r="AF4927">
        <v>11.645</v>
      </c>
      <c r="AG4927">
        <v>10.65</v>
      </c>
      <c r="AH4927">
        <v>11.6333</v>
      </c>
    </row>
    <row r="4928" spans="1:34" x14ac:dyDescent="0.25">
      <c r="A4928" t="s">
        <v>16222</v>
      </c>
      <c r="B4928" t="s">
        <v>16223</v>
      </c>
      <c r="C4928">
        <v>1</v>
      </c>
      <c r="D4928">
        <v>1</v>
      </c>
      <c r="E4928" t="s">
        <v>284</v>
      </c>
      <c r="F4928">
        <v>2019</v>
      </c>
      <c r="G4928" t="s">
        <v>16115</v>
      </c>
      <c r="H4928">
        <v>0</v>
      </c>
      <c r="I4928">
        <v>2.8786765000000001</v>
      </c>
      <c r="J4928">
        <v>4.0800000000000003E-2</v>
      </c>
      <c r="K4928">
        <v>13.787000000000001</v>
      </c>
      <c r="L4928">
        <v>1.23</v>
      </c>
      <c r="M4928">
        <v>731.00900000000001</v>
      </c>
      <c r="N4928">
        <v>2.2999999999999998</v>
      </c>
      <c r="O4928" t="s">
        <v>119</v>
      </c>
      <c r="P4928">
        <v>0</v>
      </c>
      <c r="R4928">
        <v>1620</v>
      </c>
      <c r="S4928">
        <v>0</v>
      </c>
      <c r="T4928" t="s">
        <v>199</v>
      </c>
      <c r="U4928">
        <v>5910</v>
      </c>
      <c r="V4928">
        <v>1.32</v>
      </c>
      <c r="W4928">
        <v>1.0900000000000001</v>
      </c>
      <c r="X4928">
        <v>0.14000000000000001</v>
      </c>
      <c r="Y4928" t="s">
        <v>77</v>
      </c>
      <c r="Z4928">
        <v>4.24</v>
      </c>
      <c r="AA4928" t="s">
        <v>16224</v>
      </c>
      <c r="AB4928">
        <v>223.65871870000001</v>
      </c>
      <c r="AC4928" t="s">
        <v>16225</v>
      </c>
      <c r="AD4928">
        <v>-38.744546900000003</v>
      </c>
      <c r="AE4928">
        <v>508.88499999999999</v>
      </c>
      <c r="AF4928">
        <v>12.678000000000001</v>
      </c>
      <c r="AG4928">
        <v>11.137</v>
      </c>
      <c r="AH4928">
        <v>12.534700000000001</v>
      </c>
    </row>
    <row r="4929" spans="1:34" x14ac:dyDescent="0.25">
      <c r="A4929" t="s">
        <v>16226</v>
      </c>
      <c r="B4929" t="s">
        <v>16227</v>
      </c>
      <c r="C4929">
        <v>2</v>
      </c>
      <c r="D4929">
        <v>1</v>
      </c>
      <c r="E4929" t="s">
        <v>284</v>
      </c>
      <c r="F4929">
        <v>2007</v>
      </c>
      <c r="G4929" t="s">
        <v>15883</v>
      </c>
      <c r="H4929">
        <v>0</v>
      </c>
      <c r="I4929">
        <v>2.1521750000000002</v>
      </c>
      <c r="J4929">
        <v>3.1440000000000003E-2</v>
      </c>
      <c r="K4929">
        <v>12.117000000000001</v>
      </c>
      <c r="L4929">
        <v>1.081</v>
      </c>
      <c r="M4929">
        <v>295.89972999999998</v>
      </c>
      <c r="N4929">
        <v>0.93100000000000005</v>
      </c>
      <c r="O4929" t="s">
        <v>119</v>
      </c>
      <c r="P4929">
        <v>5.4000000000000003E-3</v>
      </c>
      <c r="Q4929">
        <v>492</v>
      </c>
      <c r="R4929">
        <v>1311</v>
      </c>
      <c r="S4929">
        <v>0</v>
      </c>
      <c r="T4929" t="s">
        <v>327</v>
      </c>
      <c r="U4929">
        <v>5180</v>
      </c>
      <c r="V4929">
        <v>0.87</v>
      </c>
      <c r="W4929">
        <v>0.9</v>
      </c>
      <c r="X4929">
        <v>0.12</v>
      </c>
      <c r="Y4929" t="s">
        <v>77</v>
      </c>
      <c r="Z4929">
        <v>4.51</v>
      </c>
      <c r="AA4929" t="s">
        <v>16228</v>
      </c>
      <c r="AB4929">
        <v>307.72555870000002</v>
      </c>
      <c r="AC4929" t="s">
        <v>16229</v>
      </c>
      <c r="AD4929">
        <v>6.4293304999999998</v>
      </c>
      <c r="AE4929">
        <v>153.24199999999999</v>
      </c>
      <c r="AF4929">
        <v>11.728</v>
      </c>
      <c r="AG4929">
        <v>9.6319999999999997</v>
      </c>
      <c r="AH4929">
        <v>11.563800000000001</v>
      </c>
    </row>
    <row r="4930" spans="1:34" x14ac:dyDescent="0.25">
      <c r="A4930" t="s">
        <v>16230</v>
      </c>
      <c r="B4930" t="s">
        <v>16231</v>
      </c>
      <c r="C4930">
        <v>2</v>
      </c>
      <c r="D4930">
        <v>1</v>
      </c>
      <c r="E4930" t="s">
        <v>284</v>
      </c>
      <c r="F4930">
        <v>2015</v>
      </c>
      <c r="G4930" t="s">
        <v>15883</v>
      </c>
      <c r="H4930">
        <v>0</v>
      </c>
      <c r="I4930">
        <v>4.8996284000000001</v>
      </c>
      <c r="J4930">
        <v>0.06</v>
      </c>
      <c r="K4930">
        <v>16.388000000000002</v>
      </c>
      <c r="L4930">
        <v>1.462</v>
      </c>
      <c r="M4930">
        <v>98.840999999999994</v>
      </c>
      <c r="N4930">
        <v>0.311</v>
      </c>
      <c r="O4930" t="s">
        <v>119</v>
      </c>
      <c r="P4930">
        <v>0</v>
      </c>
      <c r="R4930">
        <v>1379</v>
      </c>
      <c r="S4930">
        <v>0</v>
      </c>
      <c r="T4930" t="s">
        <v>504</v>
      </c>
      <c r="U4930">
        <v>5940</v>
      </c>
      <c r="V4930">
        <v>1.39</v>
      </c>
      <c r="W4930">
        <v>1.2</v>
      </c>
      <c r="X4930">
        <v>-8.0000000000000002E-3</v>
      </c>
      <c r="Y4930" t="s">
        <v>77</v>
      </c>
      <c r="Z4930">
        <v>4.2300000000000004</v>
      </c>
      <c r="AA4930" t="s">
        <v>16232</v>
      </c>
      <c r="AB4930">
        <v>5.1605620999999999</v>
      </c>
      <c r="AC4930" t="s">
        <v>16233</v>
      </c>
      <c r="AD4930">
        <v>-23.935789400000001</v>
      </c>
      <c r="AE4930">
        <v>211.87700000000001</v>
      </c>
      <c r="AF4930">
        <v>10.675000000000001</v>
      </c>
      <c r="AG4930">
        <v>9.39</v>
      </c>
      <c r="AH4930">
        <v>10.6503</v>
      </c>
    </row>
    <row r="4931" spans="1:34" x14ac:dyDescent="0.25">
      <c r="A4931" t="s">
        <v>16234</v>
      </c>
      <c r="B4931" t="s">
        <v>16235</v>
      </c>
      <c r="C4931">
        <v>1</v>
      </c>
      <c r="D4931">
        <v>1</v>
      </c>
      <c r="E4931" t="s">
        <v>284</v>
      </c>
      <c r="F4931">
        <v>2010</v>
      </c>
      <c r="G4931" t="s">
        <v>15883</v>
      </c>
      <c r="H4931">
        <v>0</v>
      </c>
      <c r="I4931">
        <v>4.3224819999999999</v>
      </c>
      <c r="J4931">
        <v>5.1999999999999998E-2</v>
      </c>
      <c r="K4931">
        <v>11.99</v>
      </c>
      <c r="L4931">
        <v>1.07</v>
      </c>
      <c r="M4931">
        <v>95.344999999999999</v>
      </c>
      <c r="N4931">
        <v>0.3</v>
      </c>
      <c r="O4931" t="s">
        <v>119</v>
      </c>
      <c r="P4931">
        <v>0</v>
      </c>
      <c r="R4931">
        <v>1340</v>
      </c>
      <c r="S4931">
        <v>0</v>
      </c>
      <c r="T4931" t="s">
        <v>101</v>
      </c>
      <c r="U4931">
        <v>5800</v>
      </c>
      <c r="V4931">
        <v>1.06</v>
      </c>
      <c r="W4931">
        <v>1.01</v>
      </c>
      <c r="X4931">
        <v>-0.22</v>
      </c>
      <c r="Y4931" t="s">
        <v>200</v>
      </c>
      <c r="Z4931">
        <v>4.28</v>
      </c>
      <c r="AA4931" t="s">
        <v>16236</v>
      </c>
      <c r="AB4931">
        <v>347.49280240000002</v>
      </c>
      <c r="AC4931" t="s">
        <v>16237</v>
      </c>
      <c r="AD4931">
        <v>18.396159699999998</v>
      </c>
      <c r="AE4931">
        <v>258.42599999999999</v>
      </c>
      <c r="AF4931">
        <v>11.59</v>
      </c>
      <c r="AG4931">
        <v>9.9819999999999993</v>
      </c>
      <c r="AH4931">
        <v>11.3987</v>
      </c>
    </row>
    <row r="4932" spans="1:34" x14ac:dyDescent="0.25">
      <c r="A4932" t="s">
        <v>16238</v>
      </c>
      <c r="B4932" t="s">
        <v>16239</v>
      </c>
      <c r="C4932">
        <v>1</v>
      </c>
      <c r="D4932">
        <v>1</v>
      </c>
      <c r="E4932" t="s">
        <v>284</v>
      </c>
      <c r="F4932">
        <v>2010</v>
      </c>
      <c r="G4932" t="s">
        <v>15883</v>
      </c>
      <c r="H4932">
        <v>0</v>
      </c>
      <c r="I4932">
        <v>3.5326900000000001</v>
      </c>
      <c r="J4932">
        <v>4.7E-2</v>
      </c>
      <c r="K4932">
        <v>13.787000000000001</v>
      </c>
      <c r="L4932">
        <v>1.23</v>
      </c>
      <c r="M4932">
        <v>212.9461</v>
      </c>
      <c r="N4932">
        <v>0.67</v>
      </c>
      <c r="O4932" t="s">
        <v>119</v>
      </c>
      <c r="P4932">
        <v>0.02</v>
      </c>
      <c r="R4932">
        <v>1502</v>
      </c>
      <c r="S4932">
        <v>0</v>
      </c>
      <c r="T4932" t="s">
        <v>204</v>
      </c>
      <c r="U4932">
        <v>6000</v>
      </c>
      <c r="V4932">
        <v>1.24</v>
      </c>
      <c r="W4932">
        <v>1.46</v>
      </c>
      <c r="X4932">
        <v>-0.05</v>
      </c>
      <c r="Y4932" t="s">
        <v>77</v>
      </c>
      <c r="Z4932">
        <v>4.5</v>
      </c>
      <c r="AA4932" t="s">
        <v>16240</v>
      </c>
      <c r="AB4932">
        <v>52.818037400000001</v>
      </c>
      <c r="AC4932" t="s">
        <v>16241</v>
      </c>
      <c r="AD4932">
        <v>-23.819792400000001</v>
      </c>
      <c r="AE4932">
        <v>317.65199999999999</v>
      </c>
      <c r="AF4932">
        <v>11.99</v>
      </c>
      <c r="AG4932">
        <v>10.318</v>
      </c>
      <c r="AH4932">
        <v>11.582100000000001</v>
      </c>
    </row>
    <row r="4933" spans="1:34" x14ac:dyDescent="0.25">
      <c r="A4933" t="s">
        <v>16242</v>
      </c>
      <c r="B4933" t="s">
        <v>16243</v>
      </c>
      <c r="C4933">
        <v>1</v>
      </c>
      <c r="D4933">
        <v>1</v>
      </c>
      <c r="E4933" t="s">
        <v>284</v>
      </c>
      <c r="F4933">
        <v>2010</v>
      </c>
      <c r="G4933" t="s">
        <v>15883</v>
      </c>
      <c r="H4933">
        <v>0</v>
      </c>
      <c r="I4933">
        <v>2.9444256000000002</v>
      </c>
      <c r="J4933">
        <v>3.7600000000000001E-2</v>
      </c>
      <c r="K4933">
        <v>10.782999999999999</v>
      </c>
      <c r="L4933">
        <v>0.96199999999999997</v>
      </c>
      <c r="M4933">
        <v>280.95</v>
      </c>
      <c r="N4933">
        <v>0.88400000000000001</v>
      </c>
      <c r="O4933" t="s">
        <v>119</v>
      </c>
      <c r="P4933">
        <v>6.2E-2</v>
      </c>
      <c r="S4933">
        <v>0</v>
      </c>
      <c r="U4933">
        <v>5150</v>
      </c>
      <c r="V4933">
        <v>0.77</v>
      </c>
      <c r="W4933">
        <v>0.78</v>
      </c>
      <c r="X4933">
        <v>0.05</v>
      </c>
      <c r="Z4933">
        <v>4.2</v>
      </c>
      <c r="AA4933" t="s">
        <v>16244</v>
      </c>
      <c r="AB4933">
        <v>101.1275033</v>
      </c>
      <c r="AC4933" t="s">
        <v>16245</v>
      </c>
      <c r="AD4933">
        <v>-42.762229599999998</v>
      </c>
      <c r="AE4933">
        <v>207.49</v>
      </c>
      <c r="AF4933">
        <v>12.539</v>
      </c>
      <c r="AG4933">
        <v>10.45</v>
      </c>
      <c r="AH4933">
        <v>12.3208</v>
      </c>
    </row>
    <row r="4934" spans="1:34" x14ac:dyDescent="0.25">
      <c r="A4934" t="s">
        <v>16246</v>
      </c>
      <c r="B4934" t="s">
        <v>16247</v>
      </c>
      <c r="C4934">
        <v>3</v>
      </c>
      <c r="D4934">
        <v>1</v>
      </c>
      <c r="E4934" t="s">
        <v>284</v>
      </c>
      <c r="F4934">
        <v>2010</v>
      </c>
      <c r="G4934" t="s">
        <v>15883</v>
      </c>
      <c r="H4934">
        <v>0</v>
      </c>
      <c r="I4934">
        <v>2.3412099999999998</v>
      </c>
      <c r="J4934">
        <v>3.6510000000000001E-2</v>
      </c>
      <c r="K4934">
        <v>15.468</v>
      </c>
      <c r="L4934">
        <v>1.38</v>
      </c>
      <c r="M4934">
        <v>394.10919999999999</v>
      </c>
      <c r="N4934">
        <v>1.24</v>
      </c>
      <c r="O4934" t="s">
        <v>119</v>
      </c>
      <c r="P4934">
        <v>0</v>
      </c>
      <c r="R4934">
        <v>1772</v>
      </c>
      <c r="S4934">
        <v>0</v>
      </c>
      <c r="U4934">
        <v>6075</v>
      </c>
      <c r="V4934">
        <v>1.42</v>
      </c>
      <c r="W4934">
        <v>1.43</v>
      </c>
      <c r="X4934">
        <v>0</v>
      </c>
      <c r="Y4934" t="s">
        <v>77</v>
      </c>
      <c r="Z4934">
        <v>4.26</v>
      </c>
      <c r="AA4934" t="s">
        <v>16248</v>
      </c>
      <c r="AB4934">
        <v>227.2154975</v>
      </c>
      <c r="AC4934" t="s">
        <v>16249</v>
      </c>
      <c r="AD4934">
        <v>2.343286</v>
      </c>
      <c r="AE4934">
        <v>322.11399999999998</v>
      </c>
      <c r="AF4934">
        <v>11.218999999999999</v>
      </c>
      <c r="AG4934">
        <v>10.148</v>
      </c>
      <c r="AH4934">
        <v>11.394500000000001</v>
      </c>
    </row>
    <row r="4935" spans="1:34" x14ac:dyDescent="0.25">
      <c r="A4935" t="s">
        <v>16250</v>
      </c>
      <c r="B4935" t="s">
        <v>16251</v>
      </c>
      <c r="C4935">
        <v>1</v>
      </c>
      <c r="D4935">
        <v>1</v>
      </c>
      <c r="E4935" t="s">
        <v>284</v>
      </c>
      <c r="F4935">
        <v>2010</v>
      </c>
      <c r="G4935" t="s">
        <v>15883</v>
      </c>
      <c r="H4935">
        <v>0</v>
      </c>
      <c r="I4935">
        <v>3.7648299999999999</v>
      </c>
      <c r="J4935">
        <v>4.7300000000000002E-2</v>
      </c>
      <c r="K4935">
        <v>11.994</v>
      </c>
      <c r="L4935">
        <v>1.07</v>
      </c>
      <c r="M4935">
        <v>139.84520000000001</v>
      </c>
      <c r="N4935">
        <v>0.44</v>
      </c>
      <c r="O4935" t="s">
        <v>119</v>
      </c>
      <c r="P4935">
        <v>0</v>
      </c>
      <c r="R4935">
        <v>1210</v>
      </c>
      <c r="S4935">
        <v>0</v>
      </c>
      <c r="U4935">
        <v>5750</v>
      </c>
      <c r="V4935">
        <v>0.8</v>
      </c>
      <c r="W4935">
        <v>0.67</v>
      </c>
      <c r="X4935">
        <v>-0.05</v>
      </c>
      <c r="Y4935" t="s">
        <v>77</v>
      </c>
      <c r="Z4935">
        <v>4.5</v>
      </c>
      <c r="AA4935" t="s">
        <v>16252</v>
      </c>
      <c r="AB4935">
        <v>195.35975809999999</v>
      </c>
      <c r="AC4935" t="s">
        <v>16253</v>
      </c>
      <c r="AD4935">
        <v>-27.522227300000001</v>
      </c>
      <c r="AE4935">
        <v>211.416</v>
      </c>
      <c r="AF4935">
        <v>11.875</v>
      </c>
      <c r="AG4935">
        <v>10.173999999999999</v>
      </c>
      <c r="AH4935">
        <v>11.688499999999999</v>
      </c>
    </row>
    <row r="4936" spans="1:34" x14ac:dyDescent="0.25">
      <c r="A4936" t="s">
        <v>16254</v>
      </c>
      <c r="B4936" t="s">
        <v>16255</v>
      </c>
      <c r="C4936">
        <v>2</v>
      </c>
      <c r="D4936">
        <v>1</v>
      </c>
      <c r="E4936" t="s">
        <v>284</v>
      </c>
      <c r="F4936">
        <v>2010</v>
      </c>
      <c r="G4936" t="s">
        <v>15883</v>
      </c>
      <c r="H4936">
        <v>0</v>
      </c>
      <c r="I4936">
        <v>2.7566000000000002</v>
      </c>
      <c r="J4936">
        <v>0.04</v>
      </c>
      <c r="K4936">
        <v>13.563000000000001</v>
      </c>
      <c r="L4936">
        <v>1.21</v>
      </c>
      <c r="M4936">
        <v>270.15550000000002</v>
      </c>
      <c r="N4936">
        <v>0.85</v>
      </c>
      <c r="O4936" t="s">
        <v>119</v>
      </c>
      <c r="P4936">
        <v>0</v>
      </c>
      <c r="R4936">
        <v>1650</v>
      </c>
      <c r="S4936">
        <v>0</v>
      </c>
      <c r="T4936" t="s">
        <v>358</v>
      </c>
      <c r="U4936">
        <v>6034</v>
      </c>
      <c r="V4936">
        <v>1.22</v>
      </c>
      <c r="W4936">
        <v>0.86</v>
      </c>
      <c r="X4936">
        <v>0.16</v>
      </c>
      <c r="Y4936" t="s">
        <v>77</v>
      </c>
      <c r="Z4936">
        <v>4.4400000000000004</v>
      </c>
      <c r="AA4936" t="s">
        <v>16256</v>
      </c>
      <c r="AB4936">
        <v>4.6030423999999996</v>
      </c>
      <c r="AC4936" t="s">
        <v>16257</v>
      </c>
      <c r="AD4936">
        <v>-15.2674044</v>
      </c>
      <c r="AE4936">
        <v>252.75899999999999</v>
      </c>
      <c r="AF4936">
        <v>11.297000000000001</v>
      </c>
      <c r="AG4936">
        <v>9.69</v>
      </c>
      <c r="AH4936">
        <v>10.993499999999999</v>
      </c>
    </row>
    <row r="4937" spans="1:34" x14ac:dyDescent="0.25">
      <c r="A4937" t="s">
        <v>16258</v>
      </c>
      <c r="B4937" t="s">
        <v>16259</v>
      </c>
      <c r="C4937">
        <v>1</v>
      </c>
      <c r="D4937">
        <v>1</v>
      </c>
      <c r="E4937" t="s">
        <v>284</v>
      </c>
      <c r="F4937">
        <v>2014</v>
      </c>
      <c r="G4937" t="s">
        <v>15883</v>
      </c>
      <c r="H4937">
        <v>0</v>
      </c>
      <c r="I4937">
        <v>3.4088349500000001</v>
      </c>
      <c r="J4937">
        <v>4.4200000000000003E-2</v>
      </c>
      <c r="K4937">
        <v>13.664</v>
      </c>
      <c r="L4937">
        <v>1.2190000000000001</v>
      </c>
      <c r="M4937">
        <v>282.54944999999998</v>
      </c>
      <c r="N4937">
        <v>0.88900000000000001</v>
      </c>
      <c r="O4937" t="s">
        <v>119</v>
      </c>
      <c r="P4937">
        <v>0</v>
      </c>
      <c r="R4937">
        <v>1456</v>
      </c>
      <c r="S4937">
        <v>0</v>
      </c>
      <c r="T4937" t="s">
        <v>1194</v>
      </c>
      <c r="U4937">
        <v>6084</v>
      </c>
      <c r="V4937">
        <v>1.08</v>
      </c>
      <c r="W4937">
        <v>0.99</v>
      </c>
      <c r="X4937">
        <v>-0.2</v>
      </c>
      <c r="Y4937" t="s">
        <v>77</v>
      </c>
      <c r="Z4937">
        <v>4.37</v>
      </c>
      <c r="AA4937" t="s">
        <v>16260</v>
      </c>
      <c r="AB4937">
        <v>353.61626940000002</v>
      </c>
      <c r="AC4937" t="s">
        <v>16261</v>
      </c>
      <c r="AD4937">
        <v>-1.5799848999999999</v>
      </c>
      <c r="AE4937">
        <v>348.49400000000003</v>
      </c>
      <c r="AF4937">
        <v>12.273999999999999</v>
      </c>
      <c r="AG4937">
        <v>10.731999999999999</v>
      </c>
      <c r="AH4937">
        <v>12.028600000000001</v>
      </c>
    </row>
    <row r="4938" spans="1:34" x14ac:dyDescent="0.25">
      <c r="A4938" t="s">
        <v>16262</v>
      </c>
      <c r="B4938" t="s">
        <v>16263</v>
      </c>
      <c r="C4938">
        <v>1</v>
      </c>
      <c r="D4938">
        <v>1</v>
      </c>
      <c r="E4938" t="s">
        <v>284</v>
      </c>
      <c r="F4938">
        <v>2010</v>
      </c>
      <c r="G4938" t="s">
        <v>15883</v>
      </c>
      <c r="H4938">
        <v>0</v>
      </c>
      <c r="I4938">
        <v>3.9227300000000001</v>
      </c>
      <c r="J4938">
        <v>4.5699999999999998E-2</v>
      </c>
      <c r="K4938">
        <v>8.6310000000000002</v>
      </c>
      <c r="L4938">
        <v>0.77</v>
      </c>
      <c r="M4938">
        <v>73.100899999999996</v>
      </c>
      <c r="N4938">
        <v>0.23</v>
      </c>
      <c r="O4938" t="s">
        <v>119</v>
      </c>
      <c r="P4938">
        <v>0.03</v>
      </c>
      <c r="R4938">
        <v>970</v>
      </c>
      <c r="S4938">
        <v>0</v>
      </c>
      <c r="U4938">
        <v>4800</v>
      </c>
      <c r="V4938">
        <v>0.79</v>
      </c>
      <c r="W4938">
        <v>0.77</v>
      </c>
      <c r="X4938">
        <v>0.11</v>
      </c>
      <c r="Y4938" t="s">
        <v>77</v>
      </c>
      <c r="Z4938">
        <v>4.5</v>
      </c>
      <c r="AA4938" t="s">
        <v>16264</v>
      </c>
      <c r="AB4938">
        <v>357.8791976</v>
      </c>
      <c r="AC4938" t="s">
        <v>16265</v>
      </c>
      <c r="AD4938">
        <v>-39.907121500000002</v>
      </c>
      <c r="AE4938">
        <v>87.595299999999995</v>
      </c>
      <c r="AF4938">
        <v>11.331</v>
      </c>
      <c r="AG4938">
        <v>8.7829999999999995</v>
      </c>
      <c r="AH4938">
        <v>10.8932</v>
      </c>
    </row>
    <row r="4939" spans="1:34" x14ac:dyDescent="0.25">
      <c r="A4939" t="s">
        <v>16266</v>
      </c>
      <c r="B4939" t="s">
        <v>16267</v>
      </c>
      <c r="C4939">
        <v>3</v>
      </c>
      <c r="D4939">
        <v>1</v>
      </c>
      <c r="E4939" t="s">
        <v>284</v>
      </c>
      <c r="F4939">
        <v>2007</v>
      </c>
      <c r="G4939" t="s">
        <v>15883</v>
      </c>
      <c r="H4939">
        <v>0</v>
      </c>
      <c r="I4939">
        <v>1.84683</v>
      </c>
      <c r="J4939">
        <v>3.15E-2</v>
      </c>
      <c r="K4939">
        <v>15.917</v>
      </c>
      <c r="L4939">
        <v>1.42</v>
      </c>
      <c r="M4939">
        <v>772.32690000000002</v>
      </c>
      <c r="N4939">
        <v>2.4300000000000002</v>
      </c>
      <c r="O4939" t="s">
        <v>119</v>
      </c>
      <c r="P4939">
        <v>0</v>
      </c>
      <c r="R4939">
        <v>2020</v>
      </c>
      <c r="S4939">
        <v>0</v>
      </c>
      <c r="U4939">
        <v>6400</v>
      </c>
      <c r="V4939">
        <v>1.44</v>
      </c>
      <c r="W4939">
        <v>1.62</v>
      </c>
      <c r="X4939">
        <v>0</v>
      </c>
      <c r="Y4939" t="s">
        <v>77</v>
      </c>
      <c r="Z4939">
        <v>4.25</v>
      </c>
      <c r="AA4939" t="s">
        <v>16268</v>
      </c>
      <c r="AB4939">
        <v>278.6317411</v>
      </c>
      <c r="AC4939" t="s">
        <v>16269</v>
      </c>
      <c r="AD4939">
        <v>35.661431200000003</v>
      </c>
      <c r="AE4939">
        <v>231.161</v>
      </c>
      <c r="AF4939">
        <v>10.632</v>
      </c>
      <c r="AG4939">
        <v>9.3610000000000007</v>
      </c>
      <c r="AH4939">
        <v>10.452500000000001</v>
      </c>
    </row>
    <row r="4940" spans="1:34" x14ac:dyDescent="0.25">
      <c r="A4940" t="s">
        <v>16270</v>
      </c>
      <c r="B4940" t="s">
        <v>16271</v>
      </c>
      <c r="C4940">
        <v>1</v>
      </c>
      <c r="D4940">
        <v>1</v>
      </c>
      <c r="E4940" t="s">
        <v>284</v>
      </c>
      <c r="F4940">
        <v>2010</v>
      </c>
      <c r="G4940" t="s">
        <v>15883</v>
      </c>
      <c r="H4940">
        <v>0</v>
      </c>
      <c r="I4940">
        <v>3.4059096000000002</v>
      </c>
      <c r="J4940">
        <v>4.6589999999999999E-2</v>
      </c>
      <c r="K4940">
        <v>17.363</v>
      </c>
      <c r="L4940">
        <v>1.5489999999999999</v>
      </c>
      <c r="M4940">
        <v>151.916</v>
      </c>
      <c r="N4940">
        <v>0.47799999999999998</v>
      </c>
      <c r="O4940" t="s">
        <v>119</v>
      </c>
      <c r="P4940">
        <v>0</v>
      </c>
      <c r="R4940">
        <v>1575</v>
      </c>
      <c r="S4940">
        <v>0</v>
      </c>
      <c r="U4940">
        <v>6302</v>
      </c>
      <c r="V4940">
        <v>1.25</v>
      </c>
      <c r="W4940">
        <v>1.1599999999999999</v>
      </c>
      <c r="X4940">
        <v>0.2</v>
      </c>
      <c r="Z4940">
        <v>4.3099999999999996</v>
      </c>
      <c r="AA4940" t="s">
        <v>16272</v>
      </c>
      <c r="AB4940">
        <v>169.43886029999999</v>
      </c>
      <c r="AC4940" t="s">
        <v>16273</v>
      </c>
      <c r="AD4940">
        <v>-19.0547781</v>
      </c>
      <c r="AE4940">
        <v>383.82900000000001</v>
      </c>
      <c r="AF4940">
        <v>11.657999999999999</v>
      </c>
      <c r="AG4940">
        <v>10.65</v>
      </c>
      <c r="AH4940">
        <v>11.8163</v>
      </c>
    </row>
    <row r="4941" spans="1:34" x14ac:dyDescent="0.25">
      <c r="A4941" t="s">
        <v>16274</v>
      </c>
      <c r="B4941" t="s">
        <v>16275</v>
      </c>
      <c r="C4941">
        <v>1</v>
      </c>
      <c r="D4941">
        <v>1</v>
      </c>
      <c r="E4941" t="s">
        <v>284</v>
      </c>
      <c r="F4941">
        <v>2010</v>
      </c>
      <c r="G4941" t="s">
        <v>15883</v>
      </c>
      <c r="H4941">
        <v>0</v>
      </c>
      <c r="I4941">
        <v>2.7186599999999999</v>
      </c>
      <c r="J4941">
        <v>3.9399999999999998E-2</v>
      </c>
      <c r="K4941">
        <v>10.760999999999999</v>
      </c>
      <c r="L4941">
        <v>0.96</v>
      </c>
      <c r="M4941">
        <v>835.89290000000005</v>
      </c>
      <c r="N4941">
        <v>2.63</v>
      </c>
      <c r="O4941" t="s">
        <v>119</v>
      </c>
      <c r="P4941">
        <v>0</v>
      </c>
      <c r="S4941">
        <v>0</v>
      </c>
      <c r="U4941">
        <v>6140</v>
      </c>
      <c r="V4941">
        <v>0.95</v>
      </c>
      <c r="W4941">
        <v>0.72</v>
      </c>
      <c r="X4941">
        <v>-0.13</v>
      </c>
      <c r="Y4941" t="s">
        <v>77</v>
      </c>
      <c r="Z4941">
        <v>4.4000000000000004</v>
      </c>
      <c r="AA4941" t="s">
        <v>16276</v>
      </c>
      <c r="AB4941">
        <v>3.9617073</v>
      </c>
      <c r="AC4941" t="s">
        <v>16277</v>
      </c>
      <c r="AD4941">
        <v>1.2005121999999999</v>
      </c>
      <c r="AE4941">
        <v>275.99400000000003</v>
      </c>
      <c r="AF4941">
        <v>11.257</v>
      </c>
      <c r="AG4941">
        <v>10.161</v>
      </c>
      <c r="AH4941">
        <v>11.409000000000001</v>
      </c>
    </row>
    <row r="4942" spans="1:34" x14ac:dyDescent="0.25">
      <c r="A4942" t="s">
        <v>16278</v>
      </c>
      <c r="B4942" t="s">
        <v>16279</v>
      </c>
      <c r="C4942">
        <v>2</v>
      </c>
      <c r="D4942">
        <v>1</v>
      </c>
      <c r="E4942" t="s">
        <v>284</v>
      </c>
      <c r="F4942">
        <v>2010</v>
      </c>
      <c r="G4942" t="s">
        <v>15883</v>
      </c>
      <c r="H4942">
        <v>0</v>
      </c>
      <c r="I4942">
        <v>1.21987</v>
      </c>
      <c r="J4942">
        <v>2.3900000000000001E-2</v>
      </c>
      <c r="K4942">
        <v>17.856000000000002</v>
      </c>
      <c r="L4942">
        <v>1.593</v>
      </c>
      <c r="M4942">
        <v>665.21819000000005</v>
      </c>
      <c r="N4942">
        <v>2.093</v>
      </c>
      <c r="O4942" t="s">
        <v>119</v>
      </c>
      <c r="P4942">
        <v>0</v>
      </c>
      <c r="R4942">
        <v>2782</v>
      </c>
      <c r="S4942">
        <v>0</v>
      </c>
      <c r="T4942" t="s">
        <v>4150</v>
      </c>
      <c r="U4942">
        <v>7430</v>
      </c>
      <c r="V4942">
        <v>1.44</v>
      </c>
      <c r="W4942">
        <v>1.5</v>
      </c>
      <c r="X4942">
        <v>0.1</v>
      </c>
      <c r="Y4942" t="s">
        <v>200</v>
      </c>
      <c r="Z4942">
        <v>4.25</v>
      </c>
      <c r="AA4942" t="s">
        <v>16280</v>
      </c>
      <c r="AB4942">
        <v>36.712737500000003</v>
      </c>
      <c r="AC4942" t="s">
        <v>16281</v>
      </c>
      <c r="AD4942">
        <v>37.5504441</v>
      </c>
      <c r="AE4942">
        <v>121.944</v>
      </c>
      <c r="AF4942">
        <v>8.14</v>
      </c>
      <c r="AG4942">
        <v>7.468</v>
      </c>
      <c r="AH4942">
        <v>8.0700400000000005</v>
      </c>
    </row>
    <row r="4943" spans="1:34" x14ac:dyDescent="0.25">
      <c r="A4943" t="s">
        <v>16282</v>
      </c>
      <c r="B4943" t="s">
        <v>16283</v>
      </c>
      <c r="C4943">
        <v>1</v>
      </c>
      <c r="D4943">
        <v>1</v>
      </c>
      <c r="E4943" t="s">
        <v>284</v>
      </c>
      <c r="F4943">
        <v>2010</v>
      </c>
      <c r="G4943" t="s">
        <v>15883</v>
      </c>
      <c r="H4943">
        <v>0</v>
      </c>
      <c r="I4943">
        <v>4.3176800000000002</v>
      </c>
      <c r="J4943">
        <v>5.2400000000000002E-2</v>
      </c>
      <c r="K4943">
        <v>11.209</v>
      </c>
      <c r="L4943">
        <v>1</v>
      </c>
      <c r="M4943">
        <v>177.98480000000001</v>
      </c>
      <c r="N4943">
        <v>0.56000000000000005</v>
      </c>
      <c r="O4943" t="s">
        <v>119</v>
      </c>
      <c r="P4943">
        <v>0.04</v>
      </c>
      <c r="R4943">
        <v>1250</v>
      </c>
      <c r="S4943">
        <v>0</v>
      </c>
      <c r="U4943">
        <v>5700</v>
      </c>
      <c r="V4943">
        <v>0.91</v>
      </c>
      <c r="W4943">
        <v>0.96</v>
      </c>
      <c r="X4943">
        <v>-0.02</v>
      </c>
      <c r="Y4943" t="s">
        <v>77</v>
      </c>
      <c r="Z4943">
        <v>4.5</v>
      </c>
      <c r="AA4943" t="s">
        <v>16284</v>
      </c>
      <c r="AB4943">
        <v>165.39936789999999</v>
      </c>
      <c r="AC4943" t="s">
        <v>16285</v>
      </c>
      <c r="AD4943">
        <v>-23.860945699999998</v>
      </c>
      <c r="AE4943">
        <v>132.096</v>
      </c>
      <c r="AF4943">
        <v>10.285</v>
      </c>
      <c r="AG4943">
        <v>8.7919999999999998</v>
      </c>
      <c r="AH4943">
        <v>10.204599999999999</v>
      </c>
    </row>
    <row r="4944" spans="1:34" x14ac:dyDescent="0.25">
      <c r="A4944" t="s">
        <v>16286</v>
      </c>
      <c r="B4944" t="s">
        <v>16287</v>
      </c>
      <c r="C4944">
        <v>1</v>
      </c>
      <c r="D4944">
        <v>1</v>
      </c>
      <c r="E4944" t="s">
        <v>284</v>
      </c>
      <c r="F4944">
        <v>2011</v>
      </c>
      <c r="G4944" t="s">
        <v>15883</v>
      </c>
      <c r="H4944">
        <v>0</v>
      </c>
      <c r="I4944">
        <v>3.1615799999999998</v>
      </c>
      <c r="J4944">
        <v>4.317E-2</v>
      </c>
      <c r="K4944">
        <v>14.571999999999999</v>
      </c>
      <c r="L4944">
        <v>1.3</v>
      </c>
      <c r="M4944">
        <v>225.6593</v>
      </c>
      <c r="N4944">
        <v>0.71</v>
      </c>
      <c r="O4944" t="s">
        <v>119</v>
      </c>
      <c r="P4944">
        <v>0</v>
      </c>
      <c r="S4944">
        <v>0</v>
      </c>
      <c r="U4944">
        <v>5990</v>
      </c>
      <c r="V4944">
        <v>1.08</v>
      </c>
      <c r="W4944">
        <v>1.05</v>
      </c>
      <c r="X4944">
        <v>-0.15</v>
      </c>
      <c r="Y4944" t="s">
        <v>77</v>
      </c>
      <c r="Z4944">
        <v>4.4000000000000004</v>
      </c>
      <c r="AA4944" t="s">
        <v>16288</v>
      </c>
      <c r="AB4944">
        <v>76.081891200000001</v>
      </c>
      <c r="AC4944" t="s">
        <v>16289</v>
      </c>
      <c r="AD4944">
        <v>-6.2297801000000002</v>
      </c>
      <c r="AE4944">
        <v>202.21799999999999</v>
      </c>
      <c r="AF4944">
        <v>10.939</v>
      </c>
      <c r="AG4944">
        <v>9.5250000000000004</v>
      </c>
      <c r="AH4944">
        <v>10.8531</v>
      </c>
    </row>
    <row r="4945" spans="1:34" x14ac:dyDescent="0.25">
      <c r="A4945" t="s">
        <v>16290</v>
      </c>
      <c r="B4945" t="s">
        <v>16291</v>
      </c>
      <c r="C4945">
        <v>2</v>
      </c>
      <c r="D4945">
        <v>1</v>
      </c>
      <c r="E4945" t="s">
        <v>284</v>
      </c>
      <c r="F4945">
        <v>2011</v>
      </c>
      <c r="G4945" t="s">
        <v>15883</v>
      </c>
      <c r="H4945">
        <v>0</v>
      </c>
      <c r="I4945">
        <v>1.53736596</v>
      </c>
      <c r="J4945">
        <v>2.6769999999999999E-2</v>
      </c>
      <c r="K4945">
        <v>14.874000000000001</v>
      </c>
      <c r="L4945">
        <v>1.327</v>
      </c>
      <c r="M4945">
        <v>750.39662999999996</v>
      </c>
      <c r="N4945">
        <v>2.3610000000000002</v>
      </c>
      <c r="O4945" t="s">
        <v>119</v>
      </c>
      <c r="P4945">
        <v>1.9E-2</v>
      </c>
      <c r="R4945">
        <v>1733</v>
      </c>
      <c r="S4945">
        <v>0</v>
      </c>
      <c r="U4945">
        <v>5959</v>
      </c>
      <c r="V4945">
        <v>0.99</v>
      </c>
      <c r="W4945">
        <v>1.08</v>
      </c>
      <c r="X4945">
        <v>-0.26</v>
      </c>
      <c r="Y4945" t="s">
        <v>77</v>
      </c>
      <c r="Z4945">
        <v>4.49</v>
      </c>
      <c r="AA4945" t="s">
        <v>16292</v>
      </c>
      <c r="AB4945">
        <v>131.58038970000001</v>
      </c>
      <c r="AC4945" t="s">
        <v>16293</v>
      </c>
      <c r="AD4945">
        <v>-8.0269855000000003</v>
      </c>
      <c r="AE4945">
        <v>386.346</v>
      </c>
      <c r="AF4945">
        <v>12.836</v>
      </c>
      <c r="AG4945">
        <v>11.294</v>
      </c>
      <c r="AH4945">
        <v>12.628399999999999</v>
      </c>
    </row>
    <row r="4946" spans="1:34" x14ac:dyDescent="0.25">
      <c r="A4946" t="s">
        <v>16294</v>
      </c>
      <c r="B4946" t="s">
        <v>16295</v>
      </c>
      <c r="C4946">
        <v>1</v>
      </c>
      <c r="D4946">
        <v>1</v>
      </c>
      <c r="E4946" t="s">
        <v>284</v>
      </c>
      <c r="F4946">
        <v>2010</v>
      </c>
      <c r="G4946" t="s">
        <v>15883</v>
      </c>
      <c r="H4946">
        <v>0</v>
      </c>
      <c r="I4946">
        <v>3.5774689999999998</v>
      </c>
      <c r="J4946">
        <v>4.4600000000000001E-2</v>
      </c>
      <c r="K4946">
        <v>13.002000000000001</v>
      </c>
      <c r="L4946">
        <v>1.1599999999999999</v>
      </c>
      <c r="M4946">
        <v>572.07000000000005</v>
      </c>
      <c r="N4946">
        <v>1.8</v>
      </c>
      <c r="O4946" t="s">
        <v>119</v>
      </c>
      <c r="P4946">
        <v>0</v>
      </c>
      <c r="S4946">
        <v>0</v>
      </c>
      <c r="U4946">
        <v>5800</v>
      </c>
      <c r="V4946">
        <v>1</v>
      </c>
      <c r="W4946">
        <v>0.93</v>
      </c>
      <c r="X4946">
        <v>-0.28399999999999997</v>
      </c>
      <c r="Y4946" t="s">
        <v>200</v>
      </c>
      <c r="Z4946">
        <v>4.41</v>
      </c>
      <c r="AA4946" t="s">
        <v>16296</v>
      </c>
      <c r="AB4946">
        <v>221.94388660000001</v>
      </c>
      <c r="AC4946" t="s">
        <v>16297</v>
      </c>
      <c r="AD4946">
        <v>1.0650227000000001</v>
      </c>
      <c r="AE4946">
        <v>392.791</v>
      </c>
      <c r="AF4946">
        <v>12.815</v>
      </c>
      <c r="AG4946">
        <v>11.093</v>
      </c>
      <c r="AH4946">
        <v>12.542</v>
      </c>
    </row>
    <row r="4947" spans="1:34" x14ac:dyDescent="0.25">
      <c r="A4947" t="s">
        <v>16298</v>
      </c>
      <c r="B4947" t="s">
        <v>16299</v>
      </c>
      <c r="C4947">
        <v>1</v>
      </c>
      <c r="D4947">
        <v>1</v>
      </c>
      <c r="E4947" t="s">
        <v>284</v>
      </c>
      <c r="F4947">
        <v>2010</v>
      </c>
      <c r="G4947" t="s">
        <v>15883</v>
      </c>
      <c r="H4947">
        <v>0</v>
      </c>
      <c r="I4947">
        <v>6.87188</v>
      </c>
      <c r="J4947">
        <v>7.5219999999999995E-2</v>
      </c>
      <c r="K4947">
        <v>13.787000000000001</v>
      </c>
      <c r="L4947">
        <v>1.23</v>
      </c>
      <c r="M4947">
        <v>1093.3352</v>
      </c>
      <c r="N4947">
        <v>3.44</v>
      </c>
      <c r="O4947" t="s">
        <v>119</v>
      </c>
      <c r="P4947">
        <v>0.03</v>
      </c>
      <c r="R4947">
        <v>1250</v>
      </c>
      <c r="S4947">
        <v>0</v>
      </c>
      <c r="T4947" t="s">
        <v>587</v>
      </c>
      <c r="U4947">
        <v>6180</v>
      </c>
      <c r="V4947">
        <v>1.52</v>
      </c>
      <c r="W4947">
        <v>1.76</v>
      </c>
      <c r="X4947">
        <v>-0.02</v>
      </c>
      <c r="Y4947" t="s">
        <v>77</v>
      </c>
      <c r="Z4947">
        <v>4.25</v>
      </c>
      <c r="AA4947" t="s">
        <v>16300</v>
      </c>
      <c r="AB4947">
        <v>243.95971940000001</v>
      </c>
      <c r="AC4947" t="s">
        <v>16301</v>
      </c>
      <c r="AD4947">
        <v>10.0324103</v>
      </c>
      <c r="AE4947">
        <v>136.24</v>
      </c>
      <c r="AF4947">
        <v>9.391</v>
      </c>
      <c r="AG4947">
        <v>7.9980000000000002</v>
      </c>
      <c r="AH4947">
        <v>9.20974</v>
      </c>
    </row>
    <row r="4948" spans="1:34" x14ac:dyDescent="0.25">
      <c r="A4948" t="s">
        <v>16302</v>
      </c>
      <c r="B4948" t="s">
        <v>16303</v>
      </c>
      <c r="C4948">
        <v>1</v>
      </c>
      <c r="D4948">
        <v>1</v>
      </c>
      <c r="E4948" t="s">
        <v>284</v>
      </c>
      <c r="F4948">
        <v>2011</v>
      </c>
      <c r="G4948" t="s">
        <v>15883</v>
      </c>
      <c r="H4948">
        <v>0</v>
      </c>
      <c r="I4948">
        <v>4.0552590000000004</v>
      </c>
      <c r="J4948">
        <v>4.8599999999999997E-2</v>
      </c>
      <c r="K4948">
        <v>14.234999999999999</v>
      </c>
      <c r="L4948">
        <v>1.27</v>
      </c>
      <c r="M4948">
        <v>88.989000000000004</v>
      </c>
      <c r="N4948">
        <v>0.28000000000000003</v>
      </c>
      <c r="O4948" t="s">
        <v>119</v>
      </c>
      <c r="P4948">
        <v>0</v>
      </c>
      <c r="R4948">
        <v>1166</v>
      </c>
      <c r="S4948">
        <v>0</v>
      </c>
      <c r="U4948">
        <v>5400</v>
      </c>
      <c r="V4948">
        <v>0.9</v>
      </c>
      <c r="W4948">
        <v>0.93</v>
      </c>
      <c r="X4948">
        <v>0.01</v>
      </c>
      <c r="Y4948" t="s">
        <v>77</v>
      </c>
      <c r="Z4948">
        <v>4.45</v>
      </c>
      <c r="AA4948" t="s">
        <v>16304</v>
      </c>
      <c r="AB4948">
        <v>217.3266477</v>
      </c>
      <c r="AC4948" t="s">
        <v>16305</v>
      </c>
      <c r="AD4948">
        <v>-3.4444994000000002</v>
      </c>
      <c r="AE4948">
        <v>213.982</v>
      </c>
      <c r="AF4948">
        <v>12.095000000000001</v>
      </c>
      <c r="AG4948">
        <v>10.202</v>
      </c>
      <c r="AH4948">
        <v>11.886699999999999</v>
      </c>
    </row>
    <row r="4949" spans="1:34" x14ac:dyDescent="0.25">
      <c r="A4949" t="s">
        <v>16306</v>
      </c>
      <c r="B4949" t="s">
        <v>16307</v>
      </c>
      <c r="C4949">
        <v>1</v>
      </c>
      <c r="D4949">
        <v>1</v>
      </c>
      <c r="E4949" t="s">
        <v>284</v>
      </c>
      <c r="F4949">
        <v>2007</v>
      </c>
      <c r="G4949" t="s">
        <v>15883</v>
      </c>
      <c r="H4949">
        <v>0</v>
      </c>
      <c r="I4949">
        <v>1.33823147</v>
      </c>
      <c r="J4949">
        <v>2.2599999999999999E-2</v>
      </c>
      <c r="K4949">
        <v>14.807</v>
      </c>
      <c r="L4949">
        <v>1.321</v>
      </c>
      <c r="M4949">
        <v>376.94637999999998</v>
      </c>
      <c r="N4949">
        <v>1.1859999999999999</v>
      </c>
      <c r="O4949" t="s">
        <v>119</v>
      </c>
      <c r="P4949">
        <v>0</v>
      </c>
      <c r="Q4949">
        <v>1188.6199999999999</v>
      </c>
      <c r="R4949">
        <v>1673</v>
      </c>
      <c r="S4949">
        <v>0</v>
      </c>
      <c r="T4949" t="s">
        <v>1246</v>
      </c>
      <c r="U4949">
        <v>5400</v>
      </c>
      <c r="V4949">
        <v>0.89</v>
      </c>
      <c r="W4949">
        <v>0.86</v>
      </c>
      <c r="X4949">
        <v>-7.0000000000000007E-2</v>
      </c>
      <c r="Y4949" t="s">
        <v>77</v>
      </c>
      <c r="Z4949">
        <v>4.47</v>
      </c>
      <c r="AA4949" t="s">
        <v>16308</v>
      </c>
      <c r="AB4949">
        <v>353.56291490000001</v>
      </c>
      <c r="AC4949" t="s">
        <v>16309</v>
      </c>
      <c r="AD4949">
        <v>-42.061779399999999</v>
      </c>
      <c r="AE4949">
        <v>267.20600000000002</v>
      </c>
      <c r="AF4949">
        <v>12.483000000000001</v>
      </c>
      <c r="AG4949">
        <v>10.746</v>
      </c>
      <c r="AH4949">
        <v>12.3162</v>
      </c>
    </row>
    <row r="4950" spans="1:34" x14ac:dyDescent="0.25">
      <c r="A4950" t="s">
        <v>16310</v>
      </c>
      <c r="B4950" t="s">
        <v>16311</v>
      </c>
      <c r="C4950">
        <v>1</v>
      </c>
      <c r="D4950">
        <v>2</v>
      </c>
      <c r="E4950" t="s">
        <v>284</v>
      </c>
      <c r="F4950">
        <v>2012</v>
      </c>
      <c r="G4950" t="s">
        <v>15883</v>
      </c>
      <c r="H4950">
        <v>0</v>
      </c>
      <c r="I4950">
        <v>3.0524</v>
      </c>
      <c r="J4950">
        <v>4.0219999999999999E-2</v>
      </c>
      <c r="K4950">
        <v>12.33</v>
      </c>
      <c r="L4950">
        <v>1.1000000000000001</v>
      </c>
      <c r="M4950">
        <v>270.15550000000002</v>
      </c>
      <c r="N4950">
        <v>0.85</v>
      </c>
      <c r="O4950" t="s">
        <v>119</v>
      </c>
      <c r="P4950">
        <v>0</v>
      </c>
      <c r="R4950">
        <v>1244</v>
      </c>
      <c r="S4950">
        <v>0</v>
      </c>
      <c r="U4950">
        <v>5545</v>
      </c>
      <c r="V4950">
        <v>0.83</v>
      </c>
      <c r="W4950">
        <v>0.81</v>
      </c>
      <c r="X4950">
        <v>0.06</v>
      </c>
      <c r="Y4950" t="s">
        <v>77</v>
      </c>
      <c r="Z4950">
        <v>4.53</v>
      </c>
      <c r="AA4950" t="s">
        <v>16312</v>
      </c>
      <c r="AB4950">
        <v>190.61880339999999</v>
      </c>
      <c r="AC4950" t="s">
        <v>16313</v>
      </c>
      <c r="AD4950">
        <v>-30.639817600000001</v>
      </c>
      <c r="AE4950">
        <v>163.37100000000001</v>
      </c>
      <c r="AF4950">
        <v>11.632</v>
      </c>
      <c r="AG4950">
        <v>9.6769999999999996</v>
      </c>
      <c r="AH4950">
        <v>11.282299999999999</v>
      </c>
    </row>
    <row r="4951" spans="1:34" x14ac:dyDescent="0.25">
      <c r="A4951" t="s">
        <v>16314</v>
      </c>
      <c r="B4951" t="s">
        <v>16311</v>
      </c>
      <c r="C4951">
        <v>1</v>
      </c>
      <c r="D4951">
        <v>2</v>
      </c>
      <c r="E4951" t="s">
        <v>73</v>
      </c>
      <c r="F4951">
        <v>2015</v>
      </c>
      <c r="G4951" t="s">
        <v>363</v>
      </c>
      <c r="H4951">
        <v>0</v>
      </c>
      <c r="I4951">
        <v>421</v>
      </c>
      <c r="J4951">
        <v>1.07</v>
      </c>
      <c r="K4951">
        <v>13.1</v>
      </c>
      <c r="L4951">
        <v>1.17</v>
      </c>
      <c r="M4951">
        <v>1010.6994</v>
      </c>
      <c r="N4951">
        <v>3.18</v>
      </c>
      <c r="O4951" t="s">
        <v>75</v>
      </c>
      <c r="P4951">
        <v>0.29399999999999998</v>
      </c>
      <c r="R4951">
        <v>241</v>
      </c>
      <c r="S4951">
        <v>0</v>
      </c>
      <c r="U4951">
        <v>5545</v>
      </c>
      <c r="V4951">
        <v>0.87</v>
      </c>
      <c r="W4951">
        <v>0.93</v>
      </c>
      <c r="X4951">
        <v>0.06</v>
      </c>
      <c r="Y4951" t="s">
        <v>77</v>
      </c>
      <c r="Z4951">
        <v>4.53</v>
      </c>
      <c r="AA4951" t="s">
        <v>16312</v>
      </c>
      <c r="AB4951">
        <v>190.61880339999999</v>
      </c>
      <c r="AC4951" t="s">
        <v>16313</v>
      </c>
      <c r="AD4951">
        <v>-30.639817600000001</v>
      </c>
      <c r="AE4951">
        <v>163.37100000000001</v>
      </c>
      <c r="AF4951">
        <v>11.632</v>
      </c>
      <c r="AG4951">
        <v>9.6769999999999996</v>
      </c>
      <c r="AH4951">
        <v>11.282299999999999</v>
      </c>
    </row>
    <row r="4952" spans="1:34" x14ac:dyDescent="0.25">
      <c r="A4952" t="s">
        <v>16315</v>
      </c>
      <c r="B4952" t="s">
        <v>16316</v>
      </c>
      <c r="C4952">
        <v>1</v>
      </c>
      <c r="D4952">
        <v>1</v>
      </c>
      <c r="E4952" t="s">
        <v>284</v>
      </c>
      <c r="F4952">
        <v>2012</v>
      </c>
      <c r="G4952" t="s">
        <v>15883</v>
      </c>
      <c r="H4952">
        <v>0</v>
      </c>
      <c r="I4952">
        <v>4.9816818999999999</v>
      </c>
      <c r="J4952">
        <v>5.6099999999999997E-2</v>
      </c>
      <c r="K4952">
        <v>12.576000000000001</v>
      </c>
      <c r="L4952">
        <v>1.1220000000000001</v>
      </c>
      <c r="M4952">
        <v>167.49641</v>
      </c>
      <c r="N4952">
        <v>0.52700000000000002</v>
      </c>
      <c r="O4952" t="s">
        <v>119</v>
      </c>
      <c r="P4952">
        <v>6.2E-2</v>
      </c>
      <c r="R4952">
        <v>1021</v>
      </c>
      <c r="S4952">
        <v>0</v>
      </c>
      <c r="U4952">
        <v>5315</v>
      </c>
      <c r="V4952">
        <v>0.89</v>
      </c>
      <c r="W4952">
        <v>0.95</v>
      </c>
      <c r="X4952">
        <v>0.28999999999999998</v>
      </c>
      <c r="Y4952" t="s">
        <v>77</v>
      </c>
      <c r="Z4952">
        <v>4.5199999999999996</v>
      </c>
      <c r="AA4952" t="s">
        <v>16317</v>
      </c>
      <c r="AB4952">
        <v>192.98120299999999</v>
      </c>
      <c r="AC4952" t="s">
        <v>16318</v>
      </c>
      <c r="AD4952">
        <v>-42.0736165</v>
      </c>
      <c r="AE4952">
        <v>177.291</v>
      </c>
      <c r="AF4952">
        <v>12.169</v>
      </c>
      <c r="AG4952">
        <v>10.032999999999999</v>
      </c>
      <c r="AH4952">
        <v>11.9686</v>
      </c>
    </row>
    <row r="4953" spans="1:34" x14ac:dyDescent="0.25">
      <c r="A4953" t="s">
        <v>16319</v>
      </c>
      <c r="B4953" t="s">
        <v>16320</v>
      </c>
      <c r="C4953">
        <v>1</v>
      </c>
      <c r="D4953">
        <v>1</v>
      </c>
      <c r="E4953" t="s">
        <v>284</v>
      </c>
      <c r="F4953">
        <v>2011</v>
      </c>
      <c r="G4953" t="s">
        <v>15883</v>
      </c>
      <c r="H4953">
        <v>0</v>
      </c>
      <c r="I4953">
        <v>0.81347499999999995</v>
      </c>
      <c r="J4953">
        <v>1.4200000000000001E-2</v>
      </c>
      <c r="K4953">
        <v>10.423999999999999</v>
      </c>
      <c r="L4953">
        <v>0.93</v>
      </c>
      <c r="M4953">
        <v>565.71400000000006</v>
      </c>
      <c r="N4953">
        <v>1.78</v>
      </c>
      <c r="O4953" t="s">
        <v>119</v>
      </c>
      <c r="P4953">
        <v>0</v>
      </c>
      <c r="R4953">
        <v>1427</v>
      </c>
      <c r="S4953">
        <v>1</v>
      </c>
      <c r="T4953" t="s">
        <v>120</v>
      </c>
      <c r="U4953">
        <v>4400</v>
      </c>
      <c r="V4953">
        <v>0.6</v>
      </c>
      <c r="W4953">
        <v>0.57999999999999996</v>
      </c>
      <c r="X4953">
        <v>-0.01</v>
      </c>
      <c r="Y4953" t="s">
        <v>77</v>
      </c>
      <c r="Z4953">
        <v>4.49</v>
      </c>
      <c r="AA4953" t="s">
        <v>16321</v>
      </c>
      <c r="AB4953">
        <v>154.9081869</v>
      </c>
      <c r="AC4953" t="s">
        <v>16322</v>
      </c>
      <c r="AD4953">
        <v>-9.8064430999999992</v>
      </c>
      <c r="AE4953">
        <v>86.746700000000004</v>
      </c>
      <c r="AF4953">
        <v>12.305</v>
      </c>
      <c r="AG4953">
        <v>9.2669999999999995</v>
      </c>
      <c r="AH4953">
        <v>11.907</v>
      </c>
    </row>
    <row r="4954" spans="1:34" x14ac:dyDescent="0.25">
      <c r="A4954" t="s">
        <v>16323</v>
      </c>
      <c r="B4954" t="s">
        <v>16324</v>
      </c>
      <c r="C4954">
        <v>1</v>
      </c>
      <c r="D4954">
        <v>1</v>
      </c>
      <c r="E4954" t="s">
        <v>284</v>
      </c>
      <c r="F4954">
        <v>2011</v>
      </c>
      <c r="G4954" t="s">
        <v>15883</v>
      </c>
      <c r="H4954">
        <v>0</v>
      </c>
      <c r="I4954">
        <v>2.4238040000000001</v>
      </c>
      <c r="J4954">
        <v>3.4529999999999998E-2</v>
      </c>
      <c r="K4954">
        <v>12.33</v>
      </c>
      <c r="L4954">
        <v>1.1000000000000001</v>
      </c>
      <c r="M4954">
        <v>276.51209999999998</v>
      </c>
      <c r="N4954">
        <v>0.87</v>
      </c>
      <c r="O4954" t="s">
        <v>119</v>
      </c>
      <c r="P4954">
        <v>6.8000000000000005E-2</v>
      </c>
      <c r="Q4954">
        <v>533</v>
      </c>
      <c r="R4954">
        <v>1337</v>
      </c>
      <c r="S4954">
        <v>0</v>
      </c>
      <c r="T4954" t="s">
        <v>227</v>
      </c>
      <c r="U4954">
        <v>5420</v>
      </c>
      <c r="V4954">
        <v>0.91</v>
      </c>
      <c r="W4954">
        <v>0.94</v>
      </c>
      <c r="X4954">
        <v>-3.0000000000000001E-3</v>
      </c>
      <c r="Y4954" t="s">
        <v>77</v>
      </c>
      <c r="Z4954">
        <v>4.49</v>
      </c>
      <c r="AA4954" t="s">
        <v>16325</v>
      </c>
      <c r="AB4954">
        <v>3.9032732999999999</v>
      </c>
      <c r="AC4954" t="s">
        <v>16326</v>
      </c>
      <c r="AD4954">
        <v>-11.938264500000001</v>
      </c>
      <c r="AE4954">
        <v>364.512</v>
      </c>
      <c r="AF4954">
        <v>13.096</v>
      </c>
      <c r="AG4954">
        <v>11.340999999999999</v>
      </c>
      <c r="AH4954">
        <v>12.8964</v>
      </c>
    </row>
    <row r="4955" spans="1:34" x14ac:dyDescent="0.25">
      <c r="A4955" t="s">
        <v>16327</v>
      </c>
      <c r="B4955" t="s">
        <v>16328</v>
      </c>
      <c r="C4955">
        <v>2</v>
      </c>
      <c r="D4955">
        <v>1</v>
      </c>
      <c r="E4955" t="s">
        <v>284</v>
      </c>
      <c r="F4955">
        <v>2011</v>
      </c>
      <c r="G4955" t="s">
        <v>15883</v>
      </c>
      <c r="H4955">
        <v>0</v>
      </c>
      <c r="I4955">
        <v>3.1260889999999999</v>
      </c>
      <c r="J4955">
        <v>3.9629999999999999E-2</v>
      </c>
      <c r="K4955">
        <v>10.603999999999999</v>
      </c>
      <c r="L4955">
        <v>0.94599999999999995</v>
      </c>
      <c r="M4955">
        <v>306.38812000000001</v>
      </c>
      <c r="N4955">
        <v>0.96399999999999997</v>
      </c>
      <c r="O4955" t="s">
        <v>119</v>
      </c>
      <c r="P4955">
        <v>4.2999999999999997E-2</v>
      </c>
      <c r="Q4955">
        <v>294</v>
      </c>
      <c r="R4955">
        <v>1153</v>
      </c>
      <c r="S4955">
        <v>0</v>
      </c>
      <c r="T4955" t="s">
        <v>279</v>
      </c>
      <c r="U4955">
        <v>5150</v>
      </c>
      <c r="V4955">
        <v>0.86</v>
      </c>
      <c r="W4955">
        <v>0.85</v>
      </c>
      <c r="X4955">
        <v>-0.03</v>
      </c>
      <c r="Y4955" t="s">
        <v>77</v>
      </c>
      <c r="Z4955">
        <v>4.5</v>
      </c>
      <c r="AA4955" t="s">
        <v>16329</v>
      </c>
      <c r="AB4955">
        <v>5.2377567000000003</v>
      </c>
      <c r="AC4955" t="s">
        <v>16330</v>
      </c>
      <c r="AD4955">
        <v>-35.998465000000003</v>
      </c>
      <c r="AE4955">
        <v>211.196</v>
      </c>
      <c r="AF4955">
        <v>11.801</v>
      </c>
      <c r="AG4955">
        <v>10.294</v>
      </c>
      <c r="AH4955">
        <v>12.0487</v>
      </c>
    </row>
    <row r="4956" spans="1:34" x14ac:dyDescent="0.25">
      <c r="A4956" t="s">
        <v>16331</v>
      </c>
      <c r="B4956" t="s">
        <v>16332</v>
      </c>
      <c r="C4956">
        <v>1</v>
      </c>
      <c r="D4956">
        <v>1</v>
      </c>
      <c r="E4956" t="s">
        <v>284</v>
      </c>
      <c r="F4956">
        <v>2011</v>
      </c>
      <c r="G4956" t="s">
        <v>15883</v>
      </c>
      <c r="H4956">
        <v>0</v>
      </c>
      <c r="I4956">
        <v>1.4303676299999999</v>
      </c>
      <c r="J4956">
        <v>2.3349999999999999E-2</v>
      </c>
      <c r="K4956">
        <v>13.159000000000001</v>
      </c>
      <c r="L4956">
        <v>1.1739999999999999</v>
      </c>
      <c r="M4956">
        <v>607.05529999999999</v>
      </c>
      <c r="N4956">
        <v>1.91</v>
      </c>
      <c r="O4956" t="s">
        <v>119</v>
      </c>
      <c r="P4956">
        <v>2.1999999999999999E-2</v>
      </c>
      <c r="R4956">
        <v>1636</v>
      </c>
      <c r="S4956">
        <v>0</v>
      </c>
      <c r="T4956" t="s">
        <v>609</v>
      </c>
      <c r="U4956">
        <v>5600</v>
      </c>
      <c r="V4956">
        <v>0.86</v>
      </c>
      <c r="W4956">
        <v>0.83</v>
      </c>
      <c r="X4956">
        <v>-0.3</v>
      </c>
      <c r="Y4956" t="s">
        <v>77</v>
      </c>
      <c r="Z4956">
        <v>4.49</v>
      </c>
      <c r="AA4956" t="s">
        <v>16333</v>
      </c>
      <c r="AB4956">
        <v>318.73701219999998</v>
      </c>
      <c r="AC4956" t="s">
        <v>16334</v>
      </c>
      <c r="AD4956">
        <v>-55.871863400000002</v>
      </c>
      <c r="AE4956">
        <v>375.31</v>
      </c>
      <c r="AF4956">
        <v>13.042999999999999</v>
      </c>
      <c r="AG4956">
        <v>11.401</v>
      </c>
      <c r="AH4956">
        <v>12.851900000000001</v>
      </c>
    </row>
    <row r="4957" spans="1:34" x14ac:dyDescent="0.25">
      <c r="A4957" t="s">
        <v>16335</v>
      </c>
      <c r="B4957" t="s">
        <v>16336</v>
      </c>
      <c r="C4957">
        <v>1</v>
      </c>
      <c r="D4957">
        <v>4</v>
      </c>
      <c r="E4957" t="s">
        <v>284</v>
      </c>
      <c r="F4957">
        <v>2012</v>
      </c>
      <c r="G4957" t="s">
        <v>15883</v>
      </c>
      <c r="H4957">
        <v>0</v>
      </c>
      <c r="I4957">
        <v>4.1591288999999998</v>
      </c>
      <c r="J4957">
        <v>5.1999999999999998E-2</v>
      </c>
      <c r="K4957">
        <v>12.63</v>
      </c>
      <c r="L4957">
        <v>1.127</v>
      </c>
      <c r="M4957">
        <v>363.1</v>
      </c>
      <c r="N4957">
        <v>1.1424300000000001</v>
      </c>
      <c r="O4957" t="s">
        <v>119</v>
      </c>
      <c r="P4957">
        <v>2.8E-3</v>
      </c>
      <c r="Q4957">
        <v>534</v>
      </c>
      <c r="R4957">
        <v>1275</v>
      </c>
      <c r="S4957">
        <v>1</v>
      </c>
      <c r="U4957">
        <v>5552</v>
      </c>
      <c r="V4957">
        <v>1.1399999999999999</v>
      </c>
      <c r="W4957">
        <v>1.04</v>
      </c>
      <c r="X4957">
        <v>0.38</v>
      </c>
      <c r="Y4957" t="s">
        <v>200</v>
      </c>
      <c r="Z4957">
        <v>4.34</v>
      </c>
      <c r="AA4957" t="s">
        <v>16337</v>
      </c>
      <c r="AB4957">
        <v>331.20309200000003</v>
      </c>
      <c r="AC4957" t="s">
        <v>16338</v>
      </c>
      <c r="AD4957">
        <v>-12.019067</v>
      </c>
      <c r="AE4957">
        <v>264.77999999999997</v>
      </c>
      <c r="AF4957">
        <v>11.936</v>
      </c>
      <c r="AG4957">
        <v>10.192</v>
      </c>
      <c r="AH4957">
        <v>11.7889</v>
      </c>
    </row>
    <row r="4958" spans="1:34" x14ac:dyDescent="0.25">
      <c r="A4958" t="s">
        <v>16339</v>
      </c>
      <c r="B4958" t="s">
        <v>16336</v>
      </c>
      <c r="C4958">
        <v>1</v>
      </c>
      <c r="D4958">
        <v>4</v>
      </c>
      <c r="E4958" t="s">
        <v>73</v>
      </c>
      <c r="F4958">
        <v>2015</v>
      </c>
      <c r="G4958" t="s">
        <v>363</v>
      </c>
      <c r="H4958">
        <v>0</v>
      </c>
      <c r="I4958">
        <v>588.5</v>
      </c>
      <c r="J4958">
        <v>1.393</v>
      </c>
      <c r="K4958">
        <v>13.5</v>
      </c>
      <c r="L4958">
        <v>1.21</v>
      </c>
      <c r="M4958">
        <v>500</v>
      </c>
      <c r="N4958">
        <v>1.57</v>
      </c>
      <c r="O4958" t="s">
        <v>119</v>
      </c>
      <c r="P4958">
        <v>0.29599999999999999</v>
      </c>
      <c r="R4958">
        <v>247</v>
      </c>
      <c r="S4958">
        <v>0</v>
      </c>
      <c r="U4958">
        <v>5552</v>
      </c>
      <c r="V4958">
        <v>1.1399999999999999</v>
      </c>
      <c r="W4958">
        <v>1.04</v>
      </c>
      <c r="X4958">
        <v>0.38</v>
      </c>
      <c r="Y4958" t="s">
        <v>200</v>
      </c>
      <c r="Z4958">
        <v>4.34</v>
      </c>
      <c r="AA4958" t="s">
        <v>16337</v>
      </c>
      <c r="AB4958">
        <v>331.20309200000003</v>
      </c>
      <c r="AC4958" t="s">
        <v>16338</v>
      </c>
      <c r="AD4958">
        <v>-12.019067</v>
      </c>
      <c r="AE4958">
        <v>264.77999999999997</v>
      </c>
      <c r="AF4958">
        <v>11.936</v>
      </c>
      <c r="AG4958">
        <v>10.192</v>
      </c>
      <c r="AH4958">
        <v>11.7889</v>
      </c>
    </row>
    <row r="4959" spans="1:34" x14ac:dyDescent="0.25">
      <c r="A4959" t="s">
        <v>16340</v>
      </c>
      <c r="B4959" t="s">
        <v>16336</v>
      </c>
      <c r="C4959">
        <v>1</v>
      </c>
      <c r="D4959">
        <v>4</v>
      </c>
      <c r="E4959" t="s">
        <v>284</v>
      </c>
      <c r="F4959">
        <v>2015</v>
      </c>
      <c r="G4959" t="s">
        <v>321</v>
      </c>
      <c r="H4959">
        <v>0</v>
      </c>
      <c r="I4959">
        <v>9.0280520000000006</v>
      </c>
      <c r="J4959">
        <v>8.5000000000000006E-2</v>
      </c>
      <c r="K4959">
        <v>3.3</v>
      </c>
      <c r="L4959">
        <v>0.29399999999999998</v>
      </c>
      <c r="M4959">
        <v>13.1</v>
      </c>
      <c r="N4959">
        <v>4.122E-2</v>
      </c>
      <c r="O4959" t="s">
        <v>119</v>
      </c>
      <c r="P4959">
        <v>6.0000000000000001E-3</v>
      </c>
      <c r="Q4959">
        <v>190</v>
      </c>
      <c r="S4959">
        <v>1</v>
      </c>
      <c r="U4959">
        <v>5565</v>
      </c>
      <c r="V4959">
        <v>1.1000000000000001</v>
      </c>
      <c r="W4959">
        <v>1.04</v>
      </c>
      <c r="X4959">
        <v>0.43</v>
      </c>
      <c r="Y4959" t="s">
        <v>77</v>
      </c>
      <c r="Z4959">
        <v>4.3</v>
      </c>
      <c r="AA4959" t="s">
        <v>16337</v>
      </c>
      <c r="AB4959">
        <v>331.20309200000003</v>
      </c>
      <c r="AC4959" t="s">
        <v>16338</v>
      </c>
      <c r="AD4959">
        <v>-12.019067</v>
      </c>
      <c r="AE4959">
        <v>264.77999999999997</v>
      </c>
      <c r="AF4959">
        <v>11.936</v>
      </c>
      <c r="AG4959">
        <v>10.192</v>
      </c>
      <c r="AH4959">
        <v>11.7889</v>
      </c>
    </row>
    <row r="4960" spans="1:34" x14ac:dyDescent="0.25">
      <c r="A4960" t="s">
        <v>16341</v>
      </c>
      <c r="B4960" t="s">
        <v>16336</v>
      </c>
      <c r="C4960">
        <v>1</v>
      </c>
      <c r="D4960">
        <v>4</v>
      </c>
      <c r="E4960" t="s">
        <v>284</v>
      </c>
      <c r="F4960">
        <v>2015</v>
      </c>
      <c r="G4960" t="s">
        <v>321</v>
      </c>
      <c r="H4960">
        <v>0</v>
      </c>
      <c r="I4960">
        <v>0.789655</v>
      </c>
      <c r="J4960">
        <v>1.6729999999999998E-2</v>
      </c>
      <c r="K4960">
        <v>1.8</v>
      </c>
      <c r="L4960">
        <v>0.161</v>
      </c>
      <c r="M4960">
        <v>6.83</v>
      </c>
      <c r="N4960">
        <v>2.1489999999999999E-2</v>
      </c>
      <c r="O4960" t="s">
        <v>119</v>
      </c>
      <c r="P4960">
        <v>0.03</v>
      </c>
      <c r="Q4960">
        <v>4895</v>
      </c>
      <c r="S4960">
        <v>0</v>
      </c>
      <c r="U4960">
        <v>5565</v>
      </c>
      <c r="V4960">
        <v>1.1000000000000001</v>
      </c>
      <c r="W4960">
        <v>1.04</v>
      </c>
      <c r="X4960">
        <v>0.43</v>
      </c>
      <c r="Y4960" t="s">
        <v>77</v>
      </c>
      <c r="Z4960">
        <v>4.3</v>
      </c>
      <c r="AA4960" t="s">
        <v>16337</v>
      </c>
      <c r="AB4960">
        <v>331.20309200000003</v>
      </c>
      <c r="AC4960" t="s">
        <v>16338</v>
      </c>
      <c r="AD4960">
        <v>-12.019067</v>
      </c>
      <c r="AE4960">
        <v>264.77999999999997</v>
      </c>
      <c r="AF4960">
        <v>11.936</v>
      </c>
      <c r="AG4960">
        <v>10.192</v>
      </c>
      <c r="AH4960">
        <v>11.7889</v>
      </c>
    </row>
    <row r="4961" spans="1:34" x14ac:dyDescent="0.25">
      <c r="A4961" t="s">
        <v>16342</v>
      </c>
      <c r="B4961" t="s">
        <v>16343</v>
      </c>
      <c r="C4961">
        <v>1</v>
      </c>
      <c r="D4961">
        <v>1</v>
      </c>
      <c r="E4961" t="s">
        <v>284</v>
      </c>
      <c r="F4961">
        <v>2011</v>
      </c>
      <c r="G4961" t="s">
        <v>15883</v>
      </c>
      <c r="H4961">
        <v>0</v>
      </c>
      <c r="I4961">
        <v>2.1436299999999999</v>
      </c>
      <c r="J4961">
        <v>3.4439999999999998E-2</v>
      </c>
      <c r="K4961">
        <v>16.814</v>
      </c>
      <c r="L4961">
        <v>1.5</v>
      </c>
      <c r="M4961">
        <v>254.26400000000001</v>
      </c>
      <c r="N4961">
        <v>0.8</v>
      </c>
      <c r="O4961" t="s">
        <v>119</v>
      </c>
      <c r="P4961">
        <v>0</v>
      </c>
      <c r="R4961">
        <v>2035</v>
      </c>
      <c r="S4961">
        <v>0</v>
      </c>
      <c r="U4961">
        <v>5920</v>
      </c>
      <c r="V4961">
        <v>1.58</v>
      </c>
      <c r="W4961">
        <v>0.88</v>
      </c>
      <c r="X4961">
        <v>-0.12</v>
      </c>
      <c r="Y4961" t="s">
        <v>77</v>
      </c>
      <c r="Z4961">
        <v>4.03</v>
      </c>
      <c r="AA4961" t="s">
        <v>16344</v>
      </c>
      <c r="AB4961">
        <v>291.16238650000003</v>
      </c>
      <c r="AC4961" t="s">
        <v>16345</v>
      </c>
      <c r="AD4961">
        <v>55.473027299999998</v>
      </c>
      <c r="AE4961">
        <v>454.14400000000001</v>
      </c>
      <c r="AF4961">
        <v>11.647</v>
      </c>
      <c r="AG4961">
        <v>10.372</v>
      </c>
      <c r="AH4961">
        <v>11.523</v>
      </c>
    </row>
    <row r="4962" spans="1:34" x14ac:dyDescent="0.25">
      <c r="A4962" t="s">
        <v>16346</v>
      </c>
      <c r="B4962" t="s">
        <v>16347</v>
      </c>
      <c r="C4962">
        <v>2</v>
      </c>
      <c r="D4962">
        <v>1</v>
      </c>
      <c r="E4962" t="s">
        <v>284</v>
      </c>
      <c r="F4962">
        <v>2012</v>
      </c>
      <c r="G4962" t="s">
        <v>15883</v>
      </c>
      <c r="H4962">
        <v>0</v>
      </c>
      <c r="I4962">
        <v>2.7817400000000001</v>
      </c>
      <c r="J4962">
        <v>3.7900000000000003E-2</v>
      </c>
      <c r="K4962">
        <v>12.442</v>
      </c>
      <c r="L4962">
        <v>1.1100000000000001</v>
      </c>
      <c r="M4962">
        <v>117.5971</v>
      </c>
      <c r="N4962">
        <v>0.37</v>
      </c>
      <c r="O4962" t="s">
        <v>119</v>
      </c>
      <c r="P4962">
        <v>0</v>
      </c>
      <c r="R4962">
        <v>1400</v>
      </c>
      <c r="S4962">
        <v>0</v>
      </c>
      <c r="T4962" t="s">
        <v>609</v>
      </c>
      <c r="U4962">
        <v>5600</v>
      </c>
      <c r="V4962">
        <v>0.97</v>
      </c>
      <c r="W4962">
        <v>0.92</v>
      </c>
      <c r="X4962">
        <v>-0.23</v>
      </c>
      <c r="Y4962" t="s">
        <v>77</v>
      </c>
      <c r="Z4962">
        <v>4.5</v>
      </c>
      <c r="AA4962" t="s">
        <v>16348</v>
      </c>
      <c r="AB4962">
        <v>91.089719299999999</v>
      </c>
      <c r="AC4962" t="s">
        <v>16349</v>
      </c>
      <c r="AD4962">
        <v>-16.9653901</v>
      </c>
      <c r="AE4962">
        <v>194.553</v>
      </c>
      <c r="AF4962">
        <v>11.352</v>
      </c>
      <c r="AG4962">
        <v>9.7490000000000006</v>
      </c>
      <c r="AH4962">
        <v>11.290699999999999</v>
      </c>
    </row>
    <row r="4963" spans="1:34" x14ac:dyDescent="0.25">
      <c r="A4963" t="s">
        <v>16350</v>
      </c>
      <c r="B4963" t="s">
        <v>16351</v>
      </c>
      <c r="C4963">
        <v>1</v>
      </c>
      <c r="D4963">
        <v>1</v>
      </c>
      <c r="E4963" t="s">
        <v>284</v>
      </c>
      <c r="F4963">
        <v>2008</v>
      </c>
      <c r="G4963" t="s">
        <v>15883</v>
      </c>
      <c r="H4963">
        <v>0</v>
      </c>
      <c r="I4963">
        <v>1.6284278999999999</v>
      </c>
      <c r="J4963">
        <v>2.6700000000000002E-2</v>
      </c>
      <c r="K4963">
        <v>12.183999999999999</v>
      </c>
      <c r="L4963">
        <v>1.087</v>
      </c>
      <c r="M4963">
        <v>502.15</v>
      </c>
      <c r="N4963">
        <v>1.58</v>
      </c>
      <c r="O4963" t="s">
        <v>119</v>
      </c>
      <c r="P4963">
        <v>3.7999999999999999E-2</v>
      </c>
      <c r="R4963">
        <v>1706</v>
      </c>
      <c r="S4963">
        <v>0</v>
      </c>
      <c r="T4963" t="s">
        <v>301</v>
      </c>
      <c r="U4963">
        <v>5700</v>
      </c>
      <c r="V4963">
        <v>1.03</v>
      </c>
      <c r="W4963">
        <v>0.96</v>
      </c>
      <c r="X4963">
        <v>0.09</v>
      </c>
      <c r="Y4963" t="s">
        <v>77</v>
      </c>
      <c r="Z4963">
        <v>4.4000000000000004</v>
      </c>
      <c r="AA4963" t="s">
        <v>16352</v>
      </c>
      <c r="AB4963">
        <v>359.34902770000002</v>
      </c>
      <c r="AC4963" t="s">
        <v>16353</v>
      </c>
      <c r="AD4963">
        <v>-41.277220200000002</v>
      </c>
      <c r="AE4963">
        <v>309.137</v>
      </c>
      <c r="AF4963">
        <v>12.147</v>
      </c>
      <c r="AG4963">
        <v>10.598000000000001</v>
      </c>
      <c r="AH4963">
        <v>11.996</v>
      </c>
    </row>
    <row r="4964" spans="1:34" x14ac:dyDescent="0.25">
      <c r="A4964" t="s">
        <v>16354</v>
      </c>
      <c r="B4964" t="s">
        <v>16355</v>
      </c>
      <c r="C4964">
        <v>1</v>
      </c>
      <c r="D4964">
        <v>1</v>
      </c>
      <c r="E4964" t="s">
        <v>284</v>
      </c>
      <c r="F4964">
        <v>2011</v>
      </c>
      <c r="G4964" t="s">
        <v>15883</v>
      </c>
      <c r="H4964">
        <v>0</v>
      </c>
      <c r="I4964">
        <v>1.9551000000000001</v>
      </c>
      <c r="J4964">
        <v>2.93E-2</v>
      </c>
      <c r="K4964">
        <v>13.07</v>
      </c>
      <c r="L4964">
        <v>1.1659999999999999</v>
      </c>
      <c r="M4964">
        <v>466.82870000000003</v>
      </c>
      <c r="N4964">
        <v>1.4688000000000001</v>
      </c>
      <c r="O4964" t="s">
        <v>119</v>
      </c>
      <c r="P4964">
        <v>8.9999999999999993E-3</v>
      </c>
      <c r="R4964">
        <v>1395</v>
      </c>
      <c r="S4964">
        <v>0</v>
      </c>
      <c r="U4964">
        <v>5400</v>
      </c>
      <c r="V4964">
        <v>0.84</v>
      </c>
      <c r="W4964">
        <v>0.89</v>
      </c>
      <c r="X4964">
        <v>0.12</v>
      </c>
      <c r="Z4964">
        <v>4.54</v>
      </c>
      <c r="AA4964" t="s">
        <v>16356</v>
      </c>
      <c r="AB4964">
        <v>43.688073799999998</v>
      </c>
      <c r="AC4964" t="s">
        <v>16357</v>
      </c>
      <c r="AD4964">
        <v>-10.8980242</v>
      </c>
      <c r="AE4964">
        <v>184.84800000000001</v>
      </c>
      <c r="AF4964">
        <v>11.44</v>
      </c>
      <c r="AG4964">
        <v>9.9689999999999994</v>
      </c>
      <c r="AH4964">
        <v>11.5518</v>
      </c>
    </row>
    <row r="4965" spans="1:34" x14ac:dyDescent="0.25">
      <c r="A4965" t="s">
        <v>16358</v>
      </c>
      <c r="B4965" t="s">
        <v>16359</v>
      </c>
      <c r="C4965">
        <v>1</v>
      </c>
      <c r="D4965">
        <v>1</v>
      </c>
      <c r="E4965" t="s">
        <v>284</v>
      </c>
      <c r="F4965">
        <v>2012</v>
      </c>
      <c r="G4965" t="s">
        <v>15883</v>
      </c>
      <c r="H4965">
        <v>0</v>
      </c>
      <c r="I4965">
        <v>1.7497798</v>
      </c>
      <c r="J4965">
        <v>2.7199999999999998E-2</v>
      </c>
      <c r="K4965">
        <v>14.24</v>
      </c>
      <c r="L4965">
        <v>1.27</v>
      </c>
      <c r="M4965">
        <v>146.19999999999999</v>
      </c>
      <c r="N4965">
        <v>0.46</v>
      </c>
      <c r="O4965" t="s">
        <v>119</v>
      </c>
      <c r="P4965">
        <v>0</v>
      </c>
      <c r="R4965">
        <v>1315</v>
      </c>
      <c r="S4965">
        <v>0</v>
      </c>
      <c r="T4965" t="s">
        <v>279</v>
      </c>
      <c r="U4965">
        <v>5000</v>
      </c>
      <c r="V4965">
        <v>0.79</v>
      </c>
      <c r="W4965">
        <v>0.87</v>
      </c>
      <c r="X4965">
        <v>0.03</v>
      </c>
      <c r="Y4965" t="s">
        <v>77</v>
      </c>
      <c r="Z4965">
        <v>4.58</v>
      </c>
      <c r="AA4965" t="s">
        <v>16360</v>
      </c>
      <c r="AB4965">
        <v>348.49479309999998</v>
      </c>
      <c r="AC4965" t="s">
        <v>16361</v>
      </c>
      <c r="AD4965">
        <v>8.7610793000000005</v>
      </c>
      <c r="AE4965">
        <v>174.81800000000001</v>
      </c>
      <c r="AF4965">
        <v>12.192</v>
      </c>
      <c r="AG4965">
        <v>10.086</v>
      </c>
      <c r="AH4965">
        <v>11.9537</v>
      </c>
    </row>
    <row r="4966" spans="1:34" x14ac:dyDescent="0.25">
      <c r="A4966" t="s">
        <v>16362</v>
      </c>
      <c r="B4966" t="s">
        <v>16363</v>
      </c>
      <c r="C4966">
        <v>1</v>
      </c>
      <c r="D4966">
        <v>2</v>
      </c>
      <c r="E4966" t="s">
        <v>284</v>
      </c>
      <c r="F4966">
        <v>2017</v>
      </c>
      <c r="G4966" t="s">
        <v>571</v>
      </c>
      <c r="H4966">
        <v>0</v>
      </c>
      <c r="I4966">
        <v>3.3098443</v>
      </c>
      <c r="J4966">
        <v>4.1009999999999998E-2</v>
      </c>
      <c r="K4966">
        <v>12.038</v>
      </c>
      <c r="L4966">
        <v>1.0740000000000001</v>
      </c>
      <c r="M4966">
        <v>677.61356000000001</v>
      </c>
      <c r="N4966">
        <v>2.1320000000000001</v>
      </c>
      <c r="O4966" t="s">
        <v>119</v>
      </c>
      <c r="P4966">
        <v>0.03</v>
      </c>
      <c r="R4966">
        <v>1053</v>
      </c>
      <c r="S4966">
        <v>0</v>
      </c>
      <c r="U4966">
        <v>4953</v>
      </c>
      <c r="V4966">
        <v>0.8</v>
      </c>
      <c r="W4966">
        <v>0.84</v>
      </c>
      <c r="X4966">
        <v>0.22</v>
      </c>
      <c r="Y4966" t="s">
        <v>77</v>
      </c>
      <c r="Z4966">
        <v>4.55</v>
      </c>
      <c r="AA4966" t="s">
        <v>16364</v>
      </c>
      <c r="AB4966">
        <v>31.909163899999999</v>
      </c>
      <c r="AC4966" t="s">
        <v>16365</v>
      </c>
      <c r="AD4966">
        <v>-20.661843000000001</v>
      </c>
      <c r="AE4966">
        <v>201.33799999999999</v>
      </c>
      <c r="AF4966">
        <v>12.590999999999999</v>
      </c>
      <c r="AG4966">
        <v>10.39</v>
      </c>
      <c r="AH4966">
        <v>12.347300000000001</v>
      </c>
    </row>
    <row r="4967" spans="1:34" x14ac:dyDescent="0.25">
      <c r="A4967" t="s">
        <v>16366</v>
      </c>
      <c r="B4967" t="s">
        <v>16363</v>
      </c>
      <c r="C4967">
        <v>1</v>
      </c>
      <c r="D4967">
        <v>2</v>
      </c>
      <c r="E4967" t="s">
        <v>73</v>
      </c>
      <c r="F4967">
        <v>2017</v>
      </c>
      <c r="G4967" t="s">
        <v>571</v>
      </c>
      <c r="H4967">
        <v>0</v>
      </c>
      <c r="I4967">
        <v>2840</v>
      </c>
      <c r="J4967">
        <v>3.73</v>
      </c>
      <c r="M4967">
        <v>5196.5204999999996</v>
      </c>
      <c r="N4967">
        <v>16.350000000000001</v>
      </c>
      <c r="O4967" t="s">
        <v>75</v>
      </c>
      <c r="P4967">
        <v>0.83689999999999998</v>
      </c>
      <c r="S4967">
        <v>0</v>
      </c>
      <c r="U4967">
        <v>4953</v>
      </c>
      <c r="V4967">
        <v>0.8</v>
      </c>
      <c r="W4967">
        <v>0.84</v>
      </c>
      <c r="X4967">
        <v>0.22</v>
      </c>
      <c r="Y4967" t="s">
        <v>77</v>
      </c>
      <c r="Z4967">
        <v>4.55</v>
      </c>
      <c r="AA4967" t="s">
        <v>16364</v>
      </c>
      <c r="AB4967">
        <v>31.909163899999999</v>
      </c>
      <c r="AC4967" t="s">
        <v>16365</v>
      </c>
      <c r="AD4967">
        <v>-20.661843000000001</v>
      </c>
      <c r="AE4967">
        <v>201.33799999999999</v>
      </c>
      <c r="AF4967">
        <v>12.590999999999999</v>
      </c>
      <c r="AG4967">
        <v>10.39</v>
      </c>
      <c r="AH4967">
        <v>12.347300000000001</v>
      </c>
    </row>
    <row r="4968" spans="1:34" x14ac:dyDescent="0.25">
      <c r="A4968" t="s">
        <v>16367</v>
      </c>
      <c r="B4968" t="s">
        <v>16368</v>
      </c>
      <c r="C4968">
        <v>2</v>
      </c>
      <c r="D4968">
        <v>1</v>
      </c>
      <c r="E4968" t="s">
        <v>284</v>
      </c>
      <c r="F4968">
        <v>2012</v>
      </c>
      <c r="G4968" t="s">
        <v>15883</v>
      </c>
      <c r="H4968">
        <v>0</v>
      </c>
      <c r="I4968">
        <v>3.6936399999999998</v>
      </c>
      <c r="J4968">
        <v>4.9880000000000001E-2</v>
      </c>
      <c r="K4968">
        <v>17.71</v>
      </c>
      <c r="L4968">
        <v>1.58</v>
      </c>
      <c r="M4968">
        <v>187.5197</v>
      </c>
      <c r="N4968">
        <v>0.59</v>
      </c>
      <c r="O4968" t="s">
        <v>119</v>
      </c>
      <c r="P4968">
        <v>7.0000000000000007E-2</v>
      </c>
      <c r="R4968">
        <v>1759</v>
      </c>
      <c r="S4968">
        <v>0</v>
      </c>
      <c r="T4968" t="s">
        <v>504</v>
      </c>
      <c r="U4968">
        <v>6100</v>
      </c>
      <c r="V4968">
        <v>1.76</v>
      </c>
      <c r="W4968">
        <v>1.08</v>
      </c>
      <c r="X4968">
        <v>-0.27</v>
      </c>
      <c r="Y4968" t="s">
        <v>77</v>
      </c>
      <c r="Z4968">
        <v>4</v>
      </c>
      <c r="AA4968" t="s">
        <v>16369</v>
      </c>
      <c r="AB4968">
        <v>205.45424560000001</v>
      </c>
      <c r="AC4968" t="s">
        <v>16370</v>
      </c>
      <c r="AD4968">
        <v>-0.12817120000000001</v>
      </c>
      <c r="AE4968">
        <v>251.303</v>
      </c>
      <c r="AF4968">
        <v>10.413</v>
      </c>
      <c r="AG4968">
        <v>9.0350000000000001</v>
      </c>
      <c r="AH4968">
        <v>10.2441</v>
      </c>
    </row>
    <row r="4969" spans="1:34" x14ac:dyDescent="0.25">
      <c r="A4969" t="s">
        <v>16371</v>
      </c>
      <c r="B4969" t="s">
        <v>16372</v>
      </c>
      <c r="C4969">
        <v>2</v>
      </c>
      <c r="D4969">
        <v>1</v>
      </c>
      <c r="E4969" t="s">
        <v>284</v>
      </c>
      <c r="F4969">
        <v>2012</v>
      </c>
      <c r="G4969" t="s">
        <v>15883</v>
      </c>
      <c r="H4969">
        <v>0</v>
      </c>
      <c r="I4969">
        <v>4.46563</v>
      </c>
      <c r="J4969">
        <v>5.5800000000000002E-2</v>
      </c>
      <c r="K4969">
        <v>14.907999999999999</v>
      </c>
      <c r="L4969">
        <v>1.33</v>
      </c>
      <c r="M4969">
        <v>193.87629999999999</v>
      </c>
      <c r="N4969">
        <v>0.61</v>
      </c>
      <c r="O4969" t="s">
        <v>119</v>
      </c>
      <c r="P4969">
        <v>0</v>
      </c>
      <c r="R4969">
        <v>1300</v>
      </c>
      <c r="S4969">
        <v>0</v>
      </c>
      <c r="U4969">
        <v>5900</v>
      </c>
      <c r="V4969">
        <v>1.0900000000000001</v>
      </c>
      <c r="W4969">
        <v>1.1100000000000001</v>
      </c>
      <c r="X4969">
        <v>-0.2</v>
      </c>
      <c r="Y4969" t="s">
        <v>77</v>
      </c>
      <c r="Z4969">
        <v>4.3</v>
      </c>
      <c r="AA4969" t="s">
        <v>16373</v>
      </c>
      <c r="AB4969">
        <v>203.75819509999999</v>
      </c>
      <c r="AC4969" t="s">
        <v>16374</v>
      </c>
      <c r="AD4969">
        <v>-17.5034961</v>
      </c>
      <c r="AE4969">
        <v>297.46199999999999</v>
      </c>
      <c r="AF4969">
        <v>11.753</v>
      </c>
      <c r="AG4969">
        <v>10.396000000000001</v>
      </c>
      <c r="AH4969">
        <v>11.774699999999999</v>
      </c>
    </row>
    <row r="4970" spans="1:34" x14ac:dyDescent="0.25">
      <c r="A4970" t="s">
        <v>16375</v>
      </c>
      <c r="B4970" t="s">
        <v>16376</v>
      </c>
      <c r="C4970">
        <v>2</v>
      </c>
      <c r="D4970">
        <v>1</v>
      </c>
      <c r="E4970" t="s">
        <v>284</v>
      </c>
      <c r="F4970">
        <v>2012</v>
      </c>
      <c r="G4970" t="s">
        <v>15883</v>
      </c>
      <c r="H4970">
        <v>0</v>
      </c>
      <c r="I4970">
        <v>4.6170999999999998</v>
      </c>
      <c r="J4970">
        <v>5.6140000000000002E-2</v>
      </c>
      <c r="K4970">
        <v>10.536</v>
      </c>
      <c r="L4970">
        <v>0.94</v>
      </c>
      <c r="M4970">
        <v>143.02350000000001</v>
      </c>
      <c r="N4970">
        <v>0.45</v>
      </c>
      <c r="O4970" t="s">
        <v>119</v>
      </c>
      <c r="P4970">
        <v>0</v>
      </c>
      <c r="R4970">
        <v>1216</v>
      </c>
      <c r="S4970">
        <v>0</v>
      </c>
      <c r="T4970" t="s">
        <v>2367</v>
      </c>
      <c r="U4970">
        <v>5600</v>
      </c>
      <c r="V4970">
        <v>0.96</v>
      </c>
      <c r="W4970">
        <v>0.71</v>
      </c>
      <c r="X4970">
        <v>0.12</v>
      </c>
      <c r="Y4970" t="s">
        <v>77</v>
      </c>
      <c r="Z4970">
        <v>4.5</v>
      </c>
      <c r="AA4970" t="s">
        <v>16377</v>
      </c>
      <c r="AB4970">
        <v>183.36604009999999</v>
      </c>
      <c r="AC4970" t="s">
        <v>16378</v>
      </c>
      <c r="AD4970">
        <v>23.055686999999999</v>
      </c>
      <c r="AE4970">
        <v>321.084</v>
      </c>
      <c r="AF4970">
        <v>12.090999999999999</v>
      </c>
      <c r="AG4970">
        <v>10.532</v>
      </c>
      <c r="AH4970">
        <v>12.002800000000001</v>
      </c>
    </row>
    <row r="4971" spans="1:34" x14ac:dyDescent="0.25">
      <c r="A4971" t="s">
        <v>16379</v>
      </c>
      <c r="B4971" t="s">
        <v>16380</v>
      </c>
      <c r="C4971">
        <v>1</v>
      </c>
      <c r="D4971">
        <v>1</v>
      </c>
      <c r="E4971" t="s">
        <v>284</v>
      </c>
      <c r="F4971">
        <v>2012</v>
      </c>
      <c r="G4971" t="s">
        <v>15883</v>
      </c>
      <c r="H4971">
        <v>0</v>
      </c>
      <c r="I4971">
        <v>2.8389185600000002</v>
      </c>
      <c r="J4971">
        <v>3.7690000000000001E-2</v>
      </c>
      <c r="K4971">
        <v>11.769</v>
      </c>
      <c r="L4971">
        <v>1.05</v>
      </c>
      <c r="M4971">
        <v>204.68252000000001</v>
      </c>
      <c r="N4971">
        <v>0.64400000000000002</v>
      </c>
      <c r="O4971" t="s">
        <v>119</v>
      </c>
      <c r="P4971">
        <v>5.8999999999999997E-2</v>
      </c>
      <c r="R4971">
        <v>1338</v>
      </c>
      <c r="S4971">
        <v>0</v>
      </c>
      <c r="T4971" t="s">
        <v>2367</v>
      </c>
      <c r="U4971">
        <v>5600</v>
      </c>
      <c r="V4971">
        <v>0.93</v>
      </c>
      <c r="W4971">
        <v>0.89</v>
      </c>
      <c r="X4971">
        <v>-0.25</v>
      </c>
      <c r="Y4971" t="s">
        <v>77</v>
      </c>
      <c r="Z4971">
        <v>4.45</v>
      </c>
      <c r="AA4971" t="s">
        <v>16381</v>
      </c>
      <c r="AB4971">
        <v>223.8199788</v>
      </c>
      <c r="AC4971" t="s">
        <v>16382</v>
      </c>
      <c r="AD4971">
        <v>-2.0576865999999998</v>
      </c>
      <c r="AE4971">
        <v>398.27600000000001</v>
      </c>
      <c r="AF4971">
        <v>12.913</v>
      </c>
      <c r="AG4971">
        <v>11.244</v>
      </c>
      <c r="AH4971">
        <v>12.7293</v>
      </c>
    </row>
    <row r="4972" spans="1:34" x14ac:dyDescent="0.25">
      <c r="A4972" t="s">
        <v>16383</v>
      </c>
      <c r="B4972" t="s">
        <v>16384</v>
      </c>
      <c r="C4972">
        <v>2</v>
      </c>
      <c r="D4972">
        <v>1</v>
      </c>
      <c r="E4972" t="s">
        <v>284</v>
      </c>
      <c r="F4972">
        <v>2012</v>
      </c>
      <c r="G4972" t="s">
        <v>15883</v>
      </c>
      <c r="H4972">
        <v>0</v>
      </c>
      <c r="I4972">
        <v>5.0171799999999998</v>
      </c>
      <c r="J4972">
        <v>5.62E-2</v>
      </c>
      <c r="K4972">
        <v>16.029</v>
      </c>
      <c r="L4972">
        <v>1.43</v>
      </c>
      <c r="M4972">
        <v>308.29509999999999</v>
      </c>
      <c r="N4972">
        <v>0.97</v>
      </c>
      <c r="O4972" t="s">
        <v>119</v>
      </c>
      <c r="P4972">
        <v>0</v>
      </c>
      <c r="R4972">
        <v>1270</v>
      </c>
      <c r="S4972">
        <v>0</v>
      </c>
      <c r="T4972" t="s">
        <v>463</v>
      </c>
      <c r="U4972">
        <v>5800</v>
      </c>
      <c r="V4972">
        <v>1.22</v>
      </c>
      <c r="W4972">
        <v>1.06</v>
      </c>
      <c r="X4972">
        <v>-0.45</v>
      </c>
      <c r="Y4972" t="s">
        <v>77</v>
      </c>
      <c r="Z4972">
        <v>4.2699999999999996</v>
      </c>
      <c r="AA4972" t="s">
        <v>16385</v>
      </c>
      <c r="AB4972">
        <v>274.70125339999998</v>
      </c>
      <c r="AC4972" t="s">
        <v>16386</v>
      </c>
      <c r="AD4972">
        <v>45.172219400000003</v>
      </c>
      <c r="AE4972">
        <v>290.404</v>
      </c>
      <c r="AF4972">
        <v>11.651999999999999</v>
      </c>
      <c r="AG4972">
        <v>10.285</v>
      </c>
      <c r="AH4972">
        <v>11.6347</v>
      </c>
    </row>
    <row r="4973" spans="1:34" x14ac:dyDescent="0.25">
      <c r="A4973" t="s">
        <v>16387</v>
      </c>
      <c r="B4973" t="s">
        <v>16388</v>
      </c>
      <c r="C4973">
        <v>1</v>
      </c>
      <c r="D4973">
        <v>1</v>
      </c>
      <c r="E4973" t="s">
        <v>284</v>
      </c>
      <c r="F4973">
        <v>2012</v>
      </c>
      <c r="G4973" t="s">
        <v>15883</v>
      </c>
      <c r="H4973">
        <v>0</v>
      </c>
      <c r="I4973">
        <v>7.9195849999999997</v>
      </c>
      <c r="J4973">
        <v>6.9699999999999998E-2</v>
      </c>
      <c r="K4973">
        <v>8.6869999999999994</v>
      </c>
      <c r="L4973">
        <v>0.77500000000000002</v>
      </c>
      <c r="M4973">
        <v>274.27600000000001</v>
      </c>
      <c r="N4973">
        <v>0.86299999999999999</v>
      </c>
      <c r="O4973" t="s">
        <v>119</v>
      </c>
      <c r="P4973">
        <v>0.1</v>
      </c>
      <c r="R4973">
        <v>670</v>
      </c>
      <c r="S4973">
        <v>0</v>
      </c>
      <c r="T4973" t="s">
        <v>391</v>
      </c>
      <c r="U4973">
        <v>4650</v>
      </c>
      <c r="V4973">
        <v>0.61</v>
      </c>
      <c r="W4973">
        <v>0.72</v>
      </c>
      <c r="X4973">
        <v>-0.15</v>
      </c>
      <c r="Y4973" t="s">
        <v>77</v>
      </c>
      <c r="Z4973">
        <v>4.72</v>
      </c>
      <c r="AA4973" t="s">
        <v>16389</v>
      </c>
      <c r="AB4973">
        <v>349.62295469999998</v>
      </c>
      <c r="AC4973" t="s">
        <v>16390</v>
      </c>
      <c r="AD4973">
        <v>24.889277</v>
      </c>
      <c r="AE4973">
        <v>115.93600000000001</v>
      </c>
      <c r="AF4973">
        <v>12.659000000000001</v>
      </c>
      <c r="AG4973">
        <v>9.7230000000000008</v>
      </c>
      <c r="AH4973">
        <v>12.3142</v>
      </c>
    </row>
    <row r="4974" spans="1:34" x14ac:dyDescent="0.25">
      <c r="A4974" t="s">
        <v>16391</v>
      </c>
      <c r="B4974" t="s">
        <v>16392</v>
      </c>
      <c r="C4974">
        <v>1</v>
      </c>
      <c r="D4974">
        <v>1</v>
      </c>
      <c r="E4974" t="s">
        <v>284</v>
      </c>
      <c r="F4974">
        <v>2009</v>
      </c>
      <c r="G4974" t="s">
        <v>15883</v>
      </c>
      <c r="H4974">
        <v>0</v>
      </c>
      <c r="I4974">
        <v>3.3610099999999998</v>
      </c>
      <c r="J4974">
        <v>4.2169999999999999E-2</v>
      </c>
      <c r="K4974">
        <v>11.545</v>
      </c>
      <c r="L4974">
        <v>1.03</v>
      </c>
      <c r="M4974">
        <v>117.5971</v>
      </c>
      <c r="N4974">
        <v>0.37</v>
      </c>
      <c r="O4974" t="s">
        <v>119</v>
      </c>
      <c r="P4974">
        <v>0.05</v>
      </c>
      <c r="R4974">
        <v>1184</v>
      </c>
      <c r="S4974">
        <v>0</v>
      </c>
      <c r="U4974">
        <v>5450</v>
      </c>
      <c r="V4974">
        <v>0.73</v>
      </c>
      <c r="W4974">
        <v>0.55000000000000004</v>
      </c>
      <c r="X4974">
        <v>-0.2</v>
      </c>
      <c r="Y4974" t="s">
        <v>77</v>
      </c>
      <c r="Z4974">
        <v>4.5999999999999996</v>
      </c>
      <c r="AA4974" t="s">
        <v>16393</v>
      </c>
      <c r="AB4974">
        <v>348.15712819999999</v>
      </c>
      <c r="AC4974" t="s">
        <v>16394</v>
      </c>
      <c r="AD4974">
        <v>-22.674124800000001</v>
      </c>
      <c r="AE4974">
        <v>197.119</v>
      </c>
      <c r="AF4974">
        <v>11.907</v>
      </c>
      <c r="AG4974">
        <v>10.324999999999999</v>
      </c>
      <c r="AH4974">
        <v>11.976100000000001</v>
      </c>
    </row>
    <row r="4975" spans="1:34" x14ac:dyDescent="0.25">
      <c r="A4975" t="s">
        <v>16395</v>
      </c>
      <c r="B4975" t="s">
        <v>16396</v>
      </c>
      <c r="C4975">
        <v>1</v>
      </c>
      <c r="D4975">
        <v>1</v>
      </c>
      <c r="E4975" t="s">
        <v>284</v>
      </c>
      <c r="F4975">
        <v>2012</v>
      </c>
      <c r="G4975" t="s">
        <v>15883</v>
      </c>
      <c r="H4975">
        <v>0</v>
      </c>
      <c r="I4975">
        <v>4.3049999999999997</v>
      </c>
      <c r="J4975">
        <v>5.5480000000000002E-2</v>
      </c>
      <c r="K4975">
        <v>9.8640000000000008</v>
      </c>
      <c r="L4975">
        <v>0.88</v>
      </c>
      <c r="M4975">
        <v>174.8065</v>
      </c>
      <c r="N4975">
        <v>0.55000000000000004</v>
      </c>
      <c r="O4975" t="s">
        <v>119</v>
      </c>
      <c r="P4975">
        <v>0</v>
      </c>
      <c r="R4975">
        <v>1479</v>
      </c>
      <c r="S4975">
        <v>0</v>
      </c>
      <c r="T4975" t="s">
        <v>204</v>
      </c>
      <c r="U4975">
        <v>5900</v>
      </c>
      <c r="V4975">
        <v>1.17</v>
      </c>
      <c r="W4975">
        <v>1.19</v>
      </c>
      <c r="X4975">
        <v>-0.04</v>
      </c>
      <c r="Y4975" t="s">
        <v>77</v>
      </c>
      <c r="Z4975">
        <v>4.2</v>
      </c>
      <c r="AA4975" t="s">
        <v>16397</v>
      </c>
      <c r="AB4975">
        <v>356.66671359999998</v>
      </c>
      <c r="AC4975" t="s">
        <v>16398</v>
      </c>
      <c r="AD4975">
        <v>31.155911499999998</v>
      </c>
      <c r="AE4975">
        <v>431.05200000000002</v>
      </c>
      <c r="AF4975">
        <v>11.67</v>
      </c>
      <c r="AG4975">
        <v>10.585000000000001</v>
      </c>
      <c r="AH4975">
        <v>12.019600000000001</v>
      </c>
    </row>
    <row r="4976" spans="1:34" x14ac:dyDescent="0.25">
      <c r="A4976" t="s">
        <v>16399</v>
      </c>
      <c r="B4976" t="s">
        <v>16400</v>
      </c>
      <c r="C4976">
        <v>1</v>
      </c>
      <c r="D4976">
        <v>1</v>
      </c>
      <c r="E4976" t="s">
        <v>284</v>
      </c>
      <c r="F4976">
        <v>2012</v>
      </c>
      <c r="G4976" t="s">
        <v>15883</v>
      </c>
      <c r="H4976">
        <v>0</v>
      </c>
      <c r="I4976">
        <v>3.8559000000000001</v>
      </c>
      <c r="J4976">
        <v>5.21E-2</v>
      </c>
      <c r="K4976">
        <v>15.805</v>
      </c>
      <c r="L4976">
        <v>1.41</v>
      </c>
      <c r="M4976">
        <v>851.78440000000001</v>
      </c>
      <c r="N4976">
        <v>2.68</v>
      </c>
      <c r="O4976" t="s">
        <v>119</v>
      </c>
      <c r="P4976">
        <v>0</v>
      </c>
      <c r="R4976">
        <v>1624</v>
      </c>
      <c r="S4976">
        <v>0</v>
      </c>
      <c r="U4976">
        <v>6250</v>
      </c>
      <c r="V4976">
        <v>1.55</v>
      </c>
      <c r="W4976">
        <v>1.82</v>
      </c>
      <c r="X4976">
        <v>-0.1</v>
      </c>
      <c r="Y4976" t="s">
        <v>77</v>
      </c>
      <c r="Z4976">
        <v>4.26</v>
      </c>
      <c r="AA4976" t="s">
        <v>16401</v>
      </c>
      <c r="AB4976">
        <v>75.299663699999996</v>
      </c>
      <c r="AC4976" t="s">
        <v>16402</v>
      </c>
      <c r="AD4976">
        <v>-26.054143799999999</v>
      </c>
      <c r="AE4976">
        <v>488.66</v>
      </c>
      <c r="AF4976">
        <v>12.489000000000001</v>
      </c>
      <c r="AG4976">
        <v>11.007999999999999</v>
      </c>
      <c r="AH4976">
        <v>12.0702</v>
      </c>
    </row>
    <row r="4977" spans="1:34" x14ac:dyDescent="0.25">
      <c r="A4977" t="s">
        <v>16403</v>
      </c>
      <c r="B4977" t="s">
        <v>16404</v>
      </c>
      <c r="C4977">
        <v>1</v>
      </c>
      <c r="D4977">
        <v>1</v>
      </c>
      <c r="E4977" t="s">
        <v>284</v>
      </c>
      <c r="F4977">
        <v>2012</v>
      </c>
      <c r="G4977" t="s">
        <v>15883</v>
      </c>
      <c r="H4977">
        <v>0</v>
      </c>
      <c r="I4977">
        <v>4.41195</v>
      </c>
      <c r="J4977">
        <v>5.7099999999999998E-2</v>
      </c>
      <c r="K4977">
        <v>14.795999999999999</v>
      </c>
      <c r="L4977">
        <v>1.32</v>
      </c>
      <c r="M4977">
        <v>165.27160000000001</v>
      </c>
      <c r="N4977">
        <v>0.52</v>
      </c>
      <c r="O4977" t="s">
        <v>119</v>
      </c>
      <c r="P4977">
        <v>0</v>
      </c>
      <c r="R4977">
        <v>1475</v>
      </c>
      <c r="S4977">
        <v>0</v>
      </c>
      <c r="U4977">
        <v>6230</v>
      </c>
      <c r="V4977">
        <v>1.23</v>
      </c>
      <c r="W4977">
        <v>1.1100000000000001</v>
      </c>
      <c r="X4977">
        <v>0.04</v>
      </c>
      <c r="Y4977" t="s">
        <v>77</v>
      </c>
      <c r="Z4977">
        <v>4.45</v>
      </c>
      <c r="AA4977" t="s">
        <v>16405</v>
      </c>
      <c r="AB4977">
        <v>87.139820499999999</v>
      </c>
      <c r="AC4977" t="s">
        <v>16406</v>
      </c>
      <c r="AD4977">
        <v>-63.988328600000003</v>
      </c>
      <c r="AE4977">
        <v>175.631</v>
      </c>
      <c r="AF4977">
        <v>10.212999999999999</v>
      </c>
      <c r="AG4977">
        <v>8.9440000000000008</v>
      </c>
      <c r="AH4977">
        <v>10.072100000000001</v>
      </c>
    </row>
    <row r="4978" spans="1:34" x14ac:dyDescent="0.25">
      <c r="A4978" t="s">
        <v>16407</v>
      </c>
      <c r="B4978" t="s">
        <v>16408</v>
      </c>
      <c r="C4978">
        <v>1</v>
      </c>
      <c r="D4978">
        <v>1</v>
      </c>
      <c r="E4978" t="s">
        <v>284</v>
      </c>
      <c r="F4978">
        <v>2012</v>
      </c>
      <c r="G4978" t="s">
        <v>15883</v>
      </c>
      <c r="H4978">
        <v>0</v>
      </c>
      <c r="I4978">
        <v>4.3780799999999997</v>
      </c>
      <c r="J4978">
        <v>5.74E-2</v>
      </c>
      <c r="K4978">
        <v>15.805</v>
      </c>
      <c r="L4978">
        <v>1.41</v>
      </c>
      <c r="M4978">
        <v>117.5971</v>
      </c>
      <c r="N4978">
        <v>0.37</v>
      </c>
      <c r="O4978" t="s">
        <v>119</v>
      </c>
      <c r="P4978">
        <v>0</v>
      </c>
      <c r="S4978">
        <v>0</v>
      </c>
      <c r="U4978">
        <v>5550</v>
      </c>
      <c r="V4978">
        <v>1.86</v>
      </c>
      <c r="W4978">
        <v>1.28</v>
      </c>
      <c r="X4978">
        <v>0.08</v>
      </c>
      <c r="Y4978" t="s">
        <v>77</v>
      </c>
      <c r="Z4978">
        <v>4.01</v>
      </c>
      <c r="AA4978" t="s">
        <v>16409</v>
      </c>
      <c r="AB4978">
        <v>94.336356199999997</v>
      </c>
      <c r="AC4978" t="s">
        <v>16410</v>
      </c>
      <c r="AD4978">
        <v>-38.323382600000002</v>
      </c>
      <c r="AE4978">
        <v>290.68400000000003</v>
      </c>
      <c r="AF4978">
        <v>11.154999999999999</v>
      </c>
      <c r="AG4978">
        <v>9.3930000000000007</v>
      </c>
      <c r="AH4978">
        <v>10.9185</v>
      </c>
    </row>
    <row r="4979" spans="1:34" x14ac:dyDescent="0.25">
      <c r="A4979" t="s">
        <v>16411</v>
      </c>
      <c r="B4979" t="s">
        <v>16412</v>
      </c>
      <c r="C4979">
        <v>2</v>
      </c>
      <c r="D4979">
        <v>1</v>
      </c>
      <c r="E4979" t="s">
        <v>284</v>
      </c>
      <c r="F4979">
        <v>2012</v>
      </c>
      <c r="G4979" t="s">
        <v>15883</v>
      </c>
      <c r="H4979">
        <v>0</v>
      </c>
      <c r="I4979">
        <v>1.5732918</v>
      </c>
      <c r="J4979">
        <v>2.648E-2</v>
      </c>
      <c r="K4979">
        <v>14.247</v>
      </c>
      <c r="L4979">
        <v>1.2709999999999999</v>
      </c>
      <c r="M4979">
        <v>403.94499999999999</v>
      </c>
      <c r="N4979">
        <v>1.2709999999999999</v>
      </c>
      <c r="O4979" t="s">
        <v>119</v>
      </c>
      <c r="P4979">
        <v>0</v>
      </c>
      <c r="R4979">
        <v>1689</v>
      </c>
      <c r="S4979">
        <v>0</v>
      </c>
      <c r="T4979" t="s">
        <v>1352</v>
      </c>
      <c r="U4979">
        <v>5400</v>
      </c>
      <c r="V4979">
        <v>1.06</v>
      </c>
      <c r="W4979">
        <v>1</v>
      </c>
      <c r="X4979">
        <v>-0.08</v>
      </c>
      <c r="Y4979" t="s">
        <v>77</v>
      </c>
      <c r="Z4979">
        <v>4.3899999999999997</v>
      </c>
      <c r="AA4979" t="s">
        <v>16413</v>
      </c>
      <c r="AB4979">
        <v>101.1149223</v>
      </c>
      <c r="AC4979" t="s">
        <v>16414</v>
      </c>
      <c r="AD4979">
        <v>-32.858387800000003</v>
      </c>
      <c r="AE4979">
        <v>369.92599999999999</v>
      </c>
      <c r="AF4979">
        <v>12.704000000000001</v>
      </c>
      <c r="AG4979">
        <v>10.956</v>
      </c>
      <c r="AH4979">
        <v>12.525700000000001</v>
      </c>
    </row>
    <row r="4980" spans="1:34" x14ac:dyDescent="0.25">
      <c r="A4980" t="s">
        <v>16415</v>
      </c>
      <c r="B4980" t="s">
        <v>16416</v>
      </c>
      <c r="C4980">
        <v>1</v>
      </c>
      <c r="D4980">
        <v>1</v>
      </c>
      <c r="E4980" t="s">
        <v>284</v>
      </c>
      <c r="F4980">
        <v>2013</v>
      </c>
      <c r="G4980" t="s">
        <v>15883</v>
      </c>
      <c r="H4980">
        <v>0</v>
      </c>
      <c r="I4980">
        <v>2.3114243000000001</v>
      </c>
      <c r="J4980">
        <v>3.3399999999999999E-2</v>
      </c>
      <c r="K4980">
        <v>12.464</v>
      </c>
      <c r="L4980">
        <v>1.1120000000000001</v>
      </c>
      <c r="M4980">
        <v>492.62</v>
      </c>
      <c r="N4980">
        <v>1.55</v>
      </c>
      <c r="O4980" t="s">
        <v>119</v>
      </c>
      <c r="P4980">
        <v>0</v>
      </c>
      <c r="R4980">
        <v>1480</v>
      </c>
      <c r="S4980">
        <v>0</v>
      </c>
      <c r="T4980" t="s">
        <v>2367</v>
      </c>
      <c r="U4980">
        <v>5600</v>
      </c>
      <c r="V4980">
        <v>1.01</v>
      </c>
      <c r="W4980">
        <v>0.93</v>
      </c>
      <c r="X4980">
        <v>-7.0000000000000007E-2</v>
      </c>
      <c r="Y4980" t="s">
        <v>77</v>
      </c>
      <c r="Z4980">
        <v>4.4000000000000004</v>
      </c>
      <c r="AA4980" t="s">
        <v>16417</v>
      </c>
      <c r="AB4980">
        <v>133.32429819999999</v>
      </c>
      <c r="AC4980" t="s">
        <v>16418</v>
      </c>
      <c r="AD4980">
        <v>8.5230171000000006</v>
      </c>
      <c r="AE4980">
        <v>273.70299999999997</v>
      </c>
      <c r="AF4980">
        <v>11.869</v>
      </c>
      <c r="AG4980">
        <v>10.346</v>
      </c>
      <c r="AH4980">
        <v>11.7509</v>
      </c>
    </row>
    <row r="4981" spans="1:34" x14ac:dyDescent="0.25">
      <c r="A4981" t="s">
        <v>16419</v>
      </c>
      <c r="B4981" t="s">
        <v>16420</v>
      </c>
      <c r="C4981">
        <v>1</v>
      </c>
      <c r="D4981">
        <v>1</v>
      </c>
      <c r="E4981" t="s">
        <v>284</v>
      </c>
      <c r="F4981">
        <v>2012</v>
      </c>
      <c r="G4981" t="s">
        <v>15883</v>
      </c>
      <c r="H4981">
        <v>0</v>
      </c>
      <c r="I4981">
        <v>4.0860500000000002</v>
      </c>
      <c r="J4981">
        <v>5.4600000000000003E-2</v>
      </c>
      <c r="K4981">
        <v>15.693</v>
      </c>
      <c r="L4981">
        <v>1.4</v>
      </c>
      <c r="M4981">
        <v>746.90049999999997</v>
      </c>
      <c r="N4981">
        <v>2.35</v>
      </c>
      <c r="O4981" t="s">
        <v>119</v>
      </c>
      <c r="P4981">
        <v>0</v>
      </c>
      <c r="S4981">
        <v>0</v>
      </c>
      <c r="U4981">
        <v>6600</v>
      </c>
      <c r="V4981">
        <v>1.76</v>
      </c>
      <c r="W4981">
        <v>1.33</v>
      </c>
      <c r="X4981">
        <v>-0.31</v>
      </c>
      <c r="Y4981" t="s">
        <v>77</v>
      </c>
      <c r="Z4981">
        <v>4.3</v>
      </c>
      <c r="AA4981" t="s">
        <v>16421</v>
      </c>
      <c r="AB4981">
        <v>158.2250301</v>
      </c>
      <c r="AC4981" t="s">
        <v>16422</v>
      </c>
      <c r="AD4981">
        <v>-34.9899074</v>
      </c>
      <c r="AE4981">
        <v>500.25799999999998</v>
      </c>
      <c r="AF4981">
        <v>11.605</v>
      </c>
      <c r="AG4981">
        <v>10.452</v>
      </c>
      <c r="AH4981">
        <v>11.590400000000001</v>
      </c>
    </row>
    <row r="4982" spans="1:34" x14ac:dyDescent="0.25">
      <c r="A4982" t="s">
        <v>16423</v>
      </c>
      <c r="B4982" t="s">
        <v>16424</v>
      </c>
      <c r="C4982">
        <v>1</v>
      </c>
      <c r="D4982">
        <v>1</v>
      </c>
      <c r="E4982" t="s">
        <v>284</v>
      </c>
      <c r="F4982">
        <v>2012</v>
      </c>
      <c r="G4982" t="s">
        <v>15883</v>
      </c>
      <c r="H4982">
        <v>0</v>
      </c>
      <c r="I4982">
        <v>4.61442</v>
      </c>
      <c r="J4982">
        <v>5.1790000000000003E-2</v>
      </c>
      <c r="K4982">
        <v>12.89</v>
      </c>
      <c r="L4982">
        <v>1.1499999999999999</v>
      </c>
      <c r="M4982">
        <v>136.6669</v>
      </c>
      <c r="N4982">
        <v>0.43</v>
      </c>
      <c r="O4982" t="s">
        <v>119</v>
      </c>
      <c r="P4982">
        <v>0</v>
      </c>
      <c r="R4982">
        <v>1003</v>
      </c>
      <c r="S4982">
        <v>0</v>
      </c>
      <c r="U4982">
        <v>5200</v>
      </c>
      <c r="V4982">
        <v>0.88</v>
      </c>
      <c r="W4982">
        <v>0.91</v>
      </c>
      <c r="X4982">
        <v>-7.0000000000000007E-2</v>
      </c>
      <c r="Y4982" t="s">
        <v>77</v>
      </c>
      <c r="Z4982">
        <v>4.3499999999999996</v>
      </c>
      <c r="AA4982" t="s">
        <v>16425</v>
      </c>
      <c r="AB4982">
        <v>295.74384850000001</v>
      </c>
      <c r="AC4982" t="s">
        <v>16426</v>
      </c>
      <c r="AD4982">
        <v>-19.949731400000001</v>
      </c>
      <c r="AE4982">
        <v>189.46899999999999</v>
      </c>
      <c r="AF4982">
        <v>12.537000000000001</v>
      </c>
      <c r="AG4982">
        <v>10.129</v>
      </c>
      <c r="AH4982">
        <v>11.914099999999999</v>
      </c>
    </row>
    <row r="4983" spans="1:34" x14ac:dyDescent="0.25">
      <c r="A4983" t="s">
        <v>16427</v>
      </c>
      <c r="B4983" t="s">
        <v>16428</v>
      </c>
      <c r="C4983">
        <v>2</v>
      </c>
      <c r="D4983">
        <v>1</v>
      </c>
      <c r="E4983" t="s">
        <v>284</v>
      </c>
      <c r="F4983">
        <v>2014</v>
      </c>
      <c r="G4983" t="s">
        <v>15883</v>
      </c>
      <c r="H4983">
        <v>0</v>
      </c>
      <c r="I4983">
        <v>5.0842999999999998</v>
      </c>
      <c r="J4983">
        <v>6.2059999999999997E-2</v>
      </c>
      <c r="K4983">
        <v>14.795999999999999</v>
      </c>
      <c r="L4983">
        <v>1.32</v>
      </c>
      <c r="M4983">
        <v>343.25639999999999</v>
      </c>
      <c r="N4983">
        <v>1.08</v>
      </c>
      <c r="O4983" t="s">
        <v>119</v>
      </c>
      <c r="P4983">
        <v>0</v>
      </c>
      <c r="R4983">
        <v>1490</v>
      </c>
      <c r="S4983">
        <v>0</v>
      </c>
      <c r="T4983" t="s">
        <v>358</v>
      </c>
      <c r="U4983">
        <v>5910</v>
      </c>
      <c r="V4983">
        <v>1.79</v>
      </c>
      <c r="W4983">
        <v>1.49</v>
      </c>
      <c r="X4983">
        <v>0.22</v>
      </c>
      <c r="Y4983" t="s">
        <v>77</v>
      </c>
      <c r="Z4983">
        <v>4.17</v>
      </c>
      <c r="AA4983" t="s">
        <v>16429</v>
      </c>
      <c r="AB4983">
        <v>305.0957239</v>
      </c>
      <c r="AC4983" t="s">
        <v>16430</v>
      </c>
      <c r="AD4983">
        <v>-19.314727099999999</v>
      </c>
      <c r="AE4983">
        <v>226.399</v>
      </c>
      <c r="AF4983">
        <v>10.673999999999999</v>
      </c>
      <c r="AG4983">
        <v>8.9480000000000004</v>
      </c>
      <c r="AH4983">
        <v>10.4092</v>
      </c>
    </row>
    <row r="4984" spans="1:34" x14ac:dyDescent="0.25">
      <c r="A4984" t="s">
        <v>16431</v>
      </c>
      <c r="B4984" t="s">
        <v>16432</v>
      </c>
      <c r="C4984">
        <v>1</v>
      </c>
      <c r="D4984">
        <v>1</v>
      </c>
      <c r="E4984" t="s">
        <v>284</v>
      </c>
      <c r="F4984">
        <v>2014</v>
      </c>
      <c r="G4984" t="s">
        <v>15883</v>
      </c>
      <c r="H4984">
        <v>0</v>
      </c>
      <c r="I4984">
        <v>3.8681399999999999</v>
      </c>
      <c r="J4984">
        <v>4.5249999999999999E-2</v>
      </c>
      <c r="K4984">
        <v>12.442</v>
      </c>
      <c r="L4984">
        <v>1.1100000000000001</v>
      </c>
      <c r="M4984">
        <v>92.170699999999997</v>
      </c>
      <c r="N4984">
        <v>0.28999999999999998</v>
      </c>
      <c r="O4984" t="s">
        <v>119</v>
      </c>
      <c r="P4984">
        <v>0</v>
      </c>
      <c r="R4984">
        <v>963</v>
      </c>
      <c r="S4984">
        <v>0</v>
      </c>
      <c r="T4984" t="s">
        <v>3064</v>
      </c>
      <c r="U4984">
        <v>4700</v>
      </c>
      <c r="V4984">
        <v>0.86</v>
      </c>
      <c r="W4984">
        <v>0.98</v>
      </c>
      <c r="X4984">
        <v>0.15</v>
      </c>
      <c r="Y4984" t="s">
        <v>77</v>
      </c>
      <c r="Z4984">
        <v>4.5</v>
      </c>
      <c r="AA4984" t="s">
        <v>16433</v>
      </c>
      <c r="AB4984">
        <v>315.02596610000001</v>
      </c>
      <c r="AC4984" t="s">
        <v>16434</v>
      </c>
      <c r="AD4984">
        <v>-5.0948570000000002</v>
      </c>
      <c r="AE4984">
        <v>49.960500000000003</v>
      </c>
      <c r="AF4984">
        <v>9.8729999999999993</v>
      </c>
      <c r="AG4984">
        <v>7.4589999999999996</v>
      </c>
      <c r="AH4984">
        <v>9.4846599999999999</v>
      </c>
    </row>
    <row r="4985" spans="1:34" x14ac:dyDescent="0.25">
      <c r="A4985" t="s">
        <v>16435</v>
      </c>
      <c r="B4985" t="s">
        <v>16436</v>
      </c>
      <c r="C4985">
        <v>1</v>
      </c>
      <c r="D4985">
        <v>1</v>
      </c>
      <c r="E4985" t="s">
        <v>284</v>
      </c>
      <c r="F4985">
        <v>2008</v>
      </c>
      <c r="G4985" t="s">
        <v>15883</v>
      </c>
      <c r="H4985">
        <v>0</v>
      </c>
      <c r="I4985">
        <v>4.9546416000000004</v>
      </c>
      <c r="J4985">
        <v>6.1699999999999998E-2</v>
      </c>
      <c r="K4985">
        <v>14.907999999999999</v>
      </c>
      <c r="L4985">
        <v>1.33</v>
      </c>
      <c r="M4985">
        <v>305.11680000000001</v>
      </c>
      <c r="N4985">
        <v>0.96</v>
      </c>
      <c r="O4985" t="s">
        <v>119</v>
      </c>
      <c r="P4985">
        <v>3.4000000000000002E-2</v>
      </c>
      <c r="R4985">
        <v>1487</v>
      </c>
      <c r="S4985">
        <v>0</v>
      </c>
      <c r="U4985">
        <v>6400</v>
      </c>
      <c r="V4985">
        <v>1.43</v>
      </c>
      <c r="W4985">
        <v>1.28</v>
      </c>
      <c r="X4985">
        <v>0</v>
      </c>
      <c r="Y4985" t="s">
        <v>77</v>
      </c>
      <c r="Z4985">
        <v>4.2300000000000004</v>
      </c>
      <c r="AA4985" t="s">
        <v>16437</v>
      </c>
      <c r="AB4985">
        <v>311.04275580000001</v>
      </c>
      <c r="AC4985" t="s">
        <v>16438</v>
      </c>
      <c r="AD4985">
        <v>-39.225485599999999</v>
      </c>
      <c r="AE4985">
        <v>162.303</v>
      </c>
      <c r="AF4985">
        <v>9.5039999999999996</v>
      </c>
      <c r="AG4985">
        <v>8.3960000000000008</v>
      </c>
      <c r="AH4985">
        <v>9.3767099999999992</v>
      </c>
    </row>
    <row r="4986" spans="1:34" x14ac:dyDescent="0.25">
      <c r="A4986" t="s">
        <v>16439</v>
      </c>
      <c r="B4986" t="s">
        <v>16440</v>
      </c>
      <c r="C4986">
        <v>2</v>
      </c>
      <c r="D4986">
        <v>1</v>
      </c>
      <c r="E4986" t="s">
        <v>284</v>
      </c>
      <c r="F4986">
        <v>2014</v>
      </c>
      <c r="G4986" t="s">
        <v>15883</v>
      </c>
      <c r="H4986">
        <v>0</v>
      </c>
      <c r="I4986">
        <v>3.7130203000000002</v>
      </c>
      <c r="J4986">
        <v>4.8529999999999997E-2</v>
      </c>
      <c r="K4986">
        <v>13.047000000000001</v>
      </c>
      <c r="L4986">
        <v>1.1639999999999999</v>
      </c>
      <c r="M4986">
        <v>187.512</v>
      </c>
      <c r="N4986">
        <v>0.59</v>
      </c>
      <c r="O4986" t="s">
        <v>119</v>
      </c>
      <c r="P4986">
        <v>0</v>
      </c>
      <c r="R4986">
        <v>1387</v>
      </c>
      <c r="S4986">
        <v>0</v>
      </c>
      <c r="T4986" t="s">
        <v>1180</v>
      </c>
      <c r="U4986">
        <v>5763</v>
      </c>
      <c r="V4986">
        <v>1.22</v>
      </c>
      <c r="W4986">
        <v>1.1100000000000001</v>
      </c>
      <c r="X4986">
        <v>-6.0000000000000001E-3</v>
      </c>
      <c r="Y4986" t="s">
        <v>77</v>
      </c>
      <c r="Z4986">
        <v>4.3099999999999996</v>
      </c>
      <c r="AA4986" t="s">
        <v>16441</v>
      </c>
      <c r="AB4986">
        <v>315.47719119999999</v>
      </c>
      <c r="AC4986" t="s">
        <v>16442</v>
      </c>
      <c r="AD4986">
        <v>-13.433382099999999</v>
      </c>
      <c r="AE4986">
        <v>222.35499999999999</v>
      </c>
      <c r="AF4986">
        <v>10.786</v>
      </c>
      <c r="AG4986">
        <v>9.58</v>
      </c>
      <c r="AH4986">
        <v>11.032299999999999</v>
      </c>
    </row>
    <row r="4987" spans="1:34" x14ac:dyDescent="0.25">
      <c r="A4987" t="s">
        <v>16443</v>
      </c>
      <c r="B4987" t="s">
        <v>16444</v>
      </c>
      <c r="C4987">
        <v>1</v>
      </c>
      <c r="D4987">
        <v>1</v>
      </c>
      <c r="E4987" t="s">
        <v>284</v>
      </c>
      <c r="F4987">
        <v>2012</v>
      </c>
      <c r="G4987" t="s">
        <v>15883</v>
      </c>
      <c r="H4987">
        <v>0</v>
      </c>
      <c r="I4987">
        <v>2.90367</v>
      </c>
      <c r="J4987">
        <v>4.6219999999999997E-2</v>
      </c>
      <c r="K4987">
        <v>13.227</v>
      </c>
      <c r="L4987">
        <v>1.18</v>
      </c>
      <c r="M4987">
        <v>441.78370000000001</v>
      </c>
      <c r="N4987">
        <v>1.39</v>
      </c>
      <c r="O4987" t="s">
        <v>119</v>
      </c>
      <c r="P4987">
        <v>0</v>
      </c>
      <c r="R4987">
        <v>2049</v>
      </c>
      <c r="S4987">
        <v>0</v>
      </c>
      <c r="T4987" t="s">
        <v>1194</v>
      </c>
      <c r="U4987">
        <v>6050</v>
      </c>
      <c r="V4987">
        <v>1.82</v>
      </c>
      <c r="W4987">
        <v>0.76</v>
      </c>
      <c r="X4987">
        <v>0.15</v>
      </c>
      <c r="Y4987" t="s">
        <v>77</v>
      </c>
      <c r="Z4987">
        <v>3.9</v>
      </c>
      <c r="AA4987" t="s">
        <v>16445</v>
      </c>
      <c r="AB4987">
        <v>29.263450599999999</v>
      </c>
      <c r="AC4987" t="s">
        <v>16446</v>
      </c>
      <c r="AD4987">
        <v>0.75882470000000002</v>
      </c>
      <c r="AE4987">
        <v>362.71499999999997</v>
      </c>
      <c r="AF4987">
        <v>10.56</v>
      </c>
      <c r="AG4987">
        <v>9.32</v>
      </c>
      <c r="AH4987">
        <v>10.5678</v>
      </c>
    </row>
    <row r="4988" spans="1:34" x14ac:dyDescent="0.25">
      <c r="A4988" t="s">
        <v>16447</v>
      </c>
      <c r="B4988" t="s">
        <v>16448</v>
      </c>
      <c r="C4988">
        <v>1</v>
      </c>
      <c r="D4988">
        <v>1</v>
      </c>
      <c r="E4988" t="s">
        <v>284</v>
      </c>
      <c r="F4988">
        <v>2012</v>
      </c>
      <c r="G4988" t="s">
        <v>15883</v>
      </c>
      <c r="H4988">
        <v>0</v>
      </c>
      <c r="I4988">
        <v>2.2167300000000001</v>
      </c>
      <c r="J4988">
        <v>3.7109999999999997E-2</v>
      </c>
      <c r="K4988">
        <v>14.46</v>
      </c>
      <c r="L4988">
        <v>1.29</v>
      </c>
      <c r="M4988">
        <v>731.00900000000001</v>
      </c>
      <c r="N4988">
        <v>2.2999999999999998</v>
      </c>
      <c r="O4988" t="s">
        <v>119</v>
      </c>
      <c r="P4988">
        <v>0</v>
      </c>
      <c r="R4988">
        <v>2210</v>
      </c>
      <c r="S4988">
        <v>0</v>
      </c>
      <c r="T4988" t="s">
        <v>1263</v>
      </c>
      <c r="U4988">
        <v>6250</v>
      </c>
      <c r="V4988">
        <v>2.1800000000000002</v>
      </c>
      <c r="W4988">
        <v>2.78</v>
      </c>
      <c r="X4988">
        <v>-0.06</v>
      </c>
      <c r="Y4988" t="s">
        <v>77</v>
      </c>
      <c r="Z4988">
        <v>4.09</v>
      </c>
      <c r="AA4988" t="s">
        <v>16449</v>
      </c>
      <c r="AB4988">
        <v>41.0400779</v>
      </c>
      <c r="AC4988" t="s">
        <v>16450</v>
      </c>
      <c r="AD4988">
        <v>-30.169078500000001</v>
      </c>
      <c r="AE4988">
        <v>434.75400000000002</v>
      </c>
      <c r="AF4988">
        <v>10.868</v>
      </c>
      <c r="AG4988">
        <v>9.6170000000000009</v>
      </c>
      <c r="AH4988">
        <v>10.8378</v>
      </c>
    </row>
    <row r="4989" spans="1:34" x14ac:dyDescent="0.25">
      <c r="A4989" t="s">
        <v>16451</v>
      </c>
      <c r="B4989" t="s">
        <v>16452</v>
      </c>
      <c r="C4989">
        <v>1</v>
      </c>
      <c r="D4989">
        <v>1</v>
      </c>
      <c r="E4989" t="s">
        <v>284</v>
      </c>
      <c r="F4989">
        <v>2014</v>
      </c>
      <c r="G4989" t="s">
        <v>15883</v>
      </c>
      <c r="H4989">
        <v>0</v>
      </c>
      <c r="I4989">
        <v>4.0872200000000003</v>
      </c>
      <c r="J4989">
        <v>5.5120000000000002E-2</v>
      </c>
      <c r="K4989">
        <v>15.917</v>
      </c>
      <c r="L4989">
        <v>1.42</v>
      </c>
      <c r="M4989">
        <v>908.99379999999996</v>
      </c>
      <c r="N4989">
        <v>2.86</v>
      </c>
      <c r="O4989" t="s">
        <v>119</v>
      </c>
      <c r="P4989">
        <v>0</v>
      </c>
      <c r="R4989">
        <v>1790</v>
      </c>
      <c r="S4989">
        <v>0</v>
      </c>
      <c r="T4989" t="s">
        <v>504</v>
      </c>
      <c r="U4989">
        <v>6030</v>
      </c>
      <c r="V4989">
        <v>2.5499999999999998</v>
      </c>
      <c r="W4989">
        <v>2.52</v>
      </c>
      <c r="X4989">
        <v>0.14000000000000001</v>
      </c>
      <c r="Y4989" t="s">
        <v>77</v>
      </c>
      <c r="Z4989">
        <v>3.93</v>
      </c>
      <c r="AA4989" t="s">
        <v>16453</v>
      </c>
      <c r="AB4989">
        <v>319.94969689999999</v>
      </c>
      <c r="AC4989" t="s">
        <v>16454</v>
      </c>
      <c r="AD4989">
        <v>-58.148932799999997</v>
      </c>
      <c r="AE4989">
        <v>316.678</v>
      </c>
      <c r="AF4989">
        <v>10.468</v>
      </c>
      <c r="AG4989">
        <v>9.0280000000000005</v>
      </c>
      <c r="AH4989">
        <v>10.2607</v>
      </c>
    </row>
    <row r="4990" spans="1:34" x14ac:dyDescent="0.25">
      <c r="A4990" t="s">
        <v>16455</v>
      </c>
      <c r="B4990" t="s">
        <v>16456</v>
      </c>
      <c r="C4990">
        <v>1</v>
      </c>
      <c r="D4990">
        <v>1</v>
      </c>
      <c r="E4990" t="s">
        <v>284</v>
      </c>
      <c r="F4990">
        <v>2015</v>
      </c>
      <c r="G4990" t="s">
        <v>15883</v>
      </c>
      <c r="H4990">
        <v>0</v>
      </c>
      <c r="I4990">
        <v>2.13775</v>
      </c>
      <c r="J4990">
        <v>3.4430000000000002E-2</v>
      </c>
      <c r="K4990">
        <v>15.244</v>
      </c>
      <c r="L4990">
        <v>1.36</v>
      </c>
      <c r="M4990">
        <v>228.83760000000001</v>
      </c>
      <c r="N4990">
        <v>0.72</v>
      </c>
      <c r="O4990" t="s">
        <v>119</v>
      </c>
      <c r="P4990">
        <v>0</v>
      </c>
      <c r="R4990">
        <v>1926</v>
      </c>
      <c r="S4990">
        <v>0</v>
      </c>
      <c r="T4990" t="s">
        <v>504</v>
      </c>
      <c r="U4990">
        <v>5990</v>
      </c>
      <c r="V4990">
        <v>1.42</v>
      </c>
      <c r="W4990">
        <v>0.98</v>
      </c>
      <c r="X4990">
        <v>0.39</v>
      </c>
      <c r="Y4990" t="s">
        <v>77</v>
      </c>
      <c r="Z4990">
        <v>4.3899999999999997</v>
      </c>
      <c r="AA4990" t="s">
        <v>16457</v>
      </c>
      <c r="AB4990">
        <v>304.53884299999999</v>
      </c>
      <c r="AC4990" t="s">
        <v>16458</v>
      </c>
      <c r="AD4990">
        <v>-1.0760033</v>
      </c>
      <c r="AE4990">
        <v>149.21600000000001</v>
      </c>
      <c r="AF4990">
        <v>9.75</v>
      </c>
      <c r="AG4990">
        <v>8.2210000000000001</v>
      </c>
      <c r="AH4990">
        <v>9.5723000000000003</v>
      </c>
    </row>
    <row r="4991" spans="1:34" x14ac:dyDescent="0.25">
      <c r="A4991" t="s">
        <v>16459</v>
      </c>
      <c r="B4991" t="s">
        <v>16460</v>
      </c>
      <c r="C4991">
        <v>2</v>
      </c>
      <c r="D4991">
        <v>1</v>
      </c>
      <c r="E4991" t="s">
        <v>284</v>
      </c>
      <c r="F4991">
        <v>2013</v>
      </c>
      <c r="G4991" t="s">
        <v>15883</v>
      </c>
      <c r="H4991">
        <v>0</v>
      </c>
      <c r="I4991">
        <v>2.4841929999999999</v>
      </c>
      <c r="J4991">
        <v>3.7499999999999999E-2</v>
      </c>
      <c r="K4991">
        <v>14.234999999999999</v>
      </c>
      <c r="L4991">
        <v>1.27</v>
      </c>
      <c r="M4991">
        <v>340.06</v>
      </c>
      <c r="N4991">
        <v>1.07</v>
      </c>
      <c r="O4991" t="s">
        <v>119</v>
      </c>
      <c r="P4991">
        <v>0</v>
      </c>
      <c r="Q4991">
        <v>1657</v>
      </c>
      <c r="R4991">
        <v>1710</v>
      </c>
      <c r="S4991">
        <v>0</v>
      </c>
      <c r="T4991" t="s">
        <v>504</v>
      </c>
      <c r="U4991">
        <v>6100</v>
      </c>
      <c r="V4991">
        <v>1.26</v>
      </c>
      <c r="W4991">
        <v>1.1399999999999999</v>
      </c>
      <c r="X4991">
        <v>7.0000000000000007E-2</v>
      </c>
      <c r="Y4991" t="s">
        <v>77</v>
      </c>
      <c r="Z4991">
        <v>4.29</v>
      </c>
      <c r="AA4991" t="s">
        <v>16461</v>
      </c>
      <c r="AB4991">
        <v>342.38589949999999</v>
      </c>
      <c r="AC4991" t="s">
        <v>16462</v>
      </c>
      <c r="AD4991">
        <v>-10.6754686</v>
      </c>
      <c r="AE4991">
        <v>294.00099999999998</v>
      </c>
      <c r="AF4991">
        <v>11.590999999999999</v>
      </c>
      <c r="AG4991">
        <v>10.061999999999999</v>
      </c>
      <c r="AH4991">
        <v>11.3347</v>
      </c>
    </row>
    <row r="4992" spans="1:34" x14ac:dyDescent="0.25">
      <c r="A4992" t="s">
        <v>16463</v>
      </c>
      <c r="B4992" t="s">
        <v>16464</v>
      </c>
      <c r="C4992">
        <v>2</v>
      </c>
      <c r="D4992">
        <v>1</v>
      </c>
      <c r="E4992" t="s">
        <v>284</v>
      </c>
      <c r="F4992">
        <v>2016</v>
      </c>
      <c r="G4992" t="s">
        <v>15883</v>
      </c>
      <c r="H4992">
        <v>0</v>
      </c>
      <c r="I4992">
        <v>1.8098860000000001</v>
      </c>
      <c r="J4992">
        <v>3.3000000000000002E-2</v>
      </c>
      <c r="K4992">
        <v>20.512</v>
      </c>
      <c r="L4992">
        <v>1.83</v>
      </c>
      <c r="M4992">
        <v>292.40359999999998</v>
      </c>
      <c r="N4992">
        <v>0.92</v>
      </c>
      <c r="O4992" t="s">
        <v>119</v>
      </c>
      <c r="P4992">
        <v>0</v>
      </c>
      <c r="R4992">
        <v>2160</v>
      </c>
      <c r="S4992">
        <v>0</v>
      </c>
      <c r="T4992" t="s">
        <v>1263</v>
      </c>
      <c r="U4992">
        <v>6250</v>
      </c>
      <c r="V4992">
        <v>1.73</v>
      </c>
      <c r="W4992">
        <v>1.46</v>
      </c>
      <c r="X4992">
        <v>0.23</v>
      </c>
      <c r="Y4992" t="s">
        <v>77</v>
      </c>
      <c r="Z4992">
        <v>4.13</v>
      </c>
      <c r="AA4992" t="s">
        <v>16465</v>
      </c>
      <c r="AB4992">
        <v>26.632936000000001</v>
      </c>
      <c r="AC4992" t="s">
        <v>16466</v>
      </c>
      <c r="AD4992">
        <v>2.7003889999999999</v>
      </c>
      <c r="AE4992">
        <v>194.459</v>
      </c>
      <c r="AF4992">
        <v>9.5180000000000007</v>
      </c>
      <c r="AG4992">
        <v>8.2430000000000003</v>
      </c>
      <c r="AH4992">
        <v>9.3950700000000005</v>
      </c>
    </row>
    <row r="4993" spans="1:34" x14ac:dyDescent="0.25">
      <c r="A4993" t="s">
        <v>16467</v>
      </c>
      <c r="B4993" t="s">
        <v>16468</v>
      </c>
      <c r="C4993">
        <v>2</v>
      </c>
      <c r="D4993">
        <v>1</v>
      </c>
      <c r="E4993" t="s">
        <v>284</v>
      </c>
      <c r="F4993">
        <v>2012</v>
      </c>
      <c r="G4993" t="s">
        <v>15883</v>
      </c>
      <c r="H4993">
        <v>0</v>
      </c>
      <c r="I4993">
        <v>1.3600285400000001</v>
      </c>
      <c r="J4993">
        <v>2.3349999999999999E-2</v>
      </c>
      <c r="K4993">
        <v>13.787000000000001</v>
      </c>
      <c r="L4993">
        <v>1.23</v>
      </c>
      <c r="M4993">
        <v>529.81994999999995</v>
      </c>
      <c r="N4993">
        <v>1.667</v>
      </c>
      <c r="O4993" t="s">
        <v>119</v>
      </c>
      <c r="P4993">
        <v>7.4000000000000003E-3</v>
      </c>
      <c r="Q4993">
        <v>1440</v>
      </c>
      <c r="R4993">
        <v>1715</v>
      </c>
      <c r="S4993">
        <v>0</v>
      </c>
      <c r="T4993" t="s">
        <v>227</v>
      </c>
      <c r="U4993">
        <v>5617</v>
      </c>
      <c r="V4993">
        <v>0.91</v>
      </c>
      <c r="W4993">
        <v>0.9</v>
      </c>
      <c r="X4993">
        <v>-0.1</v>
      </c>
      <c r="Y4993" t="s">
        <v>77</v>
      </c>
      <c r="Z4993">
        <v>4.4800000000000004</v>
      </c>
      <c r="AA4993" t="s">
        <v>16469</v>
      </c>
      <c r="AB4993">
        <v>37.155522300000001</v>
      </c>
      <c r="AC4993" t="s">
        <v>16470</v>
      </c>
      <c r="AD4993">
        <v>-7.0606675000000001</v>
      </c>
      <c r="AE4993">
        <v>105.166</v>
      </c>
      <c r="AF4993">
        <v>10.294</v>
      </c>
      <c r="AG4993">
        <v>8.4049999999999994</v>
      </c>
      <c r="AH4993">
        <v>10.0966</v>
      </c>
    </row>
    <row r="4994" spans="1:34" x14ac:dyDescent="0.25">
      <c r="A4994" t="s">
        <v>16471</v>
      </c>
      <c r="B4994" t="s">
        <v>16472</v>
      </c>
      <c r="C4994">
        <v>1</v>
      </c>
      <c r="D4994">
        <v>1</v>
      </c>
      <c r="E4994" t="s">
        <v>284</v>
      </c>
      <c r="F4994">
        <v>2012</v>
      </c>
      <c r="G4994" t="s">
        <v>15883</v>
      </c>
      <c r="H4994">
        <v>0</v>
      </c>
      <c r="I4994">
        <v>2.1751800000000001</v>
      </c>
      <c r="J4994">
        <v>3.4880000000000001E-2</v>
      </c>
      <c r="K4994">
        <v>21.632999999999999</v>
      </c>
      <c r="L4994">
        <v>1.93</v>
      </c>
      <c r="M4994">
        <v>352.79129999999998</v>
      </c>
      <c r="N4994">
        <v>1.1100000000000001</v>
      </c>
      <c r="O4994" t="s">
        <v>119</v>
      </c>
      <c r="P4994">
        <v>0</v>
      </c>
      <c r="R4994">
        <v>2470</v>
      </c>
      <c r="S4994">
        <v>0</v>
      </c>
      <c r="U4994">
        <v>6100</v>
      </c>
      <c r="V4994">
        <v>2.46</v>
      </c>
      <c r="W4994">
        <v>1.87</v>
      </c>
      <c r="X4994">
        <v>-0.35</v>
      </c>
      <c r="Y4994" t="s">
        <v>77</v>
      </c>
      <c r="Z4994">
        <v>4.0999999999999996</v>
      </c>
      <c r="AA4994" t="s">
        <v>16473</v>
      </c>
      <c r="AB4994">
        <v>63.756266199999999</v>
      </c>
      <c r="AC4994" t="s">
        <v>16474</v>
      </c>
      <c r="AD4994">
        <v>-22.1163901</v>
      </c>
      <c r="AE4994">
        <v>754.25800000000004</v>
      </c>
      <c r="AF4994">
        <v>11.965</v>
      </c>
      <c r="AG4994">
        <v>11.007999999999999</v>
      </c>
      <c r="AH4994">
        <v>12.187900000000001</v>
      </c>
    </row>
    <row r="4995" spans="1:34" x14ac:dyDescent="0.25">
      <c r="A4995" t="s">
        <v>16475</v>
      </c>
      <c r="B4995" t="s">
        <v>16476</v>
      </c>
      <c r="C4995">
        <v>1</v>
      </c>
      <c r="D4995">
        <v>1</v>
      </c>
      <c r="E4995" t="s">
        <v>284</v>
      </c>
      <c r="F4995">
        <v>2012</v>
      </c>
      <c r="G4995" t="s">
        <v>15883</v>
      </c>
      <c r="H4995">
        <v>0</v>
      </c>
      <c r="I4995">
        <v>3.6623800000000002</v>
      </c>
      <c r="J4995">
        <v>5.1900000000000002E-2</v>
      </c>
      <c r="K4995">
        <v>18.719000000000001</v>
      </c>
      <c r="L4995">
        <v>1.67</v>
      </c>
      <c r="M4995">
        <v>270.15550000000002</v>
      </c>
      <c r="N4995">
        <v>0.85</v>
      </c>
      <c r="O4995" t="s">
        <v>119</v>
      </c>
      <c r="P4995">
        <v>0</v>
      </c>
      <c r="R4995">
        <v>1716</v>
      </c>
      <c r="S4995">
        <v>0</v>
      </c>
      <c r="U4995">
        <v>6600</v>
      </c>
      <c r="V4995">
        <v>1.6</v>
      </c>
      <c r="W4995">
        <v>1.43</v>
      </c>
      <c r="X4995">
        <v>0.03</v>
      </c>
      <c r="Y4995" t="s">
        <v>77</v>
      </c>
      <c r="Z4995">
        <v>4.2</v>
      </c>
      <c r="AA4995" t="s">
        <v>16477</v>
      </c>
      <c r="AB4995">
        <v>66.370901599999996</v>
      </c>
      <c r="AC4995" t="s">
        <v>16478</v>
      </c>
      <c r="AD4995">
        <v>-30.600436200000001</v>
      </c>
      <c r="AE4995">
        <v>246.69</v>
      </c>
      <c r="AF4995">
        <v>10.044</v>
      </c>
      <c r="AG4995">
        <v>9.0559999999999992</v>
      </c>
      <c r="AH4995">
        <v>9.9720200000000006</v>
      </c>
    </row>
    <row r="4996" spans="1:34" x14ac:dyDescent="0.25">
      <c r="A4996" t="s">
        <v>16479</v>
      </c>
      <c r="B4996" t="s">
        <v>16480</v>
      </c>
      <c r="C4996">
        <v>2</v>
      </c>
      <c r="D4996">
        <v>2</v>
      </c>
      <c r="E4996" t="s">
        <v>284</v>
      </c>
      <c r="F4996">
        <v>2010</v>
      </c>
      <c r="G4996" t="s">
        <v>15883</v>
      </c>
      <c r="H4996">
        <v>0</v>
      </c>
      <c r="I4996">
        <v>8.1587200000000006</v>
      </c>
      <c r="J4996">
        <v>8.0100000000000005E-2</v>
      </c>
      <c r="K4996">
        <v>12.666</v>
      </c>
      <c r="L4996">
        <v>1.1299999999999999</v>
      </c>
      <c r="M4996">
        <v>807.28819999999996</v>
      </c>
      <c r="N4996">
        <v>2.54</v>
      </c>
      <c r="O4996" t="s">
        <v>119</v>
      </c>
      <c r="P4996">
        <v>0.31</v>
      </c>
      <c r="R4996">
        <v>950</v>
      </c>
      <c r="S4996">
        <v>0</v>
      </c>
      <c r="T4996" t="s">
        <v>227</v>
      </c>
      <c r="U4996">
        <v>5600</v>
      </c>
      <c r="V4996">
        <v>1.03</v>
      </c>
      <c r="W4996">
        <v>1.34</v>
      </c>
      <c r="X4996">
        <v>0.17</v>
      </c>
      <c r="Y4996" t="s">
        <v>77</v>
      </c>
      <c r="Z4996">
        <v>4.5</v>
      </c>
      <c r="AA4996" t="s">
        <v>16481</v>
      </c>
      <c r="AB4996">
        <v>359.90087369999998</v>
      </c>
      <c r="AC4996" t="s">
        <v>16482</v>
      </c>
      <c r="AD4996">
        <v>-35.031334899999997</v>
      </c>
      <c r="AE4996">
        <v>89.960599999999999</v>
      </c>
      <c r="AF4996">
        <v>9.7889999999999997</v>
      </c>
      <c r="AG4996">
        <v>8.0860000000000003</v>
      </c>
      <c r="AH4996">
        <v>9.6124899999999993</v>
      </c>
    </row>
    <row r="4997" spans="1:34" x14ac:dyDescent="0.25">
      <c r="A4997" t="s">
        <v>16483</v>
      </c>
      <c r="B4997" t="s">
        <v>16480</v>
      </c>
      <c r="C4997">
        <v>2</v>
      </c>
      <c r="D4997">
        <v>2</v>
      </c>
      <c r="E4997" t="s">
        <v>73</v>
      </c>
      <c r="F4997">
        <v>2013</v>
      </c>
      <c r="G4997" t="s">
        <v>15883</v>
      </c>
      <c r="H4997">
        <v>0</v>
      </c>
      <c r="I4997">
        <v>4323</v>
      </c>
      <c r="J4997">
        <v>5.28</v>
      </c>
      <c r="K4997">
        <v>12.5</v>
      </c>
      <c r="L4997">
        <v>1.1200000000000001</v>
      </c>
      <c r="M4997">
        <v>3003.37</v>
      </c>
      <c r="N4997">
        <v>9.4499999999999993</v>
      </c>
      <c r="O4997" t="s">
        <v>75</v>
      </c>
      <c r="P4997">
        <v>0</v>
      </c>
      <c r="S4997">
        <v>0</v>
      </c>
      <c r="T4997" t="s">
        <v>227</v>
      </c>
      <c r="U4997">
        <v>5690</v>
      </c>
      <c r="V4997">
        <v>0.99</v>
      </c>
      <c r="W4997">
        <v>1.04</v>
      </c>
      <c r="X4997">
        <v>0.17</v>
      </c>
      <c r="Y4997" t="s">
        <v>77</v>
      </c>
      <c r="Z4997">
        <v>4.4400000000000004</v>
      </c>
      <c r="AA4997" t="s">
        <v>16481</v>
      </c>
      <c r="AB4997">
        <v>359.90087369999998</v>
      </c>
      <c r="AC4997" t="s">
        <v>16482</v>
      </c>
      <c r="AD4997">
        <v>-35.031334899999997</v>
      </c>
      <c r="AE4997">
        <v>89.960599999999999</v>
      </c>
      <c r="AF4997">
        <v>9.7889999999999997</v>
      </c>
      <c r="AG4997">
        <v>8.0860000000000003</v>
      </c>
      <c r="AH4997">
        <v>9.6124899999999993</v>
      </c>
    </row>
    <row r="4998" spans="1:34" x14ac:dyDescent="0.25">
      <c r="A4998" t="s">
        <v>16484</v>
      </c>
      <c r="B4998" t="s">
        <v>16485</v>
      </c>
      <c r="C4998">
        <v>1</v>
      </c>
      <c r="D4998">
        <v>1</v>
      </c>
      <c r="E4998" t="s">
        <v>284</v>
      </c>
      <c r="F4998">
        <v>2012</v>
      </c>
      <c r="G4998" t="s">
        <v>15883</v>
      </c>
      <c r="H4998">
        <v>0</v>
      </c>
      <c r="I4998">
        <v>3.06785234</v>
      </c>
      <c r="J4998">
        <v>3.44E-2</v>
      </c>
      <c r="K4998">
        <v>11.198</v>
      </c>
      <c r="L4998">
        <v>0.999</v>
      </c>
      <c r="M4998">
        <v>170.99253999999999</v>
      </c>
      <c r="N4998">
        <v>0.53800000000000003</v>
      </c>
      <c r="O4998" t="s">
        <v>119</v>
      </c>
      <c r="P4998">
        <v>2E-3</v>
      </c>
      <c r="R4998">
        <v>825</v>
      </c>
      <c r="S4998">
        <v>0</v>
      </c>
      <c r="T4998" t="s">
        <v>16486</v>
      </c>
      <c r="U4998">
        <v>4143</v>
      </c>
      <c r="V4998">
        <v>0.59</v>
      </c>
      <c r="W4998">
        <v>0.57999999999999996</v>
      </c>
      <c r="X4998">
        <v>-0.13</v>
      </c>
      <c r="Y4998" t="s">
        <v>77</v>
      </c>
      <c r="Z4998">
        <v>4.66</v>
      </c>
      <c r="AA4998" t="s">
        <v>16487</v>
      </c>
      <c r="AB4998">
        <v>303.16679959999999</v>
      </c>
      <c r="AC4998" t="s">
        <v>16488</v>
      </c>
      <c r="AD4998">
        <v>-2.1444369000000001</v>
      </c>
      <c r="AE4998">
        <v>49.787599999999998</v>
      </c>
      <c r="AF4998">
        <v>11.840999999999999</v>
      </c>
      <c r="AG4998">
        <v>8.3510000000000009</v>
      </c>
      <c r="AH4998">
        <v>11.273</v>
      </c>
    </row>
    <row r="4999" spans="1:34" x14ac:dyDescent="0.25">
      <c r="A4999" t="s">
        <v>16489</v>
      </c>
      <c r="B4999" t="s">
        <v>16490</v>
      </c>
      <c r="C4999">
        <v>1</v>
      </c>
      <c r="D4999">
        <v>1</v>
      </c>
      <c r="E4999" t="s">
        <v>284</v>
      </c>
      <c r="F4999">
        <v>2017</v>
      </c>
      <c r="G4999" t="s">
        <v>571</v>
      </c>
      <c r="H4999">
        <v>0</v>
      </c>
      <c r="I4999">
        <v>2.7164761999999998</v>
      </c>
      <c r="J4999">
        <v>3.9079999999999997E-2</v>
      </c>
      <c r="K4999">
        <v>16.018000000000001</v>
      </c>
      <c r="L4999">
        <v>1.429</v>
      </c>
      <c r="M4999">
        <v>231.69807</v>
      </c>
      <c r="N4999">
        <v>0.72899999999999998</v>
      </c>
      <c r="O4999" t="s">
        <v>119</v>
      </c>
      <c r="P4999">
        <v>6.6000000000000003E-2</v>
      </c>
      <c r="R4999">
        <v>1623</v>
      </c>
      <c r="S4999">
        <v>0</v>
      </c>
      <c r="U4999">
        <v>5870</v>
      </c>
      <c r="V4999">
        <v>1.28</v>
      </c>
      <c r="W4999">
        <v>1.08</v>
      </c>
      <c r="X4999">
        <v>-0.36</v>
      </c>
      <c r="Y4999" t="s">
        <v>77</v>
      </c>
      <c r="Z4999">
        <v>4.26</v>
      </c>
      <c r="AA4999" t="s">
        <v>16491</v>
      </c>
      <c r="AB4999">
        <v>304.20799240000002</v>
      </c>
      <c r="AC4999" t="s">
        <v>16492</v>
      </c>
      <c r="AD4999">
        <v>3.2939492000000001</v>
      </c>
      <c r="AE4999">
        <v>398.505</v>
      </c>
      <c r="AF4999">
        <v>12.468999999999999</v>
      </c>
      <c r="AG4999">
        <v>10.891999999999999</v>
      </c>
      <c r="AH4999">
        <v>12.332599999999999</v>
      </c>
    </row>
    <row r="5000" spans="1:34" x14ac:dyDescent="0.25">
      <c r="A5000" t="s">
        <v>16493</v>
      </c>
      <c r="B5000" t="s">
        <v>16494</v>
      </c>
      <c r="C5000">
        <v>1</v>
      </c>
      <c r="D5000">
        <v>1</v>
      </c>
      <c r="E5000" t="s">
        <v>284</v>
      </c>
      <c r="F5000">
        <v>2015</v>
      </c>
      <c r="G5000" t="s">
        <v>15883</v>
      </c>
      <c r="H5000">
        <v>0</v>
      </c>
      <c r="I5000">
        <v>2.7057899999999999</v>
      </c>
      <c r="J5000">
        <v>4.4699999999999997E-2</v>
      </c>
      <c r="K5000">
        <v>18.158999999999999</v>
      </c>
      <c r="L5000">
        <v>1.62</v>
      </c>
      <c r="M5000">
        <v>371.86110000000002</v>
      </c>
      <c r="N5000">
        <v>1.17</v>
      </c>
      <c r="O5000" t="s">
        <v>119</v>
      </c>
      <c r="P5000">
        <v>0</v>
      </c>
      <c r="R5000">
        <v>2190</v>
      </c>
      <c r="S5000">
        <v>0</v>
      </c>
      <c r="T5000" t="s">
        <v>1347</v>
      </c>
      <c r="U5000">
        <v>6480</v>
      </c>
      <c r="V5000">
        <v>2.1</v>
      </c>
      <c r="W5000">
        <v>1.48</v>
      </c>
      <c r="X5000">
        <v>0.12</v>
      </c>
      <c r="Y5000" t="s">
        <v>77</v>
      </c>
      <c r="Z5000">
        <v>3.96</v>
      </c>
      <c r="AA5000" t="s">
        <v>16495</v>
      </c>
      <c r="AB5000">
        <v>72.660591600000004</v>
      </c>
      <c r="AC5000" t="s">
        <v>16496</v>
      </c>
      <c r="AD5000">
        <v>1.8938364999999999</v>
      </c>
      <c r="AE5000">
        <v>275.66399999999999</v>
      </c>
      <c r="AF5000">
        <v>10.073</v>
      </c>
      <c r="AG5000">
        <v>8.7590000000000003</v>
      </c>
      <c r="AH5000">
        <v>9.8979599999999994</v>
      </c>
    </row>
    <row r="5001" spans="1:34" x14ac:dyDescent="0.25">
      <c r="A5001" t="s">
        <v>16497</v>
      </c>
      <c r="B5001" t="s">
        <v>16498</v>
      </c>
      <c r="C5001">
        <v>1</v>
      </c>
      <c r="D5001">
        <v>1</v>
      </c>
      <c r="E5001" t="s">
        <v>284</v>
      </c>
      <c r="F5001">
        <v>2015</v>
      </c>
      <c r="G5001" t="s">
        <v>15883</v>
      </c>
      <c r="H5001">
        <v>0</v>
      </c>
      <c r="I5001">
        <v>4.9712519999999998</v>
      </c>
      <c r="J5001">
        <v>5.8999999999999997E-2</v>
      </c>
      <c r="K5001">
        <v>11.657</v>
      </c>
      <c r="L5001">
        <v>1.04</v>
      </c>
      <c r="M5001">
        <v>95.349000000000004</v>
      </c>
      <c r="N5001">
        <v>0.3</v>
      </c>
      <c r="O5001" t="s">
        <v>119</v>
      </c>
      <c r="P5001">
        <v>0</v>
      </c>
      <c r="R5001">
        <v>1120</v>
      </c>
      <c r="S5001">
        <v>0</v>
      </c>
      <c r="T5001" t="s">
        <v>1246</v>
      </c>
      <c r="U5001">
        <v>5510</v>
      </c>
      <c r="V5001">
        <v>1.05</v>
      </c>
      <c r="W5001">
        <v>1.1100000000000001</v>
      </c>
      <c r="X5001">
        <v>0.28999999999999998</v>
      </c>
      <c r="Y5001" t="s">
        <v>77</v>
      </c>
      <c r="Z5001">
        <v>4.4400000000000004</v>
      </c>
      <c r="AA5001" t="s">
        <v>16499</v>
      </c>
      <c r="AB5001">
        <v>190.1519558</v>
      </c>
      <c r="AC5001" t="s">
        <v>16500</v>
      </c>
      <c r="AD5001">
        <v>-19.284352699999999</v>
      </c>
      <c r="AE5001">
        <v>271.10300000000001</v>
      </c>
      <c r="AF5001">
        <v>12.311999999999999</v>
      </c>
      <c r="AG5001">
        <v>10.393000000000001</v>
      </c>
      <c r="AH5001">
        <v>12.0084</v>
      </c>
    </row>
    <row r="5002" spans="1:34" x14ac:dyDescent="0.25">
      <c r="A5002" t="s">
        <v>16501</v>
      </c>
      <c r="B5002" t="s">
        <v>16502</v>
      </c>
      <c r="C5002">
        <v>1</v>
      </c>
      <c r="D5002">
        <v>1</v>
      </c>
      <c r="E5002" t="s">
        <v>284</v>
      </c>
      <c r="F5002">
        <v>2014</v>
      </c>
      <c r="G5002" t="s">
        <v>15883</v>
      </c>
      <c r="H5002">
        <v>0</v>
      </c>
      <c r="I5002">
        <v>8.5234865000000006</v>
      </c>
      <c r="J5002">
        <v>7.7100000000000002E-2</v>
      </c>
      <c r="K5002">
        <v>10.558999999999999</v>
      </c>
      <c r="L5002">
        <v>0.94199999999999995</v>
      </c>
      <c r="M5002">
        <v>220.565</v>
      </c>
      <c r="N5002">
        <v>0.69399999999999995</v>
      </c>
      <c r="O5002" t="s">
        <v>119</v>
      </c>
      <c r="P5002">
        <v>0</v>
      </c>
      <c r="R5002">
        <v>797</v>
      </c>
      <c r="S5002">
        <v>0</v>
      </c>
      <c r="T5002" t="s">
        <v>261</v>
      </c>
      <c r="U5002">
        <v>5314</v>
      </c>
      <c r="V5002">
        <v>0.75</v>
      </c>
      <c r="W5002">
        <v>0.84</v>
      </c>
      <c r="X5002">
        <v>0</v>
      </c>
      <c r="Y5002" t="s">
        <v>77</v>
      </c>
      <c r="Z5002">
        <v>4.4000000000000004</v>
      </c>
      <c r="AA5002" t="s">
        <v>16503</v>
      </c>
      <c r="AB5002">
        <v>131.10699589999999</v>
      </c>
      <c r="AC5002" t="s">
        <v>16504</v>
      </c>
      <c r="AD5002">
        <v>1.8598933</v>
      </c>
      <c r="AE5002">
        <v>100.58799999999999</v>
      </c>
      <c r="AF5002">
        <v>10.824999999999999</v>
      </c>
      <c r="AG5002">
        <v>8.8550000000000004</v>
      </c>
      <c r="AH5002">
        <v>10.5745</v>
      </c>
    </row>
    <row r="5003" spans="1:34" x14ac:dyDescent="0.25">
      <c r="A5003" t="s">
        <v>16505</v>
      </c>
      <c r="B5003" t="s">
        <v>16506</v>
      </c>
      <c r="C5003">
        <v>2</v>
      </c>
      <c r="D5003">
        <v>1</v>
      </c>
      <c r="E5003" t="s">
        <v>284</v>
      </c>
      <c r="F5003">
        <v>2016</v>
      </c>
      <c r="G5003" t="s">
        <v>321</v>
      </c>
      <c r="H5003">
        <v>0</v>
      </c>
      <c r="I5003">
        <v>2.6556777</v>
      </c>
      <c r="J5003">
        <v>3.9E-2</v>
      </c>
      <c r="K5003">
        <v>13.898999999999999</v>
      </c>
      <c r="L5003">
        <v>1.24</v>
      </c>
      <c r="M5003">
        <v>402.05495000000002</v>
      </c>
      <c r="N5003">
        <v>1.2649999999999999</v>
      </c>
      <c r="O5003" t="s">
        <v>119</v>
      </c>
      <c r="P5003">
        <v>0</v>
      </c>
      <c r="R5003">
        <v>1452</v>
      </c>
      <c r="S5003">
        <v>0</v>
      </c>
      <c r="T5003" t="s">
        <v>236</v>
      </c>
      <c r="U5003">
        <v>6112</v>
      </c>
      <c r="V5003">
        <v>0.94</v>
      </c>
      <c r="W5003">
        <v>1.0900000000000001</v>
      </c>
      <c r="X5003">
        <v>0.11799999999999999</v>
      </c>
      <c r="Y5003" t="s">
        <v>200</v>
      </c>
      <c r="Z5003">
        <v>4.5</v>
      </c>
      <c r="AA5003" t="s">
        <v>16507</v>
      </c>
      <c r="AB5003">
        <v>175.9080328</v>
      </c>
      <c r="AC5003" t="s">
        <v>16508</v>
      </c>
      <c r="AD5003">
        <v>6.5637841999999997</v>
      </c>
      <c r="AE5003">
        <v>141.887</v>
      </c>
      <c r="AF5003">
        <v>10.72</v>
      </c>
      <c r="AG5003">
        <v>8.7330000000000005</v>
      </c>
      <c r="AH5003">
        <v>10.6241</v>
      </c>
    </row>
    <row r="5004" spans="1:34" x14ac:dyDescent="0.25">
      <c r="A5004" t="s">
        <v>16509</v>
      </c>
      <c r="B5004" t="s">
        <v>16510</v>
      </c>
      <c r="C5004">
        <v>2</v>
      </c>
      <c r="D5004">
        <v>1</v>
      </c>
      <c r="E5004" t="s">
        <v>284</v>
      </c>
      <c r="F5004">
        <v>2016</v>
      </c>
      <c r="G5004" t="s">
        <v>243</v>
      </c>
      <c r="H5004">
        <v>0</v>
      </c>
      <c r="I5004">
        <v>1.682795</v>
      </c>
      <c r="J5004">
        <v>2.946E-2</v>
      </c>
      <c r="K5004">
        <v>15.523999999999999</v>
      </c>
      <c r="L5004">
        <v>1.385</v>
      </c>
      <c r="M5004">
        <v>692.86940000000004</v>
      </c>
      <c r="N5004">
        <v>2.1800000000000002</v>
      </c>
      <c r="O5004" t="s">
        <v>119</v>
      </c>
      <c r="P5004">
        <v>0</v>
      </c>
      <c r="S5004">
        <v>0</v>
      </c>
      <c r="U5004">
        <v>6450</v>
      </c>
      <c r="V5004">
        <v>1.63</v>
      </c>
      <c r="W5004">
        <v>1.2</v>
      </c>
      <c r="Z5004">
        <v>4.16</v>
      </c>
      <c r="AA5004" t="s">
        <v>16511</v>
      </c>
      <c r="AB5004">
        <v>185.32468209999999</v>
      </c>
      <c r="AC5004" t="s">
        <v>16512</v>
      </c>
      <c r="AD5004">
        <v>-52.8408163</v>
      </c>
      <c r="AE5004">
        <v>298.392</v>
      </c>
      <c r="AF5004">
        <v>10.727</v>
      </c>
      <c r="AG5004">
        <v>9.5519999999999996</v>
      </c>
      <c r="AH5004">
        <v>10.709099999999999</v>
      </c>
    </row>
    <row r="5005" spans="1:34" x14ac:dyDescent="0.25">
      <c r="A5005" t="s">
        <v>16513</v>
      </c>
      <c r="B5005" t="s">
        <v>16514</v>
      </c>
      <c r="C5005">
        <v>1</v>
      </c>
      <c r="D5005">
        <v>1</v>
      </c>
      <c r="E5005" t="s">
        <v>284</v>
      </c>
      <c r="F5005">
        <v>2014</v>
      </c>
      <c r="G5005" t="s">
        <v>15883</v>
      </c>
      <c r="H5005">
        <v>0</v>
      </c>
      <c r="I5005">
        <v>4.9539999999999997</v>
      </c>
      <c r="J5005">
        <v>6.4310000000000006E-2</v>
      </c>
      <c r="K5005">
        <v>16.364999999999998</v>
      </c>
      <c r="L5005">
        <v>1.46</v>
      </c>
      <c r="M5005">
        <v>133.48859999999999</v>
      </c>
      <c r="N5005">
        <v>0.42</v>
      </c>
      <c r="O5005" t="s">
        <v>119</v>
      </c>
      <c r="P5005">
        <v>0</v>
      </c>
      <c r="R5005">
        <v>1772</v>
      </c>
      <c r="S5005">
        <v>0</v>
      </c>
      <c r="T5005" t="s">
        <v>1442</v>
      </c>
      <c r="U5005">
        <v>6430</v>
      </c>
      <c r="V5005">
        <v>1.8</v>
      </c>
      <c r="W5005">
        <v>0.94</v>
      </c>
      <c r="X5005">
        <v>-0.08</v>
      </c>
      <c r="Y5005" t="s">
        <v>77</v>
      </c>
      <c r="Z5005">
        <v>3.96</v>
      </c>
      <c r="AA5005" t="s">
        <v>16515</v>
      </c>
      <c r="AB5005">
        <v>309.51123369999999</v>
      </c>
      <c r="AC5005" t="s">
        <v>16516</v>
      </c>
      <c r="AD5005">
        <v>-48.462083300000003</v>
      </c>
      <c r="AE5005">
        <v>523.75599999999997</v>
      </c>
      <c r="AF5005">
        <v>11.388</v>
      </c>
      <c r="AG5005">
        <v>10.321999999999999</v>
      </c>
      <c r="AH5005">
        <v>11.478</v>
      </c>
    </row>
    <row r="5006" spans="1:34" x14ac:dyDescent="0.25">
      <c r="A5006" t="s">
        <v>16517</v>
      </c>
      <c r="B5006" t="s">
        <v>16518</v>
      </c>
      <c r="C5006">
        <v>1</v>
      </c>
      <c r="D5006">
        <v>1</v>
      </c>
      <c r="E5006" t="s">
        <v>284</v>
      </c>
      <c r="F5006">
        <v>2015</v>
      </c>
      <c r="G5006" t="s">
        <v>15883</v>
      </c>
      <c r="H5006">
        <v>0</v>
      </c>
      <c r="I5006">
        <v>3.3564227</v>
      </c>
      <c r="J5006">
        <v>4.2700000000000002E-2</v>
      </c>
      <c r="K5006">
        <v>11.657</v>
      </c>
      <c r="L5006">
        <v>1.04</v>
      </c>
      <c r="M5006">
        <v>1875.1969999999999</v>
      </c>
      <c r="N5006">
        <v>5.9</v>
      </c>
      <c r="O5006" t="s">
        <v>119</v>
      </c>
      <c r="P5006">
        <v>0.193</v>
      </c>
      <c r="R5006">
        <v>1120</v>
      </c>
      <c r="S5006">
        <v>0</v>
      </c>
      <c r="T5006" t="s">
        <v>344</v>
      </c>
      <c r="U5006">
        <v>5130</v>
      </c>
      <c r="V5006">
        <v>0.88</v>
      </c>
      <c r="W5006">
        <v>0.92</v>
      </c>
      <c r="X5006">
        <v>0.15</v>
      </c>
      <c r="Y5006" t="s">
        <v>77</v>
      </c>
      <c r="Z5006">
        <v>4.5199999999999996</v>
      </c>
      <c r="AA5006" t="s">
        <v>16519</v>
      </c>
      <c r="AB5006">
        <v>313.90002609999999</v>
      </c>
      <c r="AC5006" t="s">
        <v>16520</v>
      </c>
      <c r="AD5006">
        <v>-18.971408400000001</v>
      </c>
      <c r="AE5006">
        <v>290.94600000000003</v>
      </c>
      <c r="AF5006">
        <v>13.21</v>
      </c>
      <c r="AG5006">
        <v>11.004</v>
      </c>
      <c r="AH5006">
        <v>12.989000000000001</v>
      </c>
    </row>
    <row r="5007" spans="1:34" x14ac:dyDescent="0.25">
      <c r="A5007" t="s">
        <v>16521</v>
      </c>
      <c r="B5007" t="s">
        <v>16522</v>
      </c>
      <c r="C5007">
        <v>1</v>
      </c>
      <c r="D5007">
        <v>1</v>
      </c>
      <c r="E5007" t="s">
        <v>284</v>
      </c>
      <c r="F5007">
        <v>2016</v>
      </c>
      <c r="G5007" t="s">
        <v>15883</v>
      </c>
      <c r="H5007">
        <v>0</v>
      </c>
      <c r="I5007">
        <v>3.9162430000000001</v>
      </c>
      <c r="J5007">
        <v>5.62E-2</v>
      </c>
      <c r="K5007">
        <v>18.271000000000001</v>
      </c>
      <c r="L5007">
        <v>1.63</v>
      </c>
      <c r="M5007">
        <v>200.2329</v>
      </c>
      <c r="N5007">
        <v>0.63</v>
      </c>
      <c r="O5007" t="s">
        <v>119</v>
      </c>
      <c r="P5007">
        <v>0</v>
      </c>
      <c r="R5007">
        <v>1840</v>
      </c>
      <c r="S5007">
        <v>0</v>
      </c>
      <c r="T5007" t="s">
        <v>1442</v>
      </c>
      <c r="U5007">
        <v>6430</v>
      </c>
      <c r="V5007">
        <v>1.98</v>
      </c>
      <c r="W5007">
        <v>1.55</v>
      </c>
      <c r="X5007">
        <v>0.11</v>
      </c>
      <c r="Y5007" t="s">
        <v>77</v>
      </c>
      <c r="Z5007">
        <v>4.03</v>
      </c>
      <c r="AA5007" t="s">
        <v>16523</v>
      </c>
      <c r="AB5007">
        <v>315.53194889999997</v>
      </c>
      <c r="AC5007" t="s">
        <v>16524</v>
      </c>
      <c r="AD5007">
        <v>7.0562792999999999</v>
      </c>
      <c r="AE5007">
        <v>466.43299999999999</v>
      </c>
      <c r="AF5007">
        <v>11.618</v>
      </c>
      <c r="AG5007">
        <v>10.247999999999999</v>
      </c>
      <c r="AH5007">
        <v>11.4559</v>
      </c>
    </row>
    <row r="5008" spans="1:34" x14ac:dyDescent="0.25">
      <c r="A5008" t="s">
        <v>16525</v>
      </c>
      <c r="B5008" t="s">
        <v>16526</v>
      </c>
      <c r="C5008">
        <v>1</v>
      </c>
      <c r="D5008">
        <v>1</v>
      </c>
      <c r="E5008" t="s">
        <v>284</v>
      </c>
      <c r="F5008">
        <v>2017</v>
      </c>
      <c r="G5008" t="s">
        <v>15908</v>
      </c>
      <c r="H5008">
        <v>0</v>
      </c>
      <c r="I5008">
        <v>2.798581</v>
      </c>
      <c r="J5008">
        <v>3.6999999999999998E-2</v>
      </c>
      <c r="K5008">
        <v>11.545</v>
      </c>
      <c r="L5008">
        <v>1.03</v>
      </c>
      <c r="M5008">
        <v>425.8922</v>
      </c>
      <c r="N5008">
        <v>1.34</v>
      </c>
      <c r="O5008" t="s">
        <v>119</v>
      </c>
      <c r="P5008">
        <v>0</v>
      </c>
      <c r="R5008">
        <v>1160</v>
      </c>
      <c r="S5008">
        <v>0</v>
      </c>
      <c r="T5008" t="s">
        <v>344</v>
      </c>
      <c r="U5008">
        <v>4920</v>
      </c>
      <c r="V5008">
        <v>0.86</v>
      </c>
      <c r="W5008">
        <v>0.84</v>
      </c>
      <c r="X5008">
        <v>0.19</v>
      </c>
      <c r="Y5008" t="s">
        <v>77</v>
      </c>
      <c r="Z5008">
        <v>4.3</v>
      </c>
      <c r="AA5008" t="s">
        <v>16527</v>
      </c>
      <c r="AB5008">
        <v>357.84643399999999</v>
      </c>
      <c r="AC5008" t="s">
        <v>16528</v>
      </c>
      <c r="AD5008">
        <v>-70.152862099999993</v>
      </c>
      <c r="AE5008">
        <v>149.94200000000001</v>
      </c>
      <c r="AF5008">
        <v>11.98</v>
      </c>
      <c r="AG5008">
        <v>9.7119999999999997</v>
      </c>
      <c r="AH5008">
        <v>11.6236</v>
      </c>
    </row>
    <row r="5009" spans="1:34" x14ac:dyDescent="0.25">
      <c r="A5009" t="s">
        <v>16529</v>
      </c>
      <c r="B5009" t="s">
        <v>16530</v>
      </c>
      <c r="C5009">
        <v>1</v>
      </c>
      <c r="D5009">
        <v>1</v>
      </c>
      <c r="E5009" t="s">
        <v>284</v>
      </c>
      <c r="F5009">
        <v>2016</v>
      </c>
      <c r="G5009" t="s">
        <v>15883</v>
      </c>
      <c r="H5009">
        <v>0</v>
      </c>
      <c r="I5009">
        <v>2.1746742000000001</v>
      </c>
      <c r="J5009">
        <v>3.4799999999999998E-2</v>
      </c>
      <c r="K5009">
        <v>16.376000000000001</v>
      </c>
      <c r="L5009">
        <v>1.4610000000000001</v>
      </c>
      <c r="M5009">
        <v>255.85315</v>
      </c>
      <c r="N5009">
        <v>0.80500000000000005</v>
      </c>
      <c r="O5009" t="s">
        <v>119</v>
      </c>
      <c r="P5009">
        <v>0</v>
      </c>
      <c r="R5009">
        <v>1871</v>
      </c>
      <c r="S5009">
        <v>0</v>
      </c>
      <c r="T5009" t="s">
        <v>1263</v>
      </c>
      <c r="U5009">
        <v>6280</v>
      </c>
      <c r="V5009">
        <v>1.34</v>
      </c>
      <c r="W5009">
        <v>1.19</v>
      </c>
      <c r="X5009">
        <v>0</v>
      </c>
      <c r="Y5009" t="s">
        <v>77</v>
      </c>
      <c r="Z5009">
        <v>4.26</v>
      </c>
      <c r="AA5009" t="s">
        <v>16531</v>
      </c>
      <c r="AB5009">
        <v>246.69203949999999</v>
      </c>
      <c r="AC5009" t="s">
        <v>16532</v>
      </c>
      <c r="AD5009">
        <v>51.0411328</v>
      </c>
      <c r="AE5009">
        <v>575.88900000000001</v>
      </c>
      <c r="AF5009">
        <v>12.951000000000001</v>
      </c>
      <c r="AG5009">
        <v>11.519</v>
      </c>
      <c r="AH5009">
        <v>12.818300000000001</v>
      </c>
    </row>
    <row r="5010" spans="1:34" x14ac:dyDescent="0.25">
      <c r="A5010" t="s">
        <v>16533</v>
      </c>
      <c r="B5010" t="s">
        <v>16534</v>
      </c>
      <c r="C5010">
        <v>1</v>
      </c>
      <c r="D5010">
        <v>1</v>
      </c>
      <c r="E5010" t="s">
        <v>284</v>
      </c>
      <c r="F5010">
        <v>2016</v>
      </c>
      <c r="G5010" t="s">
        <v>15883</v>
      </c>
      <c r="H5010">
        <v>0</v>
      </c>
      <c r="I5010">
        <v>2.7325320999999998</v>
      </c>
      <c r="J5010">
        <v>4.2110000000000002E-2</v>
      </c>
      <c r="K5010">
        <v>17.901</v>
      </c>
      <c r="L5010">
        <v>1.597</v>
      </c>
      <c r="M5010">
        <v>467.21010000000001</v>
      </c>
      <c r="N5010">
        <v>1.47</v>
      </c>
      <c r="O5010" t="s">
        <v>119</v>
      </c>
      <c r="P5010">
        <v>0</v>
      </c>
      <c r="R5010">
        <v>1942</v>
      </c>
      <c r="S5010">
        <v>0</v>
      </c>
      <c r="T5010" t="s">
        <v>1276</v>
      </c>
      <c r="U5010">
        <v>6700</v>
      </c>
      <c r="V5010">
        <v>1.52</v>
      </c>
      <c r="W5010">
        <v>1.33</v>
      </c>
      <c r="X5010">
        <v>7.0000000000000007E-2</v>
      </c>
      <c r="Y5010" t="s">
        <v>77</v>
      </c>
      <c r="Z5010">
        <v>4.2</v>
      </c>
      <c r="AA5010" t="s">
        <v>16535</v>
      </c>
      <c r="AB5010">
        <v>9.4587442999999993</v>
      </c>
      <c r="AC5010" t="s">
        <v>16536</v>
      </c>
      <c r="AD5010">
        <v>51.288778000000001</v>
      </c>
      <c r="AE5010">
        <v>370.28399999999999</v>
      </c>
      <c r="AF5010">
        <v>10.965999999999999</v>
      </c>
      <c r="AG5010">
        <v>9.9420000000000002</v>
      </c>
      <c r="AH5010">
        <v>10.978</v>
      </c>
    </row>
    <row r="5011" spans="1:34" x14ac:dyDescent="0.25">
      <c r="A5011" t="s">
        <v>16537</v>
      </c>
      <c r="B5011" t="s">
        <v>16538</v>
      </c>
      <c r="C5011">
        <v>2</v>
      </c>
      <c r="D5011">
        <v>2</v>
      </c>
      <c r="E5011" t="s">
        <v>284</v>
      </c>
      <c r="F5011">
        <v>2014</v>
      </c>
      <c r="G5011" t="s">
        <v>15883</v>
      </c>
      <c r="H5011">
        <v>0</v>
      </c>
      <c r="I5011">
        <v>3.9501900000000001</v>
      </c>
      <c r="J5011">
        <v>5.5E-2</v>
      </c>
      <c r="K5011">
        <v>17.71</v>
      </c>
      <c r="L5011">
        <v>1.58</v>
      </c>
      <c r="M5011">
        <v>158.91499999999999</v>
      </c>
      <c r="N5011">
        <v>0.5</v>
      </c>
      <c r="O5011" t="s">
        <v>119</v>
      </c>
      <c r="P5011">
        <v>0</v>
      </c>
      <c r="R5011">
        <v>1604</v>
      </c>
      <c r="S5011">
        <v>0</v>
      </c>
      <c r="T5011" t="s">
        <v>1194</v>
      </c>
      <c r="U5011">
        <v>6170</v>
      </c>
      <c r="V5011">
        <v>1.48</v>
      </c>
      <c r="W5011">
        <v>1.67</v>
      </c>
      <c r="X5011">
        <v>0.26</v>
      </c>
      <c r="Y5011" t="s">
        <v>77</v>
      </c>
      <c r="Z5011">
        <v>4.2699999999999996</v>
      </c>
      <c r="AA5011" t="s">
        <v>16539</v>
      </c>
      <c r="AB5011">
        <v>313.78323929999999</v>
      </c>
      <c r="AC5011" t="s">
        <v>16540</v>
      </c>
      <c r="AD5011">
        <v>-34.135751200000001</v>
      </c>
      <c r="AE5011">
        <v>211.21100000000001</v>
      </c>
      <c r="AF5011">
        <v>10.051</v>
      </c>
      <c r="AG5011">
        <v>8.8740000000000006</v>
      </c>
      <c r="AH5011">
        <v>10.028499999999999</v>
      </c>
    </row>
    <row r="5012" spans="1:34" x14ac:dyDescent="0.25">
      <c r="A5012" t="s">
        <v>16541</v>
      </c>
      <c r="B5012" t="s">
        <v>16542</v>
      </c>
      <c r="C5012">
        <v>2</v>
      </c>
      <c r="D5012">
        <v>2</v>
      </c>
      <c r="E5012" t="s">
        <v>73</v>
      </c>
      <c r="F5012">
        <v>2014</v>
      </c>
      <c r="G5012" t="s">
        <v>15883</v>
      </c>
      <c r="H5012">
        <v>0</v>
      </c>
      <c r="I5012">
        <v>2.0083899999999999</v>
      </c>
      <c r="J5012">
        <v>3.3500000000000002E-2</v>
      </c>
      <c r="K5012">
        <v>14.1</v>
      </c>
      <c r="L5012">
        <v>1.26</v>
      </c>
      <c r="M5012">
        <v>196.411</v>
      </c>
      <c r="N5012">
        <v>0.61799999999999999</v>
      </c>
      <c r="O5012" t="s">
        <v>75</v>
      </c>
      <c r="P5012">
        <v>0</v>
      </c>
      <c r="S5012">
        <v>0</v>
      </c>
      <c r="T5012" t="s">
        <v>504</v>
      </c>
      <c r="U5012">
        <v>6040</v>
      </c>
      <c r="V5012">
        <v>1.35</v>
      </c>
      <c r="W5012">
        <v>1.24</v>
      </c>
      <c r="X5012">
        <v>0.23</v>
      </c>
      <c r="Y5012" t="s">
        <v>77</v>
      </c>
      <c r="Z5012">
        <v>4.26</v>
      </c>
      <c r="AA5012" t="s">
        <v>16543</v>
      </c>
      <c r="AB5012">
        <v>313.7882932</v>
      </c>
      <c r="AC5012" t="s">
        <v>16544</v>
      </c>
      <c r="AD5012">
        <v>-34.135724000000003</v>
      </c>
      <c r="AE5012">
        <v>208.696</v>
      </c>
      <c r="AF5012">
        <v>10.589</v>
      </c>
      <c r="AG5012">
        <v>9.1880000000000006</v>
      </c>
      <c r="AH5012">
        <v>10.4055</v>
      </c>
    </row>
    <row r="5013" spans="1:34" x14ac:dyDescent="0.25">
      <c r="A5013" t="s">
        <v>16545</v>
      </c>
      <c r="B5013" t="s">
        <v>16546</v>
      </c>
      <c r="C5013">
        <v>1</v>
      </c>
      <c r="D5013">
        <v>1</v>
      </c>
      <c r="E5013" t="s">
        <v>284</v>
      </c>
      <c r="F5013">
        <v>2014</v>
      </c>
      <c r="G5013" t="s">
        <v>15883</v>
      </c>
      <c r="H5013">
        <v>0</v>
      </c>
      <c r="I5013">
        <v>2.1846700000000001</v>
      </c>
      <c r="J5013">
        <v>3.4160000000000003E-2</v>
      </c>
      <c r="K5013">
        <v>13.787000000000001</v>
      </c>
      <c r="L5013">
        <v>1.23</v>
      </c>
      <c r="M5013">
        <v>457.67520000000002</v>
      </c>
      <c r="N5013">
        <v>1.44</v>
      </c>
      <c r="O5013" t="s">
        <v>119</v>
      </c>
      <c r="P5013">
        <v>0</v>
      </c>
      <c r="R5013">
        <v>1570</v>
      </c>
      <c r="S5013">
        <v>0</v>
      </c>
      <c r="T5013" t="s">
        <v>513</v>
      </c>
      <c r="U5013">
        <v>5830</v>
      </c>
      <c r="V5013">
        <v>1.23</v>
      </c>
      <c r="W5013">
        <v>1.46</v>
      </c>
      <c r="X5013">
        <v>0.14000000000000001</v>
      </c>
      <c r="Y5013" t="s">
        <v>77</v>
      </c>
      <c r="Z5013">
        <v>4.3600000000000003</v>
      </c>
      <c r="AA5013" t="s">
        <v>16547</v>
      </c>
      <c r="AB5013">
        <v>337.45782430000003</v>
      </c>
      <c r="AC5013" t="s">
        <v>16548</v>
      </c>
      <c r="AD5013">
        <v>-48.003098799999997</v>
      </c>
      <c r="AE5013">
        <v>137.54400000000001</v>
      </c>
      <c r="AF5013">
        <v>10.092000000000001</v>
      </c>
      <c r="AG5013">
        <v>8.5640000000000001</v>
      </c>
      <c r="AH5013">
        <v>9.9369700000000005</v>
      </c>
    </row>
    <row r="5014" spans="1:34" x14ac:dyDescent="0.25">
      <c r="A5014" t="s">
        <v>16549</v>
      </c>
      <c r="B5014" t="s">
        <v>16550</v>
      </c>
      <c r="C5014">
        <v>1</v>
      </c>
      <c r="D5014">
        <v>1</v>
      </c>
      <c r="E5014" t="s">
        <v>284</v>
      </c>
      <c r="F5014">
        <v>2014</v>
      </c>
      <c r="G5014" t="s">
        <v>15883</v>
      </c>
      <c r="H5014">
        <v>0</v>
      </c>
      <c r="I5014">
        <v>3.4252601999999999</v>
      </c>
      <c r="J5014">
        <v>4.53E-2</v>
      </c>
      <c r="K5014">
        <v>13.45</v>
      </c>
      <c r="L5014">
        <v>1.2</v>
      </c>
      <c r="M5014">
        <v>152.55000000000001</v>
      </c>
      <c r="N5014">
        <v>0.48</v>
      </c>
      <c r="O5014" t="s">
        <v>119</v>
      </c>
      <c r="P5014">
        <v>0</v>
      </c>
      <c r="R5014">
        <v>1285</v>
      </c>
      <c r="S5014">
        <v>0</v>
      </c>
      <c r="T5014" t="s">
        <v>1246</v>
      </c>
      <c r="U5014">
        <v>5540</v>
      </c>
      <c r="V5014">
        <v>1.05</v>
      </c>
      <c r="W5014">
        <v>1.06</v>
      </c>
      <c r="X5014">
        <v>0.14000000000000001</v>
      </c>
      <c r="Y5014" t="s">
        <v>77</v>
      </c>
      <c r="Z5014">
        <v>4.42</v>
      </c>
      <c r="AA5014" t="s">
        <v>16551</v>
      </c>
      <c r="AB5014">
        <v>1.0465696</v>
      </c>
      <c r="AC5014" t="s">
        <v>16552</v>
      </c>
      <c r="AD5014">
        <v>-47.360635199999997</v>
      </c>
      <c r="AE5014">
        <v>352.464</v>
      </c>
      <c r="AF5014">
        <v>12.569000000000001</v>
      </c>
      <c r="AG5014">
        <v>10.914</v>
      </c>
      <c r="AH5014">
        <v>12.3833</v>
      </c>
    </row>
    <row r="5015" spans="1:34" x14ac:dyDescent="0.25">
      <c r="A5015" t="s">
        <v>16553</v>
      </c>
      <c r="B5015" t="s">
        <v>16554</v>
      </c>
      <c r="C5015">
        <v>1</v>
      </c>
      <c r="D5015">
        <v>1</v>
      </c>
      <c r="E5015" t="s">
        <v>284</v>
      </c>
      <c r="F5015">
        <v>2014</v>
      </c>
      <c r="G5015" t="s">
        <v>15883</v>
      </c>
      <c r="H5015">
        <v>0</v>
      </c>
      <c r="I5015">
        <v>2.0727600000000002</v>
      </c>
      <c r="J5015">
        <v>3.3029999999999997E-2</v>
      </c>
      <c r="K5015">
        <v>12.778</v>
      </c>
      <c r="L5015">
        <v>1.1399999999999999</v>
      </c>
      <c r="M5015">
        <v>432.24880000000002</v>
      </c>
      <c r="N5015">
        <v>1.36</v>
      </c>
      <c r="O5015" t="s">
        <v>119</v>
      </c>
      <c r="P5015">
        <v>0</v>
      </c>
      <c r="R5015">
        <v>1555</v>
      </c>
      <c r="S5015">
        <v>0</v>
      </c>
      <c r="T5015" t="s">
        <v>301</v>
      </c>
      <c r="U5015">
        <v>5640</v>
      </c>
      <c r="V5015">
        <v>1.08</v>
      </c>
      <c r="W5015">
        <v>1.18</v>
      </c>
      <c r="X5015">
        <v>0.23</v>
      </c>
      <c r="Y5015" t="s">
        <v>77</v>
      </c>
      <c r="Z5015">
        <v>4.45</v>
      </c>
      <c r="AA5015" t="s">
        <v>16555</v>
      </c>
      <c r="AB5015">
        <v>24.6051389</v>
      </c>
      <c r="AC5015" t="s">
        <v>16556</v>
      </c>
      <c r="AD5015">
        <v>-55.772000599999998</v>
      </c>
      <c r="AE5015">
        <v>151.06800000000001</v>
      </c>
      <c r="AF5015">
        <v>10.57</v>
      </c>
      <c r="AG5015">
        <v>9.0299999999999994</v>
      </c>
      <c r="AH5015">
        <v>10.4238</v>
      </c>
    </row>
    <row r="5016" spans="1:34" x14ac:dyDescent="0.25">
      <c r="A5016" t="s">
        <v>16557</v>
      </c>
      <c r="B5016" t="s">
        <v>16558</v>
      </c>
      <c r="C5016">
        <v>2</v>
      </c>
      <c r="D5016">
        <v>1</v>
      </c>
      <c r="E5016" t="s">
        <v>284</v>
      </c>
      <c r="F5016">
        <v>2014</v>
      </c>
      <c r="G5016" t="s">
        <v>15883</v>
      </c>
      <c r="H5016">
        <v>0</v>
      </c>
      <c r="I5016">
        <v>2.96264036</v>
      </c>
      <c r="J5016">
        <v>3.7620000000000001E-2</v>
      </c>
      <c r="K5016">
        <v>12.823</v>
      </c>
      <c r="L5016">
        <v>1.1439999999999999</v>
      </c>
      <c r="M5016">
        <v>293.03926000000001</v>
      </c>
      <c r="N5016">
        <v>0.92200000000000004</v>
      </c>
      <c r="O5016" t="s">
        <v>119</v>
      </c>
      <c r="P5016">
        <v>7.0000000000000007E-2</v>
      </c>
      <c r="R5016">
        <v>1171</v>
      </c>
      <c r="S5016">
        <v>0</v>
      </c>
      <c r="T5016" t="s">
        <v>1352</v>
      </c>
      <c r="U5016">
        <v>5473</v>
      </c>
      <c r="V5016">
        <v>0.74</v>
      </c>
      <c r="W5016">
        <v>0.81</v>
      </c>
      <c r="X5016">
        <v>-0.49</v>
      </c>
      <c r="Y5016" t="s">
        <v>77</v>
      </c>
      <c r="Z5016">
        <v>4.6100000000000003</v>
      </c>
      <c r="AA5016" t="s">
        <v>16559</v>
      </c>
      <c r="AB5016">
        <v>58.429011299999999</v>
      </c>
      <c r="AC5016" t="s">
        <v>16560</v>
      </c>
      <c r="AD5016">
        <v>-34.328271600000001</v>
      </c>
      <c r="AE5016">
        <v>281.74200000000002</v>
      </c>
      <c r="AF5016">
        <v>13.252000000000001</v>
      </c>
      <c r="AG5016">
        <v>11.284000000000001</v>
      </c>
      <c r="AH5016">
        <v>12.867800000000001</v>
      </c>
    </row>
    <row r="5017" spans="1:34" x14ac:dyDescent="0.25">
      <c r="A5017" t="s">
        <v>16561</v>
      </c>
      <c r="B5017" t="s">
        <v>16562</v>
      </c>
      <c r="C5017">
        <v>1</v>
      </c>
      <c r="D5017">
        <v>1</v>
      </c>
      <c r="E5017" t="s">
        <v>284</v>
      </c>
      <c r="F5017">
        <v>2014</v>
      </c>
      <c r="G5017" t="s">
        <v>15883</v>
      </c>
      <c r="H5017">
        <v>0</v>
      </c>
      <c r="I5017">
        <v>5.75251</v>
      </c>
      <c r="J5017">
        <v>7.17E-2</v>
      </c>
      <c r="K5017">
        <v>11.433</v>
      </c>
      <c r="L5017">
        <v>1.02</v>
      </c>
      <c r="M5017">
        <v>772.32690000000002</v>
      </c>
      <c r="N5017">
        <v>2.4300000000000002</v>
      </c>
      <c r="O5017" t="s">
        <v>119</v>
      </c>
      <c r="P5017">
        <v>0</v>
      </c>
      <c r="R5017">
        <v>1480</v>
      </c>
      <c r="S5017">
        <v>0</v>
      </c>
      <c r="T5017" t="s">
        <v>1194</v>
      </c>
      <c r="U5017">
        <v>6150</v>
      </c>
      <c r="V5017">
        <v>1.64</v>
      </c>
      <c r="W5017">
        <v>1.21</v>
      </c>
      <c r="X5017">
        <v>0.21</v>
      </c>
      <c r="Y5017" t="s">
        <v>77</v>
      </c>
      <c r="Z5017">
        <v>4.3</v>
      </c>
      <c r="AA5017" t="s">
        <v>16563</v>
      </c>
      <c r="AB5017">
        <v>39.897668899999999</v>
      </c>
      <c r="AC5017" t="s">
        <v>16564</v>
      </c>
      <c r="AD5017">
        <v>-50.008193400000003</v>
      </c>
      <c r="AE5017">
        <v>158.66</v>
      </c>
      <c r="AF5017">
        <v>9.4749999999999996</v>
      </c>
      <c r="AG5017">
        <v>8.0879999999999992</v>
      </c>
      <c r="AH5017">
        <v>9.3251000000000008</v>
      </c>
    </row>
    <row r="5018" spans="1:34" x14ac:dyDescent="0.25">
      <c r="A5018" t="s">
        <v>16565</v>
      </c>
      <c r="B5018" t="s">
        <v>16566</v>
      </c>
      <c r="C5018">
        <v>1</v>
      </c>
      <c r="D5018">
        <v>1</v>
      </c>
      <c r="E5018" t="s">
        <v>117</v>
      </c>
      <c r="F5018">
        <v>2011</v>
      </c>
      <c r="G5018" t="s">
        <v>752</v>
      </c>
      <c r="H5018">
        <v>0</v>
      </c>
      <c r="J5018">
        <v>2500</v>
      </c>
      <c r="K5018">
        <v>12.6</v>
      </c>
      <c r="L5018">
        <v>1.1299999999999999</v>
      </c>
      <c r="M5018">
        <v>2383.6</v>
      </c>
      <c r="N5018">
        <v>7.5</v>
      </c>
      <c r="O5018" t="s">
        <v>119</v>
      </c>
      <c r="R5018">
        <v>323</v>
      </c>
      <c r="S5018">
        <v>0</v>
      </c>
      <c r="T5018" t="s">
        <v>16567</v>
      </c>
      <c r="U5018">
        <v>9552</v>
      </c>
      <c r="W5018">
        <v>0.62</v>
      </c>
      <c r="AA5018" t="s">
        <v>16568</v>
      </c>
      <c r="AB5018">
        <v>121.7275683</v>
      </c>
      <c r="AC5018" t="s">
        <v>16569</v>
      </c>
      <c r="AD5018">
        <v>-66.305883499999993</v>
      </c>
      <c r="AE5018">
        <v>19.244399999999999</v>
      </c>
      <c r="AF5018">
        <v>13.855</v>
      </c>
      <c r="AG5018">
        <v>13.781000000000001</v>
      </c>
      <c r="AH5018">
        <v>13.682600000000001</v>
      </c>
    </row>
    <row r="5019" spans="1:34" x14ac:dyDescent="0.25">
      <c r="A5019" t="s">
        <v>16570</v>
      </c>
      <c r="B5019" t="s">
        <v>16571</v>
      </c>
      <c r="C5019">
        <v>3</v>
      </c>
      <c r="D5019">
        <v>1</v>
      </c>
      <c r="E5019" t="s">
        <v>284</v>
      </c>
      <c r="F5019">
        <v>2020</v>
      </c>
      <c r="G5019" t="s">
        <v>285</v>
      </c>
      <c r="H5019">
        <v>0</v>
      </c>
      <c r="I5019">
        <v>1.4079405</v>
      </c>
      <c r="J5019">
        <v>2.0400000000000001E-2</v>
      </c>
      <c r="K5019">
        <v>10.4</v>
      </c>
      <c r="L5019">
        <v>0.92800000000000005</v>
      </c>
      <c r="M5019">
        <v>4386.0540000000001</v>
      </c>
      <c r="N5019">
        <v>13.8</v>
      </c>
      <c r="O5019" t="s">
        <v>119</v>
      </c>
      <c r="P5019">
        <v>0</v>
      </c>
      <c r="Q5019">
        <v>0.18</v>
      </c>
      <c r="R5019">
        <v>163</v>
      </c>
      <c r="S5019">
        <v>0</v>
      </c>
      <c r="U5019">
        <v>4710</v>
      </c>
      <c r="V5019">
        <v>0.01</v>
      </c>
      <c r="W5019">
        <v>0.52</v>
      </c>
      <c r="Z5019">
        <v>7.92</v>
      </c>
      <c r="AA5019" t="s">
        <v>16572</v>
      </c>
      <c r="AB5019">
        <v>284.41567500000002</v>
      </c>
      <c r="AC5019" t="s">
        <v>16573</v>
      </c>
      <c r="AD5019">
        <v>53.509024400000001</v>
      </c>
      <c r="AE5019">
        <v>24.735900000000001</v>
      </c>
      <c r="AF5019">
        <v>17.244</v>
      </c>
      <c r="AG5019">
        <v>15.548</v>
      </c>
      <c r="AH5019">
        <v>16.957999999999998</v>
      </c>
    </row>
    <row r="5020" spans="1:34" x14ac:dyDescent="0.25">
      <c r="A5020" t="s">
        <v>16574</v>
      </c>
      <c r="B5020" t="s">
        <v>16575</v>
      </c>
      <c r="C5020">
        <v>1</v>
      </c>
      <c r="D5020">
        <v>1</v>
      </c>
      <c r="E5020" t="s">
        <v>117</v>
      </c>
      <c r="F5020">
        <v>2012</v>
      </c>
      <c r="G5020" t="s">
        <v>94</v>
      </c>
      <c r="H5020">
        <v>0</v>
      </c>
      <c r="J5020">
        <v>8</v>
      </c>
      <c r="K5020">
        <v>10.468</v>
      </c>
      <c r="L5020">
        <v>0.93400000000000005</v>
      </c>
      <c r="M5020">
        <v>6992</v>
      </c>
      <c r="N5020">
        <v>22</v>
      </c>
      <c r="O5020" t="s">
        <v>119</v>
      </c>
      <c r="R5020">
        <v>450</v>
      </c>
      <c r="S5020">
        <v>0</v>
      </c>
      <c r="T5020" t="s">
        <v>16576</v>
      </c>
      <c r="U5020">
        <v>575</v>
      </c>
      <c r="V5020">
        <v>0.09</v>
      </c>
      <c r="W5020">
        <v>0.03</v>
      </c>
      <c r="Z5020">
        <v>5</v>
      </c>
      <c r="AA5020" t="s">
        <v>16577</v>
      </c>
      <c r="AB5020">
        <v>184.48712499999999</v>
      </c>
      <c r="AC5020" t="s">
        <v>16578</v>
      </c>
      <c r="AD5020">
        <v>16.444500000000001</v>
      </c>
      <c r="AE5020">
        <v>10.1</v>
      </c>
    </row>
    <row r="5021" spans="1:34" x14ac:dyDescent="0.25">
      <c r="A5021" t="s">
        <v>16579</v>
      </c>
      <c r="B5021" t="s">
        <v>16580</v>
      </c>
      <c r="C5021">
        <v>1</v>
      </c>
      <c r="D5021">
        <v>1</v>
      </c>
      <c r="E5021" t="s">
        <v>284</v>
      </c>
      <c r="F5021">
        <v>2012</v>
      </c>
      <c r="G5021" t="s">
        <v>16581</v>
      </c>
      <c r="H5021">
        <v>0</v>
      </c>
      <c r="I5021">
        <v>3.3520569999999998</v>
      </c>
      <c r="J5021">
        <v>4.7E-2</v>
      </c>
      <c r="K5021">
        <v>16.7</v>
      </c>
      <c r="L5021">
        <v>1.49</v>
      </c>
      <c r="M5021">
        <v>1274.44</v>
      </c>
      <c r="N5021">
        <v>4.01</v>
      </c>
      <c r="O5021" t="s">
        <v>119</v>
      </c>
      <c r="P5021">
        <v>0.1</v>
      </c>
      <c r="R5021">
        <v>1500</v>
      </c>
      <c r="S5021">
        <v>0</v>
      </c>
      <c r="T5021" t="s">
        <v>184</v>
      </c>
      <c r="U5021">
        <v>6250</v>
      </c>
      <c r="V5021">
        <v>1.1499999999999999</v>
      </c>
      <c r="W5021">
        <v>1.2</v>
      </c>
      <c r="X5021">
        <v>-0.5</v>
      </c>
      <c r="Y5021" t="s">
        <v>77</v>
      </c>
      <c r="Z5021">
        <v>4.4000000000000004</v>
      </c>
      <c r="AA5021" t="s">
        <v>16582</v>
      </c>
      <c r="AB5021">
        <v>293.98502839999998</v>
      </c>
      <c r="AC5021" t="s">
        <v>16583</v>
      </c>
      <c r="AD5021">
        <v>36.296293900000002</v>
      </c>
      <c r="AE5021">
        <v>2346.0100000000002</v>
      </c>
      <c r="AF5021">
        <v>16.643999999999998</v>
      </c>
      <c r="AG5021">
        <v>15.271000000000001</v>
      </c>
      <c r="AH5021">
        <v>16.4299</v>
      </c>
    </row>
    <row r="5022" spans="1:34" x14ac:dyDescent="0.25">
      <c r="A5022" t="s">
        <v>16584</v>
      </c>
      <c r="B5022" t="s">
        <v>16585</v>
      </c>
      <c r="C5022">
        <v>1</v>
      </c>
      <c r="D5022">
        <v>1</v>
      </c>
      <c r="E5022" t="s">
        <v>284</v>
      </c>
      <c r="F5022">
        <v>2014</v>
      </c>
      <c r="G5022" t="s">
        <v>16581</v>
      </c>
      <c r="H5022">
        <v>0</v>
      </c>
      <c r="I5022">
        <v>1.0187067999999999</v>
      </c>
      <c r="J5022">
        <v>1.8550000000000001E-2</v>
      </c>
      <c r="K5022">
        <v>15.278</v>
      </c>
      <c r="L5022">
        <v>1.363</v>
      </c>
      <c r="M5022">
        <v>355.96960000000001</v>
      </c>
      <c r="N5022">
        <v>1.1200000000000001</v>
      </c>
      <c r="O5022" t="s">
        <v>119</v>
      </c>
      <c r="P5022">
        <v>0</v>
      </c>
      <c r="R5022">
        <v>2000</v>
      </c>
      <c r="S5022">
        <v>0</v>
      </c>
      <c r="T5022" t="s">
        <v>279</v>
      </c>
      <c r="U5022">
        <v>5000</v>
      </c>
      <c r="V5022">
        <v>0.75</v>
      </c>
      <c r="W5022">
        <v>0.82</v>
      </c>
      <c r="X5022">
        <v>0.2</v>
      </c>
      <c r="Y5022" t="s">
        <v>77</v>
      </c>
      <c r="Z5022">
        <v>4.5999999999999996</v>
      </c>
      <c r="AA5022" t="s">
        <v>12008</v>
      </c>
      <c r="AB5022">
        <v>293.73278260000001</v>
      </c>
      <c r="AC5022" t="s">
        <v>16586</v>
      </c>
      <c r="AD5022">
        <v>36.815493600000003</v>
      </c>
      <c r="AE5022">
        <v>1030.7683443999999</v>
      </c>
      <c r="AF5022">
        <v>15.954000000000001</v>
      </c>
      <c r="AG5022">
        <v>13.414</v>
      </c>
      <c r="AH5022">
        <v>15.596500000000001</v>
      </c>
    </row>
    <row r="5023" spans="1:34" x14ac:dyDescent="0.25">
      <c r="A5023" t="s">
        <v>16587</v>
      </c>
      <c r="B5023" t="s">
        <v>16588</v>
      </c>
      <c r="C5023">
        <v>1</v>
      </c>
      <c r="D5023">
        <v>1</v>
      </c>
      <c r="E5023" t="s">
        <v>284</v>
      </c>
      <c r="F5023">
        <v>2020</v>
      </c>
      <c r="G5023" t="s">
        <v>16589</v>
      </c>
      <c r="H5023">
        <v>0</v>
      </c>
      <c r="I5023">
        <v>2.6634159999999998</v>
      </c>
      <c r="J5023">
        <v>2.8199999999999999E-2</v>
      </c>
      <c r="K5023">
        <v>11.561</v>
      </c>
      <c r="L5023">
        <v>1.0309999999999999</v>
      </c>
      <c r="M5023">
        <v>188.15536</v>
      </c>
      <c r="N5023">
        <v>0.59199999999999997</v>
      </c>
      <c r="O5023" t="s">
        <v>119</v>
      </c>
      <c r="P5023">
        <v>1.2E-2</v>
      </c>
      <c r="R5023">
        <v>2198</v>
      </c>
      <c r="S5023">
        <v>0</v>
      </c>
      <c r="T5023" t="s">
        <v>120</v>
      </c>
      <c r="U5023">
        <v>4251</v>
      </c>
      <c r="V5023">
        <v>0.61</v>
      </c>
      <c r="W5023">
        <v>0.65</v>
      </c>
      <c r="Z5023">
        <v>4.55</v>
      </c>
      <c r="AA5023" t="s">
        <v>16590</v>
      </c>
      <c r="AB5023">
        <v>299.05064119999997</v>
      </c>
      <c r="AC5023" t="s">
        <v>16591</v>
      </c>
      <c r="AD5023">
        <v>17.569962700000001</v>
      </c>
      <c r="AE5023">
        <v>305.3</v>
      </c>
      <c r="AF5023">
        <v>15.564</v>
      </c>
      <c r="AG5023">
        <v>12.198</v>
      </c>
      <c r="AH5023">
        <v>15.032400000000001</v>
      </c>
    </row>
    <row r="5024" spans="1:34" x14ac:dyDescent="0.25">
      <c r="A5024" t="s">
        <v>16592</v>
      </c>
      <c r="B5024" t="s">
        <v>16593</v>
      </c>
      <c r="C5024">
        <v>1</v>
      </c>
      <c r="D5024">
        <v>1</v>
      </c>
      <c r="E5024" t="s">
        <v>284</v>
      </c>
      <c r="F5024">
        <v>2020</v>
      </c>
      <c r="G5024" t="s">
        <v>16589</v>
      </c>
      <c r="H5024">
        <v>0</v>
      </c>
      <c r="I5024">
        <v>1.7522238999999999</v>
      </c>
      <c r="J5024">
        <v>2.3400000000000001E-2</v>
      </c>
      <c r="K5024">
        <v>12.993</v>
      </c>
      <c r="L5024">
        <v>1.159</v>
      </c>
      <c r="M5024">
        <v>232.33373</v>
      </c>
      <c r="N5024">
        <v>0.73099999999999998</v>
      </c>
      <c r="O5024" t="s">
        <v>119</v>
      </c>
      <c r="P5024">
        <v>5.7000000000000002E-2</v>
      </c>
      <c r="R5024">
        <v>2470</v>
      </c>
      <c r="S5024">
        <v>0</v>
      </c>
      <c r="T5024" t="s">
        <v>1116</v>
      </c>
      <c r="U5024">
        <v>4591</v>
      </c>
      <c r="V5024">
        <v>0.66</v>
      </c>
      <c r="W5024">
        <v>0.73</v>
      </c>
      <c r="Z5024">
        <v>4.53</v>
      </c>
      <c r="AA5024" t="s">
        <v>16594</v>
      </c>
      <c r="AB5024">
        <v>297.7909214</v>
      </c>
      <c r="AC5024" t="s">
        <v>16595</v>
      </c>
      <c r="AD5024">
        <v>16.912567899999999</v>
      </c>
      <c r="AE5024">
        <v>565.54100000000005</v>
      </c>
      <c r="AF5024">
        <v>16.186</v>
      </c>
      <c r="AG5024">
        <v>13.332000000000001</v>
      </c>
      <c r="AH5024">
        <v>15.9359</v>
      </c>
    </row>
    <row r="5025" spans="1:34" x14ac:dyDescent="0.25">
      <c r="A5025" t="s">
        <v>16596</v>
      </c>
      <c r="B5025" t="s">
        <v>16597</v>
      </c>
      <c r="C5025">
        <v>1</v>
      </c>
      <c r="D5025">
        <v>3</v>
      </c>
      <c r="E5025" t="s">
        <v>73</v>
      </c>
      <c r="F5025">
        <v>2015</v>
      </c>
      <c r="G5025" t="s">
        <v>363</v>
      </c>
      <c r="H5025">
        <v>0</v>
      </c>
      <c r="I5025">
        <v>4.8868999999999998</v>
      </c>
      <c r="J5025">
        <v>3.7499999999999999E-2</v>
      </c>
      <c r="K5025">
        <v>1.21</v>
      </c>
      <c r="L5025">
        <v>0.108</v>
      </c>
      <c r="M5025">
        <v>1.91</v>
      </c>
      <c r="N5025">
        <v>6.0099999999999997E-3</v>
      </c>
      <c r="O5025" t="s">
        <v>75</v>
      </c>
      <c r="P5025">
        <v>0.15</v>
      </c>
      <c r="Q5025">
        <v>7.34</v>
      </c>
      <c r="S5025">
        <v>0</v>
      </c>
      <c r="T5025" t="s">
        <v>411</v>
      </c>
      <c r="U5025">
        <v>3342</v>
      </c>
      <c r="V5025">
        <v>0.31</v>
      </c>
      <c r="W5025">
        <v>0.28999999999999998</v>
      </c>
      <c r="X5025">
        <v>-0.09</v>
      </c>
      <c r="Y5025" t="s">
        <v>77</v>
      </c>
      <c r="Z5025">
        <v>4.9000000000000004</v>
      </c>
      <c r="AA5025" t="s">
        <v>16598</v>
      </c>
      <c r="AB5025">
        <v>247.57482759999999</v>
      </c>
      <c r="AC5025" t="s">
        <v>16599</v>
      </c>
      <c r="AD5025">
        <v>-12.6676866</v>
      </c>
      <c r="AE5025">
        <v>4.3059200000000004</v>
      </c>
      <c r="AF5025">
        <v>10.1</v>
      </c>
      <c r="AG5025">
        <v>5.0750000000000002</v>
      </c>
      <c r="AH5025">
        <v>8.7944399999999998</v>
      </c>
    </row>
    <row r="5026" spans="1:34" x14ac:dyDescent="0.25">
      <c r="A5026" t="s">
        <v>16600</v>
      </c>
      <c r="B5026" t="s">
        <v>16597</v>
      </c>
      <c r="C5026">
        <v>1</v>
      </c>
      <c r="D5026">
        <v>3</v>
      </c>
      <c r="E5026" t="s">
        <v>73</v>
      </c>
      <c r="F5026">
        <v>2015</v>
      </c>
      <c r="G5026" t="s">
        <v>363</v>
      </c>
      <c r="H5026">
        <v>0</v>
      </c>
      <c r="I5026">
        <v>17.8719</v>
      </c>
      <c r="J5026">
        <v>8.8999999999999996E-2</v>
      </c>
      <c r="K5026">
        <v>1.66</v>
      </c>
      <c r="L5026">
        <v>0.14799999999999999</v>
      </c>
      <c r="M5026">
        <v>3.41</v>
      </c>
      <c r="N5026">
        <v>1.073E-2</v>
      </c>
      <c r="O5026" t="s">
        <v>75</v>
      </c>
      <c r="P5026">
        <v>0.11</v>
      </c>
      <c r="Q5026">
        <v>1.3</v>
      </c>
      <c r="S5026">
        <v>0</v>
      </c>
      <c r="T5026" t="s">
        <v>411</v>
      </c>
      <c r="U5026">
        <v>3342</v>
      </c>
      <c r="V5026">
        <v>0.31</v>
      </c>
      <c r="W5026">
        <v>0.28999999999999998</v>
      </c>
      <c r="X5026">
        <v>-0.09</v>
      </c>
      <c r="Y5026" t="s">
        <v>77</v>
      </c>
      <c r="Z5026">
        <v>4.9000000000000004</v>
      </c>
      <c r="AA5026" t="s">
        <v>16598</v>
      </c>
      <c r="AB5026">
        <v>247.57482759999999</v>
      </c>
      <c r="AC5026" t="s">
        <v>16599</v>
      </c>
      <c r="AD5026">
        <v>-12.6676866</v>
      </c>
      <c r="AE5026">
        <v>4.3059200000000004</v>
      </c>
      <c r="AF5026">
        <v>10.1</v>
      </c>
      <c r="AG5026">
        <v>5.0750000000000002</v>
      </c>
      <c r="AH5026">
        <v>8.7944399999999998</v>
      </c>
    </row>
    <row r="5027" spans="1:34" x14ac:dyDescent="0.25">
      <c r="A5027" t="s">
        <v>16601</v>
      </c>
      <c r="B5027" t="s">
        <v>16597</v>
      </c>
      <c r="C5027">
        <v>1</v>
      </c>
      <c r="D5027">
        <v>3</v>
      </c>
      <c r="E5027" t="s">
        <v>73</v>
      </c>
      <c r="F5027">
        <v>2015</v>
      </c>
      <c r="G5027" t="s">
        <v>363</v>
      </c>
      <c r="H5027">
        <v>0</v>
      </c>
      <c r="I5027">
        <v>217.21</v>
      </c>
      <c r="J5027">
        <v>0.47</v>
      </c>
      <c r="K5027">
        <v>2.69</v>
      </c>
      <c r="L5027">
        <v>0.24</v>
      </c>
      <c r="M5027">
        <v>7.7</v>
      </c>
      <c r="N5027">
        <v>2.4230000000000002E-2</v>
      </c>
      <c r="O5027" t="s">
        <v>75</v>
      </c>
      <c r="P5027">
        <v>0.55000000000000004</v>
      </c>
      <c r="Q5027">
        <v>0.06</v>
      </c>
      <c r="S5027">
        <v>0</v>
      </c>
      <c r="T5027" t="s">
        <v>411</v>
      </c>
      <c r="U5027">
        <v>3342</v>
      </c>
      <c r="V5027">
        <v>0.31</v>
      </c>
      <c r="W5027">
        <v>0.28999999999999998</v>
      </c>
      <c r="X5027">
        <v>-0.09</v>
      </c>
      <c r="Y5027" t="s">
        <v>77</v>
      </c>
      <c r="Z5027">
        <v>4.9000000000000004</v>
      </c>
      <c r="AA5027" t="s">
        <v>16598</v>
      </c>
      <c r="AB5027">
        <v>247.57482759999999</v>
      </c>
      <c r="AC5027" t="s">
        <v>16599</v>
      </c>
      <c r="AD5027">
        <v>-12.6676866</v>
      </c>
      <c r="AE5027">
        <v>4.3059200000000004</v>
      </c>
      <c r="AF5027">
        <v>10.1</v>
      </c>
      <c r="AG5027">
        <v>5.0750000000000002</v>
      </c>
      <c r="AH5027">
        <v>8.7944399999999998</v>
      </c>
    </row>
    <row r="5028" spans="1:34" x14ac:dyDescent="0.25">
      <c r="A5028" t="s">
        <v>16602</v>
      </c>
      <c r="B5028" t="s">
        <v>16603</v>
      </c>
      <c r="C5028">
        <v>1</v>
      </c>
      <c r="D5028">
        <v>1</v>
      </c>
      <c r="E5028" t="s">
        <v>284</v>
      </c>
      <c r="F5028">
        <v>2018</v>
      </c>
      <c r="G5028" t="s">
        <v>321</v>
      </c>
      <c r="H5028">
        <v>0</v>
      </c>
      <c r="I5028">
        <v>6.0012699999999999</v>
      </c>
      <c r="J5028">
        <v>5.706E-2</v>
      </c>
      <c r="K5028">
        <v>2.0430000000000001</v>
      </c>
      <c r="L5028">
        <v>0.182</v>
      </c>
      <c r="M5028">
        <v>6.26</v>
      </c>
      <c r="N5028">
        <v>1.9699999999999999E-2</v>
      </c>
      <c r="O5028" t="s">
        <v>119</v>
      </c>
      <c r="P5028">
        <v>0.41</v>
      </c>
      <c r="Q5028">
        <v>69.599999999999994</v>
      </c>
      <c r="R5028">
        <v>790</v>
      </c>
      <c r="S5028">
        <v>0</v>
      </c>
      <c r="T5028" t="s">
        <v>2460</v>
      </c>
      <c r="U5028">
        <v>4716</v>
      </c>
      <c r="V5028">
        <v>0.69</v>
      </c>
      <c r="W5028">
        <v>0.69</v>
      </c>
      <c r="X5028">
        <v>-0.47</v>
      </c>
      <c r="Y5028" t="s">
        <v>77</v>
      </c>
      <c r="Z5028">
        <v>4.62</v>
      </c>
      <c r="AA5028" t="s">
        <v>16604</v>
      </c>
      <c r="AB5028">
        <v>206.84619789999999</v>
      </c>
      <c r="AC5028" t="s">
        <v>16605</v>
      </c>
      <c r="AD5028">
        <v>-6.1393369</v>
      </c>
      <c r="AE5028">
        <v>44.526000000000003</v>
      </c>
      <c r="AF5028">
        <v>10.27</v>
      </c>
      <c r="AG5028">
        <v>7.617</v>
      </c>
      <c r="AH5028">
        <v>9.8981600000000007</v>
      </c>
    </row>
    <row r="5029" spans="1:34" x14ac:dyDescent="0.25">
      <c r="A5029" t="s">
        <v>16606</v>
      </c>
      <c r="B5029" t="s">
        <v>16607</v>
      </c>
      <c r="C5029">
        <v>1</v>
      </c>
      <c r="D5029">
        <v>1</v>
      </c>
      <c r="E5029" t="s">
        <v>284</v>
      </c>
      <c r="F5029">
        <v>2006</v>
      </c>
      <c r="G5029" t="s">
        <v>16608</v>
      </c>
      <c r="H5029">
        <v>0</v>
      </c>
      <c r="I5029">
        <v>3.9415300000000002</v>
      </c>
      <c r="J5029">
        <v>4.8800000000000003E-2</v>
      </c>
      <c r="K5029">
        <v>12.778</v>
      </c>
      <c r="L5029">
        <v>1.1399999999999999</v>
      </c>
      <c r="M5029">
        <v>263.7989</v>
      </c>
      <c r="N5029">
        <v>0.83</v>
      </c>
      <c r="O5029" t="s">
        <v>119</v>
      </c>
      <c r="P5029">
        <v>0</v>
      </c>
      <c r="R5029">
        <v>1210</v>
      </c>
      <c r="S5029">
        <v>0</v>
      </c>
      <c r="T5029" t="s">
        <v>204</v>
      </c>
      <c r="U5029">
        <v>5750</v>
      </c>
      <c r="V5029">
        <v>0.88</v>
      </c>
      <c r="W5029">
        <v>0.88</v>
      </c>
      <c r="X5029">
        <v>0.02</v>
      </c>
      <c r="Y5029" t="s">
        <v>77</v>
      </c>
      <c r="Z5029">
        <v>4.51</v>
      </c>
      <c r="AA5029" t="s">
        <v>16609</v>
      </c>
      <c r="AB5029">
        <v>240.5492745</v>
      </c>
      <c r="AC5029" t="s">
        <v>16610</v>
      </c>
      <c r="AD5029">
        <v>28.169624800000001</v>
      </c>
      <c r="AE5029">
        <v>163.553</v>
      </c>
      <c r="AF5029">
        <v>11.250999999999999</v>
      </c>
      <c r="AG5029">
        <v>9.5269999999999992</v>
      </c>
      <c r="AH5029">
        <v>11.004</v>
      </c>
    </row>
    <row r="5030" spans="1:34" x14ac:dyDescent="0.25">
      <c r="A5030" t="s">
        <v>16611</v>
      </c>
      <c r="B5030" t="s">
        <v>16612</v>
      </c>
      <c r="C5030">
        <v>2</v>
      </c>
      <c r="D5030">
        <v>3</v>
      </c>
      <c r="E5030" t="s">
        <v>284</v>
      </c>
      <c r="F5030">
        <v>2007</v>
      </c>
      <c r="G5030" t="s">
        <v>16608</v>
      </c>
      <c r="H5030">
        <v>0</v>
      </c>
      <c r="I5030">
        <v>2.6158617799999999</v>
      </c>
      <c r="J5030">
        <v>3.6799999999999999E-2</v>
      </c>
      <c r="K5030">
        <v>11.131</v>
      </c>
      <c r="L5030">
        <v>0.99299999999999999</v>
      </c>
      <c r="M5030">
        <v>179.89178000000001</v>
      </c>
      <c r="N5030">
        <v>0.56599999999999995</v>
      </c>
      <c r="O5030" t="s">
        <v>119</v>
      </c>
      <c r="P5030">
        <v>2.8000000000000001E-2</v>
      </c>
      <c r="Q5030">
        <v>629.1</v>
      </c>
      <c r="R5030">
        <v>1328</v>
      </c>
      <c r="S5030">
        <v>0</v>
      </c>
      <c r="T5030" t="s">
        <v>95</v>
      </c>
      <c r="U5030">
        <v>5340</v>
      </c>
      <c r="V5030">
        <v>0.99</v>
      </c>
      <c r="W5030">
        <v>0.97</v>
      </c>
      <c r="X5030">
        <v>0.43</v>
      </c>
      <c r="Z5030">
        <v>4.43</v>
      </c>
      <c r="AA5030" t="s">
        <v>16613</v>
      </c>
      <c r="AB5030">
        <v>117.0267691</v>
      </c>
      <c r="AC5030" t="s">
        <v>16614</v>
      </c>
      <c r="AD5030">
        <v>50.225147200000002</v>
      </c>
      <c r="AE5030">
        <v>154.273</v>
      </c>
      <c r="AF5030">
        <v>11.246</v>
      </c>
      <c r="AG5030">
        <v>9.3079999999999998</v>
      </c>
      <c r="AH5030">
        <v>10.9718</v>
      </c>
    </row>
    <row r="5031" spans="1:34" x14ac:dyDescent="0.25">
      <c r="A5031" t="s">
        <v>16615</v>
      </c>
      <c r="B5031" t="s">
        <v>16616</v>
      </c>
      <c r="C5031">
        <v>2</v>
      </c>
      <c r="D5031">
        <v>3</v>
      </c>
      <c r="E5031" t="s">
        <v>73</v>
      </c>
      <c r="F5031">
        <v>2014</v>
      </c>
      <c r="G5031" t="s">
        <v>300</v>
      </c>
      <c r="H5031">
        <v>0</v>
      </c>
      <c r="I5031">
        <v>18.157</v>
      </c>
      <c r="J5031">
        <v>0.13</v>
      </c>
      <c r="K5031">
        <v>10.9</v>
      </c>
      <c r="L5031">
        <v>0.97099999999999997</v>
      </c>
      <c r="M5031">
        <v>82.635800000000003</v>
      </c>
      <c r="N5031">
        <v>0.26</v>
      </c>
      <c r="O5031" t="s">
        <v>75</v>
      </c>
      <c r="P5031">
        <v>0.18</v>
      </c>
      <c r="S5031">
        <v>0</v>
      </c>
      <c r="U5031">
        <v>5399</v>
      </c>
      <c r="V5031">
        <v>1</v>
      </c>
      <c r="W5031">
        <v>0.98</v>
      </c>
      <c r="X5031">
        <v>0.39</v>
      </c>
      <c r="Y5031" t="s">
        <v>77</v>
      </c>
      <c r="Z5031">
        <v>4.43</v>
      </c>
      <c r="AA5031" t="s">
        <v>16617</v>
      </c>
      <c r="AB5031">
        <v>117.03097529999999</v>
      </c>
      <c r="AC5031" t="s">
        <v>16618</v>
      </c>
      <c r="AD5031">
        <v>50.216906799999997</v>
      </c>
      <c r="AE5031">
        <v>151.398</v>
      </c>
      <c r="AF5031">
        <v>11.196</v>
      </c>
      <c r="AG5031">
        <v>9.2720000000000002</v>
      </c>
      <c r="AH5031">
        <v>10.9278</v>
      </c>
    </row>
    <row r="5032" spans="1:34" x14ac:dyDescent="0.25">
      <c r="A5032" t="s">
        <v>16619</v>
      </c>
      <c r="B5032" t="s">
        <v>16616</v>
      </c>
      <c r="C5032">
        <v>2</v>
      </c>
      <c r="D5032">
        <v>3</v>
      </c>
      <c r="E5032" t="s">
        <v>73</v>
      </c>
      <c r="F5032">
        <v>2014</v>
      </c>
      <c r="G5032" t="s">
        <v>300</v>
      </c>
      <c r="H5032">
        <v>0</v>
      </c>
      <c r="I5032">
        <v>120.8</v>
      </c>
      <c r="J5032">
        <v>0.47560000000000002</v>
      </c>
      <c r="K5032">
        <v>13.6</v>
      </c>
      <c r="L5032">
        <v>1.21</v>
      </c>
      <c r="M5032">
        <v>435.40899999999999</v>
      </c>
      <c r="N5032">
        <v>1.37</v>
      </c>
      <c r="O5032" t="s">
        <v>75</v>
      </c>
      <c r="P5032">
        <v>0.15279999999999999</v>
      </c>
      <c r="S5032">
        <v>0</v>
      </c>
      <c r="U5032">
        <v>5399</v>
      </c>
      <c r="V5032">
        <v>1.02</v>
      </c>
      <c r="W5032">
        <v>0.98</v>
      </c>
      <c r="X5032">
        <v>0.39</v>
      </c>
      <c r="Y5032" t="s">
        <v>77</v>
      </c>
      <c r="Z5032">
        <v>4.43</v>
      </c>
      <c r="AA5032" t="s">
        <v>16617</v>
      </c>
      <c r="AB5032">
        <v>117.03097529999999</v>
      </c>
      <c r="AC5032" t="s">
        <v>16618</v>
      </c>
      <c r="AD5032">
        <v>50.216906799999997</v>
      </c>
      <c r="AE5032">
        <v>151.398</v>
      </c>
      <c r="AF5032">
        <v>11.196</v>
      </c>
      <c r="AG5032">
        <v>9.2720000000000002</v>
      </c>
      <c r="AH5032">
        <v>10.9278</v>
      </c>
    </row>
    <row r="5033" spans="1:34" x14ac:dyDescent="0.25">
      <c r="A5033" t="s">
        <v>16620</v>
      </c>
      <c r="B5033" t="s">
        <v>16621</v>
      </c>
      <c r="C5033">
        <v>1</v>
      </c>
      <c r="D5033">
        <v>1</v>
      </c>
      <c r="E5033" t="s">
        <v>284</v>
      </c>
      <c r="F5033">
        <v>2007</v>
      </c>
      <c r="G5033" t="s">
        <v>16608</v>
      </c>
      <c r="H5033">
        <v>0</v>
      </c>
      <c r="I5033">
        <v>3.1915399999999998</v>
      </c>
      <c r="J5033">
        <v>4.7600000000000003E-2</v>
      </c>
      <c r="K5033">
        <v>15.805</v>
      </c>
      <c r="L5033">
        <v>1.41</v>
      </c>
      <c r="M5033">
        <v>2316.9807000000001</v>
      </c>
      <c r="N5033">
        <v>7.29</v>
      </c>
      <c r="O5033" t="s">
        <v>119</v>
      </c>
      <c r="P5033">
        <v>0.28999999999999998</v>
      </c>
      <c r="R5033">
        <v>1729</v>
      </c>
      <c r="S5033">
        <v>0</v>
      </c>
      <c r="T5033" t="s">
        <v>16622</v>
      </c>
      <c r="U5033">
        <v>6429</v>
      </c>
      <c r="V5033">
        <v>1.54</v>
      </c>
      <c r="W5033">
        <v>0.57999999999999996</v>
      </c>
      <c r="X5033">
        <v>-0.18</v>
      </c>
      <c r="Y5033" t="s">
        <v>77</v>
      </c>
      <c r="Z5033">
        <v>3.95</v>
      </c>
      <c r="AA5033" t="s">
        <v>16623</v>
      </c>
      <c r="AB5033">
        <v>65.469581399999996</v>
      </c>
      <c r="AC5033" t="s">
        <v>16624</v>
      </c>
      <c r="AD5033">
        <v>57.817209499999997</v>
      </c>
      <c r="AE5033">
        <v>213.053</v>
      </c>
      <c r="AF5033">
        <v>9.8539999999999992</v>
      </c>
      <c r="AG5033">
        <v>8.7910000000000004</v>
      </c>
      <c r="AH5033">
        <v>9.7388899999999996</v>
      </c>
    </row>
    <row r="5034" spans="1:34" x14ac:dyDescent="0.25">
      <c r="A5034" t="s">
        <v>16625</v>
      </c>
      <c r="B5034" t="s">
        <v>16626</v>
      </c>
      <c r="C5034">
        <v>1</v>
      </c>
      <c r="D5034">
        <v>1</v>
      </c>
      <c r="E5034" t="s">
        <v>284</v>
      </c>
      <c r="F5034">
        <v>2008</v>
      </c>
      <c r="G5034" t="s">
        <v>16608</v>
      </c>
      <c r="H5034">
        <v>0</v>
      </c>
      <c r="I5034">
        <v>4.1250799999999996</v>
      </c>
      <c r="J5034">
        <v>5.5239999999999997E-2</v>
      </c>
      <c r="K5034">
        <v>14.010999999999999</v>
      </c>
      <c r="L5034">
        <v>1.25</v>
      </c>
      <c r="M5034">
        <v>451.3186</v>
      </c>
      <c r="N5034">
        <v>1.42</v>
      </c>
      <c r="O5034" t="s">
        <v>119</v>
      </c>
      <c r="P5034">
        <v>0</v>
      </c>
      <c r="R5034">
        <v>1630</v>
      </c>
      <c r="S5034">
        <v>0</v>
      </c>
      <c r="T5034" t="s">
        <v>595</v>
      </c>
      <c r="U5034">
        <v>6397</v>
      </c>
      <c r="V5034">
        <v>1.45</v>
      </c>
      <c r="W5034">
        <v>1.1000000000000001</v>
      </c>
      <c r="X5034">
        <v>-0.04</v>
      </c>
      <c r="Y5034" t="s">
        <v>77</v>
      </c>
      <c r="Z5034">
        <v>4.18</v>
      </c>
      <c r="AA5034" t="s">
        <v>16627</v>
      </c>
      <c r="AB5034">
        <v>110.3880285</v>
      </c>
      <c r="AC5034" t="s">
        <v>16628</v>
      </c>
      <c r="AD5034">
        <v>58.2681094</v>
      </c>
      <c r="AE5034">
        <v>272.65499999999997</v>
      </c>
      <c r="AF5034">
        <v>10.814</v>
      </c>
      <c r="AG5034">
        <v>9.4060000000000006</v>
      </c>
      <c r="AH5034">
        <v>10.5131</v>
      </c>
    </row>
    <row r="5035" spans="1:34" x14ac:dyDescent="0.25">
      <c r="A5035" t="s">
        <v>16629</v>
      </c>
      <c r="B5035" t="s">
        <v>16630</v>
      </c>
      <c r="C5035">
        <v>1</v>
      </c>
      <c r="D5035">
        <v>1</v>
      </c>
      <c r="E5035" t="s">
        <v>284</v>
      </c>
      <c r="F5035">
        <v>2008</v>
      </c>
      <c r="G5035" t="s">
        <v>16608</v>
      </c>
      <c r="H5035">
        <v>0</v>
      </c>
      <c r="I5035">
        <v>4.1877557999999997</v>
      </c>
      <c r="J5035">
        <v>5.1499999999999997E-2</v>
      </c>
      <c r="K5035">
        <v>12.78</v>
      </c>
      <c r="L5035">
        <v>1.1399999999999999</v>
      </c>
      <c r="M5035">
        <v>378.2</v>
      </c>
      <c r="N5035">
        <v>1.19</v>
      </c>
      <c r="O5035" t="s">
        <v>119</v>
      </c>
      <c r="P5035">
        <v>0</v>
      </c>
      <c r="R5035">
        <v>1230</v>
      </c>
      <c r="S5035">
        <v>0</v>
      </c>
      <c r="T5035" t="s">
        <v>227</v>
      </c>
      <c r="U5035">
        <v>5430</v>
      </c>
      <c r="V5035">
        <v>1.1299999999999999</v>
      </c>
      <c r="W5035">
        <v>1.04</v>
      </c>
      <c r="X5035">
        <v>0.05</v>
      </c>
      <c r="Y5035" t="s">
        <v>77</v>
      </c>
      <c r="Z5035">
        <v>4.3499999999999996</v>
      </c>
      <c r="AA5035" t="s">
        <v>16631</v>
      </c>
      <c r="AB5035">
        <v>116.7163868</v>
      </c>
      <c r="AC5035" t="s">
        <v>16632</v>
      </c>
      <c r="AD5035">
        <v>39.094469500000002</v>
      </c>
      <c r="AE5035">
        <v>276.21100000000001</v>
      </c>
      <c r="AF5035">
        <v>12.198</v>
      </c>
      <c r="AG5035">
        <v>10.345000000000001</v>
      </c>
      <c r="AH5035">
        <v>11.9498</v>
      </c>
    </row>
    <row r="5036" spans="1:34" x14ac:dyDescent="0.25">
      <c r="A5036" t="s">
        <v>16633</v>
      </c>
      <c r="B5036" t="s">
        <v>16634</v>
      </c>
      <c r="C5036">
        <v>1</v>
      </c>
      <c r="D5036">
        <v>1</v>
      </c>
      <c r="E5036" t="s">
        <v>284</v>
      </c>
      <c r="F5036">
        <v>2016</v>
      </c>
      <c r="G5036" t="s">
        <v>16608</v>
      </c>
      <c r="H5036">
        <v>0</v>
      </c>
      <c r="I5036">
        <v>3.7650006999999999</v>
      </c>
      <c r="J5036">
        <v>8.1500000000000003E-2</v>
      </c>
      <c r="K5036">
        <v>23.202999999999999</v>
      </c>
      <c r="L5036">
        <v>2.0699999999999998</v>
      </c>
      <c r="M5036">
        <v>1398.452</v>
      </c>
      <c r="N5036">
        <v>4.4000000000000004</v>
      </c>
      <c r="O5036" t="s">
        <v>119</v>
      </c>
      <c r="P5036">
        <v>0</v>
      </c>
      <c r="R5036">
        <v>1577</v>
      </c>
      <c r="S5036">
        <v>0</v>
      </c>
      <c r="T5036" t="s">
        <v>1347</v>
      </c>
      <c r="U5036">
        <v>6720</v>
      </c>
      <c r="V5036">
        <v>1.93</v>
      </c>
      <c r="W5036">
        <v>1.47</v>
      </c>
      <c r="X5036">
        <v>-7.0000000000000007E-2</v>
      </c>
      <c r="Y5036" t="s">
        <v>77</v>
      </c>
      <c r="Z5036">
        <v>4.04</v>
      </c>
      <c r="AA5036" t="s">
        <v>16635</v>
      </c>
      <c r="AB5036">
        <v>94.792955199999994</v>
      </c>
      <c r="AC5036" t="s">
        <v>16636</v>
      </c>
      <c r="AD5036">
        <v>73.827567200000004</v>
      </c>
      <c r="AE5036">
        <v>235.47900000000001</v>
      </c>
      <c r="AF5036">
        <v>10.247</v>
      </c>
      <c r="AG5036">
        <v>9.2460000000000004</v>
      </c>
      <c r="AH5036">
        <v>10.191000000000001</v>
      </c>
    </row>
    <row r="5037" spans="1:34" x14ac:dyDescent="0.25">
      <c r="A5037" t="s">
        <v>16637</v>
      </c>
      <c r="B5037" t="s">
        <v>16638</v>
      </c>
      <c r="C5037">
        <v>1</v>
      </c>
      <c r="D5037">
        <v>1</v>
      </c>
      <c r="E5037" t="s">
        <v>284</v>
      </c>
      <c r="F5037">
        <v>2019</v>
      </c>
      <c r="G5037" t="s">
        <v>16608</v>
      </c>
      <c r="H5037">
        <v>0</v>
      </c>
      <c r="I5037">
        <v>2.8641424</v>
      </c>
      <c r="J5037">
        <v>4.4209999999999999E-2</v>
      </c>
      <c r="K5037">
        <v>15.39</v>
      </c>
      <c r="L5037">
        <v>1.373</v>
      </c>
      <c r="M5037">
        <v>225.34146999999999</v>
      </c>
      <c r="N5037">
        <v>0.70899999999999996</v>
      </c>
      <c r="O5037" t="s">
        <v>119</v>
      </c>
      <c r="P5037">
        <v>3.7999999999999999E-2</v>
      </c>
      <c r="Q5037">
        <v>1540</v>
      </c>
      <c r="R5037">
        <v>1743</v>
      </c>
      <c r="S5037">
        <v>0</v>
      </c>
      <c r="T5037" t="s">
        <v>199</v>
      </c>
      <c r="U5037">
        <v>6250</v>
      </c>
      <c r="V5037">
        <v>1.48</v>
      </c>
      <c r="W5037">
        <v>1.41</v>
      </c>
      <c r="X5037">
        <v>0.432</v>
      </c>
      <c r="Y5037" t="s">
        <v>77</v>
      </c>
      <c r="Z5037">
        <v>4.25</v>
      </c>
      <c r="AA5037" t="s">
        <v>16639</v>
      </c>
      <c r="AB5037">
        <v>277.4780753</v>
      </c>
      <c r="AC5037" t="s">
        <v>16640</v>
      </c>
      <c r="AD5037">
        <v>85.233320800000001</v>
      </c>
      <c r="AE5037">
        <v>234.149</v>
      </c>
      <c r="AF5037">
        <v>10.521000000000001</v>
      </c>
      <c r="AG5037">
        <v>9.2409999999999997</v>
      </c>
      <c r="AH5037">
        <v>10.4575</v>
      </c>
    </row>
    <row r="5038" spans="1:34" x14ac:dyDescent="0.25">
      <c r="A5038" t="s">
        <v>16641</v>
      </c>
      <c r="B5038" t="s">
        <v>16642</v>
      </c>
      <c r="C5038">
        <v>1</v>
      </c>
      <c r="D5038">
        <v>1</v>
      </c>
      <c r="E5038" t="s">
        <v>117</v>
      </c>
      <c r="F5038">
        <v>2021</v>
      </c>
      <c r="G5038" t="s">
        <v>142</v>
      </c>
      <c r="H5038">
        <v>0</v>
      </c>
      <c r="J5038">
        <v>115</v>
      </c>
      <c r="K5038">
        <v>12.7</v>
      </c>
      <c r="L5038">
        <v>1.1399999999999999</v>
      </c>
      <c r="M5038">
        <v>2002.3189600000001</v>
      </c>
      <c r="N5038">
        <v>6.3</v>
      </c>
      <c r="O5038" t="s">
        <v>119</v>
      </c>
      <c r="S5038">
        <v>0</v>
      </c>
      <c r="T5038" t="s">
        <v>437</v>
      </c>
      <c r="U5038">
        <v>4749</v>
      </c>
      <c r="V5038">
        <v>1.19</v>
      </c>
      <c r="W5038">
        <v>1.1000000000000001</v>
      </c>
      <c r="Z5038">
        <v>4.25</v>
      </c>
      <c r="AA5038" t="s">
        <v>16643</v>
      </c>
      <c r="AB5038">
        <v>171.9802779</v>
      </c>
      <c r="AC5038" t="s">
        <v>16644</v>
      </c>
      <c r="AD5038">
        <v>-66.434573599999993</v>
      </c>
      <c r="AE5038">
        <v>109.40600000000001</v>
      </c>
      <c r="AF5038">
        <v>10.885</v>
      </c>
      <c r="AG5038">
        <v>8.3580000000000005</v>
      </c>
      <c r="AH5038">
        <v>10.5352</v>
      </c>
    </row>
    <row r="5039" spans="1:34" x14ac:dyDescent="0.25">
      <c r="A5039" t="s">
        <v>16645</v>
      </c>
      <c r="B5039" t="s">
        <v>16646</v>
      </c>
      <c r="C5039">
        <v>1</v>
      </c>
      <c r="D5039">
        <v>3</v>
      </c>
      <c r="E5039" t="s">
        <v>73</v>
      </c>
      <c r="F5039">
        <v>2017</v>
      </c>
      <c r="G5039" t="s">
        <v>363</v>
      </c>
      <c r="H5039">
        <v>0</v>
      </c>
      <c r="I5039">
        <v>2.0208699999999999</v>
      </c>
      <c r="J5039">
        <v>1.634E-2</v>
      </c>
      <c r="K5039">
        <v>0.91300000000000003</v>
      </c>
      <c r="L5039">
        <v>8.1000000000000003E-2</v>
      </c>
      <c r="M5039">
        <v>0.7</v>
      </c>
      <c r="N5039">
        <v>2.2000000000000001E-3</v>
      </c>
      <c r="O5039" t="s">
        <v>75</v>
      </c>
      <c r="P5039">
        <v>0.06</v>
      </c>
      <c r="Q5039">
        <v>8.2100000000000009</v>
      </c>
      <c r="R5039">
        <v>471</v>
      </c>
      <c r="S5039">
        <v>0</v>
      </c>
      <c r="T5039" t="s">
        <v>776</v>
      </c>
      <c r="U5039">
        <v>3151</v>
      </c>
      <c r="V5039">
        <v>0.16</v>
      </c>
      <c r="W5039">
        <v>0.14000000000000001</v>
      </c>
      <c r="X5039">
        <v>-0.18</v>
      </c>
      <c r="Y5039" t="s">
        <v>77</v>
      </c>
      <c r="Z5039">
        <v>5.17</v>
      </c>
      <c r="AA5039" t="s">
        <v>16647</v>
      </c>
      <c r="AB5039">
        <v>18.133079200000001</v>
      </c>
      <c r="AC5039" t="s">
        <v>16648</v>
      </c>
      <c r="AD5039">
        <v>-16.996243400000001</v>
      </c>
      <c r="AE5039">
        <v>3.7120700000000002</v>
      </c>
      <c r="AF5039">
        <v>12.074</v>
      </c>
      <c r="AG5039">
        <v>6.42</v>
      </c>
      <c r="AH5039">
        <v>10.429399999999999</v>
      </c>
    </row>
    <row r="5040" spans="1:34" x14ac:dyDescent="0.25">
      <c r="A5040" t="s">
        <v>16649</v>
      </c>
      <c r="B5040" t="s">
        <v>16646</v>
      </c>
      <c r="C5040">
        <v>1</v>
      </c>
      <c r="D5040">
        <v>3</v>
      </c>
      <c r="E5040" t="s">
        <v>73</v>
      </c>
      <c r="F5040">
        <v>2017</v>
      </c>
      <c r="G5040" t="s">
        <v>363</v>
      </c>
      <c r="H5040">
        <v>0</v>
      </c>
      <c r="I5040">
        <v>3.0598900000000002</v>
      </c>
      <c r="J5040">
        <v>2.1559999999999999E-2</v>
      </c>
      <c r="K5040">
        <v>1.05</v>
      </c>
      <c r="L5040">
        <v>9.2999999999999999E-2</v>
      </c>
      <c r="M5040">
        <v>1.1399999999999999</v>
      </c>
      <c r="N5040">
        <v>3.5899999999999999E-3</v>
      </c>
      <c r="O5040" t="s">
        <v>75</v>
      </c>
      <c r="P5040">
        <v>0</v>
      </c>
      <c r="Q5040">
        <v>4.72</v>
      </c>
      <c r="R5040">
        <v>410</v>
      </c>
      <c r="S5040">
        <v>0</v>
      </c>
      <c r="T5040" t="s">
        <v>776</v>
      </c>
      <c r="U5040">
        <v>3151</v>
      </c>
      <c r="V5040">
        <v>0.16</v>
      </c>
      <c r="W5040">
        <v>0.14000000000000001</v>
      </c>
      <c r="X5040">
        <v>-0.18</v>
      </c>
      <c r="Y5040" t="s">
        <v>77</v>
      </c>
      <c r="Z5040">
        <v>5.17</v>
      </c>
      <c r="AA5040" t="s">
        <v>16647</v>
      </c>
      <c r="AB5040">
        <v>18.133079200000001</v>
      </c>
      <c r="AC5040" t="s">
        <v>16648</v>
      </c>
      <c r="AD5040">
        <v>-16.996243400000001</v>
      </c>
      <c r="AE5040">
        <v>3.7120700000000002</v>
      </c>
      <c r="AF5040">
        <v>12.074</v>
      </c>
      <c r="AG5040">
        <v>6.42</v>
      </c>
      <c r="AH5040">
        <v>10.429399999999999</v>
      </c>
    </row>
    <row r="5041" spans="1:34" x14ac:dyDescent="0.25">
      <c r="A5041" t="s">
        <v>16650</v>
      </c>
      <c r="B5041" t="s">
        <v>16646</v>
      </c>
      <c r="C5041">
        <v>1</v>
      </c>
      <c r="D5041">
        <v>3</v>
      </c>
      <c r="E5041" t="s">
        <v>73</v>
      </c>
      <c r="F5041">
        <v>2017</v>
      </c>
      <c r="G5041" t="s">
        <v>363</v>
      </c>
      <c r="H5041">
        <v>0</v>
      </c>
      <c r="I5041">
        <v>4.6562599999999996</v>
      </c>
      <c r="J5041">
        <v>2.8510000000000001E-2</v>
      </c>
      <c r="K5041">
        <v>1.03</v>
      </c>
      <c r="L5041">
        <v>9.1999999999999998E-2</v>
      </c>
      <c r="M5041">
        <v>1.0900000000000001</v>
      </c>
      <c r="N5041">
        <v>3.4299999999999999E-3</v>
      </c>
      <c r="O5041" t="s">
        <v>75</v>
      </c>
      <c r="P5041">
        <v>7.0000000000000007E-2</v>
      </c>
      <c r="Q5041">
        <v>2.7</v>
      </c>
      <c r="R5041">
        <v>357</v>
      </c>
      <c r="S5041">
        <v>0</v>
      </c>
      <c r="T5041" t="s">
        <v>776</v>
      </c>
      <c r="U5041">
        <v>3151</v>
      </c>
      <c r="V5041">
        <v>0.16</v>
      </c>
      <c r="W5041">
        <v>0.14000000000000001</v>
      </c>
      <c r="X5041">
        <v>-0.18</v>
      </c>
      <c r="Y5041" t="s">
        <v>77</v>
      </c>
      <c r="Z5041">
        <v>5.17</v>
      </c>
      <c r="AA5041" t="s">
        <v>16647</v>
      </c>
      <c r="AB5041">
        <v>18.133079200000001</v>
      </c>
      <c r="AC5041" t="s">
        <v>16648</v>
      </c>
      <c r="AD5041">
        <v>-16.996243400000001</v>
      </c>
      <c r="AE5041">
        <v>3.7120700000000002</v>
      </c>
      <c r="AF5041">
        <v>12.074</v>
      </c>
      <c r="AG5041">
        <v>6.42</v>
      </c>
      <c r="AH5041">
        <v>10.429399999999999</v>
      </c>
    </row>
    <row r="5042" spans="1:34" x14ac:dyDescent="0.25">
      <c r="A5042" t="s">
        <v>16651</v>
      </c>
      <c r="B5042" t="s">
        <v>16652</v>
      </c>
      <c r="C5042">
        <v>1</v>
      </c>
      <c r="D5042">
        <v>1</v>
      </c>
      <c r="E5042" t="s">
        <v>73</v>
      </c>
      <c r="F5042">
        <v>2010</v>
      </c>
      <c r="G5042" t="s">
        <v>260</v>
      </c>
      <c r="H5042">
        <v>0</v>
      </c>
      <c r="I5042">
        <v>380.8</v>
      </c>
      <c r="J5042">
        <v>1.2</v>
      </c>
      <c r="K5042">
        <v>13.4</v>
      </c>
      <c r="L5042">
        <v>1.2</v>
      </c>
      <c r="M5042">
        <v>572.07000000000005</v>
      </c>
      <c r="N5042">
        <v>1.8</v>
      </c>
      <c r="O5042" t="s">
        <v>75</v>
      </c>
      <c r="P5042">
        <v>0.25</v>
      </c>
      <c r="S5042">
        <v>0</v>
      </c>
      <c r="T5042" t="s">
        <v>16653</v>
      </c>
      <c r="U5042">
        <v>4553</v>
      </c>
      <c r="V5042">
        <v>13.9</v>
      </c>
      <c r="W5042">
        <v>1.5</v>
      </c>
      <c r="X5042">
        <v>-0.16</v>
      </c>
      <c r="Y5042" t="s">
        <v>77</v>
      </c>
      <c r="Z5042">
        <v>2.4900000000000002</v>
      </c>
      <c r="AA5042" t="s">
        <v>16654</v>
      </c>
      <c r="AB5042">
        <v>31.793285999999998</v>
      </c>
      <c r="AC5042" t="s">
        <v>16655</v>
      </c>
      <c r="AD5042">
        <v>23.462420999999999</v>
      </c>
      <c r="AE5042">
        <v>20.210190000000001</v>
      </c>
      <c r="AF5042">
        <v>2.0053800000000002</v>
      </c>
      <c r="AG5042">
        <v>-0.78300000000000003</v>
      </c>
    </row>
    <row r="5043" spans="1:34" x14ac:dyDescent="0.25">
      <c r="A5043" t="s">
        <v>16656</v>
      </c>
      <c r="B5043" t="s">
        <v>16657</v>
      </c>
      <c r="C5043">
        <v>2</v>
      </c>
      <c r="D5043">
        <v>1</v>
      </c>
      <c r="E5043" t="s">
        <v>73</v>
      </c>
      <c r="F5043">
        <v>2015</v>
      </c>
      <c r="G5043" t="s">
        <v>100</v>
      </c>
      <c r="H5043">
        <v>0</v>
      </c>
      <c r="I5043">
        <v>628.96</v>
      </c>
      <c r="J5043">
        <v>1.46</v>
      </c>
      <c r="K5043">
        <v>12.7</v>
      </c>
      <c r="L5043">
        <v>1.1299999999999999</v>
      </c>
      <c r="M5043">
        <v>2056.3600999999999</v>
      </c>
      <c r="N5043">
        <v>6.47</v>
      </c>
      <c r="O5043" t="s">
        <v>75</v>
      </c>
      <c r="P5043">
        <v>0.1</v>
      </c>
      <c r="S5043">
        <v>0</v>
      </c>
      <c r="T5043" t="s">
        <v>316</v>
      </c>
      <c r="U5043">
        <v>4055</v>
      </c>
      <c r="V5043">
        <v>45.1</v>
      </c>
      <c r="W5043">
        <v>1.1299999999999999</v>
      </c>
      <c r="X5043">
        <v>-0.27</v>
      </c>
      <c r="Y5043" t="s">
        <v>77</v>
      </c>
      <c r="Z5043">
        <v>1.2</v>
      </c>
      <c r="AA5043" t="s">
        <v>16658</v>
      </c>
      <c r="AB5043">
        <v>68.980174000000005</v>
      </c>
      <c r="AC5043" t="s">
        <v>16659</v>
      </c>
      <c r="AD5043">
        <v>16.509201000000001</v>
      </c>
      <c r="AE5043">
        <v>20.433199999999999</v>
      </c>
      <c r="AF5043">
        <v>0.872</v>
      </c>
      <c r="AG5043">
        <v>-3.044</v>
      </c>
    </row>
    <row r="5044" spans="1:34" x14ac:dyDescent="0.25">
      <c r="A5044" t="s">
        <v>16660</v>
      </c>
      <c r="B5044" t="s">
        <v>16661</v>
      </c>
      <c r="C5044">
        <v>2</v>
      </c>
      <c r="D5044">
        <v>1</v>
      </c>
      <c r="E5044" t="s">
        <v>117</v>
      </c>
      <c r="F5044">
        <v>2021</v>
      </c>
      <c r="G5044" t="s">
        <v>142</v>
      </c>
      <c r="H5044">
        <v>0</v>
      </c>
      <c r="I5044">
        <v>1790000</v>
      </c>
      <c r="J5044">
        <v>556</v>
      </c>
      <c r="K5044">
        <v>12.4</v>
      </c>
      <c r="L5044">
        <v>1.1100000000000001</v>
      </c>
      <c r="M5044">
        <v>3464.3296399999999</v>
      </c>
      <c r="N5044">
        <v>10.9</v>
      </c>
      <c r="O5044" t="s">
        <v>119</v>
      </c>
      <c r="P5044">
        <v>0.4</v>
      </c>
      <c r="S5044">
        <v>0</v>
      </c>
      <c r="T5044" t="s">
        <v>16662</v>
      </c>
      <c r="W5044">
        <v>5.5</v>
      </c>
      <c r="AA5044" t="s">
        <v>16663</v>
      </c>
      <c r="AB5044">
        <v>220.48979919999999</v>
      </c>
      <c r="AC5044" t="s">
        <v>16664</v>
      </c>
      <c r="AD5044">
        <v>-37.793632299999999</v>
      </c>
      <c r="AE5044">
        <v>98.093500000000006</v>
      </c>
      <c r="AF5044">
        <v>4.01</v>
      </c>
      <c r="AG5044">
        <v>4.4870000000000001</v>
      </c>
      <c r="AH5044">
        <v>4.0109300000000001</v>
      </c>
    </row>
    <row r="5045" spans="1:34" x14ac:dyDescent="0.25">
      <c r="A5045" t="s">
        <v>16665</v>
      </c>
      <c r="B5045" t="s">
        <v>16666</v>
      </c>
      <c r="C5045">
        <v>2</v>
      </c>
      <c r="D5045">
        <v>1</v>
      </c>
      <c r="E5045" t="s">
        <v>73</v>
      </c>
      <c r="F5045">
        <v>2014</v>
      </c>
      <c r="G5045" t="s">
        <v>260</v>
      </c>
      <c r="H5045">
        <v>0</v>
      </c>
      <c r="I5045">
        <v>605.20000000000005</v>
      </c>
      <c r="J5045">
        <v>1.7</v>
      </c>
      <c r="K5045">
        <v>12.6</v>
      </c>
      <c r="L5045">
        <v>1.1200000000000001</v>
      </c>
      <c r="M5045">
        <v>2479</v>
      </c>
      <c r="N5045">
        <v>7.8</v>
      </c>
      <c r="O5045" t="s">
        <v>75</v>
      </c>
      <c r="P5045">
        <v>0.08</v>
      </c>
      <c r="S5045">
        <v>0</v>
      </c>
      <c r="T5045" t="s">
        <v>83</v>
      </c>
      <c r="U5045">
        <v>4092.1</v>
      </c>
      <c r="V5045">
        <v>47.2</v>
      </c>
      <c r="W5045">
        <v>1.7</v>
      </c>
      <c r="X5045">
        <v>-0.28999999999999998</v>
      </c>
      <c r="Y5045" t="s">
        <v>77</v>
      </c>
      <c r="Z5045">
        <v>1.4</v>
      </c>
      <c r="AA5045" t="s">
        <v>16667</v>
      </c>
      <c r="AB5045">
        <v>124.1286379</v>
      </c>
      <c r="AC5045" t="s">
        <v>16668</v>
      </c>
      <c r="AD5045">
        <v>9.1853306000000003</v>
      </c>
      <c r="AE5045">
        <v>89.047200000000004</v>
      </c>
      <c r="AF5045">
        <v>3.5101200000000001</v>
      </c>
      <c r="AG5045">
        <v>0.19</v>
      </c>
      <c r="AH5045">
        <v>3.0462799999999999</v>
      </c>
    </row>
    <row r="5046" spans="1:34" x14ac:dyDescent="0.25">
      <c r="A5046" t="s">
        <v>16669</v>
      </c>
      <c r="B5046" t="s">
        <v>16670</v>
      </c>
      <c r="C5046">
        <v>1</v>
      </c>
      <c r="D5046">
        <v>2</v>
      </c>
      <c r="E5046" t="s">
        <v>117</v>
      </c>
      <c r="F5046">
        <v>2008</v>
      </c>
      <c r="G5046" t="s">
        <v>142</v>
      </c>
      <c r="H5046">
        <v>0</v>
      </c>
      <c r="I5046">
        <v>7665</v>
      </c>
      <c r="J5046">
        <v>9.1</v>
      </c>
      <c r="K5046">
        <v>18.495000000000001</v>
      </c>
      <c r="L5046">
        <v>1.65</v>
      </c>
      <c r="M5046">
        <v>3496.13</v>
      </c>
      <c r="N5046">
        <v>11</v>
      </c>
      <c r="O5046" t="s">
        <v>119</v>
      </c>
      <c r="P5046">
        <v>0.08</v>
      </c>
      <c r="R5046">
        <v>1612</v>
      </c>
      <c r="S5046">
        <v>0</v>
      </c>
      <c r="T5046" t="s">
        <v>16671</v>
      </c>
      <c r="U5046">
        <v>8038.68</v>
      </c>
      <c r="V5046">
        <v>1.54</v>
      </c>
      <c r="W5046">
        <v>1.76</v>
      </c>
      <c r="X5046">
        <v>-0.21</v>
      </c>
      <c r="Y5046" t="s">
        <v>77</v>
      </c>
      <c r="Z5046">
        <v>4.3499999999999996</v>
      </c>
      <c r="AA5046" t="s">
        <v>16672</v>
      </c>
      <c r="AB5046">
        <v>86.821233699999993</v>
      </c>
      <c r="AC5046" t="s">
        <v>16673</v>
      </c>
      <c r="AD5046">
        <v>-51.066147999999998</v>
      </c>
      <c r="AE5046">
        <v>19.744199999999999</v>
      </c>
      <c r="AF5046">
        <v>3.85</v>
      </c>
      <c r="AG5046">
        <v>3.5259999999999998</v>
      </c>
      <c r="AH5046">
        <v>3.8201499999999999</v>
      </c>
    </row>
    <row r="5047" spans="1:34" x14ac:dyDescent="0.25">
      <c r="A5047" t="s">
        <v>16674</v>
      </c>
      <c r="B5047" t="s">
        <v>16670</v>
      </c>
      <c r="C5047">
        <v>1</v>
      </c>
      <c r="D5047">
        <v>2</v>
      </c>
      <c r="E5047" t="s">
        <v>73</v>
      </c>
      <c r="F5047">
        <v>2019</v>
      </c>
      <c r="G5047" t="s">
        <v>363</v>
      </c>
      <c r="H5047">
        <v>0</v>
      </c>
      <c r="I5047">
        <v>1200</v>
      </c>
      <c r="J5047">
        <v>2.7</v>
      </c>
      <c r="K5047">
        <v>12.5</v>
      </c>
      <c r="L5047">
        <v>1.1200000000000001</v>
      </c>
      <c r="M5047">
        <v>2860.47</v>
      </c>
      <c r="N5047">
        <v>9</v>
      </c>
      <c r="O5047" t="s">
        <v>119</v>
      </c>
      <c r="P5047">
        <v>0.24</v>
      </c>
      <c r="S5047">
        <v>0</v>
      </c>
      <c r="T5047" t="s">
        <v>16671</v>
      </c>
      <c r="U5047">
        <v>7890</v>
      </c>
      <c r="V5047">
        <v>2.0099999999999998</v>
      </c>
      <c r="W5047">
        <v>1.75</v>
      </c>
      <c r="X5047">
        <v>-0.21</v>
      </c>
      <c r="Y5047" t="s">
        <v>77</v>
      </c>
      <c r="Z5047">
        <v>3.83</v>
      </c>
      <c r="AA5047" t="s">
        <v>16672</v>
      </c>
      <c r="AB5047">
        <v>86.821233699999993</v>
      </c>
      <c r="AC5047" t="s">
        <v>16673</v>
      </c>
      <c r="AD5047">
        <v>-51.066147999999998</v>
      </c>
      <c r="AE5047">
        <v>19.744199999999999</v>
      </c>
      <c r="AF5047">
        <v>3.85</v>
      </c>
      <c r="AG5047">
        <v>3.5259999999999998</v>
      </c>
      <c r="AH5047">
        <v>3.8201499999999999</v>
      </c>
    </row>
    <row r="5048" spans="1:34" x14ac:dyDescent="0.25">
      <c r="A5048" t="s">
        <v>16675</v>
      </c>
      <c r="B5048" t="s">
        <v>16676</v>
      </c>
      <c r="C5048">
        <v>1</v>
      </c>
      <c r="D5048">
        <v>1</v>
      </c>
      <c r="E5048" t="s">
        <v>73</v>
      </c>
      <c r="F5048">
        <v>2014</v>
      </c>
      <c r="G5048" t="s">
        <v>260</v>
      </c>
      <c r="H5048">
        <v>0</v>
      </c>
      <c r="I5048">
        <v>522.29999999999995</v>
      </c>
      <c r="J5048">
        <v>1.4</v>
      </c>
      <c r="K5048">
        <v>12.7</v>
      </c>
      <c r="L5048">
        <v>1.1399999999999999</v>
      </c>
      <c r="M5048">
        <v>1938.7</v>
      </c>
      <c r="N5048">
        <v>6.1</v>
      </c>
      <c r="O5048" t="s">
        <v>75</v>
      </c>
      <c r="P5048">
        <v>0.19</v>
      </c>
      <c r="S5048">
        <v>0</v>
      </c>
      <c r="T5048" t="s">
        <v>83</v>
      </c>
      <c r="U5048">
        <v>4126</v>
      </c>
      <c r="V5048">
        <v>38.299999999999997</v>
      </c>
      <c r="W5048">
        <v>1.4</v>
      </c>
      <c r="X5048">
        <v>-0.27</v>
      </c>
      <c r="Y5048" t="s">
        <v>77</v>
      </c>
      <c r="Z5048">
        <v>1.5</v>
      </c>
      <c r="AA5048" t="s">
        <v>16677</v>
      </c>
      <c r="AB5048">
        <v>222.67649499999999</v>
      </c>
      <c r="AC5048" t="s">
        <v>16678</v>
      </c>
      <c r="AD5048">
        <v>74.155547999999996</v>
      </c>
      <c r="AE5048">
        <v>38.774720000000002</v>
      </c>
      <c r="AF5048">
        <v>2.0569000000000002</v>
      </c>
      <c r="AG5048">
        <v>-1.2869999999999999</v>
      </c>
    </row>
    <row r="5049" spans="1:34" x14ac:dyDescent="0.25">
      <c r="A5049" t="s">
        <v>16679</v>
      </c>
      <c r="B5049" t="s">
        <v>16680</v>
      </c>
      <c r="C5049">
        <v>1</v>
      </c>
      <c r="D5049">
        <v>1</v>
      </c>
      <c r="E5049" t="s">
        <v>73</v>
      </c>
      <c r="F5049">
        <v>2012</v>
      </c>
      <c r="G5049" t="s">
        <v>260</v>
      </c>
      <c r="H5049">
        <v>0</v>
      </c>
      <c r="I5049">
        <v>417.9</v>
      </c>
      <c r="J5049">
        <v>1.3</v>
      </c>
      <c r="K5049">
        <v>12.7</v>
      </c>
      <c r="L5049">
        <v>1.1299999999999999</v>
      </c>
      <c r="M5049">
        <v>2129.4609999999998</v>
      </c>
      <c r="N5049">
        <v>6.7</v>
      </c>
      <c r="O5049" t="s">
        <v>75</v>
      </c>
      <c r="P5049">
        <v>0.11</v>
      </c>
      <c r="S5049">
        <v>0</v>
      </c>
      <c r="T5049" t="s">
        <v>1928</v>
      </c>
      <c r="U5049">
        <v>4406</v>
      </c>
      <c r="V5049">
        <v>21</v>
      </c>
      <c r="W5049">
        <v>1.7</v>
      </c>
      <c r="X5049">
        <v>-9.4E-2</v>
      </c>
      <c r="Y5049" t="s">
        <v>77</v>
      </c>
      <c r="Z5049">
        <v>1.94</v>
      </c>
      <c r="AA5049" t="s">
        <v>16681</v>
      </c>
      <c r="AB5049">
        <v>239.39650570000001</v>
      </c>
      <c r="AC5049" t="s">
        <v>16682</v>
      </c>
      <c r="AD5049">
        <v>26.877617099999998</v>
      </c>
      <c r="AE5049">
        <v>69.868300000000005</v>
      </c>
      <c r="AF5049">
        <v>4.1257700000000002</v>
      </c>
      <c r="AG5049">
        <v>1.349</v>
      </c>
      <c r="AH5049">
        <v>3.75773</v>
      </c>
    </row>
    <row r="5050" spans="1:34" x14ac:dyDescent="0.25">
      <c r="A5050" t="s">
        <v>16683</v>
      </c>
      <c r="B5050" t="s">
        <v>16684</v>
      </c>
      <c r="C5050">
        <v>1</v>
      </c>
      <c r="D5050">
        <v>1</v>
      </c>
      <c r="E5050" t="s">
        <v>73</v>
      </c>
      <c r="F5050">
        <v>2000</v>
      </c>
      <c r="G5050" t="s">
        <v>100</v>
      </c>
      <c r="H5050">
        <v>0</v>
      </c>
      <c r="I5050">
        <v>2690</v>
      </c>
      <c r="J5050">
        <v>3.5</v>
      </c>
      <c r="K5050">
        <v>14</v>
      </c>
      <c r="L5050">
        <v>1.24</v>
      </c>
      <c r="M5050">
        <v>247.9074</v>
      </c>
      <c r="N5050">
        <v>0.78</v>
      </c>
      <c r="O5050" t="s">
        <v>119</v>
      </c>
      <c r="P5050">
        <v>7.0000000000000007E-2</v>
      </c>
      <c r="S5050">
        <v>0</v>
      </c>
      <c r="T5050" t="s">
        <v>16685</v>
      </c>
      <c r="U5050">
        <v>5020.38</v>
      </c>
      <c r="V5050">
        <v>0.76</v>
      </c>
      <c r="W5050">
        <v>0.78</v>
      </c>
      <c r="X5050">
        <v>-0.13</v>
      </c>
      <c r="Y5050" t="s">
        <v>77</v>
      </c>
      <c r="Z5050">
        <v>4.59</v>
      </c>
      <c r="AA5050" t="s">
        <v>16686</v>
      </c>
      <c r="AB5050">
        <v>53.228430600000003</v>
      </c>
      <c r="AC5050" t="s">
        <v>16687</v>
      </c>
      <c r="AD5050">
        <v>-9.4581715000000006</v>
      </c>
      <c r="AE5050">
        <v>3.2025999999999999</v>
      </c>
      <c r="AF5050">
        <v>3.7154799999999999</v>
      </c>
      <c r="AG5050">
        <v>1.776</v>
      </c>
      <c r="AH5050">
        <v>3.4771899999999998</v>
      </c>
    </row>
    <row r="5051" spans="1:34" x14ac:dyDescent="0.25">
      <c r="A5051" t="s">
        <v>16688</v>
      </c>
      <c r="B5051" t="s">
        <v>16689</v>
      </c>
      <c r="C5051">
        <v>3</v>
      </c>
      <c r="D5051">
        <v>1</v>
      </c>
      <c r="E5051" t="s">
        <v>73</v>
      </c>
      <c r="F5051">
        <v>2019</v>
      </c>
      <c r="G5051" t="s">
        <v>363</v>
      </c>
      <c r="H5051">
        <v>0</v>
      </c>
      <c r="I5051">
        <v>16510</v>
      </c>
      <c r="J5051">
        <v>11.55</v>
      </c>
      <c r="K5051">
        <v>13.1</v>
      </c>
      <c r="L5051">
        <v>1.17</v>
      </c>
      <c r="M5051">
        <v>1032.9475</v>
      </c>
      <c r="N5051">
        <v>3.25</v>
      </c>
      <c r="O5051" t="s">
        <v>119</v>
      </c>
      <c r="P5051">
        <v>0.26</v>
      </c>
      <c r="S5051">
        <v>0</v>
      </c>
      <c r="T5051" t="s">
        <v>279</v>
      </c>
      <c r="U5051">
        <v>4754</v>
      </c>
      <c r="V5051">
        <v>0.78</v>
      </c>
      <c r="W5051">
        <v>0.75</v>
      </c>
      <c r="X5051">
        <v>-0.13400000000000001</v>
      </c>
      <c r="Y5051" t="s">
        <v>200</v>
      </c>
      <c r="Z5051">
        <v>4.57</v>
      </c>
      <c r="AA5051" t="s">
        <v>16690</v>
      </c>
      <c r="AB5051">
        <v>330.87140210000001</v>
      </c>
      <c r="AC5051" t="s">
        <v>16691</v>
      </c>
      <c r="AD5051">
        <v>-56.796902299999999</v>
      </c>
      <c r="AE5051">
        <v>3.6385700000000001</v>
      </c>
      <c r="AF5051">
        <v>4.6900000000000004</v>
      </c>
      <c r="AG5051">
        <v>2.2370000000000001</v>
      </c>
      <c r="AH5051">
        <v>4.3456200000000003</v>
      </c>
    </row>
    <row r="5052" spans="1:34" x14ac:dyDescent="0.25">
      <c r="A5052" t="s">
        <v>16692</v>
      </c>
      <c r="B5052" t="s">
        <v>16693</v>
      </c>
      <c r="C5052">
        <v>1</v>
      </c>
      <c r="D5052">
        <v>1</v>
      </c>
      <c r="E5052" t="s">
        <v>73</v>
      </c>
      <c r="F5052">
        <v>2006</v>
      </c>
      <c r="G5052" t="s">
        <v>88</v>
      </c>
      <c r="H5052">
        <v>0</v>
      </c>
      <c r="I5052">
        <v>594.9</v>
      </c>
      <c r="J5052">
        <v>1.93</v>
      </c>
      <c r="K5052">
        <v>12.6</v>
      </c>
      <c r="L5052">
        <v>1.1299999999999999</v>
      </c>
      <c r="M5052">
        <v>2415.4059999999999</v>
      </c>
      <c r="N5052">
        <v>7.6</v>
      </c>
      <c r="O5052" t="s">
        <v>75</v>
      </c>
      <c r="P5052">
        <v>0.151</v>
      </c>
      <c r="S5052">
        <v>0</v>
      </c>
      <c r="T5052" t="s">
        <v>89</v>
      </c>
      <c r="U5052">
        <v>4901</v>
      </c>
      <c r="V5052">
        <v>13.7</v>
      </c>
      <c r="W5052">
        <v>2.7</v>
      </c>
      <c r="X5052">
        <v>0.15</v>
      </c>
      <c r="Y5052" t="s">
        <v>77</v>
      </c>
      <c r="Z5052">
        <v>2.67</v>
      </c>
      <c r="AA5052" t="s">
        <v>16694</v>
      </c>
      <c r="AB5052">
        <v>67.154657299999997</v>
      </c>
      <c r="AC5052" t="s">
        <v>16695</v>
      </c>
      <c r="AD5052">
        <v>19.1802782</v>
      </c>
      <c r="AE5052">
        <v>47.52852</v>
      </c>
      <c r="AF5052">
        <v>3.5230000000000001</v>
      </c>
      <c r="AG5052">
        <v>1.4219999999999999</v>
      </c>
      <c r="AH5052">
        <v>3.27298</v>
      </c>
    </row>
    <row r="5053" spans="1:34" x14ac:dyDescent="0.25">
      <c r="A5053" t="s">
        <v>16696</v>
      </c>
      <c r="B5053" t="s">
        <v>16697</v>
      </c>
      <c r="C5053">
        <v>2</v>
      </c>
      <c r="D5053">
        <v>1</v>
      </c>
      <c r="E5053" t="s">
        <v>73</v>
      </c>
      <c r="F5053">
        <v>2009</v>
      </c>
      <c r="G5053" t="s">
        <v>260</v>
      </c>
      <c r="H5053">
        <v>0</v>
      </c>
      <c r="I5053">
        <v>428.5</v>
      </c>
      <c r="J5053">
        <v>1.19</v>
      </c>
      <c r="K5053">
        <v>12.5</v>
      </c>
      <c r="L5053">
        <v>1.1200000000000001</v>
      </c>
      <c r="M5053">
        <v>2790.43</v>
      </c>
      <c r="N5053">
        <v>8.7799999999999994</v>
      </c>
      <c r="O5053" t="s">
        <v>75</v>
      </c>
      <c r="P5053">
        <v>0.14399999999999999</v>
      </c>
      <c r="S5053">
        <v>0</v>
      </c>
      <c r="T5053" t="s">
        <v>16698</v>
      </c>
      <c r="U5053">
        <v>4330</v>
      </c>
      <c r="V5053">
        <v>31.88</v>
      </c>
      <c r="W5053">
        <v>1.23</v>
      </c>
      <c r="X5053">
        <v>-0.46899999999999997</v>
      </c>
      <c r="Y5053" t="s">
        <v>200</v>
      </c>
      <c r="Z5053">
        <v>1.66</v>
      </c>
      <c r="AA5053" t="s">
        <v>16699</v>
      </c>
      <c r="AB5053">
        <v>154.99320800000001</v>
      </c>
      <c r="AC5053" t="s">
        <v>16700</v>
      </c>
      <c r="AD5053">
        <v>19.841388999999999</v>
      </c>
      <c r="AE5053">
        <v>39.888300000000001</v>
      </c>
      <c r="AF5053">
        <v>1.99509</v>
      </c>
      <c r="AG5053">
        <v>-0.80600000000000005</v>
      </c>
    </row>
    <row r="5054" spans="1:34" x14ac:dyDescent="0.25">
      <c r="A5054" t="s">
        <v>16701</v>
      </c>
      <c r="B5054" t="s">
        <v>16702</v>
      </c>
      <c r="C5054">
        <v>2</v>
      </c>
      <c r="D5054">
        <v>1</v>
      </c>
      <c r="E5054" t="s">
        <v>73</v>
      </c>
      <c r="F5054">
        <v>2003</v>
      </c>
      <c r="G5054" t="s">
        <v>100</v>
      </c>
      <c r="H5054">
        <v>0</v>
      </c>
      <c r="I5054">
        <v>903.3</v>
      </c>
      <c r="J5054">
        <v>2.0499999999999998</v>
      </c>
      <c r="K5054">
        <v>12.5</v>
      </c>
      <c r="L5054">
        <v>1.1200000000000001</v>
      </c>
      <c r="M5054">
        <v>2987.5870300000001</v>
      </c>
      <c r="N5054">
        <v>9.4</v>
      </c>
      <c r="O5054" t="s">
        <v>119</v>
      </c>
      <c r="P5054">
        <v>4.9000000000000002E-2</v>
      </c>
      <c r="S5054">
        <v>0</v>
      </c>
      <c r="T5054" t="s">
        <v>2413</v>
      </c>
      <c r="U5054">
        <v>4888</v>
      </c>
      <c r="V5054">
        <v>4.9000000000000004</v>
      </c>
      <c r="W5054">
        <v>1.4</v>
      </c>
      <c r="X5054">
        <v>0.18</v>
      </c>
      <c r="Y5054" t="s">
        <v>77</v>
      </c>
      <c r="Z5054">
        <v>3.33</v>
      </c>
      <c r="AA5054" t="s">
        <v>16703</v>
      </c>
      <c r="AB5054">
        <v>354.83582330000002</v>
      </c>
      <c r="AC5054" t="s">
        <v>16704</v>
      </c>
      <c r="AD5054">
        <v>77.633100900000002</v>
      </c>
      <c r="AE5054">
        <v>14.102399999999999</v>
      </c>
      <c r="AF5054">
        <v>3.2300599999999999</v>
      </c>
      <c r="AG5054">
        <v>1.038</v>
      </c>
      <c r="AH5054">
        <v>2.9262700000000001</v>
      </c>
    </row>
    <row r="5055" spans="1:34" x14ac:dyDescent="0.25">
      <c r="A5055" t="s">
        <v>16705</v>
      </c>
      <c r="B5055" t="s">
        <v>16706</v>
      </c>
      <c r="C5055">
        <v>1</v>
      </c>
      <c r="D5055">
        <v>2</v>
      </c>
      <c r="E5055" t="s">
        <v>73</v>
      </c>
      <c r="F5055">
        <v>2018</v>
      </c>
      <c r="G5055" t="s">
        <v>88</v>
      </c>
      <c r="H5055">
        <v>0</v>
      </c>
      <c r="I5055">
        <v>415.2</v>
      </c>
      <c r="J5055">
        <v>1.24</v>
      </c>
      <c r="K5055">
        <v>13.8</v>
      </c>
      <c r="L5055">
        <v>1.23</v>
      </c>
      <c r="M5055">
        <v>324.1866</v>
      </c>
      <c r="N5055">
        <v>1.02</v>
      </c>
      <c r="O5055" t="s">
        <v>75</v>
      </c>
      <c r="P5055">
        <v>0.21</v>
      </c>
      <c r="S5055">
        <v>0</v>
      </c>
      <c r="T5055" t="s">
        <v>89</v>
      </c>
      <c r="U5055">
        <v>4822</v>
      </c>
      <c r="V5055">
        <v>11.1</v>
      </c>
      <c r="W5055">
        <v>1.47</v>
      </c>
      <c r="X5055">
        <v>-0.3</v>
      </c>
      <c r="Y5055" t="s">
        <v>77</v>
      </c>
      <c r="Z5055">
        <v>2.4700000000000002</v>
      </c>
      <c r="AA5055" t="s">
        <v>16707</v>
      </c>
      <c r="AB5055">
        <v>233.8818636</v>
      </c>
      <c r="AC5055" t="s">
        <v>16708</v>
      </c>
      <c r="AD5055">
        <v>-14.789502000000001</v>
      </c>
      <c r="AE5055">
        <v>47.401699999999998</v>
      </c>
      <c r="AF5055">
        <v>3.90672</v>
      </c>
      <c r="AG5055">
        <v>1.524</v>
      </c>
      <c r="AH5055">
        <v>3.6493699999999998</v>
      </c>
    </row>
    <row r="5056" spans="1:34" x14ac:dyDescent="0.25">
      <c r="A5056" t="s">
        <v>16709</v>
      </c>
      <c r="B5056" t="s">
        <v>16706</v>
      </c>
      <c r="C5056">
        <v>1</v>
      </c>
      <c r="D5056">
        <v>2</v>
      </c>
      <c r="E5056" t="s">
        <v>73</v>
      </c>
      <c r="F5056">
        <v>2018</v>
      </c>
      <c r="G5056" t="s">
        <v>88</v>
      </c>
      <c r="H5056">
        <v>0</v>
      </c>
      <c r="I5056">
        <v>964.6</v>
      </c>
      <c r="J5056">
        <v>2.17</v>
      </c>
      <c r="K5056">
        <v>12.9</v>
      </c>
      <c r="L5056">
        <v>1.1499999999999999</v>
      </c>
      <c r="M5056">
        <v>1455.6614</v>
      </c>
      <c r="N5056">
        <v>4.58</v>
      </c>
      <c r="O5056" t="s">
        <v>75</v>
      </c>
      <c r="P5056">
        <v>5.7000000000000002E-2</v>
      </c>
      <c r="S5056">
        <v>0</v>
      </c>
      <c r="T5056" t="s">
        <v>89</v>
      </c>
      <c r="U5056">
        <v>4822</v>
      </c>
      <c r="V5056">
        <v>11.1</v>
      </c>
      <c r="W5056">
        <v>1.47</v>
      </c>
      <c r="X5056">
        <v>-0.3</v>
      </c>
      <c r="Y5056" t="s">
        <v>77</v>
      </c>
      <c r="Z5056">
        <v>2.4700000000000002</v>
      </c>
      <c r="AA5056" t="s">
        <v>16707</v>
      </c>
      <c r="AB5056">
        <v>233.8818636</v>
      </c>
      <c r="AC5056" t="s">
        <v>16708</v>
      </c>
      <c r="AD5056">
        <v>-14.789502000000001</v>
      </c>
      <c r="AE5056">
        <v>47.401699999999998</v>
      </c>
      <c r="AF5056">
        <v>3.90672</v>
      </c>
      <c r="AG5056">
        <v>1.524</v>
      </c>
      <c r="AH5056">
        <v>3.6493699999999998</v>
      </c>
    </row>
    <row r="5057" spans="1:34" x14ac:dyDescent="0.25">
      <c r="A5057" t="s">
        <v>16710</v>
      </c>
      <c r="B5057" t="s">
        <v>16711</v>
      </c>
      <c r="C5057">
        <v>1</v>
      </c>
      <c r="D5057">
        <v>1</v>
      </c>
      <c r="E5057" t="s">
        <v>73</v>
      </c>
      <c r="F5057">
        <v>2021</v>
      </c>
      <c r="G5057" t="s">
        <v>88</v>
      </c>
      <c r="H5057">
        <v>0</v>
      </c>
      <c r="I5057">
        <v>555.1</v>
      </c>
      <c r="J5057">
        <v>1.32</v>
      </c>
      <c r="K5057">
        <v>13.6</v>
      </c>
      <c r="L5057">
        <v>1.22</v>
      </c>
      <c r="M5057">
        <v>425.89006999999998</v>
      </c>
      <c r="N5057">
        <v>1.34</v>
      </c>
      <c r="O5057" t="s">
        <v>75</v>
      </c>
      <c r="P5057">
        <v>0.20399999999999999</v>
      </c>
      <c r="S5057">
        <v>0</v>
      </c>
      <c r="T5057" t="s">
        <v>2037</v>
      </c>
      <c r="U5057">
        <v>4742</v>
      </c>
      <c r="V5057">
        <v>11.2</v>
      </c>
      <c r="W5057">
        <v>0.99</v>
      </c>
      <c r="X5057">
        <v>-0.62</v>
      </c>
      <c r="Y5057" t="s">
        <v>77</v>
      </c>
      <c r="Z5057">
        <v>2.33</v>
      </c>
      <c r="AA5057" t="s">
        <v>16712</v>
      </c>
      <c r="AB5057">
        <v>349.29467940000001</v>
      </c>
      <c r="AC5057" t="s">
        <v>16713</v>
      </c>
      <c r="AD5057">
        <v>3.2823663999999999</v>
      </c>
      <c r="AE5057">
        <v>41.310699999999997</v>
      </c>
      <c r="AF5057">
        <v>3.69252</v>
      </c>
      <c r="AG5057">
        <v>1.393</v>
      </c>
      <c r="AH5057">
        <v>3.41425</v>
      </c>
    </row>
    <row r="5058" spans="1:34" x14ac:dyDescent="0.25">
      <c r="A5058" t="s">
        <v>16714</v>
      </c>
      <c r="B5058" t="s">
        <v>16715</v>
      </c>
      <c r="C5058">
        <v>1</v>
      </c>
      <c r="D5058">
        <v>2</v>
      </c>
      <c r="E5058" t="s">
        <v>73</v>
      </c>
      <c r="F5058">
        <v>2002</v>
      </c>
      <c r="G5058" t="s">
        <v>106</v>
      </c>
      <c r="H5058">
        <v>0</v>
      </c>
      <c r="I5058">
        <v>510.8544</v>
      </c>
      <c r="J5058">
        <v>1.4530000000000001</v>
      </c>
      <c r="K5058">
        <v>12.4</v>
      </c>
      <c r="L5058">
        <v>1.1000000000000001</v>
      </c>
      <c r="M5058">
        <v>3756.7317699999999</v>
      </c>
      <c r="N5058">
        <v>11.82</v>
      </c>
      <c r="O5058" t="s">
        <v>75</v>
      </c>
      <c r="P5058">
        <v>0.70099999999999996</v>
      </c>
      <c r="S5058">
        <v>0</v>
      </c>
      <c r="T5058" t="s">
        <v>1928</v>
      </c>
      <c r="U5058">
        <v>4504</v>
      </c>
      <c r="V5058">
        <v>11.79</v>
      </c>
      <c r="W5058">
        <v>1.54</v>
      </c>
      <c r="X5058">
        <v>0.03</v>
      </c>
      <c r="Y5058" t="s">
        <v>77</v>
      </c>
      <c r="Z5058">
        <v>2.48</v>
      </c>
      <c r="AA5058" t="s">
        <v>16716</v>
      </c>
      <c r="AB5058">
        <v>231.2323227</v>
      </c>
      <c r="AC5058" t="s">
        <v>16717</v>
      </c>
      <c r="AD5058">
        <v>58.966140299999999</v>
      </c>
      <c r="AE5058">
        <v>31.328320000000001</v>
      </c>
      <c r="AF5058">
        <v>3.2966799999999998</v>
      </c>
      <c r="AG5058">
        <v>0.67100000000000004</v>
      </c>
      <c r="AH5058">
        <v>2.96828</v>
      </c>
    </row>
    <row r="5059" spans="1:34" x14ac:dyDescent="0.25">
      <c r="A5059" t="s">
        <v>16718</v>
      </c>
      <c r="B5059" t="s">
        <v>16715</v>
      </c>
      <c r="C5059">
        <v>1</v>
      </c>
      <c r="D5059">
        <v>2</v>
      </c>
      <c r="E5059" t="s">
        <v>73</v>
      </c>
      <c r="F5059">
        <v>2022</v>
      </c>
      <c r="G5059" t="s">
        <v>363</v>
      </c>
      <c r="H5059">
        <v>0</v>
      </c>
      <c r="I5059">
        <v>25000</v>
      </c>
      <c r="J5059">
        <v>19.399999999999999</v>
      </c>
      <c r="K5059">
        <v>12.2</v>
      </c>
      <c r="L5059">
        <v>1.0900000000000001</v>
      </c>
      <c r="M5059">
        <v>4958.1231500000004</v>
      </c>
      <c r="N5059">
        <v>15.6</v>
      </c>
      <c r="O5059" t="s">
        <v>75</v>
      </c>
      <c r="P5059">
        <v>0.45500000000000002</v>
      </c>
      <c r="S5059">
        <v>0</v>
      </c>
      <c r="T5059" t="s">
        <v>1928</v>
      </c>
      <c r="U5059">
        <v>4504</v>
      </c>
      <c r="V5059">
        <v>11.79</v>
      </c>
      <c r="W5059">
        <v>1.54</v>
      </c>
      <c r="X5059">
        <v>0.03</v>
      </c>
      <c r="Y5059" t="s">
        <v>77</v>
      </c>
      <c r="Z5059">
        <v>2.48</v>
      </c>
      <c r="AA5059" t="s">
        <v>16716</v>
      </c>
      <c r="AB5059">
        <v>231.2323227</v>
      </c>
      <c r="AC5059" t="s">
        <v>16717</v>
      </c>
      <c r="AD5059">
        <v>58.966140299999999</v>
      </c>
      <c r="AE5059">
        <v>31.328320000000001</v>
      </c>
      <c r="AF5059">
        <v>3.2966799999999998</v>
      </c>
      <c r="AG5059">
        <v>0.67100000000000004</v>
      </c>
      <c r="AH5059">
        <v>2.96828</v>
      </c>
    </row>
    <row r="5060" spans="1:34" x14ac:dyDescent="0.25">
      <c r="A5060" t="s">
        <v>16719</v>
      </c>
      <c r="B5060" t="s">
        <v>16720</v>
      </c>
      <c r="C5060">
        <v>1</v>
      </c>
      <c r="D5060">
        <v>1</v>
      </c>
      <c r="E5060" t="s">
        <v>117</v>
      </c>
      <c r="F5060">
        <v>2012</v>
      </c>
      <c r="G5060" t="s">
        <v>136</v>
      </c>
      <c r="H5060">
        <v>0</v>
      </c>
      <c r="J5060">
        <v>55</v>
      </c>
      <c r="K5060">
        <v>12.3</v>
      </c>
      <c r="L5060">
        <v>1.1000000000000001</v>
      </c>
      <c r="M5060">
        <v>4327.3599999999997</v>
      </c>
      <c r="N5060">
        <v>13.616</v>
      </c>
      <c r="O5060" t="s">
        <v>119</v>
      </c>
      <c r="R5060">
        <v>1900</v>
      </c>
      <c r="S5060">
        <v>0</v>
      </c>
      <c r="T5060" t="s">
        <v>16721</v>
      </c>
      <c r="U5060">
        <v>10900</v>
      </c>
      <c r="V5060">
        <v>2.31</v>
      </c>
      <c r="W5060">
        <v>2.6</v>
      </c>
      <c r="X5060">
        <v>-0.36</v>
      </c>
      <c r="Y5060" t="s">
        <v>200</v>
      </c>
      <c r="Z5060">
        <v>3.78</v>
      </c>
      <c r="AA5060" t="s">
        <v>16722</v>
      </c>
      <c r="AB5060">
        <v>355.10259739999998</v>
      </c>
      <c r="AC5060" t="s">
        <v>16723</v>
      </c>
      <c r="AD5060">
        <v>44.333851099999997</v>
      </c>
      <c r="AE5060">
        <v>50.017699999999998</v>
      </c>
      <c r="AF5060">
        <v>4.1379099999999998</v>
      </c>
      <c r="AG5060">
        <v>4.5709999999999997</v>
      </c>
      <c r="AH5060">
        <v>4.1347800000000001</v>
      </c>
    </row>
    <row r="5061" spans="1:34" x14ac:dyDescent="0.25">
      <c r="A5061" t="s">
        <v>16724</v>
      </c>
      <c r="B5061" t="s">
        <v>16725</v>
      </c>
      <c r="C5061">
        <v>1</v>
      </c>
      <c r="D5061">
        <v>1</v>
      </c>
      <c r="E5061" t="s">
        <v>73</v>
      </c>
      <c r="F5061">
        <v>2007</v>
      </c>
      <c r="G5061" t="s">
        <v>106</v>
      </c>
      <c r="H5061">
        <v>0</v>
      </c>
      <c r="I5061">
        <v>1285</v>
      </c>
      <c r="J5061">
        <v>2.65</v>
      </c>
      <c r="K5061">
        <v>13.4</v>
      </c>
      <c r="L5061">
        <v>1.19</v>
      </c>
      <c r="M5061">
        <v>635.66</v>
      </c>
      <c r="N5061">
        <v>2</v>
      </c>
      <c r="O5061" t="s">
        <v>119</v>
      </c>
      <c r="P5061">
        <v>0.16700000000000001</v>
      </c>
      <c r="S5061">
        <v>0</v>
      </c>
      <c r="T5061" t="s">
        <v>2742</v>
      </c>
      <c r="U5061">
        <v>4871</v>
      </c>
      <c r="V5061">
        <v>4.8499999999999996</v>
      </c>
      <c r="W5061">
        <v>1.5</v>
      </c>
      <c r="X5061">
        <v>0.15</v>
      </c>
      <c r="Y5061" t="s">
        <v>77</v>
      </c>
      <c r="Z5061">
        <v>3.26</v>
      </c>
      <c r="AA5061" t="s">
        <v>16726</v>
      </c>
      <c r="AB5061">
        <v>237.80800120000001</v>
      </c>
      <c r="AC5061" t="s">
        <v>16727</v>
      </c>
      <c r="AD5061">
        <v>35.655881800000003</v>
      </c>
      <c r="AE5061">
        <v>30.065100000000001</v>
      </c>
      <c r="AF5061">
        <v>4.7973400000000002</v>
      </c>
      <c r="AG5061">
        <v>2.423</v>
      </c>
      <c r="AH5061">
        <v>4.5242800000000001</v>
      </c>
    </row>
    <row r="5062" spans="1:34" x14ac:dyDescent="0.25">
      <c r="A5062" t="s">
        <v>16728</v>
      </c>
      <c r="B5062" t="s">
        <v>16729</v>
      </c>
      <c r="C5062">
        <v>1</v>
      </c>
      <c r="D5062">
        <v>1</v>
      </c>
      <c r="E5062" t="s">
        <v>117</v>
      </c>
      <c r="F5062">
        <v>2022</v>
      </c>
      <c r="G5062" t="s">
        <v>142</v>
      </c>
      <c r="H5062">
        <v>0</v>
      </c>
      <c r="J5062">
        <v>242.4</v>
      </c>
      <c r="K5062">
        <v>12.3</v>
      </c>
      <c r="L5062">
        <v>1.0900000000000001</v>
      </c>
      <c r="M5062">
        <v>4576.7290599999997</v>
      </c>
      <c r="N5062">
        <v>14.4</v>
      </c>
      <c r="O5062" t="s">
        <v>119</v>
      </c>
      <c r="P5062">
        <v>0.56000000000000005</v>
      </c>
      <c r="S5062">
        <v>0</v>
      </c>
      <c r="T5062" t="s">
        <v>16730</v>
      </c>
      <c r="U5062">
        <v>21700</v>
      </c>
      <c r="V5062">
        <v>5.6</v>
      </c>
      <c r="W5062">
        <v>9.1</v>
      </c>
      <c r="Z5062">
        <v>3.8</v>
      </c>
      <c r="AA5062" t="s">
        <v>16731</v>
      </c>
      <c r="AB5062">
        <v>253.08387239999999</v>
      </c>
      <c r="AC5062" t="s">
        <v>16732</v>
      </c>
      <c r="AD5062">
        <v>-38.0176339</v>
      </c>
      <c r="AF5062">
        <v>3.56</v>
      </c>
      <c r="AG5062">
        <v>4.2919999999999998</v>
      </c>
      <c r="AH5062">
        <v>3.5361699999999998</v>
      </c>
    </row>
    <row r="5063" spans="1:34" x14ac:dyDescent="0.25">
      <c r="A5063" t="s">
        <v>16733</v>
      </c>
      <c r="B5063" t="s">
        <v>16734</v>
      </c>
      <c r="C5063">
        <v>1</v>
      </c>
      <c r="D5063">
        <v>1</v>
      </c>
      <c r="E5063" t="s">
        <v>73</v>
      </c>
      <c r="F5063">
        <v>2014</v>
      </c>
      <c r="G5063" t="s">
        <v>260</v>
      </c>
      <c r="H5063">
        <v>0</v>
      </c>
      <c r="I5063">
        <v>357.8</v>
      </c>
      <c r="J5063">
        <v>1.1000000000000001</v>
      </c>
      <c r="K5063">
        <v>13.3</v>
      </c>
      <c r="L5063">
        <v>1.18</v>
      </c>
      <c r="M5063">
        <v>762.8</v>
      </c>
      <c r="N5063">
        <v>2.4</v>
      </c>
      <c r="O5063" t="s">
        <v>75</v>
      </c>
      <c r="P5063">
        <v>0.09</v>
      </c>
      <c r="S5063">
        <v>0</v>
      </c>
      <c r="T5063" t="s">
        <v>1928</v>
      </c>
      <c r="U5063">
        <v>4538.2</v>
      </c>
      <c r="V5063">
        <v>11.4</v>
      </c>
      <c r="W5063">
        <v>1.5</v>
      </c>
      <c r="X5063">
        <v>0.36</v>
      </c>
      <c r="Y5063" t="s">
        <v>77</v>
      </c>
      <c r="Z5063">
        <v>2.4</v>
      </c>
      <c r="AA5063" t="s">
        <v>16735</v>
      </c>
      <c r="AB5063">
        <v>148.1898673</v>
      </c>
      <c r="AC5063" t="s">
        <v>16736</v>
      </c>
      <c r="AD5063">
        <v>26.006714200000001</v>
      </c>
      <c r="AE5063">
        <v>32.6081</v>
      </c>
      <c r="AF5063">
        <v>3.8664800000000001</v>
      </c>
      <c r="AG5063">
        <v>1.3640000000000001</v>
      </c>
      <c r="AH5063">
        <v>3.5276900000000002</v>
      </c>
    </row>
    <row r="5064" spans="1:34" x14ac:dyDescent="0.25">
      <c r="A5064" t="s">
        <v>16737</v>
      </c>
      <c r="B5064" t="s">
        <v>16738</v>
      </c>
      <c r="C5064">
        <v>1</v>
      </c>
      <c r="D5064">
        <v>2</v>
      </c>
      <c r="E5064" t="s">
        <v>73</v>
      </c>
      <c r="F5064">
        <v>2012</v>
      </c>
      <c r="G5064" t="s">
        <v>88</v>
      </c>
      <c r="H5064">
        <v>0</v>
      </c>
      <c r="I5064">
        <v>530.21</v>
      </c>
      <c r="J5064">
        <v>1.79</v>
      </c>
      <c r="K5064">
        <v>12</v>
      </c>
      <c r="L5064">
        <v>1.07</v>
      </c>
      <c r="M5064">
        <v>7057.7329799999998</v>
      </c>
      <c r="N5064">
        <v>22.206</v>
      </c>
      <c r="O5064" t="s">
        <v>119</v>
      </c>
      <c r="P5064">
        <v>0.124</v>
      </c>
      <c r="S5064">
        <v>0</v>
      </c>
      <c r="T5064" t="s">
        <v>89</v>
      </c>
      <c r="U5064">
        <v>4886</v>
      </c>
      <c r="V5064">
        <v>14.6</v>
      </c>
      <c r="W5064">
        <v>2.7</v>
      </c>
      <c r="X5064">
        <v>0.06</v>
      </c>
      <c r="Y5064" t="s">
        <v>77</v>
      </c>
      <c r="Z5064">
        <v>2.56</v>
      </c>
      <c r="AA5064" t="s">
        <v>16739</v>
      </c>
      <c r="AB5064">
        <v>269.7566013</v>
      </c>
      <c r="AC5064" t="s">
        <v>16740</v>
      </c>
      <c r="AD5064">
        <v>-9.7741342000000007</v>
      </c>
      <c r="AE5064">
        <v>46.210700000000003</v>
      </c>
      <c r="AF5064">
        <v>3.31216</v>
      </c>
      <c r="AG5064">
        <v>1.2250000000000001</v>
      </c>
      <c r="AH5064">
        <v>3.09653</v>
      </c>
    </row>
    <row r="5065" spans="1:34" x14ac:dyDescent="0.25">
      <c r="A5065" t="s">
        <v>16741</v>
      </c>
      <c r="B5065" t="s">
        <v>16738</v>
      </c>
      <c r="C5065">
        <v>1</v>
      </c>
      <c r="D5065">
        <v>2</v>
      </c>
      <c r="E5065" t="s">
        <v>73</v>
      </c>
      <c r="F5065">
        <v>2012</v>
      </c>
      <c r="G5065" t="s">
        <v>88</v>
      </c>
      <c r="H5065">
        <v>0</v>
      </c>
      <c r="I5065">
        <v>3184.83</v>
      </c>
      <c r="J5065">
        <v>5.931</v>
      </c>
      <c r="K5065">
        <v>12</v>
      </c>
      <c r="L5065">
        <v>1.07</v>
      </c>
      <c r="M5065">
        <v>7838.3234599999996</v>
      </c>
      <c r="N5065">
        <v>24.661999999999999</v>
      </c>
      <c r="O5065" t="s">
        <v>119</v>
      </c>
      <c r="P5065">
        <v>0.18</v>
      </c>
      <c r="S5065">
        <v>0</v>
      </c>
      <c r="T5065" t="s">
        <v>89</v>
      </c>
      <c r="U5065">
        <v>4886</v>
      </c>
      <c r="V5065">
        <v>14.6</v>
      </c>
      <c r="W5065">
        <v>2.7</v>
      </c>
      <c r="X5065">
        <v>0.06</v>
      </c>
      <c r="Y5065" t="s">
        <v>77</v>
      </c>
      <c r="Z5065">
        <v>2.56</v>
      </c>
      <c r="AA5065" t="s">
        <v>16739</v>
      </c>
      <c r="AB5065">
        <v>269.7566013</v>
      </c>
      <c r="AC5065" t="s">
        <v>16740</v>
      </c>
      <c r="AD5065">
        <v>-9.7741342000000007</v>
      </c>
      <c r="AE5065">
        <v>46.210700000000003</v>
      </c>
      <c r="AF5065">
        <v>3.31216</v>
      </c>
      <c r="AG5065">
        <v>1.2250000000000001</v>
      </c>
      <c r="AH5065">
        <v>3.09653</v>
      </c>
    </row>
    <row r="5066" spans="1:34" x14ac:dyDescent="0.25">
      <c r="A5066" t="s">
        <v>16742</v>
      </c>
      <c r="B5066" t="s">
        <v>16743</v>
      </c>
      <c r="C5066">
        <v>2</v>
      </c>
      <c r="D5066">
        <v>1</v>
      </c>
      <c r="E5066" t="s">
        <v>73</v>
      </c>
      <c r="F5066">
        <v>2013</v>
      </c>
      <c r="G5066" t="s">
        <v>88</v>
      </c>
      <c r="H5066">
        <v>0</v>
      </c>
      <c r="I5066">
        <v>277.02</v>
      </c>
      <c r="J5066">
        <v>1.1000000000000001</v>
      </c>
      <c r="K5066">
        <v>13.5</v>
      </c>
      <c r="L5066">
        <v>1.2</v>
      </c>
      <c r="M5066">
        <v>540.29999999999995</v>
      </c>
      <c r="N5066">
        <v>1.7</v>
      </c>
      <c r="O5066" t="s">
        <v>75</v>
      </c>
      <c r="P5066">
        <v>0.106</v>
      </c>
      <c r="S5066">
        <v>0</v>
      </c>
      <c r="T5066" t="s">
        <v>76</v>
      </c>
      <c r="U5066">
        <v>4770</v>
      </c>
      <c r="V5066">
        <v>12.3</v>
      </c>
      <c r="W5066">
        <v>2.17</v>
      </c>
      <c r="X5066">
        <v>-0.24</v>
      </c>
      <c r="Y5066" t="s">
        <v>77</v>
      </c>
      <c r="Z5066">
        <v>2.3199999999999998</v>
      </c>
      <c r="AA5066" t="s">
        <v>16744</v>
      </c>
      <c r="AB5066">
        <v>237.57324220000001</v>
      </c>
      <c r="AC5066" t="s">
        <v>16745</v>
      </c>
      <c r="AD5066">
        <v>2.196304</v>
      </c>
      <c r="AE5066">
        <v>76.755600000000001</v>
      </c>
      <c r="AF5066">
        <v>5.2164400000000004</v>
      </c>
      <c r="AG5066">
        <v>2.9289999999999998</v>
      </c>
      <c r="AH5066">
        <v>4.9283299999999999</v>
      </c>
    </row>
    <row r="5067" spans="1:34" x14ac:dyDescent="0.25">
      <c r="A5067" t="s">
        <v>16746</v>
      </c>
      <c r="B5067" t="s">
        <v>16747</v>
      </c>
      <c r="C5067">
        <v>1</v>
      </c>
      <c r="D5067">
        <v>1</v>
      </c>
      <c r="E5067" t="s">
        <v>73</v>
      </c>
      <c r="F5067">
        <v>2012</v>
      </c>
      <c r="G5067" t="s">
        <v>88</v>
      </c>
      <c r="H5067">
        <v>0</v>
      </c>
      <c r="I5067">
        <v>187.83</v>
      </c>
      <c r="J5067">
        <v>0.83</v>
      </c>
      <c r="K5067">
        <v>13.6</v>
      </c>
      <c r="L5067">
        <v>1.21</v>
      </c>
      <c r="M5067">
        <v>476.745</v>
      </c>
      <c r="N5067">
        <v>1.5</v>
      </c>
      <c r="O5067" t="s">
        <v>75</v>
      </c>
      <c r="P5067">
        <v>0.191</v>
      </c>
      <c r="S5067">
        <v>0</v>
      </c>
      <c r="T5067" t="s">
        <v>261</v>
      </c>
      <c r="U5067">
        <v>4749</v>
      </c>
      <c r="V5067">
        <v>10.5</v>
      </c>
      <c r="W5067">
        <v>2.13</v>
      </c>
      <c r="X5067">
        <v>-0.23799999999999999</v>
      </c>
      <c r="Y5067" t="s">
        <v>200</v>
      </c>
      <c r="Z5067">
        <v>2.65</v>
      </c>
      <c r="AA5067" t="s">
        <v>16748</v>
      </c>
      <c r="AB5067">
        <v>230.03507680000001</v>
      </c>
      <c r="AC5067" t="s">
        <v>16749</v>
      </c>
      <c r="AD5067">
        <v>29.6160222</v>
      </c>
      <c r="AE5067">
        <v>84.788300000000007</v>
      </c>
      <c r="AF5067">
        <v>5.5052000000000003</v>
      </c>
      <c r="AG5067">
        <v>2.9340000000000002</v>
      </c>
      <c r="AH5067">
        <v>5.2205500000000002</v>
      </c>
    </row>
    <row r="5068" spans="1:34" x14ac:dyDescent="0.25">
      <c r="A5068" t="s">
        <v>16750</v>
      </c>
      <c r="B5068" t="s">
        <v>16751</v>
      </c>
      <c r="C5068">
        <v>2</v>
      </c>
      <c r="D5068">
        <v>1</v>
      </c>
      <c r="E5068" t="s">
        <v>73</v>
      </c>
      <c r="F5068">
        <v>2012</v>
      </c>
      <c r="G5068" t="s">
        <v>88</v>
      </c>
      <c r="H5068">
        <v>0</v>
      </c>
      <c r="I5068">
        <v>1630</v>
      </c>
      <c r="J5068">
        <v>3.9</v>
      </c>
      <c r="K5068">
        <v>13</v>
      </c>
      <c r="L5068">
        <v>1.1599999999999999</v>
      </c>
      <c r="M5068">
        <v>1303.1030000000001</v>
      </c>
      <c r="N5068">
        <v>4.0999999999999996</v>
      </c>
      <c r="O5068" t="s">
        <v>75</v>
      </c>
      <c r="P5068">
        <v>0.13</v>
      </c>
      <c r="S5068">
        <v>0</v>
      </c>
      <c r="T5068" t="s">
        <v>266</v>
      </c>
      <c r="U5068">
        <v>5242</v>
      </c>
      <c r="V5068">
        <v>14.1</v>
      </c>
      <c r="W5068">
        <v>3.09</v>
      </c>
      <c r="AA5068" t="s">
        <v>16752</v>
      </c>
      <c r="AB5068">
        <v>127.56495030000001</v>
      </c>
      <c r="AC5068" t="s">
        <v>16753</v>
      </c>
      <c r="AD5068">
        <v>60.7177048</v>
      </c>
      <c r="AE5068">
        <v>54.914900000000003</v>
      </c>
      <c r="AF5068">
        <v>3.3521399999999999</v>
      </c>
      <c r="AG5068">
        <v>1.339</v>
      </c>
      <c r="AH5068">
        <v>3.14432</v>
      </c>
    </row>
    <row r="5069" spans="1:34" x14ac:dyDescent="0.25">
      <c r="A5069" t="s">
        <v>16754</v>
      </c>
      <c r="B5069" t="s">
        <v>3325</v>
      </c>
      <c r="C5069">
        <v>1</v>
      </c>
      <c r="D5069">
        <v>3</v>
      </c>
      <c r="E5069" t="s">
        <v>284</v>
      </c>
      <c r="F5069">
        <v>2018</v>
      </c>
      <c r="G5069" t="s">
        <v>285</v>
      </c>
      <c r="H5069">
        <v>0</v>
      </c>
      <c r="I5069">
        <v>6.2679</v>
      </c>
      <c r="J5069">
        <v>6.8390000000000006E-2</v>
      </c>
      <c r="K5069">
        <v>2.0419999999999998</v>
      </c>
      <c r="L5069">
        <v>0.182</v>
      </c>
      <c r="M5069">
        <v>4.82</v>
      </c>
      <c r="N5069">
        <v>1.5169999999999999E-2</v>
      </c>
      <c r="O5069" t="s">
        <v>119</v>
      </c>
      <c r="P5069">
        <v>0</v>
      </c>
      <c r="Q5069">
        <v>309</v>
      </c>
      <c r="R5069">
        <v>1170</v>
      </c>
      <c r="S5069">
        <v>0</v>
      </c>
      <c r="T5069" t="s">
        <v>199</v>
      </c>
      <c r="U5069">
        <v>6037</v>
      </c>
      <c r="V5069">
        <v>1.1000000000000001</v>
      </c>
      <c r="W5069">
        <v>1.0900000000000001</v>
      </c>
      <c r="X5069">
        <v>0.08</v>
      </c>
      <c r="Y5069" t="s">
        <v>77</v>
      </c>
      <c r="Z5069">
        <v>4.42</v>
      </c>
      <c r="AA5069" t="s">
        <v>3326</v>
      </c>
      <c r="AB5069">
        <v>84.299279799999994</v>
      </c>
      <c r="AC5069" t="s">
        <v>3327</v>
      </c>
      <c r="AD5069">
        <v>-80.464604100000003</v>
      </c>
      <c r="AE5069">
        <v>18.270199999999999</v>
      </c>
      <c r="AF5069">
        <v>5.65</v>
      </c>
      <c r="AG5069">
        <v>4.2409999999999997</v>
      </c>
      <c r="AH5069">
        <v>5.5128000000000004</v>
      </c>
    </row>
    <row r="5070" spans="1:34" x14ac:dyDescent="0.25">
      <c r="A5070" t="s">
        <v>16755</v>
      </c>
      <c r="B5070" t="s">
        <v>3325</v>
      </c>
      <c r="C5070">
        <v>1</v>
      </c>
      <c r="D5070">
        <v>3</v>
      </c>
      <c r="E5070" t="s">
        <v>73</v>
      </c>
      <c r="F5070">
        <v>2022</v>
      </c>
      <c r="G5070" t="s">
        <v>363</v>
      </c>
      <c r="H5070">
        <v>0</v>
      </c>
      <c r="I5070">
        <v>124.64</v>
      </c>
      <c r="K5070">
        <v>3.72</v>
      </c>
      <c r="L5070">
        <v>0.33200000000000002</v>
      </c>
      <c r="M5070">
        <v>13.38</v>
      </c>
      <c r="N5070">
        <v>4.2099999999999999E-2</v>
      </c>
      <c r="O5070" t="s">
        <v>75</v>
      </c>
      <c r="P5070">
        <v>0.22</v>
      </c>
      <c r="S5070">
        <v>0</v>
      </c>
      <c r="T5070" t="s">
        <v>199</v>
      </c>
      <c r="U5070">
        <v>5998</v>
      </c>
      <c r="V5070">
        <v>1.19</v>
      </c>
      <c r="W5070">
        <v>1.07</v>
      </c>
      <c r="X5070">
        <v>0.09</v>
      </c>
      <c r="Y5070" t="s">
        <v>77</v>
      </c>
      <c r="Z5070">
        <v>4.3600000000000003</v>
      </c>
      <c r="AA5070" t="s">
        <v>3326</v>
      </c>
      <c r="AB5070">
        <v>84.299279799999994</v>
      </c>
      <c r="AC5070" t="s">
        <v>3327</v>
      </c>
      <c r="AD5070">
        <v>-80.464604100000003</v>
      </c>
      <c r="AE5070">
        <v>18.270199999999999</v>
      </c>
      <c r="AF5070">
        <v>5.65</v>
      </c>
      <c r="AG5070">
        <v>4.2409999999999997</v>
      </c>
      <c r="AH5070">
        <v>5.5128000000000004</v>
      </c>
    </row>
    <row r="5071" spans="1:34" x14ac:dyDescent="0.25">
      <c r="A5071" t="s">
        <v>16756</v>
      </c>
      <c r="B5071" t="s">
        <v>16757</v>
      </c>
      <c r="C5071">
        <v>3</v>
      </c>
      <c r="D5071">
        <v>1</v>
      </c>
      <c r="E5071" t="s">
        <v>73</v>
      </c>
      <c r="F5071">
        <v>2015</v>
      </c>
      <c r="G5071" t="s">
        <v>224</v>
      </c>
      <c r="H5071">
        <v>0</v>
      </c>
      <c r="I5071">
        <v>3117</v>
      </c>
      <c r="J5071">
        <v>4.43</v>
      </c>
      <c r="K5071">
        <v>13.5</v>
      </c>
      <c r="L5071">
        <v>1.21</v>
      </c>
      <c r="M5071">
        <v>486.2799</v>
      </c>
      <c r="N5071">
        <v>1.53</v>
      </c>
      <c r="O5071" t="s">
        <v>75</v>
      </c>
      <c r="P5071">
        <v>0.4</v>
      </c>
      <c r="S5071">
        <v>0</v>
      </c>
      <c r="T5071" t="s">
        <v>199</v>
      </c>
      <c r="U5071">
        <v>6212</v>
      </c>
      <c r="V5071">
        <v>1.26</v>
      </c>
      <c r="W5071">
        <v>1.19</v>
      </c>
      <c r="X5071">
        <v>0.01</v>
      </c>
      <c r="Y5071" t="s">
        <v>77</v>
      </c>
      <c r="Z5071">
        <v>4.2</v>
      </c>
      <c r="AA5071" t="s">
        <v>16758</v>
      </c>
      <c r="AB5071">
        <v>265.49257540000002</v>
      </c>
      <c r="AC5071" t="s">
        <v>16759</v>
      </c>
      <c r="AD5071">
        <v>72.155711400000001</v>
      </c>
      <c r="AE5071">
        <v>22.718800000000002</v>
      </c>
      <c r="AF5071">
        <v>5.8079999999999998</v>
      </c>
      <c r="AG5071">
        <v>4.5270000000000001</v>
      </c>
      <c r="AH5071">
        <v>5.6476600000000001</v>
      </c>
    </row>
    <row r="5072" spans="1:34" x14ac:dyDescent="0.25">
      <c r="A5072" t="s">
        <v>16760</v>
      </c>
      <c r="B5072" t="s">
        <v>16761</v>
      </c>
      <c r="C5072">
        <v>1</v>
      </c>
      <c r="D5072">
        <v>2</v>
      </c>
      <c r="E5072" t="s">
        <v>73</v>
      </c>
      <c r="F5072">
        <v>1997</v>
      </c>
      <c r="G5072" t="s">
        <v>3174</v>
      </c>
      <c r="H5072">
        <v>1</v>
      </c>
      <c r="I5072">
        <v>39.845799999999997</v>
      </c>
      <c r="J5072">
        <v>0.21959999999999999</v>
      </c>
      <c r="K5072">
        <v>13.8</v>
      </c>
      <c r="L5072">
        <v>1.23</v>
      </c>
      <c r="M5072">
        <v>332.1</v>
      </c>
      <c r="N5072">
        <v>1.0448999999999999</v>
      </c>
      <c r="O5072" t="s">
        <v>75</v>
      </c>
      <c r="P5072">
        <v>3.73E-2</v>
      </c>
      <c r="Q5072">
        <v>34.700000000000003</v>
      </c>
      <c r="R5072">
        <v>614</v>
      </c>
      <c r="S5072">
        <v>0</v>
      </c>
      <c r="T5072" t="s">
        <v>199</v>
      </c>
      <c r="U5072">
        <v>5627</v>
      </c>
      <c r="V5072">
        <v>1.36</v>
      </c>
      <c r="W5072">
        <v>0.89</v>
      </c>
      <c r="X5072">
        <v>-0.31</v>
      </c>
      <c r="Y5072" t="s">
        <v>77</v>
      </c>
      <c r="Z5072">
        <v>4.12</v>
      </c>
      <c r="AA5072" t="s">
        <v>16762</v>
      </c>
      <c r="AB5072">
        <v>240.26006390000001</v>
      </c>
      <c r="AC5072" t="s">
        <v>16763</v>
      </c>
      <c r="AD5072">
        <v>33.300186099999998</v>
      </c>
      <c r="AE5072">
        <v>17.467099999999999</v>
      </c>
      <c r="AF5072">
        <v>5.4081599999999996</v>
      </c>
      <c r="AG5072">
        <v>3.8570000000000002</v>
      </c>
      <c r="AH5072">
        <v>5.2416700000000001</v>
      </c>
    </row>
    <row r="5073" spans="1:34" x14ac:dyDescent="0.25">
      <c r="A5073" t="s">
        <v>16764</v>
      </c>
      <c r="B5073" t="s">
        <v>16761</v>
      </c>
      <c r="C5073">
        <v>1</v>
      </c>
      <c r="D5073">
        <v>2</v>
      </c>
      <c r="E5073" t="s">
        <v>73</v>
      </c>
      <c r="F5073">
        <v>2016</v>
      </c>
      <c r="G5073" t="s">
        <v>100</v>
      </c>
      <c r="H5073">
        <v>0</v>
      </c>
      <c r="I5073">
        <v>102.54</v>
      </c>
      <c r="J5073">
        <v>0.4123</v>
      </c>
      <c r="K5073">
        <v>5.38</v>
      </c>
      <c r="L5073">
        <v>0.48</v>
      </c>
      <c r="M5073">
        <v>25</v>
      </c>
      <c r="N5073">
        <v>7.8659999999999994E-2</v>
      </c>
      <c r="O5073" t="s">
        <v>75</v>
      </c>
      <c r="P5073">
        <v>5.1999999999999998E-2</v>
      </c>
      <c r="Q5073">
        <v>9.85</v>
      </c>
      <c r="R5073">
        <v>448</v>
      </c>
      <c r="S5073">
        <v>0</v>
      </c>
      <c r="T5073" t="s">
        <v>199</v>
      </c>
      <c r="U5073">
        <v>5627</v>
      </c>
      <c r="V5073">
        <v>1.36</v>
      </c>
      <c r="W5073">
        <v>0.89</v>
      </c>
      <c r="X5073">
        <v>-0.31</v>
      </c>
      <c r="Y5073" t="s">
        <v>77</v>
      </c>
      <c r="Z5073">
        <v>4.12</v>
      </c>
      <c r="AA5073" t="s">
        <v>16762</v>
      </c>
      <c r="AB5073">
        <v>240.26006390000001</v>
      </c>
      <c r="AC5073" t="s">
        <v>16763</v>
      </c>
      <c r="AD5073">
        <v>33.300186099999998</v>
      </c>
      <c r="AE5073">
        <v>17.467099999999999</v>
      </c>
      <c r="AF5073">
        <v>5.4081599999999996</v>
      </c>
      <c r="AG5073">
        <v>3.8570000000000002</v>
      </c>
      <c r="AH5073">
        <v>5.2416700000000001</v>
      </c>
    </row>
    <row r="5074" spans="1:34" x14ac:dyDescent="0.25">
      <c r="A5074" t="s">
        <v>16765</v>
      </c>
      <c r="B5074" t="s">
        <v>16766</v>
      </c>
      <c r="C5074">
        <v>2</v>
      </c>
      <c r="D5074">
        <v>1</v>
      </c>
      <c r="E5074" t="s">
        <v>73</v>
      </c>
      <c r="F5074">
        <v>1996</v>
      </c>
      <c r="G5074" t="s">
        <v>106</v>
      </c>
      <c r="H5074">
        <v>0</v>
      </c>
      <c r="I5074">
        <v>3.3124568000000001</v>
      </c>
      <c r="J5074">
        <v>4.9000000000000002E-2</v>
      </c>
      <c r="K5074">
        <v>12.8</v>
      </c>
      <c r="L5074">
        <v>1.1399999999999999</v>
      </c>
      <c r="M5074">
        <v>1891</v>
      </c>
      <c r="N5074">
        <v>5.95</v>
      </c>
      <c r="O5074" t="s">
        <v>119</v>
      </c>
      <c r="P5074">
        <v>1.0999999999999999E-2</v>
      </c>
      <c r="S5074">
        <v>0</v>
      </c>
      <c r="T5074" t="s">
        <v>2476</v>
      </c>
      <c r="U5074">
        <v>6466.27</v>
      </c>
      <c r="V5074">
        <v>1.43</v>
      </c>
      <c r="W5074">
        <v>1.32</v>
      </c>
      <c r="X5074">
        <v>0.26400000000000001</v>
      </c>
      <c r="Y5074" t="s">
        <v>200</v>
      </c>
      <c r="Z5074">
        <v>4.25</v>
      </c>
      <c r="AA5074" t="s">
        <v>16767</v>
      </c>
      <c r="AB5074">
        <v>206.81345930000001</v>
      </c>
      <c r="AC5074" t="s">
        <v>16768</v>
      </c>
      <c r="AD5074">
        <v>17.4571647</v>
      </c>
      <c r="AE5074">
        <v>15.652100000000001</v>
      </c>
      <c r="AF5074">
        <v>4.4863499999999998</v>
      </c>
      <c r="AG5074">
        <v>3.5070000000000001</v>
      </c>
      <c r="AH5074">
        <v>4.3661700000000003</v>
      </c>
    </row>
    <row r="5075" spans="1:34" x14ac:dyDescent="0.25">
      <c r="A5075" t="s">
        <v>16769</v>
      </c>
      <c r="B5075" t="s">
        <v>16770</v>
      </c>
      <c r="C5075">
        <v>1</v>
      </c>
      <c r="D5075">
        <v>4</v>
      </c>
      <c r="E5075" t="s">
        <v>73</v>
      </c>
      <c r="F5075">
        <v>2017</v>
      </c>
      <c r="G5075" t="s">
        <v>100</v>
      </c>
      <c r="H5075">
        <v>0</v>
      </c>
      <c r="I5075">
        <v>162.87</v>
      </c>
      <c r="J5075">
        <v>0.53800000000000003</v>
      </c>
      <c r="K5075">
        <v>1.81</v>
      </c>
      <c r="L5075">
        <v>0.161</v>
      </c>
      <c r="M5075">
        <v>3.93</v>
      </c>
      <c r="N5075">
        <v>1.2370000000000001E-2</v>
      </c>
      <c r="O5075" t="s">
        <v>75</v>
      </c>
      <c r="P5075">
        <v>0.18</v>
      </c>
      <c r="S5075">
        <v>0</v>
      </c>
      <c r="T5075" t="s">
        <v>16771</v>
      </c>
      <c r="U5075">
        <v>5310</v>
      </c>
      <c r="V5075">
        <v>0.83</v>
      </c>
      <c r="W5075">
        <v>0.78</v>
      </c>
      <c r="X5075">
        <v>-0.52</v>
      </c>
      <c r="Y5075" t="s">
        <v>77</v>
      </c>
      <c r="Z5075">
        <v>4.5199999999999996</v>
      </c>
      <c r="AA5075" t="s">
        <v>16772</v>
      </c>
      <c r="AB5075">
        <v>26.009302900000002</v>
      </c>
      <c r="AC5075" t="s">
        <v>16773</v>
      </c>
      <c r="AD5075">
        <v>-15.933798700000001</v>
      </c>
      <c r="AE5075">
        <v>3.60304</v>
      </c>
      <c r="AF5075">
        <v>3.49607</v>
      </c>
      <c r="AG5075">
        <v>1.794</v>
      </c>
      <c r="AH5075">
        <v>3.2485400000000002</v>
      </c>
    </row>
    <row r="5076" spans="1:34" x14ac:dyDescent="0.25">
      <c r="A5076" t="s">
        <v>16774</v>
      </c>
      <c r="B5076" t="s">
        <v>16770</v>
      </c>
      <c r="C5076">
        <v>1</v>
      </c>
      <c r="D5076">
        <v>4</v>
      </c>
      <c r="E5076" t="s">
        <v>73</v>
      </c>
      <c r="F5076">
        <v>2017</v>
      </c>
      <c r="G5076" t="s">
        <v>100</v>
      </c>
      <c r="H5076">
        <v>0</v>
      </c>
      <c r="I5076">
        <v>636.13</v>
      </c>
      <c r="J5076">
        <v>1.3340000000000001</v>
      </c>
      <c r="K5076">
        <v>1.81</v>
      </c>
      <c r="L5076">
        <v>0.161</v>
      </c>
      <c r="M5076">
        <v>3.93</v>
      </c>
      <c r="N5076">
        <v>1.2370000000000001E-2</v>
      </c>
      <c r="O5076" t="s">
        <v>75</v>
      </c>
      <c r="P5076">
        <v>0.16</v>
      </c>
      <c r="S5076">
        <v>0</v>
      </c>
      <c r="T5076" t="s">
        <v>16771</v>
      </c>
      <c r="U5076">
        <v>5310</v>
      </c>
      <c r="V5076">
        <v>0.83</v>
      </c>
      <c r="W5076">
        <v>0.78</v>
      </c>
      <c r="X5076">
        <v>-0.52</v>
      </c>
      <c r="Y5076" t="s">
        <v>77</v>
      </c>
      <c r="Z5076">
        <v>4.5199999999999996</v>
      </c>
      <c r="AA5076" t="s">
        <v>16772</v>
      </c>
      <c r="AB5076">
        <v>26.009302900000002</v>
      </c>
      <c r="AC5076" t="s">
        <v>16773</v>
      </c>
      <c r="AD5076">
        <v>-15.933798700000001</v>
      </c>
      <c r="AE5076">
        <v>3.60304</v>
      </c>
      <c r="AF5076">
        <v>3.49607</v>
      </c>
      <c r="AG5076">
        <v>1.794</v>
      </c>
      <c r="AH5076">
        <v>3.2485400000000002</v>
      </c>
    </row>
    <row r="5077" spans="1:34" x14ac:dyDescent="0.25">
      <c r="A5077" t="s">
        <v>16775</v>
      </c>
      <c r="B5077" t="s">
        <v>16770</v>
      </c>
      <c r="C5077">
        <v>1</v>
      </c>
      <c r="D5077">
        <v>4</v>
      </c>
      <c r="E5077" t="s">
        <v>73</v>
      </c>
      <c r="F5077">
        <v>2017</v>
      </c>
      <c r="G5077" t="s">
        <v>100</v>
      </c>
      <c r="H5077">
        <v>0</v>
      </c>
      <c r="I5077">
        <v>20</v>
      </c>
      <c r="J5077">
        <v>0.13300000000000001</v>
      </c>
      <c r="K5077">
        <v>1.18</v>
      </c>
      <c r="L5077">
        <v>0.105</v>
      </c>
      <c r="M5077">
        <v>1.75</v>
      </c>
      <c r="N5077">
        <v>5.5100000000000001E-3</v>
      </c>
      <c r="O5077" t="s">
        <v>75</v>
      </c>
      <c r="P5077">
        <v>0.06</v>
      </c>
      <c r="S5077">
        <v>0</v>
      </c>
      <c r="T5077" t="s">
        <v>16771</v>
      </c>
      <c r="U5077">
        <v>5310</v>
      </c>
      <c r="V5077">
        <v>0.83</v>
      </c>
      <c r="W5077">
        <v>0.78</v>
      </c>
      <c r="X5077">
        <v>-0.52</v>
      </c>
      <c r="Y5077" t="s">
        <v>77</v>
      </c>
      <c r="Z5077">
        <v>4.5199999999999996</v>
      </c>
      <c r="AA5077" t="s">
        <v>16772</v>
      </c>
      <c r="AB5077">
        <v>26.009302900000002</v>
      </c>
      <c r="AC5077" t="s">
        <v>16773</v>
      </c>
      <c r="AD5077">
        <v>-15.933798700000001</v>
      </c>
      <c r="AE5077">
        <v>3.60304</v>
      </c>
      <c r="AF5077">
        <v>3.49607</v>
      </c>
      <c r="AG5077">
        <v>1.794</v>
      </c>
      <c r="AH5077">
        <v>3.2485400000000002</v>
      </c>
    </row>
    <row r="5078" spans="1:34" x14ac:dyDescent="0.25">
      <c r="A5078" t="s">
        <v>16776</v>
      </c>
      <c r="B5078" t="s">
        <v>16770</v>
      </c>
      <c r="C5078">
        <v>1</v>
      </c>
      <c r="D5078">
        <v>4</v>
      </c>
      <c r="E5078" t="s">
        <v>73</v>
      </c>
      <c r="F5078">
        <v>2017</v>
      </c>
      <c r="G5078" t="s">
        <v>100</v>
      </c>
      <c r="H5078">
        <v>0</v>
      </c>
      <c r="I5078">
        <v>49.41</v>
      </c>
      <c r="J5078">
        <v>0.24299999999999999</v>
      </c>
      <c r="K5078">
        <v>1.19</v>
      </c>
      <c r="L5078">
        <v>0.106</v>
      </c>
      <c r="M5078">
        <v>1.83</v>
      </c>
      <c r="N5078">
        <v>5.7600000000000004E-3</v>
      </c>
      <c r="O5078" t="s">
        <v>75</v>
      </c>
      <c r="P5078">
        <v>0.23</v>
      </c>
      <c r="S5078">
        <v>0</v>
      </c>
      <c r="T5078" t="s">
        <v>16771</v>
      </c>
      <c r="U5078">
        <v>5310</v>
      </c>
      <c r="V5078">
        <v>0.83</v>
      </c>
      <c r="W5078">
        <v>0.78</v>
      </c>
      <c r="X5078">
        <v>-0.52</v>
      </c>
      <c r="Y5078" t="s">
        <v>77</v>
      </c>
      <c r="Z5078">
        <v>4.5199999999999996</v>
      </c>
      <c r="AA5078" t="s">
        <v>16772</v>
      </c>
      <c r="AB5078">
        <v>26.009302900000002</v>
      </c>
      <c r="AC5078" t="s">
        <v>16773</v>
      </c>
      <c r="AD5078">
        <v>-15.933798700000001</v>
      </c>
      <c r="AE5078">
        <v>3.60304</v>
      </c>
      <c r="AF5078">
        <v>3.49607</v>
      </c>
      <c r="AG5078">
        <v>1.794</v>
      </c>
      <c r="AH5078">
        <v>3.2485400000000002</v>
      </c>
    </row>
    <row r="5079" spans="1:34" x14ac:dyDescent="0.25">
      <c r="A5079" t="s">
        <v>16777</v>
      </c>
      <c r="B5079" t="s">
        <v>16778</v>
      </c>
      <c r="C5079">
        <v>1</v>
      </c>
      <c r="D5079">
        <v>1</v>
      </c>
      <c r="E5079" t="s">
        <v>73</v>
      </c>
      <c r="F5079">
        <v>2013</v>
      </c>
      <c r="G5079" t="s">
        <v>106</v>
      </c>
      <c r="H5079">
        <v>0</v>
      </c>
      <c r="I5079">
        <v>305.5</v>
      </c>
      <c r="J5079">
        <v>1.17</v>
      </c>
      <c r="K5079">
        <v>12.1</v>
      </c>
      <c r="L5079">
        <v>1.08</v>
      </c>
      <c r="M5079">
        <v>6547</v>
      </c>
      <c r="N5079">
        <v>20.6</v>
      </c>
      <c r="O5079" t="s">
        <v>75</v>
      </c>
      <c r="P5079">
        <v>3.1E-2</v>
      </c>
      <c r="S5079">
        <v>0</v>
      </c>
      <c r="T5079" t="s">
        <v>1928</v>
      </c>
      <c r="U5079">
        <v>4388</v>
      </c>
      <c r="V5079">
        <v>26.8</v>
      </c>
      <c r="W5079">
        <v>2.2999999999999998</v>
      </c>
      <c r="X5079">
        <v>0.14000000000000001</v>
      </c>
      <c r="Y5079" t="s">
        <v>77</v>
      </c>
      <c r="Z5079">
        <v>1.96</v>
      </c>
      <c r="AA5079" t="s">
        <v>16779</v>
      </c>
      <c r="AB5079">
        <v>107.7847232</v>
      </c>
      <c r="AC5079" t="s">
        <v>16780</v>
      </c>
      <c r="AD5079">
        <v>30.244954499999999</v>
      </c>
      <c r="AE5079">
        <v>112.53700000000001</v>
      </c>
      <c r="AF5079">
        <v>4.3779899999999996</v>
      </c>
      <c r="AG5079">
        <v>1.681</v>
      </c>
      <c r="AH5079">
        <v>4.0399599999999998</v>
      </c>
    </row>
    <row r="5080" spans="1:34" x14ac:dyDescent="0.25">
      <c r="A5080" t="s">
        <v>16781</v>
      </c>
      <c r="B5080" t="s">
        <v>16782</v>
      </c>
      <c r="C5080">
        <v>2</v>
      </c>
      <c r="D5080">
        <v>3</v>
      </c>
      <c r="E5080" t="s">
        <v>73</v>
      </c>
      <c r="F5080">
        <v>1996</v>
      </c>
      <c r="G5080" t="s">
        <v>106</v>
      </c>
      <c r="H5080">
        <v>0</v>
      </c>
      <c r="I5080">
        <v>4.6170330000000002</v>
      </c>
      <c r="J5080">
        <v>5.9221999999999997E-2</v>
      </c>
      <c r="K5080">
        <v>14</v>
      </c>
      <c r="L5080">
        <v>1.25</v>
      </c>
      <c r="M5080">
        <v>218.53100000000001</v>
      </c>
      <c r="N5080">
        <v>0.68759999999999999</v>
      </c>
      <c r="O5080" t="s">
        <v>75</v>
      </c>
      <c r="P5080">
        <v>2.1499999999999998E-2</v>
      </c>
      <c r="S5080">
        <v>0</v>
      </c>
      <c r="T5080" t="s">
        <v>587</v>
      </c>
      <c r="U5080">
        <v>6156.77</v>
      </c>
      <c r="V5080">
        <v>1.56</v>
      </c>
      <c r="W5080">
        <v>1.3</v>
      </c>
      <c r="X5080">
        <v>0.10100000000000001</v>
      </c>
      <c r="Y5080" t="s">
        <v>200</v>
      </c>
      <c r="Z5080">
        <v>4.13</v>
      </c>
      <c r="AA5080" t="s">
        <v>16783</v>
      </c>
      <c r="AB5080">
        <v>24.198353399999998</v>
      </c>
      <c r="AC5080" t="s">
        <v>16784</v>
      </c>
      <c r="AD5080">
        <v>41.403814699999998</v>
      </c>
      <c r="AE5080">
        <v>13.4054</v>
      </c>
      <c r="AF5080">
        <v>4.09565</v>
      </c>
      <c r="AG5080">
        <v>2.859</v>
      </c>
      <c r="AH5080">
        <v>3.9868700000000001</v>
      </c>
    </row>
    <row r="5081" spans="1:34" x14ac:dyDescent="0.25">
      <c r="A5081" t="s">
        <v>16785</v>
      </c>
      <c r="B5081" t="s">
        <v>16782</v>
      </c>
      <c r="C5081">
        <v>2</v>
      </c>
      <c r="D5081">
        <v>3</v>
      </c>
      <c r="E5081" t="s">
        <v>73</v>
      </c>
      <c r="F5081">
        <v>1999</v>
      </c>
      <c r="G5081" t="s">
        <v>100</v>
      </c>
      <c r="H5081">
        <v>0</v>
      </c>
      <c r="I5081">
        <v>241.25800000000001</v>
      </c>
      <c r="J5081">
        <v>0.82777400000000001</v>
      </c>
      <c r="K5081">
        <v>12.3</v>
      </c>
      <c r="L5081">
        <v>1.1000000000000001</v>
      </c>
      <c r="M5081">
        <v>4443.2411300000003</v>
      </c>
      <c r="N5081">
        <v>13.98</v>
      </c>
      <c r="O5081" t="s">
        <v>119</v>
      </c>
      <c r="P5081">
        <v>0.2596</v>
      </c>
      <c r="S5081">
        <v>0</v>
      </c>
      <c r="T5081" t="s">
        <v>587</v>
      </c>
      <c r="U5081">
        <v>6156.77</v>
      </c>
      <c r="V5081">
        <v>1.56</v>
      </c>
      <c r="W5081">
        <v>1.3</v>
      </c>
      <c r="X5081">
        <v>0.10100000000000001</v>
      </c>
      <c r="Y5081" t="s">
        <v>200</v>
      </c>
      <c r="Z5081">
        <v>4.13</v>
      </c>
      <c r="AA5081" t="s">
        <v>16783</v>
      </c>
      <c r="AB5081">
        <v>24.198353399999998</v>
      </c>
      <c r="AC5081" t="s">
        <v>16784</v>
      </c>
      <c r="AD5081">
        <v>41.403814699999998</v>
      </c>
      <c r="AE5081">
        <v>13.4054</v>
      </c>
      <c r="AF5081">
        <v>4.09565</v>
      </c>
      <c r="AG5081">
        <v>2.859</v>
      </c>
      <c r="AH5081">
        <v>3.9868700000000001</v>
      </c>
    </row>
    <row r="5082" spans="1:34" x14ac:dyDescent="0.25">
      <c r="A5082" t="s">
        <v>16786</v>
      </c>
      <c r="B5082" t="s">
        <v>16782</v>
      </c>
      <c r="C5082">
        <v>2</v>
      </c>
      <c r="D5082">
        <v>3</v>
      </c>
      <c r="E5082" t="s">
        <v>73</v>
      </c>
      <c r="F5082">
        <v>1999</v>
      </c>
      <c r="G5082" t="s">
        <v>100</v>
      </c>
      <c r="H5082">
        <v>0</v>
      </c>
      <c r="I5082">
        <v>1276.46</v>
      </c>
      <c r="J5082">
        <v>2.51329</v>
      </c>
      <c r="K5082">
        <v>12.5</v>
      </c>
      <c r="L5082">
        <v>1.1100000000000001</v>
      </c>
      <c r="M5082">
        <v>3257.7411699999998</v>
      </c>
      <c r="N5082">
        <v>10.25</v>
      </c>
      <c r="O5082" t="s">
        <v>119</v>
      </c>
      <c r="P5082">
        <v>0.29870000000000002</v>
      </c>
      <c r="S5082">
        <v>0</v>
      </c>
      <c r="T5082" t="s">
        <v>587</v>
      </c>
      <c r="U5082">
        <v>6156.77</v>
      </c>
      <c r="V5082">
        <v>1.56</v>
      </c>
      <c r="W5082">
        <v>1.3</v>
      </c>
      <c r="X5082">
        <v>0.10100000000000001</v>
      </c>
      <c r="Y5082" t="s">
        <v>200</v>
      </c>
      <c r="Z5082">
        <v>4.13</v>
      </c>
      <c r="AA5082" t="s">
        <v>16783</v>
      </c>
      <c r="AB5082">
        <v>24.198353399999998</v>
      </c>
      <c r="AC5082" t="s">
        <v>16784</v>
      </c>
      <c r="AD5082">
        <v>41.403814699999998</v>
      </c>
      <c r="AE5082">
        <v>13.4054</v>
      </c>
      <c r="AF5082">
        <v>4.09565</v>
      </c>
      <c r="AG5082">
        <v>2.859</v>
      </c>
      <c r="AH5082">
        <v>3.9868700000000001</v>
      </c>
    </row>
    <row r="5083" spans="1:34" x14ac:dyDescent="0.25">
      <c r="A5083" t="s">
        <v>16787</v>
      </c>
      <c r="B5083" t="s">
        <v>16788</v>
      </c>
      <c r="C5083">
        <v>1</v>
      </c>
      <c r="D5083">
        <v>1</v>
      </c>
      <c r="E5083" t="s">
        <v>73</v>
      </c>
      <c r="F5083">
        <v>2021</v>
      </c>
      <c r="G5083" t="s">
        <v>88</v>
      </c>
      <c r="H5083">
        <v>0</v>
      </c>
      <c r="I5083">
        <v>385.2</v>
      </c>
      <c r="J5083">
        <v>1.18</v>
      </c>
      <c r="K5083">
        <v>14.2</v>
      </c>
      <c r="L5083">
        <v>1.27</v>
      </c>
      <c r="M5083">
        <v>162.09249</v>
      </c>
      <c r="N5083">
        <v>0.51</v>
      </c>
      <c r="O5083" t="s">
        <v>75</v>
      </c>
      <c r="P5083">
        <v>0.32</v>
      </c>
      <c r="S5083">
        <v>0</v>
      </c>
      <c r="T5083" t="s">
        <v>1753</v>
      </c>
      <c r="U5083">
        <v>4836</v>
      </c>
      <c r="V5083">
        <v>11.22</v>
      </c>
      <c r="W5083">
        <v>1.48</v>
      </c>
      <c r="X5083">
        <v>-0.2</v>
      </c>
      <c r="Y5083" t="s">
        <v>77</v>
      </c>
      <c r="Z5083">
        <v>2.46</v>
      </c>
      <c r="AA5083" t="s">
        <v>16789</v>
      </c>
      <c r="AB5083">
        <v>174.23721879999999</v>
      </c>
      <c r="AC5083" t="s">
        <v>16790</v>
      </c>
      <c r="AD5083">
        <v>-0.82356430000000003</v>
      </c>
      <c r="AE5083">
        <v>52.597299999999997</v>
      </c>
      <c r="AF5083">
        <v>4.3048999999999999</v>
      </c>
      <c r="AG5083">
        <v>2.1840000000000002</v>
      </c>
      <c r="AH5083">
        <v>4.0304000000000002</v>
      </c>
    </row>
    <row r="5084" spans="1:34" x14ac:dyDescent="0.25">
      <c r="A5084" t="s">
        <v>16791</v>
      </c>
      <c r="B5084" t="s">
        <v>16792</v>
      </c>
      <c r="C5084">
        <v>1</v>
      </c>
      <c r="D5084">
        <v>1</v>
      </c>
      <c r="E5084" t="s">
        <v>73</v>
      </c>
      <c r="F5084">
        <v>2007</v>
      </c>
      <c r="G5084" t="s">
        <v>88</v>
      </c>
      <c r="H5084">
        <v>0</v>
      </c>
      <c r="I5084">
        <v>136.75</v>
      </c>
      <c r="J5084">
        <v>0.68</v>
      </c>
      <c r="K5084">
        <v>13.2</v>
      </c>
      <c r="L5084">
        <v>1.18</v>
      </c>
      <c r="M5084">
        <v>890</v>
      </c>
      <c r="N5084">
        <v>2.8</v>
      </c>
      <c r="O5084" t="s">
        <v>75</v>
      </c>
      <c r="P5084">
        <v>0</v>
      </c>
      <c r="S5084">
        <v>0</v>
      </c>
      <c r="T5084" t="s">
        <v>1753</v>
      </c>
      <c r="U5084">
        <v>4780</v>
      </c>
      <c r="V5084">
        <v>12</v>
      </c>
      <c r="W5084">
        <v>2.2000000000000002</v>
      </c>
      <c r="X5084">
        <v>-0.20499999999999999</v>
      </c>
      <c r="Y5084" t="s">
        <v>77</v>
      </c>
      <c r="Z5084">
        <v>2.66</v>
      </c>
      <c r="AA5084" t="s">
        <v>16793</v>
      </c>
      <c r="AB5084">
        <v>298.56244909999998</v>
      </c>
      <c r="AC5084" t="s">
        <v>16794</v>
      </c>
      <c r="AD5084">
        <v>8.4611050999999993</v>
      </c>
      <c r="AE5084">
        <v>56.1858</v>
      </c>
      <c r="AF5084">
        <v>4.7096400000000003</v>
      </c>
      <c r="AG5084">
        <v>2.1709999999999998</v>
      </c>
      <c r="AH5084">
        <v>4.4250100000000003</v>
      </c>
    </row>
    <row r="5085" spans="1:34" x14ac:dyDescent="0.25">
      <c r="B5085" s="1" t="s">
        <v>16798</v>
      </c>
      <c r="C5085" s="1">
        <f>AVERAGE(C41:C5084)</f>
        <v>1.1022997620935766</v>
      </c>
      <c r="D5085" s="1">
        <f>AVERAGE(D41:D5084)</f>
        <v>1.7620935765265662</v>
      </c>
      <c r="E5085" s="1"/>
      <c r="F5085" s="1"/>
      <c r="G5085" s="1"/>
      <c r="H5085" s="1"/>
      <c r="I5085" s="1">
        <f>AVERAGE(I41:I5084)</f>
        <v>86311.427635410801</v>
      </c>
      <c r="J5085" s="1">
        <f t="shared" ref="J5085:Z5085" si="0">AVERAGE(J41:J5084)</f>
        <v>7.0762620640703409</v>
      </c>
      <c r="K5085" s="1">
        <f t="shared" si="0"/>
        <v>5.5234101391649899</v>
      </c>
      <c r="L5085" s="1">
        <f t="shared" si="0"/>
        <v>0.49302307080350116</v>
      </c>
      <c r="M5085" s="1">
        <f t="shared" si="0"/>
        <v>434.21279599880535</v>
      </c>
      <c r="N5085" s="1">
        <f t="shared" si="0"/>
        <v>1.3665477693686594</v>
      </c>
      <c r="O5085" s="1"/>
      <c r="P5085" s="1">
        <f t="shared" si="0"/>
        <v>6.7981193181818236E-2</v>
      </c>
      <c r="Q5085" s="1">
        <f t="shared" si="0"/>
        <v>362.28849813432828</v>
      </c>
      <c r="R5085" s="1">
        <f t="shared" si="0"/>
        <v>910.38792874235571</v>
      </c>
      <c r="S5085" s="1">
        <f t="shared" si="0"/>
        <v>6.6613798572561458E-2</v>
      </c>
      <c r="T5085" s="1"/>
      <c r="U5085" s="1">
        <f t="shared" si="0"/>
        <v>5457.2850387438812</v>
      </c>
      <c r="V5085" s="1">
        <f t="shared" si="0"/>
        <v>1.4945445240532271</v>
      </c>
      <c r="W5085" s="1">
        <f t="shared" si="0"/>
        <v>0.96231150793651099</v>
      </c>
      <c r="X5085" s="1">
        <f t="shared" si="0"/>
        <v>1.0176296296296274E-2</v>
      </c>
      <c r="Y5085" s="1"/>
      <c r="Z5085" s="1">
        <f t="shared" si="0"/>
        <v>4.3771978697255411</v>
      </c>
      <c r="AA5085" s="1"/>
      <c r="AB5085" s="1">
        <f t="shared" ref="AB5085" si="1">AVERAGE(AB41:AB5084)</f>
        <v>240.76301718166201</v>
      </c>
      <c r="AC5085" s="1"/>
      <c r="AD5085" s="1">
        <f t="shared" ref="AD5085" si="2">AVERAGE(AD41:AD5084)</f>
        <v>21.611400878965028</v>
      </c>
      <c r="AE5085" s="1">
        <f t="shared" ref="AE5085" si="3">AVERAGE(AE41:AE5084)</f>
        <v>661.58132377736365</v>
      </c>
      <c r="AF5085" s="1">
        <f t="shared" ref="AF5085" si="4">AVERAGE(AF41:AF5084)</f>
        <v>12.794726251936389</v>
      </c>
      <c r="AG5085" s="1">
        <f t="shared" ref="AG5085" si="5">AVERAGE(AG41:AG5084)</f>
        <v>10.684399107920958</v>
      </c>
      <c r="AH5085" s="1">
        <f t="shared" ref="AH5085" si="6">AVERAGE(AH41:AH5084)</f>
        <v>12.516707021358053</v>
      </c>
    </row>
    <row r="5086" spans="1:34" x14ac:dyDescent="0.25">
      <c r="B5086" s="2" t="s">
        <v>16817</v>
      </c>
      <c r="C5086" s="2">
        <f>MAX(C41:C5084)</f>
        <v>4</v>
      </c>
      <c r="D5086" s="2">
        <f>MAX(D41:D5084)</f>
        <v>8</v>
      </c>
      <c r="E5086" s="2"/>
      <c r="F5086" s="2"/>
      <c r="G5086" s="2"/>
      <c r="H5086" s="2"/>
      <c r="I5086" s="2">
        <f>MAX(I41:I5084)</f>
        <v>402000000</v>
      </c>
      <c r="J5086" s="2">
        <f t="shared" ref="J5086:X5086" si="7">MAX(J41:J5084)</f>
        <v>7506</v>
      </c>
      <c r="K5086" s="2">
        <f t="shared" si="7"/>
        <v>77.341999999999999</v>
      </c>
      <c r="L5086" s="2">
        <f t="shared" si="7"/>
        <v>6.9</v>
      </c>
      <c r="M5086" s="2">
        <f t="shared" si="7"/>
        <v>239000</v>
      </c>
      <c r="N5086" s="2">
        <f t="shared" si="7"/>
        <v>752</v>
      </c>
      <c r="O5086" s="2"/>
      <c r="P5086" s="2">
        <f t="shared" si="7"/>
        <v>0.95</v>
      </c>
      <c r="Q5086" s="2">
        <f t="shared" si="7"/>
        <v>44900</v>
      </c>
      <c r="R5086" s="2">
        <f t="shared" si="7"/>
        <v>4050</v>
      </c>
      <c r="S5086" s="2">
        <f t="shared" si="7"/>
        <v>1</v>
      </c>
      <c r="T5086" s="2"/>
      <c r="U5086" s="2">
        <f t="shared" si="7"/>
        <v>57000</v>
      </c>
      <c r="V5086" s="2">
        <f t="shared" si="7"/>
        <v>83.8</v>
      </c>
      <c r="W5086" s="2">
        <f t="shared" si="7"/>
        <v>10.94</v>
      </c>
      <c r="X5086" s="2">
        <f t="shared" si="7"/>
        <v>0.56000000000000005</v>
      </c>
      <c r="Y5086" s="2"/>
      <c r="Z5086" s="2">
        <f t="shared" ref="Z5086:AH5086" si="8">MAX(Z41:Z5084)</f>
        <v>7.92</v>
      </c>
      <c r="AA5086" s="2"/>
      <c r="AB5086" s="2">
        <f t="shared" si="8"/>
        <v>359.9749837</v>
      </c>
      <c r="AC5086" s="2"/>
      <c r="AD5086" s="2">
        <f t="shared" si="8"/>
        <v>85.7365329</v>
      </c>
      <c r="AE5086" s="2">
        <f t="shared" si="8"/>
        <v>8500</v>
      </c>
      <c r="AF5086" s="2">
        <f t="shared" si="8"/>
        <v>44.61</v>
      </c>
      <c r="AG5086" s="2">
        <f t="shared" si="8"/>
        <v>33.11</v>
      </c>
      <c r="AH5086" s="2">
        <f t="shared" si="8"/>
        <v>20.1861</v>
      </c>
    </row>
    <row r="5087" spans="1:34" x14ac:dyDescent="0.25">
      <c r="B5087" s="6" t="s">
        <v>16818</v>
      </c>
      <c r="C5087" s="3">
        <f>MIN(C41:C5084)</f>
        <v>1</v>
      </c>
      <c r="D5087" s="3">
        <f>MIN(D41:D5084)</f>
        <v>1</v>
      </c>
      <c r="E5087" s="3"/>
      <c r="F5087" s="3"/>
      <c r="G5087" s="3"/>
      <c r="H5087" s="3"/>
      <c r="I5087" s="3">
        <f>MIN(I41:I5084)</f>
        <v>9.0706289999999995E-2</v>
      </c>
      <c r="J5087" s="3">
        <f t="shared" ref="J5087:X5087" si="9">MIN(J41:J5084)</f>
        <v>4.4000000000000003E-3</v>
      </c>
      <c r="K5087" s="3">
        <f t="shared" si="9"/>
        <v>0.29599999999999999</v>
      </c>
      <c r="L5087" s="3">
        <f t="shared" si="9"/>
        <v>2.5999999999999999E-2</v>
      </c>
      <c r="M5087" s="3">
        <f t="shared" si="9"/>
        <v>0.02</v>
      </c>
      <c r="N5087" s="3">
        <f t="shared" si="9"/>
        <v>6.0000000000000002E-5</v>
      </c>
      <c r="O5087" s="3"/>
      <c r="P5087" s="3">
        <f t="shared" si="9"/>
        <v>0</v>
      </c>
      <c r="Q5087" s="3">
        <f t="shared" si="9"/>
        <v>0.06</v>
      </c>
      <c r="R5087" s="3">
        <f t="shared" si="9"/>
        <v>50</v>
      </c>
      <c r="S5087" s="3">
        <f t="shared" si="9"/>
        <v>0</v>
      </c>
      <c r="T5087" s="3"/>
      <c r="U5087" s="3">
        <f t="shared" si="9"/>
        <v>575</v>
      </c>
      <c r="V5087" s="3">
        <f t="shared" si="9"/>
        <v>0.01</v>
      </c>
      <c r="W5087" s="3">
        <f t="shared" si="9"/>
        <v>0.01</v>
      </c>
      <c r="X5087" s="3">
        <f t="shared" si="9"/>
        <v>-1</v>
      </c>
      <c r="Y5087" s="3"/>
      <c r="Z5087" s="3">
        <f t="shared" ref="Z5087:AH5087" si="10">MIN(Z41:Z5084)</f>
        <v>1.2</v>
      </c>
      <c r="AA5087" s="3"/>
      <c r="AB5087" s="3">
        <f t="shared" si="10"/>
        <v>0.1856063</v>
      </c>
      <c r="AC5087" s="3"/>
      <c r="AD5087" s="3">
        <f t="shared" si="10"/>
        <v>-88.121110700000003</v>
      </c>
      <c r="AE5087" s="3">
        <f t="shared" si="10"/>
        <v>1.3011900000000001</v>
      </c>
      <c r="AF5087" s="3">
        <f t="shared" si="10"/>
        <v>0.872</v>
      </c>
      <c r="AG5087" s="3">
        <f t="shared" si="10"/>
        <v>-3.044</v>
      </c>
      <c r="AH5087" s="3">
        <f t="shared" si="10"/>
        <v>2.9262700000000001</v>
      </c>
    </row>
    <row r="5088" spans="1:34" x14ac:dyDescent="0.25">
      <c r="B5088" s="4" t="s">
        <v>16799</v>
      </c>
      <c r="C5088" s="4">
        <f>MEDIAN(C41:C5084)</f>
        <v>1</v>
      </c>
      <c r="D5088" s="4">
        <f>MEDIAN(D41:D5084)</f>
        <v>1</v>
      </c>
      <c r="E5088" s="4"/>
      <c r="F5088" s="4"/>
      <c r="G5088" s="4"/>
      <c r="H5088" s="4"/>
      <c r="I5088" s="4">
        <f>MEDIAN(I41:I5084)</f>
        <v>11.551025040000001</v>
      </c>
      <c r="J5088" s="4">
        <f t="shared" ref="J5088:X5088" si="11">MEDIAN(J41:J5084)</f>
        <v>0.1016</v>
      </c>
      <c r="K5088" s="4">
        <f t="shared" si="11"/>
        <v>2.69</v>
      </c>
      <c r="L5088" s="4">
        <f t="shared" si="11"/>
        <v>0.24</v>
      </c>
      <c r="M5088" s="4">
        <f t="shared" si="11"/>
        <v>8.1999999999999993</v>
      </c>
      <c r="N5088" s="4">
        <f t="shared" si="11"/>
        <v>2.58E-2</v>
      </c>
      <c r="O5088" s="4"/>
      <c r="P5088" s="4">
        <f t="shared" si="11"/>
        <v>0</v>
      </c>
      <c r="Q5088" s="4">
        <f t="shared" si="11"/>
        <v>83.15</v>
      </c>
      <c r="R5088" s="4">
        <f t="shared" si="11"/>
        <v>818</v>
      </c>
      <c r="S5088" s="4">
        <f t="shared" si="11"/>
        <v>0</v>
      </c>
      <c r="T5088" s="4"/>
      <c r="U5088" s="4">
        <f t="shared" si="11"/>
        <v>5564</v>
      </c>
      <c r="V5088" s="4">
        <f t="shared" si="11"/>
        <v>0.96</v>
      </c>
      <c r="W5088" s="4">
        <f t="shared" si="11"/>
        <v>0.95</v>
      </c>
      <c r="X5088" s="4">
        <f t="shared" si="11"/>
        <v>0.02</v>
      </c>
      <c r="Y5088" s="4"/>
      <c r="Z5088" s="4">
        <f t="shared" ref="Z5088:AH5088" si="12">MEDIAN(Z41:Z5084)</f>
        <v>4.45</v>
      </c>
      <c r="AA5088" s="4"/>
      <c r="AB5088" s="4">
        <f t="shared" si="12"/>
        <v>286.96901849999995</v>
      </c>
      <c r="AC5088" s="4"/>
      <c r="AD5088" s="4">
        <f t="shared" si="12"/>
        <v>40.52305045</v>
      </c>
      <c r="AE5088" s="4">
        <f t="shared" si="12"/>
        <v>442.8295</v>
      </c>
      <c r="AF5088" s="4">
        <f t="shared" si="12"/>
        <v>13.635999999999999</v>
      </c>
      <c r="AG5088" s="4">
        <f t="shared" si="12"/>
        <v>11.659000000000001</v>
      </c>
      <c r="AH5088" s="4">
        <f t="shared" si="12"/>
        <v>13.419599999999999</v>
      </c>
    </row>
    <row r="5089" spans="2:34" x14ac:dyDescent="0.25">
      <c r="B5089" s="5" t="s">
        <v>16800</v>
      </c>
      <c r="C5089" s="5">
        <f>MODE(C41:C5084)</f>
        <v>1</v>
      </c>
      <c r="D5089" s="5">
        <f>MODE(D41:D5084)</f>
        <v>1</v>
      </c>
      <c r="E5089" s="5"/>
      <c r="F5089" s="5"/>
      <c r="G5089" s="5"/>
      <c r="H5089" s="5"/>
      <c r="I5089" s="5">
        <f>MODE(I41:I5084)</f>
        <v>691.9</v>
      </c>
      <c r="J5089" s="5">
        <f t="shared" ref="J5089:X5089" si="13">MODE(J41:J5084)</f>
        <v>0.06</v>
      </c>
      <c r="K5089" s="5">
        <f t="shared" si="13"/>
        <v>13.5</v>
      </c>
      <c r="L5089" s="5">
        <f t="shared" si="13"/>
        <v>1.21</v>
      </c>
      <c r="M5089" s="5">
        <f t="shared" si="13"/>
        <v>2.33</v>
      </c>
      <c r="N5089" s="5">
        <f t="shared" si="13"/>
        <v>7.3299999999999997E-3</v>
      </c>
      <c r="O5089" s="5"/>
      <c r="P5089" s="5">
        <f t="shared" si="13"/>
        <v>0</v>
      </c>
      <c r="Q5089" s="5">
        <f t="shared" si="13"/>
        <v>20.5</v>
      </c>
      <c r="R5089" s="5">
        <f t="shared" si="13"/>
        <v>401</v>
      </c>
      <c r="S5089" s="5">
        <f t="shared" si="13"/>
        <v>0</v>
      </c>
      <c r="T5089" s="5"/>
      <c r="U5089" s="5">
        <f t="shared" si="13"/>
        <v>5600</v>
      </c>
      <c r="V5089" s="5">
        <f t="shared" si="13"/>
        <v>0.86</v>
      </c>
      <c r="W5089" s="5">
        <f t="shared" si="13"/>
        <v>0.94</v>
      </c>
      <c r="X5089" s="5">
        <f t="shared" si="13"/>
        <v>0</v>
      </c>
      <c r="Y5089" s="5"/>
      <c r="Z5089" s="5">
        <f t="shared" ref="Z5089:AH5089" si="14">MODE(Z41:Z5084)</f>
        <v>4.5</v>
      </c>
      <c r="AA5089" s="5"/>
      <c r="AB5089" s="5">
        <f t="shared" si="14"/>
        <v>284.4334642</v>
      </c>
      <c r="AC5089" s="5"/>
      <c r="AD5089" s="5">
        <f t="shared" si="14"/>
        <v>49.305123899999998</v>
      </c>
      <c r="AE5089" s="5">
        <f t="shared" si="14"/>
        <v>848.25400000000002</v>
      </c>
      <c r="AF5089" s="5">
        <f t="shared" si="14"/>
        <v>8.9700000000000006</v>
      </c>
      <c r="AG5089" s="5">
        <f t="shared" si="14"/>
        <v>12.481999999999999</v>
      </c>
      <c r="AH5089" s="5">
        <f t="shared" si="14"/>
        <v>13.739699999999999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C60" sqref="C6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PSCompPars_2022.06.28_16.59.43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Zachery Lippe</dc:creator>
  <cp:lastModifiedBy>Zachery Lippe</cp:lastModifiedBy>
  <dcterms:created xsi:type="dcterms:W3CDTF">2022-06-29T01:12:46Z</dcterms:created>
  <dcterms:modified xsi:type="dcterms:W3CDTF">2022-08-09T00:14:07Z</dcterms:modified>
</cp:coreProperties>
</file>